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ransfer mv (5)" sheetId="1" state="visible" r:id="rId2"/>
    <sheet name="transfer mv e=100%" sheetId="2" state="visible" r:id="rId3"/>
    <sheet name="using rel vel" sheetId="3" state="visible" r:id="rId4"/>
    <sheet name="transfer mv (3)" sheetId="4" state="visible" r:id="rId5"/>
    <sheet name="transfer mv (2)" sheetId="5" state="visible" r:id="rId6"/>
    <sheet name="transfer m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<sst xmlns="http://schemas.openxmlformats.org/spreadsheetml/2006/main" count="123" uniqueCount="38">
  <si>
    <t xml:space="preserve">FINDS ANSWER BY CHANGE REL VEL TO NEG ORIGINAL REL VEL x ELASTICITY</t>
  </si>
  <si>
    <t xml:space="preserve">mA</t>
  </si>
  <si>
    <t xml:space="preserve">frac=</t>
  </si>
  <si>
    <t xml:space="preserve">uA=</t>
  </si>
  <si>
    <t xml:space="preserve">vA=</t>
  </si>
  <si>
    <t xml:space="preserve">e=</t>
  </si>
  <si>
    <t xml:space="preserve">mB</t>
  </si>
  <si>
    <t xml:space="preserve">TRANSFER MV FROM A TO B</t>
  </si>
  <si>
    <t xml:space="preserve">uB=</t>
  </si>
  <si>
    <t xml:space="preserve">vB=</t>
  </si>
  <si>
    <t xml:space="preserve">init rel v=</t>
  </si>
  <si>
    <t xml:space="preserve">mv1</t>
  </si>
  <si>
    <t xml:space="preserve">KE1</t>
  </si>
  <si>
    <t xml:space="preserve">vA</t>
  </si>
  <si>
    <t xml:space="preserve">vB</t>
  </si>
  <si>
    <t xml:space="preserve">mvA</t>
  </si>
  <si>
    <t xml:space="preserve">mvB</t>
  </si>
  <si>
    <t xml:space="preserve">-mvA</t>
  </si>
  <si>
    <t xml:space="preserve">+mvB</t>
  </si>
  <si>
    <t xml:space="preserve">mv'A</t>
  </si>
  <si>
    <t xml:space="preserve">mv'B</t>
  </si>
  <si>
    <t xml:space="preserve">new vA</t>
  </si>
  <si>
    <t xml:space="preserve">new vb</t>
  </si>
  <si>
    <t xml:space="preserve">rel v %</t>
  </si>
  <si>
    <t xml:space="preserve">rel v</t>
  </si>
  <si>
    <t xml:space="preserve">del s</t>
  </si>
  <si>
    <t xml:space="preserve">FINDS ANSWER BY RETURNING KE TO ORIGINAL KE BY ITERATION</t>
  </si>
  <si>
    <t xml:space="preserve">E=</t>
  </si>
  <si>
    <t xml:space="preserve">%</t>
  </si>
  <si>
    <t xml:space="preserve">uA</t>
  </si>
  <si>
    <t xml:space="preserve">uB</t>
  </si>
  <si>
    <t xml:space="preserve">relU/relV</t>
  </si>
  <si>
    <t xml:space="preserve">KE</t>
  </si>
  <si>
    <t xml:space="preserve">KE'</t>
  </si>
  <si>
    <t xml:space="preserve">%KE</t>
  </si>
  <si>
    <t xml:space="preserve">rel m</t>
  </si>
  <si>
    <t xml:space="preserve">elast=</t>
  </si>
  <si>
    <t xml:space="preserve">new vB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</si>
</sst>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KE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'transfer mv e=100%'!$C$8:$C$119</c:f>
              <c:numCache>
                <c:formatCode>General</c:formatCode>
                <c:ptCount val="112"/>
                <c:pt idx="0">
                  <c:v>2000</c:v>
                </c:pt>
                <c:pt idx="1">
                  <c:v>1941.35</c:v>
                </c:pt>
                <c:pt idx="2">
                  <c:v>1885.4</c:v>
                </c:pt>
                <c:pt idx="3">
                  <c:v>1832.15</c:v>
                </c:pt>
                <c:pt idx="4">
                  <c:v>1781.6</c:v>
                </c:pt>
                <c:pt idx="5">
                  <c:v>1733.75</c:v>
                </c:pt>
                <c:pt idx="6">
                  <c:v>1688.6</c:v>
                </c:pt>
                <c:pt idx="7">
                  <c:v>1646.15</c:v>
                </c:pt>
                <c:pt idx="8">
                  <c:v>1606.4</c:v>
                </c:pt>
                <c:pt idx="9">
                  <c:v>1569.35</c:v>
                </c:pt>
                <c:pt idx="10">
                  <c:v>1535</c:v>
                </c:pt>
                <c:pt idx="11">
                  <c:v>1503.35</c:v>
                </c:pt>
                <c:pt idx="12">
                  <c:v>1474.4</c:v>
                </c:pt>
                <c:pt idx="13">
                  <c:v>1448.15</c:v>
                </c:pt>
                <c:pt idx="14">
                  <c:v>1424.6</c:v>
                </c:pt>
                <c:pt idx="15">
                  <c:v>1403.75</c:v>
                </c:pt>
                <c:pt idx="16">
                  <c:v>1385.6</c:v>
                </c:pt>
                <c:pt idx="17">
                  <c:v>1370.15</c:v>
                </c:pt>
                <c:pt idx="18">
                  <c:v>1357.4</c:v>
                </c:pt>
                <c:pt idx="19">
                  <c:v>1347.35</c:v>
                </c:pt>
                <c:pt idx="20">
                  <c:v>1340</c:v>
                </c:pt>
                <c:pt idx="21">
                  <c:v>1335.35</c:v>
                </c:pt>
                <c:pt idx="22">
                  <c:v>1333.4</c:v>
                </c:pt>
                <c:pt idx="23">
                  <c:v>1334.15</c:v>
                </c:pt>
                <c:pt idx="24">
                  <c:v>1337.6</c:v>
                </c:pt>
                <c:pt idx="25">
                  <c:v>1343.75</c:v>
                </c:pt>
                <c:pt idx="26">
                  <c:v>1352.6</c:v>
                </c:pt>
                <c:pt idx="27">
                  <c:v>1364.15</c:v>
                </c:pt>
                <c:pt idx="28">
                  <c:v>1378.4</c:v>
                </c:pt>
                <c:pt idx="29">
                  <c:v>1395.35</c:v>
                </c:pt>
                <c:pt idx="30">
                  <c:v>1415</c:v>
                </c:pt>
                <c:pt idx="31">
                  <c:v>1437.35</c:v>
                </c:pt>
                <c:pt idx="32">
                  <c:v>1462.4</c:v>
                </c:pt>
                <c:pt idx="33">
                  <c:v>1490.15</c:v>
                </c:pt>
                <c:pt idx="34">
                  <c:v>1520.6</c:v>
                </c:pt>
                <c:pt idx="35">
                  <c:v>1553.75</c:v>
                </c:pt>
                <c:pt idx="36">
                  <c:v>1589.6</c:v>
                </c:pt>
                <c:pt idx="37">
                  <c:v>1628.15</c:v>
                </c:pt>
                <c:pt idx="38">
                  <c:v>1669.4</c:v>
                </c:pt>
                <c:pt idx="39">
                  <c:v>1713.35</c:v>
                </c:pt>
                <c:pt idx="40">
                  <c:v>1760</c:v>
                </c:pt>
                <c:pt idx="41">
                  <c:v>1809.35</c:v>
                </c:pt>
                <c:pt idx="42">
                  <c:v>1861.4</c:v>
                </c:pt>
                <c:pt idx="43">
                  <c:v>1916.15</c:v>
                </c:pt>
                <c:pt idx="44">
                  <c:v>1973.6</c:v>
                </c:pt>
                <c:pt idx="45">
                  <c:v>2033.75</c:v>
                </c:pt>
                <c:pt idx="46">
                  <c:v>2003.3375</c:v>
                </c:pt>
                <c:pt idx="47">
                  <c:v>1988.384375</c:v>
                </c:pt>
                <c:pt idx="48">
                  <c:v>2003.3375</c:v>
                </c:pt>
                <c:pt idx="49">
                  <c:v>1995.83984375</c:v>
                </c:pt>
                <c:pt idx="50">
                  <c:v>2003.3375</c:v>
                </c:pt>
                <c:pt idx="51">
                  <c:v>1999.5833984375</c:v>
                </c:pt>
                <c:pt idx="52">
                  <c:v>1999.5833984375</c:v>
                </c:pt>
                <c:pt idx="53">
                  <c:v>1999.5833984375</c:v>
                </c:pt>
                <c:pt idx="54">
                  <c:v>1999.5833984375</c:v>
                </c:pt>
                <c:pt idx="55">
                  <c:v>1999.5833984375</c:v>
                </c:pt>
                <c:pt idx="56">
                  <c:v>1999.5833984375</c:v>
                </c:pt>
                <c:pt idx="57">
                  <c:v>1999.5833984375</c:v>
                </c:pt>
                <c:pt idx="58">
                  <c:v>1999.5833984375</c:v>
                </c:pt>
                <c:pt idx="59">
                  <c:v>1999.5833984375</c:v>
                </c:pt>
                <c:pt idx="60">
                  <c:v>1999.5833984375</c:v>
                </c:pt>
                <c:pt idx="61">
                  <c:v>1999.5833984375</c:v>
                </c:pt>
                <c:pt idx="62">
                  <c:v>1999.5833984375</c:v>
                </c:pt>
                <c:pt idx="63">
                  <c:v>1999.5833984375</c:v>
                </c:pt>
                <c:pt idx="64">
                  <c:v>1999.5833984375</c:v>
                </c:pt>
                <c:pt idx="65">
                  <c:v>1999.5833984375</c:v>
                </c:pt>
                <c:pt idx="66">
                  <c:v>1999.5833984375</c:v>
                </c:pt>
                <c:pt idx="67">
                  <c:v>1999.5833984375</c:v>
                </c:pt>
                <c:pt idx="68">
                  <c:v>1999.5833984375</c:v>
                </c:pt>
                <c:pt idx="69">
                  <c:v>1999.5833984375</c:v>
                </c:pt>
                <c:pt idx="70">
                  <c:v>1999.5833984375</c:v>
                </c:pt>
                <c:pt idx="71">
                  <c:v>1999.5833984375</c:v>
                </c:pt>
                <c:pt idx="72">
                  <c:v>1999.5833984375</c:v>
                </c:pt>
                <c:pt idx="73">
                  <c:v>1999.5833984375</c:v>
                </c:pt>
                <c:pt idx="74">
                  <c:v>1999.5833984375</c:v>
                </c:pt>
                <c:pt idx="75">
                  <c:v>1999.5833984375</c:v>
                </c:pt>
                <c:pt idx="76">
                  <c:v>1999.5833984375</c:v>
                </c:pt>
                <c:pt idx="77">
                  <c:v>1999.5833984375</c:v>
                </c:pt>
                <c:pt idx="78">
                  <c:v>1999.5833984375</c:v>
                </c:pt>
                <c:pt idx="79">
                  <c:v>1999.5833984375</c:v>
                </c:pt>
                <c:pt idx="80">
                  <c:v>1999.5833984375</c:v>
                </c:pt>
                <c:pt idx="81">
                  <c:v>1999.5833984375</c:v>
                </c:pt>
                <c:pt idx="82">
                  <c:v>1999.5833984375</c:v>
                </c:pt>
                <c:pt idx="83">
                  <c:v>1999.5833984375</c:v>
                </c:pt>
                <c:pt idx="84">
                  <c:v>1999.5833984375</c:v>
                </c:pt>
                <c:pt idx="85">
                  <c:v>1999.5833984375</c:v>
                </c:pt>
                <c:pt idx="86">
                  <c:v>1999.5833984375</c:v>
                </c:pt>
                <c:pt idx="87">
                  <c:v>1999.5833984375</c:v>
                </c:pt>
                <c:pt idx="88">
                  <c:v>1999.5833984375</c:v>
                </c:pt>
                <c:pt idx="89">
                  <c:v>1999.5833984375</c:v>
                </c:pt>
                <c:pt idx="90">
                  <c:v>1999.5833984375</c:v>
                </c:pt>
                <c:pt idx="91">
                  <c:v>1999.5833984375</c:v>
                </c:pt>
                <c:pt idx="92">
                  <c:v>1999.5833984375</c:v>
                </c:pt>
                <c:pt idx="93">
                  <c:v>1999.5833984375</c:v>
                </c:pt>
                <c:pt idx="94">
                  <c:v>1999.5833984375</c:v>
                </c:pt>
                <c:pt idx="95">
                  <c:v>1999.5833984375</c:v>
                </c:pt>
                <c:pt idx="96">
                  <c:v>1999.5833984375</c:v>
                </c:pt>
                <c:pt idx="97">
                  <c:v>1999.5833984375</c:v>
                </c:pt>
                <c:pt idx="98">
                  <c:v>1999.5833984375</c:v>
                </c:pt>
                <c:pt idx="99">
                  <c:v>1999.5833984375</c:v>
                </c:pt>
                <c:pt idx="100">
                  <c:v>1999.5833984375</c:v>
                </c:pt>
                <c:pt idx="101">
                  <c:v>1999.5833984375</c:v>
                </c:pt>
                <c:pt idx="102">
                  <c:v>1999.5833984375</c:v>
                </c:pt>
                <c:pt idx="103">
                  <c:v>1999.5833984375</c:v>
                </c:pt>
                <c:pt idx="104">
                  <c:v>1999.5833984375</c:v>
                </c:pt>
                <c:pt idx="105">
                  <c:v>1999.5833984375</c:v>
                </c:pt>
                <c:pt idx="106">
                  <c:v>1999.5833984375</c:v>
                </c:pt>
                <c:pt idx="107">
                  <c:v>1999.5833984375</c:v>
                </c:pt>
                <c:pt idx="108">
                  <c:v>1999.5833984375</c:v>
                </c:pt>
                <c:pt idx="109">
                  <c:v>1999.5833984375</c:v>
                </c:pt>
                <c:pt idx="110">
                  <c:v>1999.5833984375</c:v>
                </c:pt>
                <c:pt idx="111">
                  <c:v>1999.5833984375</c:v>
                </c:pt>
              </c:numCache>
            </c:numRef>
          </c:yVal>
          <c:smooth val="0"/>
        </c:ser>
        <c:axId val="1268321"/>
        <c:axId val="81720871"/>
      </c:scatterChart>
      <c:valAx>
        <c:axId val="12683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720871"/>
        <c:crosses val="autoZero"/>
        <c:crossBetween val="midCat"/>
      </c:valAx>
      <c:valAx>
        <c:axId val="817208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6832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relative vel %</a:t>
            </a:r>
          </a:p>
        </c:rich>
      </c:tx>
      <c:layout>
        <c:manualLayout>
          <c:xMode val="edge"/>
          <c:yMode val="edge"/>
          <c:x val="0.401204124767822"/>
          <c:y val="0.0324189526184539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'transfer mv e=100%'!$P$7</c:f>
              <c:strCache>
                <c:ptCount val="1"/>
                <c:pt idx="0">
                  <c:v>rel v %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'transfer mv e=100%'!$P$8:$P$118</c:f>
              <c:numCache>
                <c:formatCode>General</c:formatCode>
                <c:ptCount val="111"/>
                <c:pt idx="0">
                  <c:v>-95.5</c:v>
                </c:pt>
                <c:pt idx="1">
                  <c:v>-91</c:v>
                </c:pt>
                <c:pt idx="2">
                  <c:v>-86.5</c:v>
                </c:pt>
                <c:pt idx="3">
                  <c:v>-82</c:v>
                </c:pt>
                <c:pt idx="4">
                  <c:v>-77.5</c:v>
                </c:pt>
                <c:pt idx="5">
                  <c:v>-73</c:v>
                </c:pt>
                <c:pt idx="6">
                  <c:v>-68.5</c:v>
                </c:pt>
                <c:pt idx="7">
                  <c:v>-64</c:v>
                </c:pt>
                <c:pt idx="8">
                  <c:v>-59.5</c:v>
                </c:pt>
                <c:pt idx="9">
                  <c:v>-55</c:v>
                </c:pt>
                <c:pt idx="10">
                  <c:v>-50.5</c:v>
                </c:pt>
                <c:pt idx="11">
                  <c:v>-46</c:v>
                </c:pt>
                <c:pt idx="12">
                  <c:v>-41.5</c:v>
                </c:pt>
                <c:pt idx="13">
                  <c:v>-37</c:v>
                </c:pt>
                <c:pt idx="14">
                  <c:v>-32.5</c:v>
                </c:pt>
                <c:pt idx="15">
                  <c:v>-28</c:v>
                </c:pt>
                <c:pt idx="16">
                  <c:v>-23.5</c:v>
                </c:pt>
                <c:pt idx="17">
                  <c:v>-19</c:v>
                </c:pt>
                <c:pt idx="18">
                  <c:v>-14.5</c:v>
                </c:pt>
                <c:pt idx="19">
                  <c:v>-10</c:v>
                </c:pt>
                <c:pt idx="20">
                  <c:v>-5.5</c:v>
                </c:pt>
                <c:pt idx="21">
                  <c:v>-1.00000000000001</c:v>
                </c:pt>
                <c:pt idx="22">
                  <c:v>3.50000000000001</c:v>
                </c:pt>
                <c:pt idx="23">
                  <c:v>8</c:v>
                </c:pt>
                <c:pt idx="24">
                  <c:v>12.5</c:v>
                </c:pt>
                <c:pt idx="25">
                  <c:v>17</c:v>
                </c:pt>
                <c:pt idx="26">
                  <c:v>21.5</c:v>
                </c:pt>
                <c:pt idx="27">
                  <c:v>26</c:v>
                </c:pt>
                <c:pt idx="28">
                  <c:v>30.5</c:v>
                </c:pt>
                <c:pt idx="29">
                  <c:v>35</c:v>
                </c:pt>
                <c:pt idx="30">
                  <c:v>39.5</c:v>
                </c:pt>
                <c:pt idx="31">
                  <c:v>44</c:v>
                </c:pt>
                <c:pt idx="32">
                  <c:v>48.5</c:v>
                </c:pt>
                <c:pt idx="33">
                  <c:v>53</c:v>
                </c:pt>
                <c:pt idx="34">
                  <c:v>57.5</c:v>
                </c:pt>
                <c:pt idx="35">
                  <c:v>62</c:v>
                </c:pt>
                <c:pt idx="36">
                  <c:v>66.5</c:v>
                </c:pt>
                <c:pt idx="37">
                  <c:v>71</c:v>
                </c:pt>
                <c:pt idx="38">
                  <c:v>75.5</c:v>
                </c:pt>
                <c:pt idx="39">
                  <c:v>80</c:v>
                </c:pt>
                <c:pt idx="40">
                  <c:v>84.5</c:v>
                </c:pt>
                <c:pt idx="41">
                  <c:v>89</c:v>
                </c:pt>
                <c:pt idx="42">
                  <c:v>93.5</c:v>
                </c:pt>
                <c:pt idx="43">
                  <c:v>98</c:v>
                </c:pt>
                <c:pt idx="44">
                  <c:v>102.5</c:v>
                </c:pt>
                <c:pt idx="45">
                  <c:v>100.25</c:v>
                </c:pt>
                <c:pt idx="46">
                  <c:v>99.125</c:v>
                </c:pt>
                <c:pt idx="47">
                  <c:v>100.25</c:v>
                </c:pt>
                <c:pt idx="48">
                  <c:v>99.6875</c:v>
                </c:pt>
                <c:pt idx="49">
                  <c:v>100.25</c:v>
                </c:pt>
                <c:pt idx="50">
                  <c:v>99.96875</c:v>
                </c:pt>
                <c:pt idx="51">
                  <c:v>99.96875</c:v>
                </c:pt>
                <c:pt idx="52">
                  <c:v>99.96875</c:v>
                </c:pt>
                <c:pt idx="53">
                  <c:v>99.96875</c:v>
                </c:pt>
                <c:pt idx="54">
                  <c:v>99.96875</c:v>
                </c:pt>
                <c:pt idx="55">
                  <c:v>99.96875</c:v>
                </c:pt>
                <c:pt idx="56">
                  <c:v>99.96875</c:v>
                </c:pt>
                <c:pt idx="57">
                  <c:v>99.96875</c:v>
                </c:pt>
                <c:pt idx="58">
                  <c:v>99.96875</c:v>
                </c:pt>
                <c:pt idx="59">
                  <c:v>99.96875</c:v>
                </c:pt>
                <c:pt idx="60">
                  <c:v>99.96875</c:v>
                </c:pt>
                <c:pt idx="61">
                  <c:v>99.96875</c:v>
                </c:pt>
                <c:pt idx="62">
                  <c:v>99.96875</c:v>
                </c:pt>
                <c:pt idx="63">
                  <c:v>99.96875</c:v>
                </c:pt>
                <c:pt idx="64">
                  <c:v>99.96875</c:v>
                </c:pt>
                <c:pt idx="65">
                  <c:v>99.96875</c:v>
                </c:pt>
                <c:pt idx="66">
                  <c:v>99.96875</c:v>
                </c:pt>
                <c:pt idx="67">
                  <c:v>99.96875</c:v>
                </c:pt>
                <c:pt idx="68">
                  <c:v>99.96875</c:v>
                </c:pt>
                <c:pt idx="69">
                  <c:v>99.96875</c:v>
                </c:pt>
                <c:pt idx="70">
                  <c:v>99.96875</c:v>
                </c:pt>
                <c:pt idx="71">
                  <c:v>99.96875</c:v>
                </c:pt>
                <c:pt idx="72">
                  <c:v>99.96875</c:v>
                </c:pt>
                <c:pt idx="73">
                  <c:v>99.96875</c:v>
                </c:pt>
                <c:pt idx="74">
                  <c:v>99.96875</c:v>
                </c:pt>
                <c:pt idx="75">
                  <c:v>99.96875</c:v>
                </c:pt>
                <c:pt idx="76">
                  <c:v>99.96875</c:v>
                </c:pt>
                <c:pt idx="77">
                  <c:v>99.96875</c:v>
                </c:pt>
                <c:pt idx="78">
                  <c:v>99.96875</c:v>
                </c:pt>
                <c:pt idx="79">
                  <c:v>99.96875</c:v>
                </c:pt>
                <c:pt idx="80">
                  <c:v>99.96875</c:v>
                </c:pt>
                <c:pt idx="81">
                  <c:v>99.96875</c:v>
                </c:pt>
                <c:pt idx="82">
                  <c:v>99.96875</c:v>
                </c:pt>
                <c:pt idx="83">
                  <c:v>99.96875</c:v>
                </c:pt>
                <c:pt idx="84">
                  <c:v>99.96875</c:v>
                </c:pt>
                <c:pt idx="85">
                  <c:v>99.96875</c:v>
                </c:pt>
                <c:pt idx="86">
                  <c:v>99.96875</c:v>
                </c:pt>
                <c:pt idx="87">
                  <c:v>99.96875</c:v>
                </c:pt>
                <c:pt idx="88">
                  <c:v>99.96875</c:v>
                </c:pt>
                <c:pt idx="89">
                  <c:v>99.96875</c:v>
                </c:pt>
                <c:pt idx="90">
                  <c:v>99.96875</c:v>
                </c:pt>
                <c:pt idx="91">
                  <c:v>99.96875</c:v>
                </c:pt>
                <c:pt idx="92">
                  <c:v>99.96875</c:v>
                </c:pt>
                <c:pt idx="93">
                  <c:v>99.96875</c:v>
                </c:pt>
                <c:pt idx="94">
                  <c:v>99.96875</c:v>
                </c:pt>
                <c:pt idx="95">
                  <c:v>99.96875</c:v>
                </c:pt>
                <c:pt idx="96">
                  <c:v>99.96875</c:v>
                </c:pt>
                <c:pt idx="97">
                  <c:v>99.96875</c:v>
                </c:pt>
                <c:pt idx="98">
                  <c:v>99.96875</c:v>
                </c:pt>
                <c:pt idx="99">
                  <c:v>99.96875</c:v>
                </c:pt>
                <c:pt idx="100">
                  <c:v>99.96875</c:v>
                </c:pt>
                <c:pt idx="101">
                  <c:v>99.96875</c:v>
                </c:pt>
                <c:pt idx="102">
                  <c:v>99.96875</c:v>
                </c:pt>
                <c:pt idx="103">
                  <c:v>99.96875</c:v>
                </c:pt>
                <c:pt idx="104">
                  <c:v>99.96875</c:v>
                </c:pt>
                <c:pt idx="105">
                  <c:v>99.96875</c:v>
                </c:pt>
                <c:pt idx="106">
                  <c:v>99.96875</c:v>
                </c:pt>
                <c:pt idx="107">
                  <c:v>99.96875</c:v>
                </c:pt>
                <c:pt idx="108">
                  <c:v>99.96875</c:v>
                </c:pt>
                <c:pt idx="109">
                  <c:v>99.96875</c:v>
                </c:pt>
                <c:pt idx="110">
                  <c:v>99.96875</c:v>
                </c:pt>
              </c:numCache>
            </c:numRef>
          </c:yVal>
          <c:smooth val="0"/>
        </c:ser>
        <c:axId val="13611845"/>
        <c:axId val="12969335"/>
      </c:scatterChart>
      <c:valAx>
        <c:axId val="1361184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969335"/>
        <c:crosses val="autoZero"/>
        <c:crossBetween val="midCat"/>
      </c:valAx>
      <c:valAx>
        <c:axId val="129693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61184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relative vel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'transfer mv e=100%'!$Q$8:$Q$119</c:f>
              <c:numCache>
                <c:formatCode>General</c:formatCode>
                <c:ptCount val="112"/>
                <c:pt idx="0">
                  <c:v>-19.1</c:v>
                </c:pt>
                <c:pt idx="1">
                  <c:v>-18.2</c:v>
                </c:pt>
                <c:pt idx="2">
                  <c:v>-17.3</c:v>
                </c:pt>
                <c:pt idx="3">
                  <c:v>-16.4</c:v>
                </c:pt>
                <c:pt idx="4">
                  <c:v>-15.5</c:v>
                </c:pt>
                <c:pt idx="5">
                  <c:v>-14.6</c:v>
                </c:pt>
                <c:pt idx="6">
                  <c:v>-13.7</c:v>
                </c:pt>
                <c:pt idx="7">
                  <c:v>-12.8</c:v>
                </c:pt>
                <c:pt idx="8">
                  <c:v>-11.9</c:v>
                </c:pt>
                <c:pt idx="9">
                  <c:v>-11</c:v>
                </c:pt>
                <c:pt idx="10">
                  <c:v>-10.1</c:v>
                </c:pt>
                <c:pt idx="11">
                  <c:v>-9.2</c:v>
                </c:pt>
                <c:pt idx="12">
                  <c:v>-8.3</c:v>
                </c:pt>
                <c:pt idx="13">
                  <c:v>-7.4</c:v>
                </c:pt>
                <c:pt idx="14">
                  <c:v>-6.5</c:v>
                </c:pt>
                <c:pt idx="15">
                  <c:v>-5.6</c:v>
                </c:pt>
                <c:pt idx="16">
                  <c:v>-4.7</c:v>
                </c:pt>
                <c:pt idx="17">
                  <c:v>-3.8</c:v>
                </c:pt>
                <c:pt idx="18">
                  <c:v>-2.9</c:v>
                </c:pt>
                <c:pt idx="19">
                  <c:v>-2</c:v>
                </c:pt>
                <c:pt idx="20">
                  <c:v>-1.1</c:v>
                </c:pt>
                <c:pt idx="21">
                  <c:v>-0.200000000000001</c:v>
                </c:pt>
                <c:pt idx="22">
                  <c:v>0.700000000000001</c:v>
                </c:pt>
                <c:pt idx="23">
                  <c:v>1.6</c:v>
                </c:pt>
                <c:pt idx="24">
                  <c:v>2.5</c:v>
                </c:pt>
                <c:pt idx="25">
                  <c:v>3.4</c:v>
                </c:pt>
                <c:pt idx="26">
                  <c:v>4.3</c:v>
                </c:pt>
                <c:pt idx="27">
                  <c:v>5.2</c:v>
                </c:pt>
                <c:pt idx="28">
                  <c:v>6.1</c:v>
                </c:pt>
                <c:pt idx="29">
                  <c:v>7</c:v>
                </c:pt>
                <c:pt idx="30">
                  <c:v>7.9</c:v>
                </c:pt>
                <c:pt idx="31">
                  <c:v>8.8</c:v>
                </c:pt>
                <c:pt idx="32">
                  <c:v>9.7</c:v>
                </c:pt>
                <c:pt idx="33">
                  <c:v>10.6</c:v>
                </c:pt>
                <c:pt idx="34">
                  <c:v>11.5</c:v>
                </c:pt>
                <c:pt idx="35">
                  <c:v>12.4</c:v>
                </c:pt>
                <c:pt idx="36">
                  <c:v>13.3</c:v>
                </c:pt>
                <c:pt idx="37">
                  <c:v>14.2</c:v>
                </c:pt>
                <c:pt idx="38">
                  <c:v>15.1</c:v>
                </c:pt>
                <c:pt idx="39">
                  <c:v>16</c:v>
                </c:pt>
                <c:pt idx="40">
                  <c:v>16.9</c:v>
                </c:pt>
                <c:pt idx="41">
                  <c:v>17.8</c:v>
                </c:pt>
                <c:pt idx="42">
                  <c:v>18.7</c:v>
                </c:pt>
                <c:pt idx="43">
                  <c:v>19.6</c:v>
                </c:pt>
                <c:pt idx="44">
                  <c:v>20.5</c:v>
                </c:pt>
                <c:pt idx="45">
                  <c:v>20.05</c:v>
                </c:pt>
                <c:pt idx="46">
                  <c:v>19.825</c:v>
                </c:pt>
                <c:pt idx="47">
                  <c:v>20.05</c:v>
                </c:pt>
                <c:pt idx="48">
                  <c:v>19.9375</c:v>
                </c:pt>
                <c:pt idx="49">
                  <c:v>20.05</c:v>
                </c:pt>
                <c:pt idx="50">
                  <c:v>19.99375</c:v>
                </c:pt>
                <c:pt idx="51">
                  <c:v>19.99375</c:v>
                </c:pt>
                <c:pt idx="52">
                  <c:v>19.99375</c:v>
                </c:pt>
                <c:pt idx="53">
                  <c:v>19.99375</c:v>
                </c:pt>
                <c:pt idx="54">
                  <c:v>19.99375</c:v>
                </c:pt>
                <c:pt idx="55">
                  <c:v>19.99375</c:v>
                </c:pt>
                <c:pt idx="56">
                  <c:v>19.99375</c:v>
                </c:pt>
                <c:pt idx="57">
                  <c:v>19.99375</c:v>
                </c:pt>
                <c:pt idx="58">
                  <c:v>19.99375</c:v>
                </c:pt>
                <c:pt idx="59">
                  <c:v>19.99375</c:v>
                </c:pt>
                <c:pt idx="60">
                  <c:v>19.99375</c:v>
                </c:pt>
                <c:pt idx="61">
                  <c:v>19.99375</c:v>
                </c:pt>
                <c:pt idx="62">
                  <c:v>19.99375</c:v>
                </c:pt>
                <c:pt idx="63">
                  <c:v>19.99375</c:v>
                </c:pt>
                <c:pt idx="64">
                  <c:v>19.99375</c:v>
                </c:pt>
                <c:pt idx="65">
                  <c:v>19.99375</c:v>
                </c:pt>
                <c:pt idx="66">
                  <c:v>19.99375</c:v>
                </c:pt>
                <c:pt idx="67">
                  <c:v>19.99375</c:v>
                </c:pt>
                <c:pt idx="68">
                  <c:v>19.99375</c:v>
                </c:pt>
                <c:pt idx="69">
                  <c:v>19.99375</c:v>
                </c:pt>
                <c:pt idx="70">
                  <c:v>19.99375</c:v>
                </c:pt>
                <c:pt idx="71">
                  <c:v>19.99375</c:v>
                </c:pt>
                <c:pt idx="72">
                  <c:v>19.99375</c:v>
                </c:pt>
                <c:pt idx="73">
                  <c:v>19.99375</c:v>
                </c:pt>
                <c:pt idx="74">
                  <c:v>19.99375</c:v>
                </c:pt>
                <c:pt idx="75">
                  <c:v>19.99375</c:v>
                </c:pt>
                <c:pt idx="76">
                  <c:v>19.99375</c:v>
                </c:pt>
                <c:pt idx="77">
                  <c:v>19.99375</c:v>
                </c:pt>
                <c:pt idx="78">
                  <c:v>19.99375</c:v>
                </c:pt>
                <c:pt idx="79">
                  <c:v>19.99375</c:v>
                </c:pt>
                <c:pt idx="80">
                  <c:v>19.99375</c:v>
                </c:pt>
                <c:pt idx="81">
                  <c:v>19.99375</c:v>
                </c:pt>
                <c:pt idx="82">
                  <c:v>19.99375</c:v>
                </c:pt>
                <c:pt idx="83">
                  <c:v>19.99375</c:v>
                </c:pt>
                <c:pt idx="84">
                  <c:v>19.99375</c:v>
                </c:pt>
                <c:pt idx="85">
                  <c:v>19.99375</c:v>
                </c:pt>
                <c:pt idx="86">
                  <c:v>19.99375</c:v>
                </c:pt>
                <c:pt idx="87">
                  <c:v>19.99375</c:v>
                </c:pt>
                <c:pt idx="88">
                  <c:v>19.99375</c:v>
                </c:pt>
                <c:pt idx="89">
                  <c:v>19.99375</c:v>
                </c:pt>
                <c:pt idx="90">
                  <c:v>19.99375</c:v>
                </c:pt>
                <c:pt idx="91">
                  <c:v>19.99375</c:v>
                </c:pt>
                <c:pt idx="92">
                  <c:v>19.99375</c:v>
                </c:pt>
                <c:pt idx="93">
                  <c:v>19.99375</c:v>
                </c:pt>
                <c:pt idx="94">
                  <c:v>19.99375</c:v>
                </c:pt>
                <c:pt idx="95">
                  <c:v>19.99375</c:v>
                </c:pt>
                <c:pt idx="96">
                  <c:v>19.99375</c:v>
                </c:pt>
                <c:pt idx="97">
                  <c:v>19.99375</c:v>
                </c:pt>
                <c:pt idx="98">
                  <c:v>19.99375</c:v>
                </c:pt>
                <c:pt idx="99">
                  <c:v>19.99375</c:v>
                </c:pt>
                <c:pt idx="100">
                  <c:v>19.99375</c:v>
                </c:pt>
                <c:pt idx="101">
                  <c:v>19.99375</c:v>
                </c:pt>
                <c:pt idx="102">
                  <c:v>19.99375</c:v>
                </c:pt>
                <c:pt idx="103">
                  <c:v>19.99375</c:v>
                </c:pt>
                <c:pt idx="104">
                  <c:v>19.99375</c:v>
                </c:pt>
                <c:pt idx="105">
                  <c:v>19.99375</c:v>
                </c:pt>
                <c:pt idx="106">
                  <c:v>19.99375</c:v>
                </c:pt>
                <c:pt idx="107">
                  <c:v>19.99375</c:v>
                </c:pt>
                <c:pt idx="108">
                  <c:v>19.99375</c:v>
                </c:pt>
                <c:pt idx="109">
                  <c:v>19.99375</c:v>
                </c:pt>
                <c:pt idx="110">
                  <c:v>19.99375</c:v>
                </c:pt>
                <c:pt idx="111">
                  <c:v>19.99375</c:v>
                </c:pt>
              </c:numCache>
            </c:numRef>
          </c:yVal>
          <c:smooth val="0"/>
        </c:ser>
        <c:axId val="93625803"/>
        <c:axId val="43168434"/>
      </c:scatterChart>
      <c:valAx>
        <c:axId val="9362580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168434"/>
        <c:crosses val="autoZero"/>
        <c:crossBetween val="midCat"/>
      </c:valAx>
      <c:valAx>
        <c:axId val="431684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62580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relative distance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7493755204"/>
          <c:y val="0.0930446194225722"/>
          <c:w val="0.863447127393838"/>
          <c:h val="0.77703412073490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'transfer mv e=100%'!$R$9:$R$119</c:f>
              <c:numCache>
                <c:formatCode>General</c:formatCode>
                <c:ptCount val="111"/>
                <c:pt idx="0">
                  <c:v>-37.3</c:v>
                </c:pt>
                <c:pt idx="1">
                  <c:v>-54.6</c:v>
                </c:pt>
                <c:pt idx="2">
                  <c:v>-71</c:v>
                </c:pt>
                <c:pt idx="3">
                  <c:v>-86.5</c:v>
                </c:pt>
                <c:pt idx="4">
                  <c:v>-101.1</c:v>
                </c:pt>
                <c:pt idx="5">
                  <c:v>-114.8</c:v>
                </c:pt>
                <c:pt idx="6">
                  <c:v>-127.6</c:v>
                </c:pt>
                <c:pt idx="7">
                  <c:v>-139.5</c:v>
                </c:pt>
                <c:pt idx="8">
                  <c:v>-150.5</c:v>
                </c:pt>
                <c:pt idx="9">
                  <c:v>-160.6</c:v>
                </c:pt>
                <c:pt idx="10">
                  <c:v>-169.8</c:v>
                </c:pt>
                <c:pt idx="11">
                  <c:v>-178.1</c:v>
                </c:pt>
                <c:pt idx="12">
                  <c:v>-185.5</c:v>
                </c:pt>
                <c:pt idx="13">
                  <c:v>-192</c:v>
                </c:pt>
                <c:pt idx="14">
                  <c:v>-197.6</c:v>
                </c:pt>
                <c:pt idx="15">
                  <c:v>-202.3</c:v>
                </c:pt>
                <c:pt idx="16">
                  <c:v>-206.1</c:v>
                </c:pt>
                <c:pt idx="17">
                  <c:v>-209</c:v>
                </c:pt>
                <c:pt idx="18">
                  <c:v>-211</c:v>
                </c:pt>
                <c:pt idx="19">
                  <c:v>-212.1</c:v>
                </c:pt>
                <c:pt idx="20">
                  <c:v>-212.3</c:v>
                </c:pt>
                <c:pt idx="21">
                  <c:v>-211.6</c:v>
                </c:pt>
                <c:pt idx="22">
                  <c:v>-210</c:v>
                </c:pt>
                <c:pt idx="23">
                  <c:v>-207.5</c:v>
                </c:pt>
                <c:pt idx="24">
                  <c:v>-204.1</c:v>
                </c:pt>
                <c:pt idx="25">
                  <c:v>-199.8</c:v>
                </c:pt>
                <c:pt idx="26">
                  <c:v>-194.6</c:v>
                </c:pt>
                <c:pt idx="27">
                  <c:v>-188.5</c:v>
                </c:pt>
                <c:pt idx="28">
                  <c:v>-181.5</c:v>
                </c:pt>
                <c:pt idx="29">
                  <c:v>-173.6</c:v>
                </c:pt>
                <c:pt idx="30">
                  <c:v>-164.8</c:v>
                </c:pt>
                <c:pt idx="31">
                  <c:v>-155.1</c:v>
                </c:pt>
                <c:pt idx="32">
                  <c:v>-144.5</c:v>
                </c:pt>
                <c:pt idx="33">
                  <c:v>-133</c:v>
                </c:pt>
                <c:pt idx="34">
                  <c:v>-120.6</c:v>
                </c:pt>
                <c:pt idx="35">
                  <c:v>-107.3</c:v>
                </c:pt>
                <c:pt idx="36">
                  <c:v>-93.1</c:v>
                </c:pt>
                <c:pt idx="37">
                  <c:v>-78</c:v>
                </c:pt>
                <c:pt idx="38">
                  <c:v>-62</c:v>
                </c:pt>
                <c:pt idx="39">
                  <c:v>-45.1</c:v>
                </c:pt>
                <c:pt idx="40">
                  <c:v>-27.3</c:v>
                </c:pt>
                <c:pt idx="41">
                  <c:v>-8.59999999999999</c:v>
                </c:pt>
                <c:pt idx="42">
                  <c:v>11</c:v>
                </c:pt>
                <c:pt idx="43">
                  <c:v>31.5</c:v>
                </c:pt>
                <c:pt idx="44">
                  <c:v>0</c:v>
                </c:pt>
                <c:pt idx="45">
                  <c:v>0</c:v>
                </c:pt>
                <c:pt idx="46">
                  <c:v>20.05</c:v>
                </c:pt>
                <c:pt idx="47">
                  <c:v>0</c:v>
                </c:pt>
                <c:pt idx="48">
                  <c:v>20.05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0"/>
        </c:ser>
        <c:axId val="90300264"/>
        <c:axId val="76020733"/>
      </c:scatterChart>
      <c:valAx>
        <c:axId val="903002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020733"/>
        <c:crosses val="autoZero"/>
        <c:crossBetween val="midCat"/>
      </c:valAx>
      <c:valAx>
        <c:axId val="760207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30026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rel v vs rel KE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'using rel vel'!$V$4:$V$38</c:f>
              <c:numCache>
                <c:formatCode>General</c:formatCode>
                <c:ptCount val="3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</c:numCache>
            </c:numRef>
          </c:xVal>
          <c:yVal>
            <c:numRef>
              <c:f>'using rel vel'!$W$4:$W$38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  <c:smooth val="0"/>
        </c:ser>
        <c:axId val="45404703"/>
        <c:axId val="65673042"/>
      </c:scatterChart>
      <c:valAx>
        <c:axId val="4540470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673042"/>
        <c:crosses val="autoZero"/>
        <c:crossBetween val="midCat"/>
      </c:valAx>
      <c:valAx>
        <c:axId val="65673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40470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rel m vs rel KE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og"/>
            <c:forward val="0"/>
            <c:backward val="0"/>
            <c:dispRSqr val="1"/>
            <c:dispEq val="1"/>
          </c:trendline>
          <c:xVal>
            <c:numRef>
              <c:f>'using rel vel'!$Y$4:$Y$38</c:f>
              <c:numCache>
                <c:formatCode>General</c:formatCode>
                <c:ptCount val="35"/>
                <c:pt idx="0">
                  <c:v>5</c:v>
                </c:pt>
                <c:pt idx="1">
                  <c:v>2.5</c:v>
                </c:pt>
                <c:pt idx="2">
                  <c:v>1.66666666666667</c:v>
                </c:pt>
                <c:pt idx="3">
                  <c:v>1.25</c:v>
                </c:pt>
                <c:pt idx="4">
                  <c:v>1</c:v>
                </c:pt>
                <c:pt idx="5">
                  <c:v>0.833333333333333</c:v>
                </c:pt>
                <c:pt idx="6">
                  <c:v>0.714285714285714</c:v>
                </c:pt>
                <c:pt idx="7">
                  <c:v>0.625</c:v>
                </c:pt>
                <c:pt idx="8">
                  <c:v>0.555555555555556</c:v>
                </c:pt>
                <c:pt idx="9">
                  <c:v>0.5</c:v>
                </c:pt>
                <c:pt idx="10">
                  <c:v>0.454545454545455</c:v>
                </c:pt>
                <c:pt idx="11">
                  <c:v>0.416666666666667</c:v>
                </c:pt>
                <c:pt idx="12">
                  <c:v>0.384615384615385</c:v>
                </c:pt>
                <c:pt idx="13">
                  <c:v>0.357142857142857</c:v>
                </c:pt>
                <c:pt idx="14">
                  <c:v>0.333333333333333</c:v>
                </c:pt>
                <c:pt idx="15">
                  <c:v>0.3125</c:v>
                </c:pt>
                <c:pt idx="16">
                  <c:v>0.294117647058823</c:v>
                </c:pt>
                <c:pt idx="17">
                  <c:v>0.277777777777778</c:v>
                </c:pt>
                <c:pt idx="18">
                  <c:v>0.263157894736842</c:v>
                </c:pt>
                <c:pt idx="19">
                  <c:v>0.25</c:v>
                </c:pt>
                <c:pt idx="20">
                  <c:v>0.238095238095238</c:v>
                </c:pt>
                <c:pt idx="21">
                  <c:v>0.227272727272727</c:v>
                </c:pt>
                <c:pt idx="22">
                  <c:v>0.217391304347826</c:v>
                </c:pt>
                <c:pt idx="23">
                  <c:v>0.208333333333333</c:v>
                </c:pt>
                <c:pt idx="24">
                  <c:v>0.2</c:v>
                </c:pt>
                <c:pt idx="25">
                  <c:v>0.192307692307692</c:v>
                </c:pt>
                <c:pt idx="26">
                  <c:v>0.185185185185185</c:v>
                </c:pt>
                <c:pt idx="27">
                  <c:v>0.178571428571429</c:v>
                </c:pt>
                <c:pt idx="28">
                  <c:v>0.172413793103448</c:v>
                </c:pt>
                <c:pt idx="29">
                  <c:v>0.166666666666667</c:v>
                </c:pt>
                <c:pt idx="30">
                  <c:v>0.161290322580645</c:v>
                </c:pt>
                <c:pt idx="31">
                  <c:v>0.15625</c:v>
                </c:pt>
                <c:pt idx="32">
                  <c:v>0.151515151515152</c:v>
                </c:pt>
                <c:pt idx="33">
                  <c:v>0.147058823529412</c:v>
                </c:pt>
                <c:pt idx="34">
                  <c:v>0.142857142857143</c:v>
                </c:pt>
              </c:numCache>
            </c:numRef>
          </c:xVal>
          <c:yVal>
            <c:numRef>
              <c:f>'using rel vel'!$Z$4:$Z$38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  <c:smooth val="0"/>
        </c:ser>
        <c:axId val="96229957"/>
        <c:axId val="98361460"/>
      </c:scatterChart>
      <c:valAx>
        <c:axId val="9622995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361460"/>
        <c:crosses val="autoZero"/>
        <c:crossBetween val="midCat"/>
      </c:valAx>
      <c:valAx>
        <c:axId val="983614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22995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181080</xdr:colOff>
      <xdr:row>17</xdr:row>
      <xdr:rowOff>38160</xdr:rowOff>
    </xdr:from>
    <xdr:to>
      <xdr:col>17</xdr:col>
      <xdr:colOff>485280</xdr:colOff>
      <xdr:row>30</xdr:row>
      <xdr:rowOff>42120</xdr:rowOff>
    </xdr:to>
    <xdr:graphicFrame>
      <xdr:nvGraphicFramePr>
        <xdr:cNvPr id="0" name="Chart 1"/>
        <xdr:cNvGraphicFramePr/>
      </xdr:nvGraphicFramePr>
      <xdr:xfrm>
        <a:off x="7775640" y="3276360"/>
        <a:ext cx="5620320" cy="248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152280</xdr:colOff>
      <xdr:row>32</xdr:row>
      <xdr:rowOff>71280</xdr:rowOff>
    </xdr:from>
    <xdr:to>
      <xdr:col>9</xdr:col>
      <xdr:colOff>456480</xdr:colOff>
      <xdr:row>46</xdr:row>
      <xdr:rowOff>146880</xdr:rowOff>
    </xdr:to>
    <xdr:graphicFrame>
      <xdr:nvGraphicFramePr>
        <xdr:cNvPr id="1" name="Chart 2"/>
        <xdr:cNvGraphicFramePr/>
      </xdr:nvGraphicFramePr>
      <xdr:xfrm>
        <a:off x="1671120" y="6167160"/>
        <a:ext cx="56203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228600</xdr:colOff>
      <xdr:row>32</xdr:row>
      <xdr:rowOff>33480</xdr:rowOff>
    </xdr:from>
    <xdr:to>
      <xdr:col>17</xdr:col>
      <xdr:colOff>532800</xdr:colOff>
      <xdr:row>46</xdr:row>
      <xdr:rowOff>109080</xdr:rowOff>
    </xdr:to>
    <xdr:graphicFrame>
      <xdr:nvGraphicFramePr>
        <xdr:cNvPr id="2" name="Chart 3"/>
        <xdr:cNvGraphicFramePr/>
      </xdr:nvGraphicFramePr>
      <xdr:xfrm>
        <a:off x="7823160" y="6129360"/>
        <a:ext cx="56203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266760</xdr:colOff>
      <xdr:row>17</xdr:row>
      <xdr:rowOff>14400</xdr:rowOff>
    </xdr:from>
    <xdr:to>
      <xdr:col>9</xdr:col>
      <xdr:colOff>570960</xdr:colOff>
      <xdr:row>31</xdr:row>
      <xdr:rowOff>90000</xdr:rowOff>
    </xdr:to>
    <xdr:graphicFrame>
      <xdr:nvGraphicFramePr>
        <xdr:cNvPr id="3" name="Chart 4"/>
        <xdr:cNvGraphicFramePr/>
      </xdr:nvGraphicFramePr>
      <xdr:xfrm>
        <a:off x="1785600" y="3252600"/>
        <a:ext cx="5620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266760</xdr:colOff>
      <xdr:row>14</xdr:row>
      <xdr:rowOff>52560</xdr:rowOff>
    </xdr:from>
    <xdr:to>
      <xdr:col>19</xdr:col>
      <xdr:colOff>570960</xdr:colOff>
      <xdr:row>28</xdr:row>
      <xdr:rowOff>128160</xdr:rowOff>
    </xdr:to>
    <xdr:graphicFrame>
      <xdr:nvGraphicFramePr>
        <xdr:cNvPr id="4" name="Chart 1"/>
        <xdr:cNvGraphicFramePr/>
      </xdr:nvGraphicFramePr>
      <xdr:xfrm>
        <a:off x="9380160" y="2719440"/>
        <a:ext cx="56203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314280</xdr:colOff>
      <xdr:row>28</xdr:row>
      <xdr:rowOff>157320</xdr:rowOff>
    </xdr:from>
    <xdr:to>
      <xdr:col>20</xdr:col>
      <xdr:colOff>8640</xdr:colOff>
      <xdr:row>43</xdr:row>
      <xdr:rowOff>42480</xdr:rowOff>
    </xdr:to>
    <xdr:graphicFrame>
      <xdr:nvGraphicFramePr>
        <xdr:cNvPr id="5" name="Chart 2"/>
        <xdr:cNvGraphicFramePr/>
      </xdr:nvGraphicFramePr>
      <xdr:xfrm>
        <a:off x="9427680" y="5491080"/>
        <a:ext cx="5770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R25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7" activeCellId="0" sqref="E7"/>
    </sheetView>
  </sheetViews>
  <sheetFormatPr defaultColWidth="8.54296875" defaultRowHeight="15" zeroHeight="false" outlineLevelRow="0" outlineLevelCol="0"/>
  <sheetData>
    <row r="2" customFormat="false" ht="15" hidden="false" customHeight="false" outlineLevel="0" collapsed="false">
      <c r="F2" s="1" t="s">
        <v>0</v>
      </c>
    </row>
    <row r="5" customFormat="false" ht="15" hidden="false" customHeight="false" outlineLevel="0" collapsed="false">
      <c r="D5" s="2" t="s">
        <v>1</v>
      </c>
      <c r="E5" s="3" t="n">
        <v>10</v>
      </c>
      <c r="G5" s="2" t="s">
        <v>2</v>
      </c>
      <c r="J5" s="2" t="n">
        <v>0.05</v>
      </c>
      <c r="L5" s="2" t="s">
        <v>3</v>
      </c>
      <c r="M5" s="3" t="n">
        <v>10</v>
      </c>
      <c r="N5" s="2" t="s">
        <v>4</v>
      </c>
      <c r="O5" s="2" t="n">
        <f aca="false">ROUND(N251,2)</f>
        <v>8.27</v>
      </c>
      <c r="Q5" s="2" t="s">
        <v>5</v>
      </c>
      <c r="R5" s="2" t="n">
        <v>0.9</v>
      </c>
    </row>
    <row r="6" customFormat="false" ht="15" hidden="false" customHeight="false" outlineLevel="0" collapsed="false">
      <c r="D6" s="2" t="s">
        <v>6</v>
      </c>
      <c r="E6" s="3" t="n">
        <v>1</v>
      </c>
      <c r="G6" s="2" t="s">
        <v>7</v>
      </c>
      <c r="L6" s="2" t="s">
        <v>8</v>
      </c>
      <c r="M6" s="3" t="n">
        <v>0</v>
      </c>
      <c r="N6" s="2" t="s">
        <v>9</v>
      </c>
      <c r="O6" s="2" t="n">
        <f aca="false">ROUND(O251,2)</f>
        <v>17.28</v>
      </c>
      <c r="Q6" s="2" t="s">
        <v>10</v>
      </c>
      <c r="R6" s="2" t="n">
        <f aca="false">M5-M6</f>
        <v>10</v>
      </c>
    </row>
    <row r="8" customFormat="false" ht="15" hidden="false" customHeight="false" outlineLevel="0" collapsed="false">
      <c r="B8" s="2" t="s">
        <v>11</v>
      </c>
      <c r="C8" s="2" t="s">
        <v>12</v>
      </c>
      <c r="D8" s="2" t="s">
        <v>13</v>
      </c>
      <c r="E8" s="2" t="s">
        <v>14</v>
      </c>
      <c r="F8" s="2" t="s">
        <v>15</v>
      </c>
      <c r="G8" s="2" t="s">
        <v>16</v>
      </c>
      <c r="J8" s="2" t="s">
        <v>17</v>
      </c>
      <c r="K8" s="2" t="s">
        <v>18</v>
      </c>
      <c r="L8" s="2" t="s">
        <v>19</v>
      </c>
      <c r="M8" s="2" t="s">
        <v>20</v>
      </c>
      <c r="N8" s="2" t="s">
        <v>21</v>
      </c>
      <c r="O8" s="2" t="s">
        <v>22</v>
      </c>
      <c r="P8" s="2" t="s">
        <v>23</v>
      </c>
      <c r="Q8" s="2" t="s">
        <v>24</v>
      </c>
      <c r="R8" s="2" t="s">
        <v>25</v>
      </c>
    </row>
    <row r="9" customFormat="false" ht="15" hidden="false" customHeight="false" outlineLevel="0" collapsed="false">
      <c r="B9" s="2" t="n">
        <f aca="false">D9*$E$5+E9*$E$6</f>
        <v>100</v>
      </c>
      <c r="C9" s="2" t="n">
        <f aca="false">0.5*$E$5*D9^2+0.5*$E$6*E9^2</f>
        <v>500</v>
      </c>
      <c r="D9" s="2" t="n">
        <f aca="false">M5</f>
        <v>10</v>
      </c>
      <c r="E9" s="2" t="n">
        <f aca="false">M6</f>
        <v>0</v>
      </c>
      <c r="F9" s="2" t="n">
        <f aca="false">D9*$E$5</f>
        <v>100</v>
      </c>
      <c r="G9" s="2" t="n">
        <f aca="false">E9*$E$6</f>
        <v>0</v>
      </c>
      <c r="I9" s="2" t="n">
        <f aca="false">J5</f>
        <v>0.05</v>
      </c>
      <c r="J9" s="2" t="n">
        <f aca="false">$F$9*I9</f>
        <v>5</v>
      </c>
      <c r="K9" s="2" t="n">
        <f aca="false">J9</f>
        <v>5</v>
      </c>
      <c r="L9" s="2" t="n">
        <f aca="false">F9-J9</f>
        <v>95</v>
      </c>
      <c r="M9" s="2" t="n">
        <f aca="false">G9+K9</f>
        <v>5</v>
      </c>
      <c r="N9" s="2" t="n">
        <f aca="false">L9/$E$5</f>
        <v>9.5</v>
      </c>
      <c r="O9" s="2" t="n">
        <f aca="false">M9/$E$6</f>
        <v>5</v>
      </c>
      <c r="P9" s="2" t="n">
        <f aca="false">(O9-N9)/($D$9-$E$9)*100</f>
        <v>-45</v>
      </c>
      <c r="Q9" s="2" t="n">
        <f aca="false">O9-N9</f>
        <v>-4.5</v>
      </c>
      <c r="R9" s="2" t="n">
        <f aca="false">Q9</f>
        <v>-4.5</v>
      </c>
    </row>
    <row r="10" customFormat="false" ht="15" hidden="false" customHeight="false" outlineLevel="0" collapsed="false">
      <c r="B10" s="2" t="n">
        <f aca="false">D10*$E$5+E10*$E$6</f>
        <v>100</v>
      </c>
      <c r="C10" s="2" t="n">
        <f aca="false">0.5*$E$5*D10^2+0.5*$E$6*E10^2</f>
        <v>463.75</v>
      </c>
      <c r="D10" s="2" t="n">
        <f aca="false">N9</f>
        <v>9.5</v>
      </c>
      <c r="E10" s="2" t="n">
        <f aca="false">O9</f>
        <v>5</v>
      </c>
      <c r="F10" s="2" t="n">
        <f aca="false">D10*$E$5</f>
        <v>95</v>
      </c>
      <c r="G10" s="2" t="n">
        <f aca="false">E10*$E$6</f>
        <v>5</v>
      </c>
      <c r="H10" s="2" t="n">
        <f aca="false">IF(ROUND(Q9,2)=ROUND($R$6,2)*$R$5,0,(IF(Q9&lt;$R$6*$R$5,1,-1)))</f>
        <v>1</v>
      </c>
      <c r="I10" s="2" t="n">
        <f aca="false">IF(Q9&gt;$R$6*$R$5, H10*ABS(I9/2), H10*ABS(I9))</f>
        <v>0.05</v>
      </c>
      <c r="J10" s="2" t="n">
        <f aca="false">$F$9*I10</f>
        <v>5</v>
      </c>
      <c r="K10" s="2" t="n">
        <f aca="false">J10</f>
        <v>5</v>
      </c>
      <c r="L10" s="2" t="n">
        <f aca="false">F10-J10</f>
        <v>90</v>
      </c>
      <c r="M10" s="2" t="n">
        <f aca="false">G10+K10</f>
        <v>10</v>
      </c>
      <c r="N10" s="2" t="n">
        <f aca="false">L10/$E$5</f>
        <v>9</v>
      </c>
      <c r="O10" s="2" t="n">
        <f aca="false">M10/$E$6</f>
        <v>10</v>
      </c>
      <c r="P10" s="2" t="n">
        <f aca="false">(O10-N10)/($D$9-$E$9)*100</f>
        <v>10</v>
      </c>
      <c r="Q10" s="2" t="n">
        <f aca="false">O10-N10</f>
        <v>1</v>
      </c>
      <c r="R10" s="2" t="n">
        <f aca="false">IF(ROUND(Q10,1)&lt;=ROUND(Q9,1),0,R9+Q10)</f>
        <v>-3.5</v>
      </c>
    </row>
    <row r="11" customFormat="false" ht="15" hidden="false" customHeight="false" outlineLevel="0" collapsed="false">
      <c r="B11" s="2" t="n">
        <f aca="false">D11*$E$5+E11*$E$6</f>
        <v>100</v>
      </c>
      <c r="C11" s="2" t="n">
        <f aca="false">0.5*$E$5*D11^2+0.5*$E$6*E11^2</f>
        <v>455</v>
      </c>
      <c r="D11" s="2" t="n">
        <f aca="false">N10</f>
        <v>9</v>
      </c>
      <c r="E11" s="2" t="n">
        <f aca="false">O10</f>
        <v>10</v>
      </c>
      <c r="F11" s="2" t="n">
        <f aca="false">D11*$E$5</f>
        <v>90</v>
      </c>
      <c r="G11" s="2" t="n">
        <f aca="false">E11*$E$6</f>
        <v>10</v>
      </c>
      <c r="H11" s="2" t="n">
        <f aca="false">IF(ROUND(Q10,2)=ROUND($R$6,2)*$R$5,0,(IF(Q10&lt;$R$6*$R$5,1,-1)))</f>
        <v>1</v>
      </c>
      <c r="I11" s="2" t="n">
        <f aca="false">IF(Q10&gt;$R$6*$R$5, H11*ABS(I10/2), H11*ABS(I10))</f>
        <v>0.05</v>
      </c>
      <c r="J11" s="2" t="n">
        <f aca="false">$F$9*I11</f>
        <v>5</v>
      </c>
      <c r="K11" s="2" t="n">
        <f aca="false">J11</f>
        <v>5</v>
      </c>
      <c r="L11" s="2" t="n">
        <f aca="false">F11-J11</f>
        <v>85</v>
      </c>
      <c r="M11" s="2" t="n">
        <f aca="false">G11+K11</f>
        <v>15</v>
      </c>
      <c r="N11" s="2" t="n">
        <f aca="false">L11/$E$5</f>
        <v>8.5</v>
      </c>
      <c r="O11" s="2" t="n">
        <f aca="false">M11/$E$6</f>
        <v>15</v>
      </c>
      <c r="P11" s="2" t="n">
        <f aca="false">(O11-N11)/($D$9-$E$9)*100</f>
        <v>65</v>
      </c>
      <c r="Q11" s="2" t="n">
        <f aca="false">O11-N11</f>
        <v>6.5</v>
      </c>
      <c r="R11" s="2" t="n">
        <f aca="false">IF(ROUND(Q11,1)&lt;=ROUND(Q10,1),0,R10+Q11)</f>
        <v>3</v>
      </c>
    </row>
    <row r="12" customFormat="false" ht="15" hidden="false" customHeight="false" outlineLevel="0" collapsed="false">
      <c r="B12" s="2" t="n">
        <f aca="false">D12*$E$5+E12*$E$6</f>
        <v>100</v>
      </c>
      <c r="C12" s="2" t="n">
        <f aca="false">0.5*$E$5*D12^2+0.5*$E$6*E12^2</f>
        <v>473.75</v>
      </c>
      <c r="D12" s="2" t="n">
        <f aca="false">N11</f>
        <v>8.5</v>
      </c>
      <c r="E12" s="2" t="n">
        <f aca="false">O11</f>
        <v>15</v>
      </c>
      <c r="F12" s="2" t="n">
        <f aca="false">D12*$E$5</f>
        <v>85</v>
      </c>
      <c r="G12" s="2" t="n">
        <f aca="false">E12*$E$6</f>
        <v>15</v>
      </c>
      <c r="H12" s="2" t="n">
        <f aca="false">IF(ROUND(Q11,2)=ROUND($R$6,2)*$R$5,0,(IF(Q11&lt;$R$6*$R$5,1,-1)))</f>
        <v>1</v>
      </c>
      <c r="I12" s="2" t="n">
        <f aca="false">IF(Q11&gt;$R$6*$R$5, H12*ABS(I11/2), H12*ABS(I11))</f>
        <v>0.05</v>
      </c>
      <c r="J12" s="2" t="n">
        <f aca="false">$F$9*I12</f>
        <v>5</v>
      </c>
      <c r="K12" s="2" t="n">
        <f aca="false">J12</f>
        <v>5</v>
      </c>
      <c r="L12" s="2" t="n">
        <f aca="false">F12-J12</f>
        <v>80</v>
      </c>
      <c r="M12" s="2" t="n">
        <f aca="false">G12+K12</f>
        <v>20</v>
      </c>
      <c r="N12" s="2" t="n">
        <f aca="false">L12/$E$5</f>
        <v>8</v>
      </c>
      <c r="O12" s="2" t="n">
        <f aca="false">M12/$E$6</f>
        <v>20</v>
      </c>
      <c r="P12" s="2" t="n">
        <f aca="false">(O12-N12)/($D$9-$E$9)*100</f>
        <v>120</v>
      </c>
      <c r="Q12" s="2" t="n">
        <f aca="false">O12-N12</f>
        <v>12</v>
      </c>
      <c r="R12" s="2" t="n">
        <f aca="false">IF(ROUND(Q12,1)&lt;=ROUND(Q11,1),0,R11+Q12)</f>
        <v>15</v>
      </c>
    </row>
    <row r="13" customFormat="false" ht="15" hidden="false" customHeight="false" outlineLevel="0" collapsed="false">
      <c r="B13" s="2" t="n">
        <f aca="false">D13*$E$5+E13*$E$6</f>
        <v>100</v>
      </c>
      <c r="C13" s="2" t="n">
        <f aca="false">0.5*$E$5*D13^2+0.5*$E$6*E13^2</f>
        <v>520</v>
      </c>
      <c r="D13" s="2" t="n">
        <f aca="false">N12</f>
        <v>8</v>
      </c>
      <c r="E13" s="2" t="n">
        <f aca="false">O12</f>
        <v>20</v>
      </c>
      <c r="F13" s="2" t="n">
        <f aca="false">D13*$E$5</f>
        <v>80</v>
      </c>
      <c r="G13" s="2" t="n">
        <f aca="false">E13*$E$6</f>
        <v>20</v>
      </c>
      <c r="H13" s="2" t="n">
        <f aca="false">IF(ROUND(Q12,2)=ROUND($R$6,2)*$R$5,0,(IF(Q12&lt;$R$6*$R$5,1,-1)))</f>
        <v>-1</v>
      </c>
      <c r="I13" s="2" t="n">
        <f aca="false">IF(Q12&gt;$R$6*$R$5, H13*ABS(I12/2), H13*ABS(I12))</f>
        <v>-0.025</v>
      </c>
      <c r="J13" s="2" t="n">
        <f aca="false">$F$9*I13</f>
        <v>-2.5</v>
      </c>
      <c r="K13" s="2" t="n">
        <f aca="false">J13</f>
        <v>-2.5</v>
      </c>
      <c r="L13" s="2" t="n">
        <f aca="false">F13-J13</f>
        <v>82.5</v>
      </c>
      <c r="M13" s="2" t="n">
        <f aca="false">G13+K13</f>
        <v>17.5</v>
      </c>
      <c r="N13" s="2" t="n">
        <f aca="false">L13/$E$5</f>
        <v>8.25</v>
      </c>
      <c r="O13" s="2" t="n">
        <f aca="false">M13/$E$6</f>
        <v>17.5</v>
      </c>
      <c r="P13" s="2" t="n">
        <f aca="false">(O13-N13)/($D$9-$E$9)*100</f>
        <v>92.5</v>
      </c>
      <c r="Q13" s="2" t="n">
        <f aca="false">O13-N13</f>
        <v>9.25</v>
      </c>
      <c r="R13" s="2" t="n">
        <f aca="false">IF(ROUND(Q13,1)&lt;=ROUND(Q12,1),0,R12+Q13)</f>
        <v>0</v>
      </c>
    </row>
    <row r="14" customFormat="false" ht="15" hidden="false" customHeight="false" outlineLevel="0" collapsed="false">
      <c r="B14" s="2" t="n">
        <f aca="false">D14*$E$5+E14*$E$6</f>
        <v>100</v>
      </c>
      <c r="C14" s="2" t="n">
        <f aca="false">0.5*$E$5*D14^2+0.5*$E$6*E14^2</f>
        <v>493.4375</v>
      </c>
      <c r="D14" s="2" t="n">
        <f aca="false">N13</f>
        <v>8.25</v>
      </c>
      <c r="E14" s="2" t="n">
        <f aca="false">O13</f>
        <v>17.5</v>
      </c>
      <c r="F14" s="2" t="n">
        <f aca="false">D14*$E$5</f>
        <v>82.5</v>
      </c>
      <c r="G14" s="2" t="n">
        <f aca="false">E14*$E$6</f>
        <v>17.5</v>
      </c>
      <c r="H14" s="2" t="n">
        <f aca="false">IF(ROUND(Q13,2)=ROUND($R$6,2)*$R$5,0,(IF(Q13&lt;$R$6*$R$5,1,-1)))</f>
        <v>-1</v>
      </c>
      <c r="I14" s="2" t="n">
        <f aca="false">IF(Q13&gt;$R$6*$R$5, H14*ABS(I13/2), H14*ABS(I13))</f>
        <v>-0.0125</v>
      </c>
      <c r="J14" s="2" t="n">
        <f aca="false">$F$9*I14</f>
        <v>-1.25</v>
      </c>
      <c r="K14" s="2" t="n">
        <f aca="false">J14</f>
        <v>-1.25</v>
      </c>
      <c r="L14" s="2" t="n">
        <f aca="false">F14-J14</f>
        <v>83.75</v>
      </c>
      <c r="M14" s="2" t="n">
        <f aca="false">G14+K14</f>
        <v>16.25</v>
      </c>
      <c r="N14" s="2" t="n">
        <f aca="false">L14/$E$5</f>
        <v>8.375</v>
      </c>
      <c r="O14" s="2" t="n">
        <f aca="false">M14/$E$6</f>
        <v>16.25</v>
      </c>
      <c r="P14" s="2" t="n">
        <f aca="false">(O14-N14)/($D$9-$E$9)*100</f>
        <v>78.75</v>
      </c>
      <c r="Q14" s="2" t="n">
        <f aca="false">O14-N14</f>
        <v>7.875</v>
      </c>
      <c r="R14" s="2" t="n">
        <f aca="false">IF(ROUND(Q14,1)&lt;=ROUND(Q13,1),0,R13+Q14)</f>
        <v>0</v>
      </c>
    </row>
    <row r="15" customFormat="false" ht="15" hidden="false" customHeight="false" outlineLevel="0" collapsed="false">
      <c r="B15" s="2" t="n">
        <f aca="false">D15*$E$5+E15*$E$6</f>
        <v>100</v>
      </c>
      <c r="C15" s="2" t="n">
        <f aca="false">0.5*$E$5*D15^2+0.5*$E$6*E15^2</f>
        <v>482.734375</v>
      </c>
      <c r="D15" s="2" t="n">
        <f aca="false">N14</f>
        <v>8.375</v>
      </c>
      <c r="E15" s="2" t="n">
        <f aca="false">O14</f>
        <v>16.25</v>
      </c>
      <c r="F15" s="2" t="n">
        <f aca="false">D15*$E$5</f>
        <v>83.75</v>
      </c>
      <c r="G15" s="2" t="n">
        <f aca="false">E15*$E$6</f>
        <v>16.25</v>
      </c>
      <c r="H15" s="2" t="n">
        <f aca="false">IF(ROUND(Q14,2)=ROUND($R$6,2)*$R$5,0,(IF(Q14&lt;$R$6*$R$5,1,-1)))</f>
        <v>1</v>
      </c>
      <c r="I15" s="2" t="n">
        <f aca="false">IF(Q14&gt;$R$6*$R$5, H15*ABS(I14/2), H15*ABS(I14))</f>
        <v>0.0125</v>
      </c>
      <c r="J15" s="2" t="n">
        <f aca="false">$F$9*I15</f>
        <v>1.25</v>
      </c>
      <c r="K15" s="2" t="n">
        <f aca="false">J15</f>
        <v>1.25</v>
      </c>
      <c r="L15" s="2" t="n">
        <f aca="false">F15-J15</f>
        <v>82.5</v>
      </c>
      <c r="M15" s="2" t="n">
        <f aca="false">G15+K15</f>
        <v>17.5</v>
      </c>
      <c r="N15" s="2" t="n">
        <f aca="false">L15/$E$5</f>
        <v>8.25</v>
      </c>
      <c r="O15" s="2" t="n">
        <f aca="false">M15/$E$6</f>
        <v>17.5</v>
      </c>
      <c r="P15" s="2" t="n">
        <f aca="false">(O15-N15)/($D$9-$E$9)*100</f>
        <v>92.5</v>
      </c>
      <c r="Q15" s="2" t="n">
        <f aca="false">O15-N15</f>
        <v>9.25</v>
      </c>
      <c r="R15" s="2" t="n">
        <f aca="false">IF(ROUND(Q15,1)&lt;=ROUND(Q14,1),0,R14+Q15)</f>
        <v>9.25</v>
      </c>
    </row>
    <row r="16" customFormat="false" ht="15" hidden="false" customHeight="false" outlineLevel="0" collapsed="false">
      <c r="B16" s="2" t="n">
        <f aca="false">D16*$E$5+E16*$E$6</f>
        <v>100</v>
      </c>
      <c r="C16" s="2" t="n">
        <f aca="false">0.5*$E$5*D16^2+0.5*$E$6*E16^2</f>
        <v>493.4375</v>
      </c>
      <c r="D16" s="2" t="n">
        <f aca="false">N15</f>
        <v>8.25</v>
      </c>
      <c r="E16" s="2" t="n">
        <f aca="false">O15</f>
        <v>17.5</v>
      </c>
      <c r="F16" s="2" t="n">
        <f aca="false">D16*$E$5</f>
        <v>82.5</v>
      </c>
      <c r="G16" s="2" t="n">
        <f aca="false">E16*$E$6</f>
        <v>17.5</v>
      </c>
      <c r="H16" s="2" t="n">
        <f aca="false">IF(ROUND(Q15,2)=ROUND($R$6,2)*$R$5,0,(IF(Q15&lt;$R$6*$R$5,1,-1)))</f>
        <v>-1</v>
      </c>
      <c r="I16" s="2" t="n">
        <f aca="false">IF(Q15&gt;$R$6*$R$5, H16*ABS(I15/2), H16*ABS(I15))</f>
        <v>-0.00625</v>
      </c>
      <c r="J16" s="2" t="n">
        <f aca="false">$F$9*I16</f>
        <v>-0.625</v>
      </c>
      <c r="K16" s="2" t="n">
        <f aca="false">J16</f>
        <v>-0.625</v>
      </c>
      <c r="L16" s="2" t="n">
        <f aca="false">F16-J16</f>
        <v>83.125</v>
      </c>
      <c r="M16" s="2" t="n">
        <f aca="false">G16+K16</f>
        <v>16.875</v>
      </c>
      <c r="N16" s="2" t="n">
        <f aca="false">L16/$E$5</f>
        <v>8.3125</v>
      </c>
      <c r="O16" s="2" t="n">
        <f aca="false">M16/$E$6</f>
        <v>16.875</v>
      </c>
      <c r="P16" s="2" t="n">
        <f aca="false">(O16-N16)/($D$9-$E$9)*100</f>
        <v>85.625</v>
      </c>
      <c r="Q16" s="2" t="n">
        <f aca="false">O16-N16</f>
        <v>8.5625</v>
      </c>
      <c r="R16" s="2" t="n">
        <f aca="false">IF(ROUND(Q16,1)&lt;=ROUND(Q15,1),0,R15+Q16)</f>
        <v>0</v>
      </c>
    </row>
    <row r="17" customFormat="false" ht="15" hidden="false" customHeight="false" outlineLevel="0" collapsed="false">
      <c r="B17" s="2" t="n">
        <f aca="false">D17*$E$5+E17*$E$6</f>
        <v>100</v>
      </c>
      <c r="C17" s="2" t="n">
        <f aca="false">0.5*$E$5*D17^2+0.5*$E$6*E17^2</f>
        <v>487.87109375</v>
      </c>
      <c r="D17" s="2" t="n">
        <f aca="false">N16</f>
        <v>8.3125</v>
      </c>
      <c r="E17" s="2" t="n">
        <f aca="false">O16</f>
        <v>16.875</v>
      </c>
      <c r="F17" s="2" t="n">
        <f aca="false">D17*$E$5</f>
        <v>83.125</v>
      </c>
      <c r="G17" s="2" t="n">
        <f aca="false">E17*$E$6</f>
        <v>16.875</v>
      </c>
      <c r="H17" s="2" t="n">
        <f aca="false">IF(ROUND(Q16,2)=ROUND($R$6,2)*$R$5,0,(IF(Q16&lt;$R$6*$R$5,1,-1)))</f>
        <v>1</v>
      </c>
      <c r="I17" s="2" t="n">
        <f aca="false">IF(Q16&gt;$R$6*$R$5, H17*ABS(I16/2), H17*ABS(I16))</f>
        <v>0.00625</v>
      </c>
      <c r="J17" s="2" t="n">
        <f aca="false">$F$9*I17</f>
        <v>0.625</v>
      </c>
      <c r="K17" s="2" t="n">
        <f aca="false">J17</f>
        <v>0.625</v>
      </c>
      <c r="L17" s="2" t="n">
        <f aca="false">F17-J17</f>
        <v>82.5</v>
      </c>
      <c r="M17" s="2" t="n">
        <f aca="false">G17+K17</f>
        <v>17.5</v>
      </c>
      <c r="N17" s="2" t="n">
        <f aca="false">L17/$E$5</f>
        <v>8.25</v>
      </c>
      <c r="O17" s="2" t="n">
        <f aca="false">M17/$E$6</f>
        <v>17.5</v>
      </c>
      <c r="P17" s="2" t="n">
        <f aca="false">(O17-N17)/($D$9-$E$9)*100</f>
        <v>92.5</v>
      </c>
      <c r="Q17" s="2" t="n">
        <f aca="false">O17-N17</f>
        <v>9.25</v>
      </c>
      <c r="R17" s="2" t="n">
        <f aca="false">IF(ROUND(Q17,1)&lt;=ROUND(Q16,1),0,R16+Q17)</f>
        <v>9.25</v>
      </c>
    </row>
    <row r="18" customFormat="false" ht="15" hidden="false" customHeight="false" outlineLevel="0" collapsed="false">
      <c r="B18" s="2" t="n">
        <f aca="false">D18*$E$5+E18*$E$6</f>
        <v>100</v>
      </c>
      <c r="C18" s="2" t="n">
        <f aca="false">0.5*$E$5*D18^2+0.5*$E$6*E18^2</f>
        <v>493.4375</v>
      </c>
      <c r="D18" s="2" t="n">
        <f aca="false">N17</f>
        <v>8.25</v>
      </c>
      <c r="E18" s="2" t="n">
        <f aca="false">O17</f>
        <v>17.5</v>
      </c>
      <c r="F18" s="2" t="n">
        <f aca="false">D18*$E$5</f>
        <v>82.5</v>
      </c>
      <c r="G18" s="2" t="n">
        <f aca="false">E18*$E$6</f>
        <v>17.5</v>
      </c>
      <c r="H18" s="2" t="n">
        <f aca="false">IF(ROUND(Q17,2)=ROUND($R$6,2)*$R$5,0,(IF(Q17&lt;$R$6*$R$5,1,-1)))</f>
        <v>-1</v>
      </c>
      <c r="I18" s="2" t="n">
        <f aca="false">IF(Q17&gt;$R$6*$R$5, H18*ABS(I17/2), H18*ABS(I17))</f>
        <v>-0.003125</v>
      </c>
      <c r="J18" s="2" t="n">
        <f aca="false">$F$9*I18</f>
        <v>-0.3125</v>
      </c>
      <c r="K18" s="2" t="n">
        <f aca="false">J18</f>
        <v>-0.3125</v>
      </c>
      <c r="L18" s="2" t="n">
        <f aca="false">F18-J18</f>
        <v>82.8125</v>
      </c>
      <c r="M18" s="2" t="n">
        <f aca="false">G18+K18</f>
        <v>17.1875</v>
      </c>
      <c r="N18" s="2" t="n">
        <f aca="false">L18/$E$5</f>
        <v>8.28125</v>
      </c>
      <c r="O18" s="2" t="n">
        <f aca="false">M18/$E$6</f>
        <v>17.1875</v>
      </c>
      <c r="P18" s="2" t="n">
        <f aca="false">(O18-N18)/($D$9-$E$9)*100</f>
        <v>89.0625</v>
      </c>
      <c r="Q18" s="2" t="n">
        <f aca="false">O18-N18</f>
        <v>8.90625</v>
      </c>
      <c r="R18" s="2" t="n">
        <f aca="false">IF(ROUND(Q18,1)&lt;=ROUND(Q17,1),0,R17+Q18)</f>
        <v>0</v>
      </c>
    </row>
    <row r="19" customFormat="false" ht="15" hidden="false" customHeight="false" outlineLevel="0" collapsed="false">
      <c r="B19" s="2" t="n">
        <f aca="false">D19*$E$5+E19*$E$6</f>
        <v>100</v>
      </c>
      <c r="C19" s="2" t="n">
        <f aca="false">0.5*$E$5*D19^2+0.5*$E$6*E19^2</f>
        <v>490.6005859375</v>
      </c>
      <c r="D19" s="2" t="n">
        <f aca="false">N18</f>
        <v>8.28125</v>
      </c>
      <c r="E19" s="2" t="n">
        <f aca="false">O18</f>
        <v>17.1875</v>
      </c>
      <c r="F19" s="2" t="n">
        <f aca="false">D19*$E$5</f>
        <v>82.8125</v>
      </c>
      <c r="G19" s="2" t="n">
        <f aca="false">E19*$E$6</f>
        <v>17.1875</v>
      </c>
      <c r="H19" s="2" t="n">
        <f aca="false">IF(ROUND(Q18,2)=ROUND($R$6,2)*$R$5,0,(IF(Q18&lt;$R$6*$R$5,1,-1)))</f>
        <v>1</v>
      </c>
      <c r="I19" s="2" t="n">
        <f aca="false">IF(Q18&gt;$R$6*$R$5, H19*ABS(I18/2), H19*ABS(I18))</f>
        <v>0.003125</v>
      </c>
      <c r="J19" s="2" t="n">
        <f aca="false">$F$9*I19</f>
        <v>0.3125</v>
      </c>
      <c r="K19" s="2" t="n">
        <f aca="false">J19</f>
        <v>0.3125</v>
      </c>
      <c r="L19" s="2" t="n">
        <f aca="false">F19-J19</f>
        <v>82.5</v>
      </c>
      <c r="M19" s="2" t="n">
        <f aca="false">G19+K19</f>
        <v>17.5</v>
      </c>
      <c r="N19" s="2" t="n">
        <f aca="false">L19/$E$5</f>
        <v>8.25</v>
      </c>
      <c r="O19" s="2" t="n">
        <f aca="false">M19/$E$6</f>
        <v>17.5</v>
      </c>
      <c r="P19" s="2" t="n">
        <f aca="false">(O19-N19)/($D$9-$E$9)*100</f>
        <v>92.5</v>
      </c>
      <c r="Q19" s="2" t="n">
        <f aca="false">O19-N19</f>
        <v>9.25</v>
      </c>
      <c r="R19" s="2" t="n">
        <f aca="false">IF(ROUND(Q19,1)&lt;=ROUND(Q18,1),0,R18+Q19)</f>
        <v>9.25</v>
      </c>
    </row>
    <row r="20" customFormat="false" ht="15" hidden="false" customHeight="false" outlineLevel="0" collapsed="false">
      <c r="B20" s="2" t="n">
        <f aca="false">D20*$E$5+E20*$E$6</f>
        <v>100</v>
      </c>
      <c r="C20" s="2" t="n">
        <f aca="false">0.5*$E$5*D20^2+0.5*$E$6*E20^2</f>
        <v>493.4375</v>
      </c>
      <c r="D20" s="2" t="n">
        <f aca="false">N19</f>
        <v>8.25</v>
      </c>
      <c r="E20" s="2" t="n">
        <f aca="false">O19</f>
        <v>17.5</v>
      </c>
      <c r="F20" s="2" t="n">
        <f aca="false">D20*$E$5</f>
        <v>82.5</v>
      </c>
      <c r="G20" s="2" t="n">
        <f aca="false">E20*$E$6</f>
        <v>17.5</v>
      </c>
      <c r="H20" s="2" t="n">
        <f aca="false">IF(ROUND(Q19,2)=ROUND($R$6,2)*$R$5,0,(IF(Q19&lt;$R$6*$R$5,1,-1)))</f>
        <v>-1</v>
      </c>
      <c r="I20" s="2" t="n">
        <f aca="false">IF(Q19&gt;$R$6*$R$5, H20*ABS(I19/2), H20*ABS(I19))</f>
        <v>-0.0015625</v>
      </c>
      <c r="J20" s="2" t="n">
        <f aca="false">$F$9*I20</f>
        <v>-0.15625</v>
      </c>
      <c r="K20" s="2" t="n">
        <f aca="false">J20</f>
        <v>-0.15625</v>
      </c>
      <c r="L20" s="2" t="n">
        <f aca="false">F20-J20</f>
        <v>82.65625</v>
      </c>
      <c r="M20" s="2" t="n">
        <f aca="false">G20+K20</f>
        <v>17.34375</v>
      </c>
      <c r="N20" s="2" t="n">
        <f aca="false">L20/$E$5</f>
        <v>8.265625</v>
      </c>
      <c r="O20" s="2" t="n">
        <f aca="false">M20/$E$6</f>
        <v>17.34375</v>
      </c>
      <c r="P20" s="2" t="n">
        <f aca="false">(O20-N20)/($D$9-$E$9)*100</f>
        <v>90.78125</v>
      </c>
      <c r="Q20" s="2" t="n">
        <f aca="false">O20-N20</f>
        <v>9.078125</v>
      </c>
      <c r="R20" s="2" t="n">
        <f aca="false">IF(ROUND(Q20,1)&lt;=ROUND(Q19,1),0,R19+Q20)</f>
        <v>0</v>
      </c>
    </row>
    <row r="21" customFormat="false" ht="15" hidden="false" customHeight="false" outlineLevel="0" collapsed="false">
      <c r="B21" s="2" t="n">
        <f aca="false">D21*$E$5+E21*$E$6</f>
        <v>100</v>
      </c>
      <c r="C21" s="2" t="n">
        <f aca="false">0.5*$E$5*D21^2+0.5*$E$6*E21^2</f>
        <v>492.005615234375</v>
      </c>
      <c r="D21" s="2" t="n">
        <f aca="false">N20</f>
        <v>8.265625</v>
      </c>
      <c r="E21" s="2" t="n">
        <f aca="false">O20</f>
        <v>17.34375</v>
      </c>
      <c r="F21" s="2" t="n">
        <f aca="false">D21*$E$5</f>
        <v>82.65625</v>
      </c>
      <c r="G21" s="2" t="n">
        <f aca="false">E21*$E$6</f>
        <v>17.34375</v>
      </c>
      <c r="H21" s="2" t="n">
        <f aca="false">IF(ROUND(Q20,2)=ROUND($R$6,2)*$R$5,0,(IF(Q20&lt;$R$6*$R$5,1,-1)))</f>
        <v>-1</v>
      </c>
      <c r="I21" s="2" t="n">
        <f aca="false">IF(Q20&gt;$R$6*$R$5, H21*ABS(I20/2), H21*ABS(I20))</f>
        <v>-0.00078125</v>
      </c>
      <c r="J21" s="2" t="n">
        <f aca="false">$F$9*I21</f>
        <v>-0.078125</v>
      </c>
      <c r="K21" s="2" t="n">
        <f aca="false">J21</f>
        <v>-0.078125</v>
      </c>
      <c r="L21" s="2" t="n">
        <f aca="false">F21-J21</f>
        <v>82.734375</v>
      </c>
      <c r="M21" s="2" t="n">
        <f aca="false">G21+K21</f>
        <v>17.265625</v>
      </c>
      <c r="N21" s="2" t="n">
        <f aca="false">L21/$E$5</f>
        <v>8.2734375</v>
      </c>
      <c r="O21" s="2" t="n">
        <f aca="false">M21/$E$6</f>
        <v>17.265625</v>
      </c>
      <c r="P21" s="2" t="n">
        <f aca="false">(O21-N21)/($D$9-$E$9)*100</f>
        <v>89.921875</v>
      </c>
      <c r="Q21" s="2" t="n">
        <f aca="false">O21-N21</f>
        <v>8.9921875</v>
      </c>
      <c r="R21" s="2" t="n">
        <f aca="false">IF(ROUND(Q21,1)&lt;=ROUND(Q20,1),0,R20+Q21)</f>
        <v>0</v>
      </c>
    </row>
    <row r="22" customFormat="false" ht="15" hidden="false" customHeight="false" outlineLevel="0" collapsed="false">
      <c r="B22" s="2" t="n">
        <f aca="false">D22*$E$5+E22*$E$6</f>
        <v>100</v>
      </c>
      <c r="C22" s="2" t="n">
        <f aca="false">0.5*$E$5*D22^2+0.5*$E$6*E22^2</f>
        <v>491.299743652344</v>
      </c>
      <c r="D22" s="2" t="n">
        <f aca="false">N21</f>
        <v>8.2734375</v>
      </c>
      <c r="E22" s="2" t="n">
        <f aca="false">O21</f>
        <v>17.265625</v>
      </c>
      <c r="F22" s="2" t="n">
        <f aca="false">D22*$E$5</f>
        <v>82.734375</v>
      </c>
      <c r="G22" s="2" t="n">
        <f aca="false">E22*$E$6</f>
        <v>17.265625</v>
      </c>
      <c r="H22" s="2" t="n">
        <f aca="false">IF(ROUND(Q21,2)=ROUND($R$6,2)*$R$5,0,(IF(Q21&lt;$R$6*$R$5,1,-1)))</f>
        <v>1</v>
      </c>
      <c r="I22" s="2" t="n">
        <f aca="false">IF(Q21&gt;$R$6*$R$5, H22*ABS(I21/2), H22*ABS(I21))</f>
        <v>0.00078125</v>
      </c>
      <c r="J22" s="2" t="n">
        <f aca="false">$F$9*I22</f>
        <v>0.078125</v>
      </c>
      <c r="K22" s="2" t="n">
        <f aca="false">J22</f>
        <v>0.078125</v>
      </c>
      <c r="L22" s="2" t="n">
        <f aca="false">F22-J22</f>
        <v>82.65625</v>
      </c>
      <c r="M22" s="2" t="n">
        <f aca="false">G22+K22</f>
        <v>17.34375</v>
      </c>
      <c r="N22" s="2" t="n">
        <f aca="false">L22/$E$5</f>
        <v>8.265625</v>
      </c>
      <c r="O22" s="2" t="n">
        <f aca="false">M22/$E$6</f>
        <v>17.34375</v>
      </c>
      <c r="P22" s="2" t="n">
        <f aca="false">(O22-N22)/($D$9-$E$9)*100</f>
        <v>90.78125</v>
      </c>
      <c r="Q22" s="2" t="n">
        <f aca="false">O22-N22</f>
        <v>9.078125</v>
      </c>
      <c r="R22" s="2" t="n">
        <f aca="false">IF(ROUND(Q22,1)&lt;=ROUND(Q21,1),0,R21+Q22)</f>
        <v>9.078125</v>
      </c>
    </row>
    <row r="23" customFormat="false" ht="15" hidden="false" customHeight="false" outlineLevel="0" collapsed="false">
      <c r="B23" s="2" t="n">
        <f aca="false">D23*$E$5+E23*$E$6</f>
        <v>100</v>
      </c>
      <c r="C23" s="2" t="n">
        <f aca="false">0.5*$E$5*D23^2+0.5*$E$6*E23^2</f>
        <v>492.005615234375</v>
      </c>
      <c r="D23" s="2" t="n">
        <f aca="false">N22</f>
        <v>8.265625</v>
      </c>
      <c r="E23" s="2" t="n">
        <f aca="false">O22</f>
        <v>17.34375</v>
      </c>
      <c r="F23" s="2" t="n">
        <f aca="false">D23*$E$5</f>
        <v>82.65625</v>
      </c>
      <c r="G23" s="2" t="n">
        <f aca="false">E23*$E$6</f>
        <v>17.34375</v>
      </c>
      <c r="H23" s="2" t="n">
        <f aca="false">IF(ROUND(Q22,2)=ROUND($R$6,2)*$R$5,0,(IF(Q22&lt;$R$6*$R$5,1,-1)))</f>
        <v>-1</v>
      </c>
      <c r="I23" s="2" t="n">
        <f aca="false">IF(Q22&gt;$R$6*$R$5, H23*ABS(I22/2), H23*ABS(I22))</f>
        <v>-0.000390625</v>
      </c>
      <c r="J23" s="2" t="n">
        <f aca="false">$F$9*I23</f>
        <v>-0.0390625</v>
      </c>
      <c r="K23" s="2" t="n">
        <f aca="false">J23</f>
        <v>-0.0390625</v>
      </c>
      <c r="L23" s="2" t="n">
        <f aca="false">F23-J23</f>
        <v>82.6953125</v>
      </c>
      <c r="M23" s="2" t="n">
        <f aca="false">G23+K23</f>
        <v>17.3046875</v>
      </c>
      <c r="N23" s="2" t="n">
        <f aca="false">L23/$E$5</f>
        <v>8.26953125</v>
      </c>
      <c r="O23" s="2" t="n">
        <f aca="false">M23/$E$6</f>
        <v>17.3046875</v>
      </c>
      <c r="P23" s="2" t="n">
        <f aca="false">(O23-N23)/($D$9-$E$9)*100</f>
        <v>90.3515625</v>
      </c>
      <c r="Q23" s="2" t="n">
        <f aca="false">O23-N23</f>
        <v>9.03515625</v>
      </c>
      <c r="R23" s="2" t="n">
        <f aca="false">IF(ROUND(Q23,1)&lt;=ROUND(Q22,1),0,R22+Q23)</f>
        <v>0</v>
      </c>
    </row>
    <row r="24" customFormat="false" ht="15" hidden="false" customHeight="false" outlineLevel="0" collapsed="false">
      <c r="B24" s="2" t="n">
        <f aca="false">D24*$E$5+E24*$E$6</f>
        <v>100</v>
      </c>
      <c r="C24" s="2" t="n">
        <f aca="false">0.5*$E$5*D24^2+0.5*$E$6*E24^2</f>
        <v>491.651840209961</v>
      </c>
      <c r="D24" s="2" t="n">
        <f aca="false">N23</f>
        <v>8.26953125</v>
      </c>
      <c r="E24" s="2" t="n">
        <f aca="false">O23</f>
        <v>17.3046875</v>
      </c>
      <c r="F24" s="2" t="n">
        <f aca="false">D24*$E$5</f>
        <v>82.6953125</v>
      </c>
      <c r="G24" s="2" t="n">
        <f aca="false">E24*$E$6</f>
        <v>17.3046875</v>
      </c>
      <c r="H24" s="2" t="n">
        <f aca="false">IF(ROUND(Q23,2)=ROUND($R$6,2)*$R$5,0,(IF(Q23&lt;$R$6*$R$5,1,-1)))</f>
        <v>-1</v>
      </c>
      <c r="I24" s="2" t="n">
        <f aca="false">IF(Q23&gt;$R$6*$R$5, H24*ABS(I23/2), H24*ABS(I23))</f>
        <v>-0.0001953125</v>
      </c>
      <c r="J24" s="2" t="n">
        <f aca="false">$F$9*I24</f>
        <v>-0.01953125</v>
      </c>
      <c r="K24" s="2" t="n">
        <f aca="false">J24</f>
        <v>-0.01953125</v>
      </c>
      <c r="L24" s="2" t="n">
        <f aca="false">F24-J24</f>
        <v>82.71484375</v>
      </c>
      <c r="M24" s="2" t="n">
        <f aca="false">G24+K24</f>
        <v>17.28515625</v>
      </c>
      <c r="N24" s="2" t="n">
        <f aca="false">L24/$E$5</f>
        <v>8.271484375</v>
      </c>
      <c r="O24" s="2" t="n">
        <f aca="false">M24/$E$6</f>
        <v>17.28515625</v>
      </c>
      <c r="P24" s="2" t="n">
        <f aca="false">(O24-N24)/($D$9-$E$9)*100</f>
        <v>90.13671875</v>
      </c>
      <c r="Q24" s="2" t="n">
        <f aca="false">O24-N24</f>
        <v>9.013671875</v>
      </c>
      <c r="R24" s="2" t="n">
        <f aca="false">IF(ROUND(Q24,1)&lt;=ROUND(Q23,1),0,R23+Q24)</f>
        <v>0</v>
      </c>
    </row>
    <row r="25" customFormat="false" ht="15" hidden="false" customHeight="false" outlineLevel="0" collapsed="false">
      <c r="B25" s="2" t="n">
        <f aca="false">D25*$E$5+E25*$E$6</f>
        <v>100</v>
      </c>
      <c r="C25" s="2" t="n">
        <f aca="false">0.5*$E$5*D25^2+0.5*$E$6*E25^2</f>
        <v>491.475582122803</v>
      </c>
      <c r="D25" s="2" t="n">
        <f aca="false">N24</f>
        <v>8.271484375</v>
      </c>
      <c r="E25" s="2" t="n">
        <f aca="false">O24</f>
        <v>17.28515625</v>
      </c>
      <c r="F25" s="2" t="n">
        <f aca="false">D25*$E$5</f>
        <v>82.71484375</v>
      </c>
      <c r="G25" s="2" t="n">
        <f aca="false">E25*$E$6</f>
        <v>17.28515625</v>
      </c>
      <c r="H25" s="2" t="n">
        <f aca="false">IF(ROUND(Q24,2)=ROUND($R$6,2)*$R$5,0,(IF(Q24&lt;$R$6*$R$5,1,-1)))</f>
        <v>-1</v>
      </c>
      <c r="I25" s="2" t="n">
        <f aca="false">IF(Q24&gt;$R$6*$R$5, H25*ABS(I24/2), H25*ABS(I24))</f>
        <v>-9.765625E-005</v>
      </c>
      <c r="J25" s="2" t="n">
        <f aca="false">$F$9*I25</f>
        <v>-0.009765625</v>
      </c>
      <c r="K25" s="2" t="n">
        <f aca="false">J25</f>
        <v>-0.009765625</v>
      </c>
      <c r="L25" s="2" t="n">
        <f aca="false">F25-J25</f>
        <v>82.724609375</v>
      </c>
      <c r="M25" s="2" t="n">
        <f aca="false">G25+K25</f>
        <v>17.275390625</v>
      </c>
      <c r="N25" s="2" t="n">
        <f aca="false">L25/$E$5</f>
        <v>8.2724609375</v>
      </c>
      <c r="O25" s="2" t="n">
        <f aca="false">M25/$E$6</f>
        <v>17.275390625</v>
      </c>
      <c r="P25" s="2" t="n">
        <f aca="false">(O25-N25)/($D$9-$E$9)*100</f>
        <v>90.029296875</v>
      </c>
      <c r="Q25" s="2" t="n">
        <f aca="false">O25-N25</f>
        <v>9.0029296875</v>
      </c>
      <c r="R25" s="2" t="n">
        <f aca="false">IF(ROUND(Q25,1)&lt;=ROUND(Q24,1),0,R24+Q25)</f>
        <v>0</v>
      </c>
    </row>
    <row r="26" customFormat="false" ht="15" hidden="false" customHeight="false" outlineLevel="0" collapsed="false">
      <c r="B26" s="2" t="n">
        <f aca="false">D26*$E$5+E26*$E$6</f>
        <v>100</v>
      </c>
      <c r="C26" s="2" t="n">
        <f aca="false">0.5*$E$5*D26^2+0.5*$E$6*E26^2</f>
        <v>491.387610435486</v>
      </c>
      <c r="D26" s="2" t="n">
        <f aca="false">N25</f>
        <v>8.2724609375</v>
      </c>
      <c r="E26" s="2" t="n">
        <f aca="false">O25</f>
        <v>17.275390625</v>
      </c>
      <c r="F26" s="2" t="n">
        <f aca="false">D26*$E$5</f>
        <v>82.724609375</v>
      </c>
      <c r="G26" s="2" t="n">
        <f aca="false">E26*$E$6</f>
        <v>17.275390625</v>
      </c>
      <c r="H26" s="2" t="n">
        <f aca="false">IF(ROUND(Q25,2)=ROUND($R$6,2)*$R$5,0,(IF(Q25&lt;$R$6*$R$5,1,-1)))</f>
        <v>0</v>
      </c>
      <c r="I26" s="2" t="n">
        <f aca="false">IF(Q25&gt;$R$6*$R$5, H26*ABS(I25/2), H26*ABS(I25))</f>
        <v>0</v>
      </c>
      <c r="J26" s="2" t="n">
        <f aca="false">$F$9*I26</f>
        <v>0</v>
      </c>
      <c r="K26" s="2" t="n">
        <f aca="false">J26</f>
        <v>0</v>
      </c>
      <c r="L26" s="2" t="n">
        <f aca="false">F26-J26</f>
        <v>82.724609375</v>
      </c>
      <c r="M26" s="2" t="n">
        <f aca="false">G26+K26</f>
        <v>17.275390625</v>
      </c>
      <c r="N26" s="2" t="n">
        <f aca="false">L26/$E$5</f>
        <v>8.2724609375</v>
      </c>
      <c r="O26" s="2" t="n">
        <f aca="false">M26/$E$6</f>
        <v>17.275390625</v>
      </c>
      <c r="P26" s="2" t="n">
        <f aca="false">(O26-N26)/($D$9-$E$9)*100</f>
        <v>90.029296875</v>
      </c>
      <c r="Q26" s="2" t="n">
        <f aca="false">O26-N26</f>
        <v>9.0029296875</v>
      </c>
      <c r="R26" s="2" t="n">
        <f aca="false">IF(ROUND(Q26,1)&lt;=ROUND(Q25,1),0,R25+Q26)</f>
        <v>0</v>
      </c>
    </row>
    <row r="27" customFormat="false" ht="15" hidden="false" customHeight="false" outlineLevel="0" collapsed="false">
      <c r="B27" s="2" t="n">
        <f aca="false">D27*$E$5+E27*$E$6</f>
        <v>100</v>
      </c>
      <c r="C27" s="2" t="n">
        <f aca="false">0.5*$E$5*D27^2+0.5*$E$6*E27^2</f>
        <v>491.387610435486</v>
      </c>
      <c r="D27" s="2" t="n">
        <f aca="false">N26</f>
        <v>8.2724609375</v>
      </c>
      <c r="E27" s="2" t="n">
        <f aca="false">O26</f>
        <v>17.275390625</v>
      </c>
      <c r="F27" s="2" t="n">
        <f aca="false">D27*$E$5</f>
        <v>82.724609375</v>
      </c>
      <c r="G27" s="2" t="n">
        <f aca="false">E27*$E$6</f>
        <v>17.275390625</v>
      </c>
      <c r="H27" s="2" t="n">
        <f aca="false">IF(ROUND(Q26,2)=ROUND($R$6,2)*$R$5,0,(IF(Q26&lt;$R$6*$R$5,1,-1)))</f>
        <v>0</v>
      </c>
      <c r="I27" s="2" t="n">
        <f aca="false">IF(Q26&gt;$R$6*$R$5, H27*ABS(I26/2), H27*ABS(I26))</f>
        <v>0</v>
      </c>
      <c r="J27" s="2" t="n">
        <f aca="false">$F$9*I27</f>
        <v>0</v>
      </c>
      <c r="K27" s="2" t="n">
        <f aca="false">J27</f>
        <v>0</v>
      </c>
      <c r="L27" s="2" t="n">
        <f aca="false">F27-J27</f>
        <v>82.724609375</v>
      </c>
      <c r="M27" s="2" t="n">
        <f aca="false">G27+K27</f>
        <v>17.275390625</v>
      </c>
      <c r="N27" s="2" t="n">
        <f aca="false">L27/$E$5</f>
        <v>8.2724609375</v>
      </c>
      <c r="O27" s="2" t="n">
        <f aca="false">M27/$E$6</f>
        <v>17.275390625</v>
      </c>
      <c r="P27" s="2" t="n">
        <f aca="false">(O27-N27)/($D$9-$E$9)*100</f>
        <v>90.029296875</v>
      </c>
      <c r="Q27" s="2" t="n">
        <f aca="false">O27-N27</f>
        <v>9.0029296875</v>
      </c>
      <c r="R27" s="2" t="n">
        <f aca="false">IF(ROUND(Q27,1)&lt;=ROUND(Q26,1),0,R26+Q27)</f>
        <v>0</v>
      </c>
    </row>
    <row r="28" customFormat="false" ht="15" hidden="false" customHeight="false" outlineLevel="0" collapsed="false">
      <c r="B28" s="2" t="n">
        <f aca="false">D28*$E$5+E28*$E$6</f>
        <v>100</v>
      </c>
      <c r="C28" s="2" t="n">
        <f aca="false">0.5*$E$5*D28^2+0.5*$E$6*E28^2</f>
        <v>491.387610435486</v>
      </c>
      <c r="D28" s="2" t="n">
        <f aca="false">N27</f>
        <v>8.2724609375</v>
      </c>
      <c r="E28" s="2" t="n">
        <f aca="false">O27</f>
        <v>17.275390625</v>
      </c>
      <c r="F28" s="2" t="n">
        <f aca="false">D28*$E$5</f>
        <v>82.724609375</v>
      </c>
      <c r="G28" s="2" t="n">
        <f aca="false">E28*$E$6</f>
        <v>17.275390625</v>
      </c>
      <c r="H28" s="2" t="n">
        <f aca="false">IF(ROUND(Q27,2)=ROUND($R$6,2)*$R$5,0,(IF(Q27&lt;$R$6*$R$5,1,-1)))</f>
        <v>0</v>
      </c>
      <c r="I28" s="2" t="n">
        <f aca="false">IF(Q27&gt;$R$6*$R$5, H28*ABS(I27/2), H28*ABS(I27))</f>
        <v>0</v>
      </c>
      <c r="J28" s="2" t="n">
        <f aca="false">$F$9*I28</f>
        <v>0</v>
      </c>
      <c r="K28" s="2" t="n">
        <f aca="false">J28</f>
        <v>0</v>
      </c>
      <c r="L28" s="2" t="n">
        <f aca="false">F28-J28</f>
        <v>82.724609375</v>
      </c>
      <c r="M28" s="2" t="n">
        <f aca="false">G28+K28</f>
        <v>17.275390625</v>
      </c>
      <c r="N28" s="2" t="n">
        <f aca="false">L28/$E$5</f>
        <v>8.2724609375</v>
      </c>
      <c r="O28" s="2" t="n">
        <f aca="false">M28/$E$6</f>
        <v>17.275390625</v>
      </c>
      <c r="P28" s="2" t="n">
        <f aca="false">(O28-N28)/($D$9-$E$9)*100</f>
        <v>90.029296875</v>
      </c>
      <c r="Q28" s="2" t="n">
        <f aca="false">O28-N28</f>
        <v>9.0029296875</v>
      </c>
      <c r="R28" s="2" t="n">
        <f aca="false">IF(ROUND(Q28,1)&lt;=ROUND(Q27,1),0,R27+Q28)</f>
        <v>0</v>
      </c>
    </row>
    <row r="29" customFormat="false" ht="15" hidden="false" customHeight="false" outlineLevel="0" collapsed="false">
      <c r="B29" s="2" t="n">
        <f aca="false">D29*$E$5+E29*$E$6</f>
        <v>100</v>
      </c>
      <c r="C29" s="2" t="n">
        <f aca="false">0.5*$E$5*D29^2+0.5*$E$6*E29^2</f>
        <v>491.387610435486</v>
      </c>
      <c r="D29" s="2" t="n">
        <f aca="false">N28</f>
        <v>8.2724609375</v>
      </c>
      <c r="E29" s="2" t="n">
        <f aca="false">O28</f>
        <v>17.275390625</v>
      </c>
      <c r="F29" s="2" t="n">
        <f aca="false">D29*$E$5</f>
        <v>82.724609375</v>
      </c>
      <c r="G29" s="2" t="n">
        <f aca="false">E29*$E$6</f>
        <v>17.275390625</v>
      </c>
      <c r="H29" s="2" t="n">
        <f aca="false">IF(ROUND(Q28,2)=ROUND($R$6,2)*$R$5,0,(IF(Q28&lt;$R$6*$R$5,1,-1)))</f>
        <v>0</v>
      </c>
      <c r="I29" s="2" t="n">
        <f aca="false">IF(Q28&gt;$R$6*$R$5, H29*ABS(I28/2), H29*ABS(I28))</f>
        <v>0</v>
      </c>
      <c r="J29" s="2" t="n">
        <f aca="false">$F$9*I29</f>
        <v>0</v>
      </c>
      <c r="K29" s="2" t="n">
        <f aca="false">J29</f>
        <v>0</v>
      </c>
      <c r="L29" s="2" t="n">
        <f aca="false">F29-J29</f>
        <v>82.724609375</v>
      </c>
      <c r="M29" s="2" t="n">
        <f aca="false">G29+K29</f>
        <v>17.275390625</v>
      </c>
      <c r="N29" s="2" t="n">
        <f aca="false">L29/$E$5</f>
        <v>8.2724609375</v>
      </c>
      <c r="O29" s="2" t="n">
        <f aca="false">M29/$E$6</f>
        <v>17.275390625</v>
      </c>
      <c r="P29" s="2" t="n">
        <f aca="false">(O29-N29)/($D$9-$E$9)*100</f>
        <v>90.029296875</v>
      </c>
      <c r="Q29" s="2" t="n">
        <f aca="false">O29-N29</f>
        <v>9.0029296875</v>
      </c>
      <c r="R29" s="2" t="n">
        <f aca="false">IF(ROUND(Q29,1)&lt;=ROUND(Q28,1),0,R28+Q29)</f>
        <v>0</v>
      </c>
    </row>
    <row r="30" customFormat="false" ht="15" hidden="false" customHeight="false" outlineLevel="0" collapsed="false">
      <c r="B30" s="2" t="n">
        <f aca="false">D30*$E$5+E30*$E$6</f>
        <v>100</v>
      </c>
      <c r="C30" s="2" t="n">
        <f aca="false">0.5*$E$5*D30^2+0.5*$E$6*E30^2</f>
        <v>491.387610435486</v>
      </c>
      <c r="D30" s="2" t="n">
        <f aca="false">N29</f>
        <v>8.2724609375</v>
      </c>
      <c r="E30" s="2" t="n">
        <f aca="false">O29</f>
        <v>17.275390625</v>
      </c>
      <c r="F30" s="2" t="n">
        <f aca="false">D30*$E$5</f>
        <v>82.724609375</v>
      </c>
      <c r="G30" s="2" t="n">
        <f aca="false">E30*$E$6</f>
        <v>17.275390625</v>
      </c>
      <c r="H30" s="2" t="n">
        <f aca="false">IF(ROUND(Q29,2)=ROUND($R$6,2)*$R$5,0,(IF(Q29&lt;$R$6*$R$5,1,-1)))</f>
        <v>0</v>
      </c>
      <c r="I30" s="2" t="n">
        <f aca="false">IF(Q29&gt;$R$6*$R$5, H30*ABS(I29/2), H30*ABS(I29))</f>
        <v>0</v>
      </c>
      <c r="J30" s="2" t="n">
        <f aca="false">$F$9*I30</f>
        <v>0</v>
      </c>
      <c r="K30" s="2" t="n">
        <f aca="false">J30</f>
        <v>0</v>
      </c>
      <c r="L30" s="2" t="n">
        <f aca="false">F30-J30</f>
        <v>82.724609375</v>
      </c>
      <c r="M30" s="2" t="n">
        <f aca="false">G30+K30</f>
        <v>17.275390625</v>
      </c>
      <c r="N30" s="2" t="n">
        <f aca="false">L30/$E$5</f>
        <v>8.2724609375</v>
      </c>
      <c r="O30" s="2" t="n">
        <f aca="false">M30/$E$6</f>
        <v>17.275390625</v>
      </c>
      <c r="P30" s="2" t="n">
        <f aca="false">(O30-N30)/($D$9-$E$9)*100</f>
        <v>90.029296875</v>
      </c>
      <c r="Q30" s="2" t="n">
        <f aca="false">O30-N30</f>
        <v>9.0029296875</v>
      </c>
      <c r="R30" s="2" t="n">
        <f aca="false">IF(ROUND(Q30,1)&lt;=ROUND(Q29,1),0,R29+Q30)</f>
        <v>0</v>
      </c>
    </row>
    <row r="31" customFormat="false" ht="15" hidden="false" customHeight="false" outlineLevel="0" collapsed="false">
      <c r="B31" s="2" t="n">
        <f aca="false">D31*$E$5+E31*$E$6</f>
        <v>100</v>
      </c>
      <c r="C31" s="2" t="n">
        <f aca="false">0.5*$E$5*D31^2+0.5*$E$6*E31^2</f>
        <v>491.387610435486</v>
      </c>
      <c r="D31" s="2" t="n">
        <f aca="false">N30</f>
        <v>8.2724609375</v>
      </c>
      <c r="E31" s="2" t="n">
        <f aca="false">O30</f>
        <v>17.275390625</v>
      </c>
      <c r="F31" s="2" t="n">
        <f aca="false">D31*$E$5</f>
        <v>82.724609375</v>
      </c>
      <c r="G31" s="2" t="n">
        <f aca="false">E31*$E$6</f>
        <v>17.275390625</v>
      </c>
      <c r="H31" s="2" t="n">
        <f aca="false">IF(ROUND(Q30,2)=ROUND($R$6,2)*$R$5,0,(IF(Q30&lt;$R$6*$R$5,1,-1)))</f>
        <v>0</v>
      </c>
      <c r="I31" s="2" t="n">
        <f aca="false">IF(Q30&gt;$R$6*$R$5, H31*ABS(I30/2), H31*ABS(I30))</f>
        <v>0</v>
      </c>
      <c r="J31" s="2" t="n">
        <f aca="false">$F$9*I31</f>
        <v>0</v>
      </c>
      <c r="K31" s="2" t="n">
        <f aca="false">J31</f>
        <v>0</v>
      </c>
      <c r="L31" s="2" t="n">
        <f aca="false">F31-J31</f>
        <v>82.724609375</v>
      </c>
      <c r="M31" s="2" t="n">
        <f aca="false">G31+K31</f>
        <v>17.275390625</v>
      </c>
      <c r="N31" s="2" t="n">
        <f aca="false">L31/$E$5</f>
        <v>8.2724609375</v>
      </c>
      <c r="O31" s="2" t="n">
        <f aca="false">M31/$E$6</f>
        <v>17.275390625</v>
      </c>
      <c r="P31" s="2" t="n">
        <f aca="false">(O31-N31)/($D$9-$E$9)*100</f>
        <v>90.029296875</v>
      </c>
      <c r="Q31" s="2" t="n">
        <f aca="false">O31-N31</f>
        <v>9.0029296875</v>
      </c>
      <c r="R31" s="2" t="n">
        <f aca="false">IF(ROUND(Q31,1)&lt;=ROUND(Q30,1),0,R30+Q31)</f>
        <v>0</v>
      </c>
    </row>
    <row r="32" customFormat="false" ht="15" hidden="false" customHeight="false" outlineLevel="0" collapsed="false">
      <c r="B32" s="2" t="n">
        <f aca="false">D32*$E$5+E32*$E$6</f>
        <v>100</v>
      </c>
      <c r="C32" s="2" t="n">
        <f aca="false">0.5*$E$5*D32^2+0.5*$E$6*E32^2</f>
        <v>491.387610435486</v>
      </c>
      <c r="D32" s="2" t="n">
        <f aca="false">N31</f>
        <v>8.2724609375</v>
      </c>
      <c r="E32" s="2" t="n">
        <f aca="false">O31</f>
        <v>17.275390625</v>
      </c>
      <c r="F32" s="2" t="n">
        <f aca="false">D32*$E$5</f>
        <v>82.724609375</v>
      </c>
      <c r="G32" s="2" t="n">
        <f aca="false">E32*$E$6</f>
        <v>17.275390625</v>
      </c>
      <c r="H32" s="2" t="n">
        <f aca="false">IF(ROUND(Q31,2)=ROUND($R$6,2)*$R$5,0,(IF(Q31&lt;$R$6*$R$5,1,-1)))</f>
        <v>0</v>
      </c>
      <c r="I32" s="2" t="n">
        <f aca="false">IF(Q31&gt;$R$6*$R$5, H32*ABS(I31/2), H32*ABS(I31))</f>
        <v>0</v>
      </c>
      <c r="J32" s="2" t="n">
        <f aca="false">$F$9*I32</f>
        <v>0</v>
      </c>
      <c r="K32" s="2" t="n">
        <f aca="false">J32</f>
        <v>0</v>
      </c>
      <c r="L32" s="2" t="n">
        <f aca="false">F32-J32</f>
        <v>82.724609375</v>
      </c>
      <c r="M32" s="2" t="n">
        <f aca="false">G32+K32</f>
        <v>17.275390625</v>
      </c>
      <c r="N32" s="2" t="n">
        <f aca="false">L32/$E$5</f>
        <v>8.2724609375</v>
      </c>
      <c r="O32" s="2" t="n">
        <f aca="false">M32/$E$6</f>
        <v>17.275390625</v>
      </c>
      <c r="P32" s="2" t="n">
        <f aca="false">(O32-N32)/($D$9-$E$9)*100</f>
        <v>90.029296875</v>
      </c>
      <c r="Q32" s="2" t="n">
        <f aca="false">O32-N32</f>
        <v>9.0029296875</v>
      </c>
      <c r="R32" s="2" t="n">
        <f aca="false">IF(ROUND(Q32,1)&lt;=ROUND(Q31,1),0,R31+Q32)</f>
        <v>0</v>
      </c>
    </row>
    <row r="33" customFormat="false" ht="15" hidden="false" customHeight="false" outlineLevel="0" collapsed="false">
      <c r="B33" s="2" t="n">
        <f aca="false">D33*$E$5+E33*$E$6</f>
        <v>100</v>
      </c>
      <c r="C33" s="2" t="n">
        <f aca="false">0.5*$E$5*D33^2+0.5*$E$6*E33^2</f>
        <v>491.387610435486</v>
      </c>
      <c r="D33" s="2" t="n">
        <f aca="false">N32</f>
        <v>8.2724609375</v>
      </c>
      <c r="E33" s="2" t="n">
        <f aca="false">O32</f>
        <v>17.275390625</v>
      </c>
      <c r="F33" s="2" t="n">
        <f aca="false">D33*$E$5</f>
        <v>82.724609375</v>
      </c>
      <c r="G33" s="2" t="n">
        <f aca="false">E33*$E$6</f>
        <v>17.275390625</v>
      </c>
      <c r="H33" s="2" t="n">
        <f aca="false">IF(ROUND(Q32,2)=ROUND($R$6,2)*$R$5,0,(IF(Q32&lt;$R$6*$R$5,1,-1)))</f>
        <v>0</v>
      </c>
      <c r="I33" s="2" t="n">
        <f aca="false">IF(Q32&gt;$R$6*$R$5, H33*ABS(I32/2), H33*ABS(I32))</f>
        <v>0</v>
      </c>
      <c r="J33" s="2" t="n">
        <f aca="false">$F$9*I33</f>
        <v>0</v>
      </c>
      <c r="K33" s="2" t="n">
        <f aca="false">J33</f>
        <v>0</v>
      </c>
      <c r="L33" s="2" t="n">
        <f aca="false">F33-J33</f>
        <v>82.724609375</v>
      </c>
      <c r="M33" s="2" t="n">
        <f aca="false">G33+K33</f>
        <v>17.275390625</v>
      </c>
      <c r="N33" s="2" t="n">
        <f aca="false">L33/$E$5</f>
        <v>8.2724609375</v>
      </c>
      <c r="O33" s="2" t="n">
        <f aca="false">M33/$E$6</f>
        <v>17.275390625</v>
      </c>
      <c r="P33" s="2" t="n">
        <f aca="false">(O33-N33)/($D$9-$E$9)*100</f>
        <v>90.029296875</v>
      </c>
      <c r="Q33" s="2" t="n">
        <f aca="false">O33-N33</f>
        <v>9.0029296875</v>
      </c>
      <c r="R33" s="2" t="n">
        <f aca="false">IF(ROUND(Q33,1)&lt;=ROUND(Q32,1),0,R32+Q33)</f>
        <v>0</v>
      </c>
    </row>
    <row r="34" customFormat="false" ht="15" hidden="false" customHeight="false" outlineLevel="0" collapsed="false">
      <c r="B34" s="2" t="n">
        <f aca="false">D34*$E$5+E34*$E$6</f>
        <v>100</v>
      </c>
      <c r="C34" s="2" t="n">
        <f aca="false">0.5*$E$5*D34^2+0.5*$E$6*E34^2</f>
        <v>491.387610435486</v>
      </c>
      <c r="D34" s="2" t="n">
        <f aca="false">N33</f>
        <v>8.2724609375</v>
      </c>
      <c r="E34" s="2" t="n">
        <f aca="false">O33</f>
        <v>17.275390625</v>
      </c>
      <c r="F34" s="2" t="n">
        <f aca="false">D34*$E$5</f>
        <v>82.724609375</v>
      </c>
      <c r="G34" s="2" t="n">
        <f aca="false">E34*$E$6</f>
        <v>17.275390625</v>
      </c>
      <c r="H34" s="2" t="n">
        <f aca="false">IF(ROUND(Q33,2)=ROUND($R$6,2)*$R$5,0,(IF(Q33&lt;$R$6*$R$5,1,-1)))</f>
        <v>0</v>
      </c>
      <c r="I34" s="2" t="n">
        <f aca="false">IF(Q33&gt;$R$6*$R$5, H34*ABS(I33/2), H34*ABS(I33))</f>
        <v>0</v>
      </c>
      <c r="J34" s="2" t="n">
        <f aca="false">$F$9*I34</f>
        <v>0</v>
      </c>
      <c r="K34" s="2" t="n">
        <f aca="false">J34</f>
        <v>0</v>
      </c>
      <c r="L34" s="2" t="n">
        <f aca="false">F34-J34</f>
        <v>82.724609375</v>
      </c>
      <c r="M34" s="2" t="n">
        <f aca="false">G34+K34</f>
        <v>17.275390625</v>
      </c>
      <c r="N34" s="2" t="n">
        <f aca="false">L34/$E$5</f>
        <v>8.2724609375</v>
      </c>
      <c r="O34" s="2" t="n">
        <f aca="false">M34/$E$6</f>
        <v>17.275390625</v>
      </c>
      <c r="P34" s="2" t="n">
        <f aca="false">(O34-N34)/($D$9-$E$9)*100</f>
        <v>90.029296875</v>
      </c>
      <c r="Q34" s="2" t="n">
        <f aca="false">O34-N34</f>
        <v>9.0029296875</v>
      </c>
      <c r="R34" s="2" t="n">
        <f aca="false">IF(ROUND(Q34,1)&lt;=ROUND(Q33,1),0,R33+Q34)</f>
        <v>0</v>
      </c>
    </row>
    <row r="35" customFormat="false" ht="15" hidden="false" customHeight="false" outlineLevel="0" collapsed="false">
      <c r="B35" s="2" t="n">
        <f aca="false">D35*$E$5+E35*$E$6</f>
        <v>100</v>
      </c>
      <c r="C35" s="2" t="n">
        <f aca="false">0.5*$E$5*D35^2+0.5*$E$6*E35^2</f>
        <v>491.387610435486</v>
      </c>
      <c r="D35" s="2" t="n">
        <f aca="false">N34</f>
        <v>8.2724609375</v>
      </c>
      <c r="E35" s="2" t="n">
        <f aca="false">O34</f>
        <v>17.275390625</v>
      </c>
      <c r="F35" s="2" t="n">
        <f aca="false">D35*$E$5</f>
        <v>82.724609375</v>
      </c>
      <c r="G35" s="2" t="n">
        <f aca="false">E35*$E$6</f>
        <v>17.275390625</v>
      </c>
      <c r="H35" s="2" t="n">
        <f aca="false">IF(ROUND(Q34,2)=ROUND($R$6,2)*$R$5,0,(IF(Q34&lt;$R$6*$R$5,1,-1)))</f>
        <v>0</v>
      </c>
      <c r="I35" s="2" t="n">
        <f aca="false">IF(Q34&gt;$R$6*$R$5, H35*ABS(I34/2), H35*ABS(I34))</f>
        <v>0</v>
      </c>
      <c r="J35" s="2" t="n">
        <f aca="false">$F$9*I35</f>
        <v>0</v>
      </c>
      <c r="K35" s="2" t="n">
        <f aca="false">J35</f>
        <v>0</v>
      </c>
      <c r="L35" s="2" t="n">
        <f aca="false">F35-J35</f>
        <v>82.724609375</v>
      </c>
      <c r="M35" s="2" t="n">
        <f aca="false">G35+K35</f>
        <v>17.275390625</v>
      </c>
      <c r="N35" s="2" t="n">
        <f aca="false">L35/$E$5</f>
        <v>8.2724609375</v>
      </c>
      <c r="O35" s="2" t="n">
        <f aca="false">M35/$E$6</f>
        <v>17.275390625</v>
      </c>
      <c r="P35" s="2" t="n">
        <f aca="false">(O35-N35)/($D$9-$E$9)*100</f>
        <v>90.029296875</v>
      </c>
      <c r="Q35" s="2" t="n">
        <f aca="false">O35-N35</f>
        <v>9.0029296875</v>
      </c>
      <c r="R35" s="2" t="n">
        <f aca="false">IF(ROUND(Q35,1)&lt;=ROUND(Q34,1),0,R34+Q35)</f>
        <v>0</v>
      </c>
    </row>
    <row r="36" customFormat="false" ht="15" hidden="false" customHeight="false" outlineLevel="0" collapsed="false">
      <c r="B36" s="2" t="n">
        <f aca="false">D36*$E$5+E36*$E$6</f>
        <v>100</v>
      </c>
      <c r="C36" s="2" t="n">
        <f aca="false">0.5*$E$5*D36^2+0.5*$E$6*E36^2</f>
        <v>491.387610435486</v>
      </c>
      <c r="D36" s="2" t="n">
        <f aca="false">N35</f>
        <v>8.2724609375</v>
      </c>
      <c r="E36" s="2" t="n">
        <f aca="false">O35</f>
        <v>17.275390625</v>
      </c>
      <c r="F36" s="2" t="n">
        <f aca="false">D36*$E$5</f>
        <v>82.724609375</v>
      </c>
      <c r="G36" s="2" t="n">
        <f aca="false">E36*$E$6</f>
        <v>17.275390625</v>
      </c>
      <c r="H36" s="2" t="n">
        <f aca="false">IF(ROUND(Q35,2)=ROUND($R$6,2)*$R$5,0,(IF(Q35&lt;$R$6*$R$5,1,-1)))</f>
        <v>0</v>
      </c>
      <c r="I36" s="2" t="n">
        <f aca="false">IF(Q35&gt;$R$6*$R$5, H36*ABS(I35/2), H36*ABS(I35))</f>
        <v>0</v>
      </c>
      <c r="J36" s="2" t="n">
        <f aca="false">$F$9*I36</f>
        <v>0</v>
      </c>
      <c r="K36" s="2" t="n">
        <f aca="false">J36</f>
        <v>0</v>
      </c>
      <c r="L36" s="2" t="n">
        <f aca="false">F36-J36</f>
        <v>82.724609375</v>
      </c>
      <c r="M36" s="2" t="n">
        <f aca="false">G36+K36</f>
        <v>17.275390625</v>
      </c>
      <c r="N36" s="2" t="n">
        <f aca="false">L36/$E$5</f>
        <v>8.2724609375</v>
      </c>
      <c r="O36" s="2" t="n">
        <f aca="false">M36/$E$6</f>
        <v>17.275390625</v>
      </c>
      <c r="P36" s="2" t="n">
        <f aca="false">(O36-N36)/($D$9-$E$9)*100</f>
        <v>90.029296875</v>
      </c>
      <c r="Q36" s="2" t="n">
        <f aca="false">O36-N36</f>
        <v>9.0029296875</v>
      </c>
      <c r="R36" s="2" t="n">
        <f aca="false">IF(ROUND(Q36,1)&lt;=ROUND(Q35,1),0,R35+Q36)</f>
        <v>0</v>
      </c>
    </row>
    <row r="37" customFormat="false" ht="15" hidden="false" customHeight="false" outlineLevel="0" collapsed="false">
      <c r="B37" s="2" t="n">
        <f aca="false">D37*$E$5+E37*$E$6</f>
        <v>100</v>
      </c>
      <c r="C37" s="2" t="n">
        <f aca="false">0.5*$E$5*D37^2+0.5*$E$6*E37^2</f>
        <v>491.387610435486</v>
      </c>
      <c r="D37" s="2" t="n">
        <f aca="false">N36</f>
        <v>8.2724609375</v>
      </c>
      <c r="E37" s="2" t="n">
        <f aca="false">O36</f>
        <v>17.275390625</v>
      </c>
      <c r="F37" s="2" t="n">
        <f aca="false">D37*$E$5</f>
        <v>82.724609375</v>
      </c>
      <c r="G37" s="2" t="n">
        <f aca="false">E37*$E$6</f>
        <v>17.275390625</v>
      </c>
      <c r="H37" s="2" t="n">
        <f aca="false">IF(ROUND(Q36,2)=ROUND($R$6,2)*$R$5,0,(IF(Q36&lt;$R$6*$R$5,1,-1)))</f>
        <v>0</v>
      </c>
      <c r="I37" s="2" t="n">
        <f aca="false">IF(Q36&gt;$R$6*$R$5, H37*ABS(I36/2), H37*ABS(I36))</f>
        <v>0</v>
      </c>
      <c r="J37" s="2" t="n">
        <f aca="false">$F$9*I37</f>
        <v>0</v>
      </c>
      <c r="K37" s="2" t="n">
        <f aca="false">J37</f>
        <v>0</v>
      </c>
      <c r="L37" s="2" t="n">
        <f aca="false">F37-J37</f>
        <v>82.724609375</v>
      </c>
      <c r="M37" s="2" t="n">
        <f aca="false">G37+K37</f>
        <v>17.275390625</v>
      </c>
      <c r="N37" s="2" t="n">
        <f aca="false">L37/$E$5</f>
        <v>8.2724609375</v>
      </c>
      <c r="O37" s="2" t="n">
        <f aca="false">M37/$E$6</f>
        <v>17.275390625</v>
      </c>
      <c r="P37" s="2" t="n">
        <f aca="false">(O37-N37)/($D$9-$E$9)*100</f>
        <v>90.029296875</v>
      </c>
      <c r="Q37" s="2" t="n">
        <f aca="false">O37-N37</f>
        <v>9.0029296875</v>
      </c>
      <c r="R37" s="2" t="n">
        <f aca="false">IF(ROUND(Q37,1)&lt;=ROUND(Q36,1),0,R36+Q37)</f>
        <v>0</v>
      </c>
    </row>
    <row r="38" customFormat="false" ht="15" hidden="false" customHeight="false" outlineLevel="0" collapsed="false">
      <c r="B38" s="2" t="n">
        <f aca="false">D38*$E$5+E38*$E$6</f>
        <v>100</v>
      </c>
      <c r="C38" s="2" t="n">
        <f aca="false">0.5*$E$5*D38^2+0.5*$E$6*E38^2</f>
        <v>491.387610435486</v>
      </c>
      <c r="D38" s="2" t="n">
        <f aca="false">N37</f>
        <v>8.2724609375</v>
      </c>
      <c r="E38" s="2" t="n">
        <f aca="false">O37</f>
        <v>17.275390625</v>
      </c>
      <c r="F38" s="2" t="n">
        <f aca="false">D38*$E$5</f>
        <v>82.724609375</v>
      </c>
      <c r="G38" s="2" t="n">
        <f aca="false">E38*$E$6</f>
        <v>17.275390625</v>
      </c>
      <c r="H38" s="2" t="n">
        <f aca="false">IF(ROUND(Q37,2)=ROUND($R$6,2)*$R$5,0,(IF(Q37&lt;$R$6*$R$5,1,-1)))</f>
        <v>0</v>
      </c>
      <c r="I38" s="2" t="n">
        <f aca="false">IF(Q37&gt;$R$6*$R$5, H38*ABS(I37/2), H38*ABS(I37))</f>
        <v>0</v>
      </c>
      <c r="J38" s="2" t="n">
        <f aca="false">$F$9*I38</f>
        <v>0</v>
      </c>
      <c r="K38" s="2" t="n">
        <f aca="false">J38</f>
        <v>0</v>
      </c>
      <c r="L38" s="2" t="n">
        <f aca="false">F38-J38</f>
        <v>82.724609375</v>
      </c>
      <c r="M38" s="2" t="n">
        <f aca="false">G38+K38</f>
        <v>17.275390625</v>
      </c>
      <c r="N38" s="2" t="n">
        <f aca="false">L38/$E$5</f>
        <v>8.2724609375</v>
      </c>
      <c r="O38" s="2" t="n">
        <f aca="false">M38/$E$6</f>
        <v>17.275390625</v>
      </c>
      <c r="P38" s="2" t="n">
        <f aca="false">(O38-N38)/($D$9-$E$9)*100</f>
        <v>90.029296875</v>
      </c>
      <c r="Q38" s="2" t="n">
        <f aca="false">O38-N38</f>
        <v>9.0029296875</v>
      </c>
      <c r="R38" s="2" t="n">
        <f aca="false">IF(ROUND(Q38,1)&lt;=ROUND(Q37,1),0,R37+Q38)</f>
        <v>0</v>
      </c>
    </row>
    <row r="39" customFormat="false" ht="15" hidden="false" customHeight="false" outlineLevel="0" collapsed="false">
      <c r="B39" s="2" t="n">
        <f aca="false">D39*$E$5+E39*$E$6</f>
        <v>100</v>
      </c>
      <c r="C39" s="2" t="n">
        <f aca="false">0.5*$E$5*D39^2+0.5*$E$6*E39^2</f>
        <v>491.387610435486</v>
      </c>
      <c r="D39" s="2" t="n">
        <f aca="false">N38</f>
        <v>8.2724609375</v>
      </c>
      <c r="E39" s="2" t="n">
        <f aca="false">O38</f>
        <v>17.275390625</v>
      </c>
      <c r="F39" s="2" t="n">
        <f aca="false">D39*$E$5</f>
        <v>82.724609375</v>
      </c>
      <c r="G39" s="2" t="n">
        <f aca="false">E39*$E$6</f>
        <v>17.275390625</v>
      </c>
      <c r="H39" s="2" t="n">
        <f aca="false">IF(ROUND(Q38,2)=ROUND($R$6,2)*$R$5,0,(IF(Q38&lt;$R$6*$R$5,1,-1)))</f>
        <v>0</v>
      </c>
      <c r="I39" s="2" t="n">
        <f aca="false">IF(Q38&gt;$R$6*$R$5, H39*ABS(I38/2), H39*ABS(I38))</f>
        <v>0</v>
      </c>
      <c r="J39" s="2" t="n">
        <f aca="false">$F$9*I39</f>
        <v>0</v>
      </c>
      <c r="K39" s="2" t="n">
        <f aca="false">J39</f>
        <v>0</v>
      </c>
      <c r="L39" s="2" t="n">
        <f aca="false">F39-J39</f>
        <v>82.724609375</v>
      </c>
      <c r="M39" s="2" t="n">
        <f aca="false">G39+K39</f>
        <v>17.275390625</v>
      </c>
      <c r="N39" s="2" t="n">
        <f aca="false">L39/$E$5</f>
        <v>8.2724609375</v>
      </c>
      <c r="O39" s="2" t="n">
        <f aca="false">M39/$E$6</f>
        <v>17.275390625</v>
      </c>
      <c r="P39" s="2" t="n">
        <f aca="false">(O39-N39)/($D$9-$E$9)*100</f>
        <v>90.029296875</v>
      </c>
      <c r="Q39" s="2" t="n">
        <f aca="false">O39-N39</f>
        <v>9.0029296875</v>
      </c>
      <c r="R39" s="2" t="n">
        <f aca="false">IF(ROUND(Q39,1)&lt;=ROUND(Q38,1),0,R38+Q39)</f>
        <v>0</v>
      </c>
    </row>
    <row r="40" customFormat="false" ht="15" hidden="false" customHeight="false" outlineLevel="0" collapsed="false">
      <c r="B40" s="2" t="n">
        <f aca="false">D40*$E$5+E40*$E$6</f>
        <v>100</v>
      </c>
      <c r="C40" s="2" t="n">
        <f aca="false">0.5*$E$5*D40^2+0.5*$E$6*E40^2</f>
        <v>491.387610435486</v>
      </c>
      <c r="D40" s="2" t="n">
        <f aca="false">N39</f>
        <v>8.2724609375</v>
      </c>
      <c r="E40" s="2" t="n">
        <f aca="false">O39</f>
        <v>17.275390625</v>
      </c>
      <c r="F40" s="2" t="n">
        <f aca="false">D40*$E$5</f>
        <v>82.724609375</v>
      </c>
      <c r="G40" s="2" t="n">
        <f aca="false">E40*$E$6</f>
        <v>17.275390625</v>
      </c>
      <c r="H40" s="2" t="n">
        <f aca="false">IF(ROUND(Q39,2)=ROUND($R$6,2)*$R$5,0,(IF(Q39&lt;$R$6*$R$5,1,-1)))</f>
        <v>0</v>
      </c>
      <c r="I40" s="2" t="n">
        <f aca="false">IF(Q39&gt;$R$6*$R$5, H40*ABS(I39/2), H40*ABS(I39))</f>
        <v>0</v>
      </c>
      <c r="J40" s="2" t="n">
        <f aca="false">$F$9*I40</f>
        <v>0</v>
      </c>
      <c r="K40" s="2" t="n">
        <f aca="false">J40</f>
        <v>0</v>
      </c>
      <c r="L40" s="2" t="n">
        <f aca="false">F40-J40</f>
        <v>82.724609375</v>
      </c>
      <c r="M40" s="2" t="n">
        <f aca="false">G40+K40</f>
        <v>17.275390625</v>
      </c>
      <c r="N40" s="2" t="n">
        <f aca="false">L40/$E$5</f>
        <v>8.2724609375</v>
      </c>
      <c r="O40" s="2" t="n">
        <f aca="false">M40/$E$6</f>
        <v>17.275390625</v>
      </c>
      <c r="P40" s="2" t="n">
        <f aca="false">(O40-N40)/($D$9-$E$9)*100</f>
        <v>90.029296875</v>
      </c>
      <c r="Q40" s="2" t="n">
        <f aca="false">O40-N40</f>
        <v>9.0029296875</v>
      </c>
      <c r="R40" s="2" t="n">
        <f aca="false">IF(ROUND(Q40,1)&lt;=ROUND(Q39,1),0,R39+Q40)</f>
        <v>0</v>
      </c>
    </row>
    <row r="41" customFormat="false" ht="15" hidden="false" customHeight="false" outlineLevel="0" collapsed="false">
      <c r="B41" s="2" t="n">
        <f aca="false">D41*$E$5+E41*$E$6</f>
        <v>100</v>
      </c>
      <c r="C41" s="2" t="n">
        <f aca="false">0.5*$E$5*D41^2+0.5*$E$6*E41^2</f>
        <v>491.387610435486</v>
      </c>
      <c r="D41" s="2" t="n">
        <f aca="false">N40</f>
        <v>8.2724609375</v>
      </c>
      <c r="E41" s="2" t="n">
        <f aca="false">O40</f>
        <v>17.275390625</v>
      </c>
      <c r="F41" s="2" t="n">
        <f aca="false">D41*$E$5</f>
        <v>82.724609375</v>
      </c>
      <c r="G41" s="2" t="n">
        <f aca="false">E41*$E$6</f>
        <v>17.275390625</v>
      </c>
      <c r="H41" s="2" t="n">
        <f aca="false">IF(ROUND(Q40,2)=ROUND($R$6,2)*$R$5,0,(IF(Q40&lt;$R$6*$R$5,1,-1)))</f>
        <v>0</v>
      </c>
      <c r="I41" s="2" t="n">
        <f aca="false">IF(Q40&gt;$R$6*$R$5, H41*ABS(I40/2), H41*ABS(I40))</f>
        <v>0</v>
      </c>
      <c r="J41" s="2" t="n">
        <f aca="false">$F$9*I41</f>
        <v>0</v>
      </c>
      <c r="K41" s="2" t="n">
        <f aca="false">J41</f>
        <v>0</v>
      </c>
      <c r="L41" s="2" t="n">
        <f aca="false">F41-J41</f>
        <v>82.724609375</v>
      </c>
      <c r="M41" s="2" t="n">
        <f aca="false">G41+K41</f>
        <v>17.275390625</v>
      </c>
      <c r="N41" s="2" t="n">
        <f aca="false">L41/$E$5</f>
        <v>8.2724609375</v>
      </c>
      <c r="O41" s="2" t="n">
        <f aca="false">M41/$E$6</f>
        <v>17.275390625</v>
      </c>
      <c r="P41" s="2" t="n">
        <f aca="false">(O41-N41)/($D$9-$E$9)*100</f>
        <v>90.029296875</v>
      </c>
      <c r="Q41" s="2" t="n">
        <f aca="false">O41-N41</f>
        <v>9.0029296875</v>
      </c>
      <c r="R41" s="2" t="n">
        <f aca="false">IF(ROUND(Q41,1)&lt;=ROUND(Q40,1),0,R40+Q41)</f>
        <v>0</v>
      </c>
    </row>
    <row r="42" customFormat="false" ht="15" hidden="false" customHeight="false" outlineLevel="0" collapsed="false">
      <c r="B42" s="2" t="n">
        <f aca="false">D42*$E$5+E42*$E$6</f>
        <v>100</v>
      </c>
      <c r="C42" s="2" t="n">
        <f aca="false">0.5*$E$5*D42^2+0.5*$E$6*E42^2</f>
        <v>491.387610435486</v>
      </c>
      <c r="D42" s="2" t="n">
        <f aca="false">N41</f>
        <v>8.2724609375</v>
      </c>
      <c r="E42" s="2" t="n">
        <f aca="false">O41</f>
        <v>17.275390625</v>
      </c>
      <c r="F42" s="2" t="n">
        <f aca="false">D42*$E$5</f>
        <v>82.724609375</v>
      </c>
      <c r="G42" s="2" t="n">
        <f aca="false">E42*$E$6</f>
        <v>17.275390625</v>
      </c>
      <c r="H42" s="2" t="n">
        <f aca="false">IF(ROUND(Q41,2)=ROUND($R$6,2)*$R$5,0,(IF(Q41&lt;$R$6*$R$5,1,-1)))</f>
        <v>0</v>
      </c>
      <c r="I42" s="2" t="n">
        <f aca="false">IF(Q41&gt;$R$6*$R$5, H42*ABS(I41/2), H42*ABS(I41))</f>
        <v>0</v>
      </c>
      <c r="J42" s="2" t="n">
        <f aca="false">$F$9*I42</f>
        <v>0</v>
      </c>
      <c r="K42" s="2" t="n">
        <f aca="false">J42</f>
        <v>0</v>
      </c>
      <c r="L42" s="2" t="n">
        <f aca="false">F42-J42</f>
        <v>82.724609375</v>
      </c>
      <c r="M42" s="2" t="n">
        <f aca="false">G42+K42</f>
        <v>17.275390625</v>
      </c>
      <c r="N42" s="2" t="n">
        <f aca="false">L42/$E$5</f>
        <v>8.2724609375</v>
      </c>
      <c r="O42" s="2" t="n">
        <f aca="false">M42/$E$6</f>
        <v>17.275390625</v>
      </c>
      <c r="P42" s="2" t="n">
        <f aca="false">(O42-N42)/($D$9-$E$9)*100</f>
        <v>90.029296875</v>
      </c>
      <c r="Q42" s="2" t="n">
        <f aca="false">O42-N42</f>
        <v>9.0029296875</v>
      </c>
      <c r="R42" s="2" t="n">
        <f aca="false">IF(ROUND(Q42,1)&lt;=ROUND(Q41,1),0,R41+Q42)</f>
        <v>0</v>
      </c>
    </row>
    <row r="43" customFormat="false" ht="15" hidden="false" customHeight="false" outlineLevel="0" collapsed="false">
      <c r="B43" s="2" t="n">
        <f aca="false">D43*$E$5+E43*$E$6</f>
        <v>100</v>
      </c>
      <c r="C43" s="2" t="n">
        <f aca="false">0.5*$E$5*D43^2+0.5*$E$6*E43^2</f>
        <v>491.387610435486</v>
      </c>
      <c r="D43" s="2" t="n">
        <f aca="false">N42</f>
        <v>8.2724609375</v>
      </c>
      <c r="E43" s="2" t="n">
        <f aca="false">O42</f>
        <v>17.275390625</v>
      </c>
      <c r="F43" s="2" t="n">
        <f aca="false">D43*$E$5</f>
        <v>82.724609375</v>
      </c>
      <c r="G43" s="2" t="n">
        <f aca="false">E43*$E$6</f>
        <v>17.275390625</v>
      </c>
      <c r="H43" s="2" t="n">
        <f aca="false">IF(ROUND(Q42,2)=ROUND($R$6,2)*$R$5,0,(IF(Q42&lt;$R$6*$R$5,1,-1)))</f>
        <v>0</v>
      </c>
      <c r="I43" s="2" t="n">
        <f aca="false">IF(Q42&gt;$R$6*$R$5, H43*ABS(I42/2), H43*ABS(I42))</f>
        <v>0</v>
      </c>
      <c r="J43" s="2" t="n">
        <f aca="false">$F$9*I43</f>
        <v>0</v>
      </c>
      <c r="K43" s="2" t="n">
        <f aca="false">J43</f>
        <v>0</v>
      </c>
      <c r="L43" s="2" t="n">
        <f aca="false">F43-J43</f>
        <v>82.724609375</v>
      </c>
      <c r="M43" s="2" t="n">
        <f aca="false">G43+K43</f>
        <v>17.275390625</v>
      </c>
      <c r="N43" s="2" t="n">
        <f aca="false">L43/$E$5</f>
        <v>8.2724609375</v>
      </c>
      <c r="O43" s="2" t="n">
        <f aca="false">M43/$E$6</f>
        <v>17.275390625</v>
      </c>
      <c r="P43" s="2" t="n">
        <f aca="false">(O43-N43)/($D$9-$E$9)*100</f>
        <v>90.029296875</v>
      </c>
      <c r="Q43" s="2" t="n">
        <f aca="false">O43-N43</f>
        <v>9.0029296875</v>
      </c>
      <c r="R43" s="2" t="n">
        <f aca="false">IF(ROUND(Q43,1)&lt;=ROUND(Q42,1),0,R42+Q43)</f>
        <v>0</v>
      </c>
    </row>
    <row r="44" customFormat="false" ht="15" hidden="false" customHeight="false" outlineLevel="0" collapsed="false">
      <c r="B44" s="2" t="n">
        <f aca="false">D44*$E$5+E44*$E$6</f>
        <v>100</v>
      </c>
      <c r="C44" s="2" t="n">
        <f aca="false">0.5*$E$5*D44^2+0.5*$E$6*E44^2</f>
        <v>491.387610435486</v>
      </c>
      <c r="D44" s="2" t="n">
        <f aca="false">N43</f>
        <v>8.2724609375</v>
      </c>
      <c r="E44" s="2" t="n">
        <f aca="false">O43</f>
        <v>17.275390625</v>
      </c>
      <c r="F44" s="2" t="n">
        <f aca="false">D44*$E$5</f>
        <v>82.724609375</v>
      </c>
      <c r="G44" s="2" t="n">
        <f aca="false">E44*$E$6</f>
        <v>17.275390625</v>
      </c>
      <c r="H44" s="2" t="n">
        <f aca="false">IF(ROUND(Q43,2)=ROUND($R$6,2)*$R$5,0,(IF(Q43&lt;$R$6*$R$5,1,-1)))</f>
        <v>0</v>
      </c>
      <c r="I44" s="2" t="n">
        <f aca="false">IF(Q43&gt;$R$6*$R$5, H44*ABS(I43/2), H44*ABS(I43))</f>
        <v>0</v>
      </c>
      <c r="J44" s="2" t="n">
        <f aca="false">$F$9*I44</f>
        <v>0</v>
      </c>
      <c r="K44" s="2" t="n">
        <f aca="false">J44</f>
        <v>0</v>
      </c>
      <c r="L44" s="2" t="n">
        <f aca="false">F44-J44</f>
        <v>82.724609375</v>
      </c>
      <c r="M44" s="2" t="n">
        <f aca="false">G44+K44</f>
        <v>17.275390625</v>
      </c>
      <c r="N44" s="2" t="n">
        <f aca="false">L44/$E$5</f>
        <v>8.2724609375</v>
      </c>
      <c r="O44" s="2" t="n">
        <f aca="false">M44/$E$6</f>
        <v>17.275390625</v>
      </c>
      <c r="P44" s="2" t="n">
        <f aca="false">(O44-N44)/($D$9-$E$9)*100</f>
        <v>90.029296875</v>
      </c>
      <c r="Q44" s="2" t="n">
        <f aca="false">O44-N44</f>
        <v>9.0029296875</v>
      </c>
      <c r="R44" s="2" t="n">
        <f aca="false">IF(ROUND(Q44,1)&lt;=ROUND(Q43,1),0,R43+Q44)</f>
        <v>0</v>
      </c>
    </row>
    <row r="45" customFormat="false" ht="15" hidden="false" customHeight="false" outlineLevel="0" collapsed="false">
      <c r="B45" s="2" t="n">
        <f aca="false">D45*$E$5+E45*$E$6</f>
        <v>100</v>
      </c>
      <c r="C45" s="2" t="n">
        <f aca="false">0.5*$E$5*D45^2+0.5*$E$6*E45^2</f>
        <v>491.387610435486</v>
      </c>
      <c r="D45" s="2" t="n">
        <f aca="false">N44</f>
        <v>8.2724609375</v>
      </c>
      <c r="E45" s="2" t="n">
        <f aca="false">O44</f>
        <v>17.275390625</v>
      </c>
      <c r="F45" s="2" t="n">
        <f aca="false">D45*$E$5</f>
        <v>82.724609375</v>
      </c>
      <c r="G45" s="2" t="n">
        <f aca="false">E45*$E$6</f>
        <v>17.275390625</v>
      </c>
      <c r="H45" s="2" t="n">
        <f aca="false">IF(ROUND(Q44,2)=ROUND($R$6,2)*$R$5,0,(IF(Q44&lt;$R$6*$R$5,1,-1)))</f>
        <v>0</v>
      </c>
      <c r="I45" s="2" t="n">
        <f aca="false">IF(Q44&gt;$R$6*$R$5, H45*ABS(I44/2), H45*ABS(I44))</f>
        <v>0</v>
      </c>
      <c r="J45" s="2" t="n">
        <f aca="false">$F$9*I45</f>
        <v>0</v>
      </c>
      <c r="K45" s="2" t="n">
        <f aca="false">J45</f>
        <v>0</v>
      </c>
      <c r="L45" s="2" t="n">
        <f aca="false">F45-J45</f>
        <v>82.724609375</v>
      </c>
      <c r="M45" s="2" t="n">
        <f aca="false">G45+K45</f>
        <v>17.275390625</v>
      </c>
      <c r="N45" s="2" t="n">
        <f aca="false">L45/$E$5</f>
        <v>8.2724609375</v>
      </c>
      <c r="O45" s="2" t="n">
        <f aca="false">M45/$E$6</f>
        <v>17.275390625</v>
      </c>
      <c r="P45" s="2" t="n">
        <f aca="false">(O45-N45)/($D$9-$E$9)*100</f>
        <v>90.029296875</v>
      </c>
      <c r="Q45" s="2" t="n">
        <f aca="false">O45-N45</f>
        <v>9.0029296875</v>
      </c>
      <c r="R45" s="2" t="n">
        <f aca="false">IF(ROUND(Q45,1)&lt;=ROUND(Q44,1),0,R44+Q45)</f>
        <v>0</v>
      </c>
    </row>
    <row r="46" customFormat="false" ht="15" hidden="false" customHeight="false" outlineLevel="0" collapsed="false">
      <c r="B46" s="2" t="n">
        <f aca="false">D46*$E$5+E46*$E$6</f>
        <v>100</v>
      </c>
      <c r="C46" s="2" t="n">
        <f aca="false">0.5*$E$5*D46^2+0.5*$E$6*E46^2</f>
        <v>491.387610435486</v>
      </c>
      <c r="D46" s="2" t="n">
        <f aca="false">N45</f>
        <v>8.2724609375</v>
      </c>
      <c r="E46" s="2" t="n">
        <f aca="false">O45</f>
        <v>17.275390625</v>
      </c>
      <c r="F46" s="2" t="n">
        <f aca="false">D46*$E$5</f>
        <v>82.724609375</v>
      </c>
      <c r="G46" s="2" t="n">
        <f aca="false">E46*$E$6</f>
        <v>17.275390625</v>
      </c>
      <c r="H46" s="2" t="n">
        <f aca="false">IF(ROUND(Q45,2)=ROUND($R$6,2)*$R$5,0,(IF(Q45&lt;$R$6*$R$5,1,-1)))</f>
        <v>0</v>
      </c>
      <c r="I46" s="2" t="n">
        <f aca="false">IF(Q45&gt;$R$6*$R$5, H46*ABS(I45/2), H46*ABS(I45))</f>
        <v>0</v>
      </c>
      <c r="J46" s="2" t="n">
        <f aca="false">$F$9*I46</f>
        <v>0</v>
      </c>
      <c r="K46" s="2" t="n">
        <f aca="false">J46</f>
        <v>0</v>
      </c>
      <c r="L46" s="2" t="n">
        <f aca="false">F46-J46</f>
        <v>82.724609375</v>
      </c>
      <c r="M46" s="2" t="n">
        <f aca="false">G46+K46</f>
        <v>17.275390625</v>
      </c>
      <c r="N46" s="2" t="n">
        <f aca="false">L46/$E$5</f>
        <v>8.2724609375</v>
      </c>
      <c r="O46" s="2" t="n">
        <f aca="false">M46/$E$6</f>
        <v>17.275390625</v>
      </c>
      <c r="P46" s="2" t="n">
        <f aca="false">(O46-N46)/($D$9-$E$9)*100</f>
        <v>90.029296875</v>
      </c>
      <c r="Q46" s="2" t="n">
        <f aca="false">O46-N46</f>
        <v>9.0029296875</v>
      </c>
      <c r="R46" s="2" t="n">
        <f aca="false">IF(ROUND(Q46,1)&lt;=ROUND(Q45,1),0,R45+Q46)</f>
        <v>0</v>
      </c>
    </row>
    <row r="47" customFormat="false" ht="15" hidden="false" customHeight="false" outlineLevel="0" collapsed="false">
      <c r="B47" s="2" t="n">
        <f aca="false">D47*$E$5+E47*$E$6</f>
        <v>100</v>
      </c>
      <c r="C47" s="2" t="n">
        <f aca="false">0.5*$E$5*D47^2+0.5*$E$6*E47^2</f>
        <v>491.387610435486</v>
      </c>
      <c r="D47" s="2" t="n">
        <f aca="false">N46</f>
        <v>8.2724609375</v>
      </c>
      <c r="E47" s="2" t="n">
        <f aca="false">O46</f>
        <v>17.275390625</v>
      </c>
      <c r="F47" s="2" t="n">
        <f aca="false">D47*$E$5</f>
        <v>82.724609375</v>
      </c>
      <c r="G47" s="2" t="n">
        <f aca="false">E47*$E$6</f>
        <v>17.275390625</v>
      </c>
      <c r="H47" s="2" t="n">
        <f aca="false">IF(ROUND(Q46,2)=ROUND($R$6,2)*$R$5,0,(IF(Q46&lt;$R$6*$R$5,1,-1)))</f>
        <v>0</v>
      </c>
      <c r="I47" s="2" t="n">
        <f aca="false">IF(Q46&gt;$R$6*$R$5, H47*ABS(I46/2), H47*ABS(I46))</f>
        <v>0</v>
      </c>
      <c r="J47" s="2" t="n">
        <f aca="false">$F$9*I47</f>
        <v>0</v>
      </c>
      <c r="K47" s="2" t="n">
        <f aca="false">J47</f>
        <v>0</v>
      </c>
      <c r="L47" s="2" t="n">
        <f aca="false">F47-J47</f>
        <v>82.724609375</v>
      </c>
      <c r="M47" s="2" t="n">
        <f aca="false">G47+K47</f>
        <v>17.275390625</v>
      </c>
      <c r="N47" s="2" t="n">
        <f aca="false">L47/$E$5</f>
        <v>8.2724609375</v>
      </c>
      <c r="O47" s="2" t="n">
        <f aca="false">M47/$E$6</f>
        <v>17.275390625</v>
      </c>
      <c r="P47" s="2" t="n">
        <f aca="false">(O47-N47)/($D$9-$E$9)*100</f>
        <v>90.029296875</v>
      </c>
      <c r="Q47" s="2" t="n">
        <f aca="false">O47-N47</f>
        <v>9.0029296875</v>
      </c>
      <c r="R47" s="2" t="n">
        <f aca="false">IF(ROUND(Q47,1)&lt;=ROUND(Q46,1),0,R46+Q47)</f>
        <v>0</v>
      </c>
    </row>
    <row r="48" customFormat="false" ht="15" hidden="false" customHeight="false" outlineLevel="0" collapsed="false">
      <c r="B48" s="2" t="n">
        <f aca="false">D48*$E$5+E48*$E$6</f>
        <v>100</v>
      </c>
      <c r="C48" s="2" t="n">
        <f aca="false">0.5*$E$5*D48^2+0.5*$E$6*E48^2</f>
        <v>491.387610435486</v>
      </c>
      <c r="D48" s="2" t="n">
        <f aca="false">N47</f>
        <v>8.2724609375</v>
      </c>
      <c r="E48" s="2" t="n">
        <f aca="false">O47</f>
        <v>17.275390625</v>
      </c>
      <c r="F48" s="2" t="n">
        <f aca="false">D48*$E$5</f>
        <v>82.724609375</v>
      </c>
      <c r="G48" s="2" t="n">
        <f aca="false">E48*$E$6</f>
        <v>17.275390625</v>
      </c>
      <c r="H48" s="2" t="n">
        <f aca="false">IF(ROUND(Q47,2)=ROUND($R$6,2)*$R$5,0,(IF(Q47&lt;$R$6*$R$5,1,-1)))</f>
        <v>0</v>
      </c>
      <c r="I48" s="2" t="n">
        <f aca="false">IF(Q47&gt;$R$6*$R$5, H48*ABS(I47/2), H48*ABS(I47))</f>
        <v>0</v>
      </c>
      <c r="J48" s="2" t="n">
        <f aca="false">$F$9*I48</f>
        <v>0</v>
      </c>
      <c r="K48" s="2" t="n">
        <f aca="false">J48</f>
        <v>0</v>
      </c>
      <c r="L48" s="2" t="n">
        <f aca="false">F48-J48</f>
        <v>82.724609375</v>
      </c>
      <c r="M48" s="2" t="n">
        <f aca="false">G48+K48</f>
        <v>17.275390625</v>
      </c>
      <c r="N48" s="2" t="n">
        <f aca="false">L48/$E$5</f>
        <v>8.2724609375</v>
      </c>
      <c r="O48" s="2" t="n">
        <f aca="false">M48/$E$6</f>
        <v>17.275390625</v>
      </c>
      <c r="P48" s="2" t="n">
        <f aca="false">(O48-N48)/($D$9-$E$9)*100</f>
        <v>90.029296875</v>
      </c>
      <c r="Q48" s="2" t="n">
        <f aca="false">O48-N48</f>
        <v>9.0029296875</v>
      </c>
      <c r="R48" s="2" t="n">
        <f aca="false">IF(ROUND(Q48,1)&lt;=ROUND(Q47,1),0,R47+Q48)</f>
        <v>0</v>
      </c>
    </row>
    <row r="49" customFormat="false" ht="15" hidden="false" customHeight="false" outlineLevel="0" collapsed="false">
      <c r="B49" s="2" t="n">
        <f aca="false">D49*$E$5+E49*$E$6</f>
        <v>100</v>
      </c>
      <c r="C49" s="2" t="n">
        <f aca="false">0.5*$E$5*D49^2+0.5*$E$6*E49^2</f>
        <v>491.387610435486</v>
      </c>
      <c r="D49" s="2" t="n">
        <f aca="false">N48</f>
        <v>8.2724609375</v>
      </c>
      <c r="E49" s="2" t="n">
        <f aca="false">O48</f>
        <v>17.275390625</v>
      </c>
      <c r="F49" s="2" t="n">
        <f aca="false">D49*$E$5</f>
        <v>82.724609375</v>
      </c>
      <c r="G49" s="2" t="n">
        <f aca="false">E49*$E$6</f>
        <v>17.275390625</v>
      </c>
      <c r="H49" s="2" t="n">
        <f aca="false">IF(ROUND(Q48,2)=ROUND($R$6,2)*$R$5,0,(IF(Q48&lt;$R$6*$R$5,1,-1)))</f>
        <v>0</v>
      </c>
      <c r="I49" s="2" t="n">
        <f aca="false">IF(Q48&gt;$R$6*$R$5, H49*ABS(I48/2), H49*ABS(I48))</f>
        <v>0</v>
      </c>
      <c r="J49" s="2" t="n">
        <f aca="false">$F$9*I49</f>
        <v>0</v>
      </c>
      <c r="K49" s="2" t="n">
        <f aca="false">J49</f>
        <v>0</v>
      </c>
      <c r="L49" s="2" t="n">
        <f aca="false">F49-J49</f>
        <v>82.724609375</v>
      </c>
      <c r="M49" s="2" t="n">
        <f aca="false">G49+K49</f>
        <v>17.275390625</v>
      </c>
      <c r="N49" s="2" t="n">
        <f aca="false">L49/$E$5</f>
        <v>8.2724609375</v>
      </c>
      <c r="O49" s="2" t="n">
        <f aca="false">M49/$E$6</f>
        <v>17.275390625</v>
      </c>
      <c r="P49" s="2" t="n">
        <f aca="false">(O49-N49)/($D$9-$E$9)*100</f>
        <v>90.029296875</v>
      </c>
      <c r="Q49" s="2" t="n">
        <f aca="false">O49-N49</f>
        <v>9.0029296875</v>
      </c>
      <c r="R49" s="2" t="n">
        <f aca="false">IF(ROUND(Q49,1)&lt;=ROUND(Q48,1),0,R48+Q49)</f>
        <v>0</v>
      </c>
    </row>
    <row r="50" customFormat="false" ht="15" hidden="false" customHeight="false" outlineLevel="0" collapsed="false">
      <c r="B50" s="2" t="n">
        <f aca="false">D50*$E$5+E50*$E$6</f>
        <v>100</v>
      </c>
      <c r="C50" s="2" t="n">
        <f aca="false">0.5*$E$5*D50^2+0.5*$E$6*E50^2</f>
        <v>491.387610435486</v>
      </c>
      <c r="D50" s="2" t="n">
        <f aca="false">N49</f>
        <v>8.2724609375</v>
      </c>
      <c r="E50" s="2" t="n">
        <f aca="false">O49</f>
        <v>17.275390625</v>
      </c>
      <c r="F50" s="2" t="n">
        <f aca="false">D50*$E$5</f>
        <v>82.724609375</v>
      </c>
      <c r="G50" s="2" t="n">
        <f aca="false">E50*$E$6</f>
        <v>17.275390625</v>
      </c>
      <c r="H50" s="2" t="n">
        <f aca="false">IF(ROUND(Q49,2)=ROUND($R$6,2)*$R$5,0,(IF(Q49&lt;$R$6*$R$5,1,-1)))</f>
        <v>0</v>
      </c>
      <c r="I50" s="2" t="n">
        <f aca="false">IF(Q49&gt;$R$6*$R$5, H50*ABS(I49/2), H50*ABS(I49))</f>
        <v>0</v>
      </c>
      <c r="J50" s="2" t="n">
        <f aca="false">$F$9*I50</f>
        <v>0</v>
      </c>
      <c r="K50" s="2" t="n">
        <f aca="false">J50</f>
        <v>0</v>
      </c>
      <c r="L50" s="2" t="n">
        <f aca="false">F50-J50</f>
        <v>82.724609375</v>
      </c>
      <c r="M50" s="2" t="n">
        <f aca="false">G50+K50</f>
        <v>17.275390625</v>
      </c>
      <c r="N50" s="2" t="n">
        <f aca="false">L50/$E$5</f>
        <v>8.2724609375</v>
      </c>
      <c r="O50" s="2" t="n">
        <f aca="false">M50/$E$6</f>
        <v>17.275390625</v>
      </c>
      <c r="P50" s="2" t="n">
        <f aca="false">(O50-N50)/($D$9-$E$9)*100</f>
        <v>90.029296875</v>
      </c>
      <c r="Q50" s="2" t="n">
        <f aca="false">O50-N50</f>
        <v>9.0029296875</v>
      </c>
      <c r="R50" s="2" t="n">
        <f aca="false">IF(ROUND(Q50,1)&lt;=ROUND(Q49,1),0,R49+Q50)</f>
        <v>0</v>
      </c>
    </row>
    <row r="51" customFormat="false" ht="15" hidden="false" customHeight="false" outlineLevel="0" collapsed="false">
      <c r="B51" s="2" t="n">
        <f aca="false">D51*$E$5+E51*$E$6</f>
        <v>100</v>
      </c>
      <c r="C51" s="2" t="n">
        <f aca="false">0.5*$E$5*D51^2+0.5*$E$6*E51^2</f>
        <v>491.387610435486</v>
      </c>
      <c r="D51" s="2" t="n">
        <f aca="false">N50</f>
        <v>8.2724609375</v>
      </c>
      <c r="E51" s="2" t="n">
        <f aca="false">O50</f>
        <v>17.275390625</v>
      </c>
      <c r="F51" s="2" t="n">
        <f aca="false">D51*$E$5</f>
        <v>82.724609375</v>
      </c>
      <c r="G51" s="2" t="n">
        <f aca="false">E51*$E$6</f>
        <v>17.275390625</v>
      </c>
      <c r="H51" s="2" t="n">
        <f aca="false">IF(ROUND(Q50,2)=ROUND($R$6,2)*$R$5,0,(IF(Q50&lt;$R$6*$R$5,1,-1)))</f>
        <v>0</v>
      </c>
      <c r="I51" s="2" t="n">
        <f aca="false">IF(Q50&gt;$R$6*$R$5, H51*ABS(I50/2), H51*ABS(I50))</f>
        <v>0</v>
      </c>
      <c r="J51" s="2" t="n">
        <f aca="false">$F$9*I51</f>
        <v>0</v>
      </c>
      <c r="K51" s="2" t="n">
        <f aca="false">J51</f>
        <v>0</v>
      </c>
      <c r="L51" s="2" t="n">
        <f aca="false">F51-J51</f>
        <v>82.724609375</v>
      </c>
      <c r="M51" s="2" t="n">
        <f aca="false">G51+K51</f>
        <v>17.275390625</v>
      </c>
      <c r="N51" s="2" t="n">
        <f aca="false">L51/$E$5</f>
        <v>8.2724609375</v>
      </c>
      <c r="O51" s="2" t="n">
        <f aca="false">M51/$E$6</f>
        <v>17.275390625</v>
      </c>
      <c r="P51" s="2" t="n">
        <f aca="false">(O51-N51)/($D$9-$E$9)*100</f>
        <v>90.029296875</v>
      </c>
      <c r="Q51" s="2" t="n">
        <f aca="false">O51-N51</f>
        <v>9.0029296875</v>
      </c>
      <c r="R51" s="2" t="n">
        <f aca="false">IF(ROUND(Q51,1)&lt;=ROUND(Q50,1),0,R50+Q51)</f>
        <v>0</v>
      </c>
    </row>
    <row r="52" customFormat="false" ht="15" hidden="false" customHeight="false" outlineLevel="0" collapsed="false">
      <c r="B52" s="2" t="n">
        <f aca="false">D52*$E$5+E52*$E$6</f>
        <v>100</v>
      </c>
      <c r="C52" s="2" t="n">
        <f aca="false">0.5*$E$5*D52^2+0.5*$E$6*E52^2</f>
        <v>491.387610435486</v>
      </c>
      <c r="D52" s="2" t="n">
        <f aca="false">N51</f>
        <v>8.2724609375</v>
      </c>
      <c r="E52" s="2" t="n">
        <f aca="false">O51</f>
        <v>17.275390625</v>
      </c>
      <c r="F52" s="2" t="n">
        <f aca="false">D52*$E$5</f>
        <v>82.724609375</v>
      </c>
      <c r="G52" s="2" t="n">
        <f aca="false">E52*$E$6</f>
        <v>17.275390625</v>
      </c>
      <c r="H52" s="2" t="n">
        <f aca="false">IF(ROUND(Q51,2)=ROUND($R$6,2)*$R$5,0,(IF(Q51&lt;$R$6*$R$5,1,-1)))</f>
        <v>0</v>
      </c>
      <c r="I52" s="2" t="n">
        <f aca="false">IF(Q51&gt;$R$6*$R$5, H52*ABS(I51/2), H52*ABS(I51))</f>
        <v>0</v>
      </c>
      <c r="J52" s="2" t="n">
        <f aca="false">$F$9*I52</f>
        <v>0</v>
      </c>
      <c r="K52" s="2" t="n">
        <f aca="false">J52</f>
        <v>0</v>
      </c>
      <c r="L52" s="2" t="n">
        <f aca="false">F52-J52</f>
        <v>82.724609375</v>
      </c>
      <c r="M52" s="2" t="n">
        <f aca="false">G52+K52</f>
        <v>17.275390625</v>
      </c>
      <c r="N52" s="2" t="n">
        <f aca="false">L52/$E$5</f>
        <v>8.2724609375</v>
      </c>
      <c r="O52" s="2" t="n">
        <f aca="false">M52/$E$6</f>
        <v>17.275390625</v>
      </c>
      <c r="P52" s="2" t="n">
        <f aca="false">(O52-N52)/($D$9-$E$9)*100</f>
        <v>90.029296875</v>
      </c>
      <c r="Q52" s="2" t="n">
        <f aca="false">O52-N52</f>
        <v>9.0029296875</v>
      </c>
      <c r="R52" s="2" t="n">
        <f aca="false">IF(ROUND(Q52,1)&lt;=ROUND(Q51,1),0,R51+Q52)</f>
        <v>0</v>
      </c>
    </row>
    <row r="53" customFormat="false" ht="15" hidden="false" customHeight="false" outlineLevel="0" collapsed="false">
      <c r="B53" s="2" t="n">
        <f aca="false">D53*$E$5+E53*$E$6</f>
        <v>100</v>
      </c>
      <c r="C53" s="2" t="n">
        <f aca="false">0.5*$E$5*D53^2+0.5*$E$6*E53^2</f>
        <v>491.387610435486</v>
      </c>
      <c r="D53" s="2" t="n">
        <f aca="false">N52</f>
        <v>8.2724609375</v>
      </c>
      <c r="E53" s="2" t="n">
        <f aca="false">O52</f>
        <v>17.275390625</v>
      </c>
      <c r="F53" s="2" t="n">
        <f aca="false">D53*$E$5</f>
        <v>82.724609375</v>
      </c>
      <c r="G53" s="2" t="n">
        <f aca="false">E53*$E$6</f>
        <v>17.275390625</v>
      </c>
      <c r="H53" s="2" t="n">
        <f aca="false">IF(ROUND(Q52,2)=ROUND($R$6,2)*$R$5,0,(IF(Q52&lt;$R$6*$R$5,1,-1)))</f>
        <v>0</v>
      </c>
      <c r="I53" s="2" t="n">
        <f aca="false">IF(Q52&gt;$R$6*$R$5, H53*ABS(I52/2), H53*ABS(I52))</f>
        <v>0</v>
      </c>
      <c r="J53" s="2" t="n">
        <f aca="false">$F$9*I53</f>
        <v>0</v>
      </c>
      <c r="K53" s="2" t="n">
        <f aca="false">J53</f>
        <v>0</v>
      </c>
      <c r="L53" s="2" t="n">
        <f aca="false">F53-J53</f>
        <v>82.724609375</v>
      </c>
      <c r="M53" s="2" t="n">
        <f aca="false">G53+K53</f>
        <v>17.275390625</v>
      </c>
      <c r="N53" s="2" t="n">
        <f aca="false">L53/$E$5</f>
        <v>8.2724609375</v>
      </c>
      <c r="O53" s="2" t="n">
        <f aca="false">M53/$E$6</f>
        <v>17.275390625</v>
      </c>
      <c r="P53" s="2" t="n">
        <f aca="false">(O53-N53)/($D$9-$E$9)*100</f>
        <v>90.029296875</v>
      </c>
      <c r="Q53" s="2" t="n">
        <f aca="false">O53-N53</f>
        <v>9.0029296875</v>
      </c>
      <c r="R53" s="2" t="n">
        <f aca="false">IF(ROUND(Q53,1)&lt;=ROUND(Q52,1),0,R52+Q53)</f>
        <v>0</v>
      </c>
    </row>
    <row r="54" customFormat="false" ht="15" hidden="false" customHeight="false" outlineLevel="0" collapsed="false">
      <c r="B54" s="2" t="n">
        <f aca="false">D54*$E$5+E54*$E$6</f>
        <v>100</v>
      </c>
      <c r="C54" s="2" t="n">
        <f aca="false">0.5*$E$5*D54^2+0.5*$E$6*E54^2</f>
        <v>491.387610435486</v>
      </c>
      <c r="D54" s="2" t="n">
        <f aca="false">N53</f>
        <v>8.2724609375</v>
      </c>
      <c r="E54" s="2" t="n">
        <f aca="false">O53</f>
        <v>17.275390625</v>
      </c>
      <c r="F54" s="2" t="n">
        <f aca="false">D54*$E$5</f>
        <v>82.724609375</v>
      </c>
      <c r="G54" s="2" t="n">
        <f aca="false">E54*$E$6</f>
        <v>17.275390625</v>
      </c>
      <c r="H54" s="2" t="n">
        <f aca="false">IF(ROUND(Q53,2)=ROUND($R$6,2)*$R$5,0,(IF(Q53&lt;$R$6*$R$5,1,-1)))</f>
        <v>0</v>
      </c>
      <c r="I54" s="2" t="n">
        <f aca="false">IF(Q53&gt;$R$6*$R$5, H54*ABS(I53/2), H54*ABS(I53))</f>
        <v>0</v>
      </c>
      <c r="J54" s="2" t="n">
        <f aca="false">$F$9*I54</f>
        <v>0</v>
      </c>
      <c r="K54" s="2" t="n">
        <f aca="false">J54</f>
        <v>0</v>
      </c>
      <c r="L54" s="2" t="n">
        <f aca="false">F54-J54</f>
        <v>82.724609375</v>
      </c>
      <c r="M54" s="2" t="n">
        <f aca="false">G54+K54</f>
        <v>17.275390625</v>
      </c>
      <c r="N54" s="2" t="n">
        <f aca="false">L54/$E$5</f>
        <v>8.2724609375</v>
      </c>
      <c r="O54" s="2" t="n">
        <f aca="false">M54/$E$6</f>
        <v>17.275390625</v>
      </c>
      <c r="P54" s="2" t="n">
        <f aca="false">(O54-N54)/($D$9-$E$9)*100</f>
        <v>90.029296875</v>
      </c>
      <c r="Q54" s="2" t="n">
        <f aca="false">O54-N54</f>
        <v>9.0029296875</v>
      </c>
      <c r="R54" s="2" t="n">
        <f aca="false">IF(ROUND(Q54,1)&lt;=ROUND(Q53,1),0,R53+Q54)</f>
        <v>0</v>
      </c>
    </row>
    <row r="55" customFormat="false" ht="15" hidden="false" customHeight="false" outlineLevel="0" collapsed="false">
      <c r="B55" s="2" t="n">
        <f aca="false">D55*$E$5+E55*$E$6</f>
        <v>100</v>
      </c>
      <c r="C55" s="2" t="n">
        <f aca="false">0.5*$E$5*D55^2+0.5*$E$6*E55^2</f>
        <v>491.387610435486</v>
      </c>
      <c r="D55" s="2" t="n">
        <f aca="false">N54</f>
        <v>8.2724609375</v>
      </c>
      <c r="E55" s="2" t="n">
        <f aca="false">O54</f>
        <v>17.275390625</v>
      </c>
      <c r="F55" s="2" t="n">
        <f aca="false">D55*$E$5</f>
        <v>82.724609375</v>
      </c>
      <c r="G55" s="2" t="n">
        <f aca="false">E55*$E$6</f>
        <v>17.275390625</v>
      </c>
      <c r="H55" s="2" t="n">
        <f aca="false">IF(ROUND(Q54,2)=ROUND($R$6,2)*$R$5,0,(IF(Q54&lt;$R$6*$R$5,1,-1)))</f>
        <v>0</v>
      </c>
      <c r="I55" s="2" t="n">
        <f aca="false">IF(Q54&gt;$R$6*$R$5, H55*ABS(I54/2), H55*ABS(I54))</f>
        <v>0</v>
      </c>
      <c r="J55" s="2" t="n">
        <f aca="false">$F$9*I55</f>
        <v>0</v>
      </c>
      <c r="K55" s="2" t="n">
        <f aca="false">J55</f>
        <v>0</v>
      </c>
      <c r="L55" s="2" t="n">
        <f aca="false">F55-J55</f>
        <v>82.724609375</v>
      </c>
      <c r="M55" s="2" t="n">
        <f aca="false">G55+K55</f>
        <v>17.275390625</v>
      </c>
      <c r="N55" s="2" t="n">
        <f aca="false">L55/$E$5</f>
        <v>8.2724609375</v>
      </c>
      <c r="O55" s="2" t="n">
        <f aca="false">M55/$E$6</f>
        <v>17.275390625</v>
      </c>
      <c r="P55" s="2" t="n">
        <f aca="false">(O55-N55)/($D$9-$E$9)*100</f>
        <v>90.029296875</v>
      </c>
      <c r="Q55" s="2" t="n">
        <f aca="false">O55-N55</f>
        <v>9.0029296875</v>
      </c>
      <c r="R55" s="2" t="n">
        <f aca="false">IF(ROUND(Q55,1)&lt;=ROUND(Q54,1),0,R54+Q55)</f>
        <v>0</v>
      </c>
    </row>
    <row r="56" customFormat="false" ht="15" hidden="false" customHeight="false" outlineLevel="0" collapsed="false">
      <c r="B56" s="2" t="n">
        <f aca="false">D56*$E$5+E56*$E$6</f>
        <v>100</v>
      </c>
      <c r="C56" s="2" t="n">
        <f aca="false">0.5*$E$5*D56^2+0.5*$E$6*E56^2</f>
        <v>491.387610435486</v>
      </c>
      <c r="D56" s="2" t="n">
        <f aca="false">N55</f>
        <v>8.2724609375</v>
      </c>
      <c r="E56" s="2" t="n">
        <f aca="false">O55</f>
        <v>17.275390625</v>
      </c>
      <c r="F56" s="2" t="n">
        <f aca="false">D56*$E$5</f>
        <v>82.724609375</v>
      </c>
      <c r="G56" s="2" t="n">
        <f aca="false">E56*$E$6</f>
        <v>17.275390625</v>
      </c>
      <c r="H56" s="2" t="n">
        <f aca="false">IF(ROUND(Q55,2)=ROUND($R$6,2)*$R$5,0,(IF(Q55&lt;$R$6*$R$5,1,-1)))</f>
        <v>0</v>
      </c>
      <c r="I56" s="2" t="n">
        <f aca="false">IF(Q55&gt;$R$6*$R$5, H56*ABS(I55/2), H56*ABS(I55))</f>
        <v>0</v>
      </c>
      <c r="J56" s="2" t="n">
        <f aca="false">$F$9*I56</f>
        <v>0</v>
      </c>
      <c r="K56" s="2" t="n">
        <f aca="false">J56</f>
        <v>0</v>
      </c>
      <c r="L56" s="2" t="n">
        <f aca="false">F56-J56</f>
        <v>82.724609375</v>
      </c>
      <c r="M56" s="2" t="n">
        <f aca="false">G56+K56</f>
        <v>17.275390625</v>
      </c>
      <c r="N56" s="2" t="n">
        <f aca="false">L56/$E$5</f>
        <v>8.2724609375</v>
      </c>
      <c r="O56" s="2" t="n">
        <f aca="false">M56/$E$6</f>
        <v>17.275390625</v>
      </c>
      <c r="P56" s="2" t="n">
        <f aca="false">(O56-N56)/($D$9-$E$9)*100</f>
        <v>90.029296875</v>
      </c>
      <c r="Q56" s="2" t="n">
        <f aca="false">O56-N56</f>
        <v>9.0029296875</v>
      </c>
      <c r="R56" s="2" t="n">
        <f aca="false">IF(ROUND(Q56,1)&lt;=ROUND(Q55,1),0,R55+Q56)</f>
        <v>0</v>
      </c>
    </row>
    <row r="57" customFormat="false" ht="15" hidden="false" customHeight="false" outlineLevel="0" collapsed="false">
      <c r="B57" s="2" t="n">
        <f aca="false">D57*$E$5+E57*$E$6</f>
        <v>100</v>
      </c>
      <c r="C57" s="2" t="n">
        <f aca="false">0.5*$E$5*D57^2+0.5*$E$6*E57^2</f>
        <v>491.387610435486</v>
      </c>
      <c r="D57" s="2" t="n">
        <f aca="false">N56</f>
        <v>8.2724609375</v>
      </c>
      <c r="E57" s="2" t="n">
        <f aca="false">O56</f>
        <v>17.275390625</v>
      </c>
      <c r="F57" s="2" t="n">
        <f aca="false">D57*$E$5</f>
        <v>82.724609375</v>
      </c>
      <c r="G57" s="2" t="n">
        <f aca="false">E57*$E$6</f>
        <v>17.275390625</v>
      </c>
      <c r="H57" s="2" t="n">
        <f aca="false">IF(ROUND(Q56,2)=ROUND($R$6,2)*$R$5,0,(IF(Q56&lt;$R$6*$R$5,1,-1)))</f>
        <v>0</v>
      </c>
      <c r="I57" s="2" t="n">
        <f aca="false">IF(Q56&gt;$R$6*$R$5, H57*ABS(I56/2), H57*ABS(I56))</f>
        <v>0</v>
      </c>
      <c r="J57" s="2" t="n">
        <f aca="false">$F$9*I57</f>
        <v>0</v>
      </c>
      <c r="K57" s="2" t="n">
        <f aca="false">J57</f>
        <v>0</v>
      </c>
      <c r="L57" s="2" t="n">
        <f aca="false">F57-J57</f>
        <v>82.724609375</v>
      </c>
      <c r="M57" s="2" t="n">
        <f aca="false">G57+K57</f>
        <v>17.275390625</v>
      </c>
      <c r="N57" s="2" t="n">
        <f aca="false">L57/$E$5</f>
        <v>8.2724609375</v>
      </c>
      <c r="O57" s="2" t="n">
        <f aca="false">M57/$E$6</f>
        <v>17.275390625</v>
      </c>
      <c r="P57" s="2" t="n">
        <f aca="false">(O57-N57)/($D$9-$E$9)*100</f>
        <v>90.029296875</v>
      </c>
      <c r="Q57" s="2" t="n">
        <f aca="false">O57-N57</f>
        <v>9.0029296875</v>
      </c>
      <c r="R57" s="2" t="n">
        <f aca="false">IF(ROUND(Q57,1)&lt;=ROUND(Q56,1),0,R56+Q57)</f>
        <v>0</v>
      </c>
    </row>
    <row r="58" customFormat="false" ht="15" hidden="false" customHeight="false" outlineLevel="0" collapsed="false">
      <c r="B58" s="2" t="n">
        <f aca="false">D58*$E$5+E58*$E$6</f>
        <v>100</v>
      </c>
      <c r="C58" s="2" t="n">
        <f aca="false">0.5*$E$5*D58^2+0.5*$E$6*E58^2</f>
        <v>491.387610435486</v>
      </c>
      <c r="D58" s="2" t="n">
        <f aca="false">N57</f>
        <v>8.2724609375</v>
      </c>
      <c r="E58" s="2" t="n">
        <f aca="false">O57</f>
        <v>17.275390625</v>
      </c>
      <c r="F58" s="2" t="n">
        <f aca="false">D58*$E$5</f>
        <v>82.724609375</v>
      </c>
      <c r="G58" s="2" t="n">
        <f aca="false">E58*$E$6</f>
        <v>17.275390625</v>
      </c>
      <c r="H58" s="2" t="n">
        <f aca="false">IF(ROUND(Q57,2)=ROUND($R$6,2)*$R$5,0,(IF(Q57&lt;$R$6*$R$5,1,-1)))</f>
        <v>0</v>
      </c>
      <c r="I58" s="2" t="n">
        <f aca="false">IF(Q57&gt;$R$6*$R$5, H58*ABS(I57/2), H58*ABS(I57))</f>
        <v>0</v>
      </c>
      <c r="J58" s="2" t="n">
        <f aca="false">$F$9*I58</f>
        <v>0</v>
      </c>
      <c r="K58" s="2" t="n">
        <f aca="false">J58</f>
        <v>0</v>
      </c>
      <c r="L58" s="2" t="n">
        <f aca="false">F58-J58</f>
        <v>82.724609375</v>
      </c>
      <c r="M58" s="2" t="n">
        <f aca="false">G58+K58</f>
        <v>17.275390625</v>
      </c>
      <c r="N58" s="2" t="n">
        <f aca="false">L58/$E$5</f>
        <v>8.2724609375</v>
      </c>
      <c r="O58" s="2" t="n">
        <f aca="false">M58/$E$6</f>
        <v>17.275390625</v>
      </c>
      <c r="P58" s="2" t="n">
        <f aca="false">(O58-N58)/($D$9-$E$9)*100</f>
        <v>90.029296875</v>
      </c>
      <c r="Q58" s="2" t="n">
        <f aca="false">O58-N58</f>
        <v>9.0029296875</v>
      </c>
      <c r="R58" s="2" t="n">
        <f aca="false">IF(ROUND(Q58,1)&lt;=ROUND(Q57,1),0,R57+Q58)</f>
        <v>0</v>
      </c>
    </row>
    <row r="59" customFormat="false" ht="15" hidden="false" customHeight="false" outlineLevel="0" collapsed="false">
      <c r="B59" s="2" t="n">
        <f aca="false">D59*$E$5+E59*$E$6</f>
        <v>100</v>
      </c>
      <c r="C59" s="2" t="n">
        <f aca="false">0.5*$E$5*D59^2+0.5*$E$6*E59^2</f>
        <v>491.387610435486</v>
      </c>
      <c r="D59" s="2" t="n">
        <f aca="false">N58</f>
        <v>8.2724609375</v>
      </c>
      <c r="E59" s="2" t="n">
        <f aca="false">O58</f>
        <v>17.275390625</v>
      </c>
      <c r="F59" s="2" t="n">
        <f aca="false">D59*$E$5</f>
        <v>82.724609375</v>
      </c>
      <c r="G59" s="2" t="n">
        <f aca="false">E59*$E$6</f>
        <v>17.275390625</v>
      </c>
      <c r="H59" s="2" t="n">
        <f aca="false">IF(ROUND(Q58,2)=ROUND($R$6,2)*$R$5,0,(IF(Q58&lt;$R$6*$R$5,1,-1)))</f>
        <v>0</v>
      </c>
      <c r="I59" s="2" t="n">
        <f aca="false">IF(Q58&gt;$R$6*$R$5, H59*ABS(I58/2), H59*ABS(I58))</f>
        <v>0</v>
      </c>
      <c r="J59" s="2" t="n">
        <f aca="false">$F$9*I59</f>
        <v>0</v>
      </c>
      <c r="K59" s="2" t="n">
        <f aca="false">J59</f>
        <v>0</v>
      </c>
      <c r="L59" s="2" t="n">
        <f aca="false">F59-J59</f>
        <v>82.724609375</v>
      </c>
      <c r="M59" s="2" t="n">
        <f aca="false">G59+K59</f>
        <v>17.275390625</v>
      </c>
      <c r="N59" s="2" t="n">
        <f aca="false">L59/$E$5</f>
        <v>8.2724609375</v>
      </c>
      <c r="O59" s="2" t="n">
        <f aca="false">M59/$E$6</f>
        <v>17.275390625</v>
      </c>
      <c r="P59" s="2" t="n">
        <f aca="false">(O59-N59)/($D$9-$E$9)*100</f>
        <v>90.029296875</v>
      </c>
      <c r="Q59" s="2" t="n">
        <f aca="false">O59-N59</f>
        <v>9.0029296875</v>
      </c>
      <c r="R59" s="2" t="n">
        <f aca="false">IF(ROUND(Q59,1)&lt;=ROUND(Q58,1),0,R58+Q59)</f>
        <v>0</v>
      </c>
    </row>
    <row r="60" customFormat="false" ht="15" hidden="false" customHeight="false" outlineLevel="0" collapsed="false">
      <c r="B60" s="2" t="n">
        <f aca="false">D60*$E$5+E60*$E$6</f>
        <v>100</v>
      </c>
      <c r="C60" s="2" t="n">
        <f aca="false">0.5*$E$5*D60^2+0.5*$E$6*E60^2</f>
        <v>491.387610435486</v>
      </c>
      <c r="D60" s="2" t="n">
        <f aca="false">N59</f>
        <v>8.2724609375</v>
      </c>
      <c r="E60" s="2" t="n">
        <f aca="false">O59</f>
        <v>17.275390625</v>
      </c>
      <c r="F60" s="2" t="n">
        <f aca="false">D60*$E$5</f>
        <v>82.724609375</v>
      </c>
      <c r="G60" s="2" t="n">
        <f aca="false">E60*$E$6</f>
        <v>17.275390625</v>
      </c>
      <c r="H60" s="2" t="n">
        <f aca="false">IF(ROUND(Q59,2)=ROUND($R$6,2)*$R$5,0,(IF(Q59&lt;$R$6*$R$5,1,-1)))</f>
        <v>0</v>
      </c>
      <c r="I60" s="2" t="n">
        <f aca="false">IF(Q59&gt;$R$6*$R$5, H60*ABS(I59/2), H60*ABS(I59))</f>
        <v>0</v>
      </c>
      <c r="J60" s="2" t="n">
        <f aca="false">$F$9*I60</f>
        <v>0</v>
      </c>
      <c r="K60" s="2" t="n">
        <f aca="false">J60</f>
        <v>0</v>
      </c>
      <c r="L60" s="2" t="n">
        <f aca="false">F60-J60</f>
        <v>82.724609375</v>
      </c>
      <c r="M60" s="2" t="n">
        <f aca="false">G60+K60</f>
        <v>17.275390625</v>
      </c>
      <c r="N60" s="2" t="n">
        <f aca="false">L60/$E$5</f>
        <v>8.2724609375</v>
      </c>
      <c r="O60" s="2" t="n">
        <f aca="false">M60/$E$6</f>
        <v>17.275390625</v>
      </c>
      <c r="P60" s="2" t="n">
        <f aca="false">(O60-N60)/($D$9-$E$9)*100</f>
        <v>90.029296875</v>
      </c>
      <c r="Q60" s="2" t="n">
        <f aca="false">O60-N60</f>
        <v>9.0029296875</v>
      </c>
      <c r="R60" s="2" t="n">
        <f aca="false">IF(ROUND(Q60,1)&lt;=ROUND(Q59,1),0,R59+Q60)</f>
        <v>0</v>
      </c>
    </row>
    <row r="61" customFormat="false" ht="15" hidden="false" customHeight="false" outlineLevel="0" collapsed="false">
      <c r="B61" s="2" t="n">
        <f aca="false">D61*$E$5+E61*$E$6</f>
        <v>100</v>
      </c>
      <c r="C61" s="2" t="n">
        <f aca="false">0.5*$E$5*D61^2+0.5*$E$6*E61^2</f>
        <v>491.387610435486</v>
      </c>
      <c r="D61" s="2" t="n">
        <f aca="false">N60</f>
        <v>8.2724609375</v>
      </c>
      <c r="E61" s="2" t="n">
        <f aca="false">O60</f>
        <v>17.275390625</v>
      </c>
      <c r="F61" s="2" t="n">
        <f aca="false">D61*$E$5</f>
        <v>82.724609375</v>
      </c>
      <c r="G61" s="2" t="n">
        <f aca="false">E61*$E$6</f>
        <v>17.275390625</v>
      </c>
      <c r="H61" s="2" t="n">
        <f aca="false">IF(ROUND(Q60,2)=ROUND($R$6,2)*$R$5,0,(IF(Q60&lt;$R$6*$R$5,1,-1)))</f>
        <v>0</v>
      </c>
      <c r="I61" s="2" t="n">
        <f aca="false">IF(Q60&gt;$R$6*$R$5, H61*ABS(I60/2), H61*ABS(I60))</f>
        <v>0</v>
      </c>
      <c r="J61" s="2" t="n">
        <f aca="false">$F$9*I61</f>
        <v>0</v>
      </c>
      <c r="K61" s="2" t="n">
        <f aca="false">J61</f>
        <v>0</v>
      </c>
      <c r="L61" s="2" t="n">
        <f aca="false">F61-J61</f>
        <v>82.724609375</v>
      </c>
      <c r="M61" s="2" t="n">
        <f aca="false">G61+K61</f>
        <v>17.275390625</v>
      </c>
      <c r="N61" s="2" t="n">
        <f aca="false">L61/$E$5</f>
        <v>8.2724609375</v>
      </c>
      <c r="O61" s="2" t="n">
        <f aca="false">M61/$E$6</f>
        <v>17.275390625</v>
      </c>
      <c r="P61" s="2" t="n">
        <f aca="false">(O61-N61)/($D$9-$E$9)*100</f>
        <v>90.029296875</v>
      </c>
      <c r="Q61" s="2" t="n">
        <f aca="false">O61-N61</f>
        <v>9.0029296875</v>
      </c>
      <c r="R61" s="2" t="n">
        <f aca="false">IF(ROUND(Q61,1)&lt;=ROUND(Q60,1),0,R60+Q61)</f>
        <v>0</v>
      </c>
    </row>
    <row r="62" customFormat="false" ht="15" hidden="false" customHeight="false" outlineLevel="0" collapsed="false">
      <c r="B62" s="2" t="n">
        <f aca="false">D62*$E$5+E62*$E$6</f>
        <v>100</v>
      </c>
      <c r="C62" s="2" t="n">
        <f aca="false">0.5*$E$5*D62^2+0.5*$E$6*E62^2</f>
        <v>491.387610435486</v>
      </c>
      <c r="D62" s="2" t="n">
        <f aca="false">N61</f>
        <v>8.2724609375</v>
      </c>
      <c r="E62" s="2" t="n">
        <f aca="false">O61</f>
        <v>17.275390625</v>
      </c>
      <c r="F62" s="2" t="n">
        <f aca="false">D62*$E$5</f>
        <v>82.724609375</v>
      </c>
      <c r="G62" s="2" t="n">
        <f aca="false">E62*$E$6</f>
        <v>17.275390625</v>
      </c>
      <c r="H62" s="2" t="n">
        <f aca="false">IF(ROUND(Q61,2)=ROUND($R$6,2)*$R$5,0,(IF(Q61&lt;$R$6*$R$5,1,-1)))</f>
        <v>0</v>
      </c>
      <c r="I62" s="2" t="n">
        <f aca="false">IF(Q61&gt;$R$6*$R$5, H62*ABS(I61/2), H62*ABS(I61))</f>
        <v>0</v>
      </c>
      <c r="J62" s="2" t="n">
        <f aca="false">$F$9*I62</f>
        <v>0</v>
      </c>
      <c r="K62" s="2" t="n">
        <f aca="false">J62</f>
        <v>0</v>
      </c>
      <c r="L62" s="2" t="n">
        <f aca="false">F62-J62</f>
        <v>82.724609375</v>
      </c>
      <c r="M62" s="2" t="n">
        <f aca="false">G62+K62</f>
        <v>17.275390625</v>
      </c>
      <c r="N62" s="2" t="n">
        <f aca="false">L62/$E$5</f>
        <v>8.2724609375</v>
      </c>
      <c r="O62" s="2" t="n">
        <f aca="false">M62/$E$6</f>
        <v>17.275390625</v>
      </c>
      <c r="P62" s="2" t="n">
        <f aca="false">(O62-N62)/($D$9-$E$9)*100</f>
        <v>90.029296875</v>
      </c>
      <c r="Q62" s="2" t="n">
        <f aca="false">O62-N62</f>
        <v>9.0029296875</v>
      </c>
      <c r="R62" s="2" t="n">
        <f aca="false">IF(ROUND(Q62,1)&lt;=ROUND(Q61,1),0,R61+Q62)</f>
        <v>0</v>
      </c>
    </row>
    <row r="63" customFormat="false" ht="15" hidden="false" customHeight="false" outlineLevel="0" collapsed="false">
      <c r="B63" s="2" t="n">
        <f aca="false">D63*$E$5+E63*$E$6</f>
        <v>100</v>
      </c>
      <c r="C63" s="2" t="n">
        <f aca="false">0.5*$E$5*D63^2+0.5*$E$6*E63^2</f>
        <v>491.387610435486</v>
      </c>
      <c r="D63" s="2" t="n">
        <f aca="false">N62</f>
        <v>8.2724609375</v>
      </c>
      <c r="E63" s="2" t="n">
        <f aca="false">O62</f>
        <v>17.275390625</v>
      </c>
      <c r="F63" s="2" t="n">
        <f aca="false">D63*$E$5</f>
        <v>82.724609375</v>
      </c>
      <c r="G63" s="2" t="n">
        <f aca="false">E63*$E$6</f>
        <v>17.275390625</v>
      </c>
      <c r="H63" s="2" t="n">
        <f aca="false">IF(ROUND(Q62,2)=ROUND($R$6,2)*$R$5,0,(IF(Q62&lt;$R$6*$R$5,1,-1)))</f>
        <v>0</v>
      </c>
      <c r="I63" s="2" t="n">
        <f aca="false">IF(Q62&gt;$R$6*$R$5, H63*ABS(I62/2), H63*ABS(I62))</f>
        <v>0</v>
      </c>
      <c r="J63" s="2" t="n">
        <f aca="false">$F$9*I63</f>
        <v>0</v>
      </c>
      <c r="K63" s="2" t="n">
        <f aca="false">J63</f>
        <v>0</v>
      </c>
      <c r="L63" s="2" t="n">
        <f aca="false">F63-J63</f>
        <v>82.724609375</v>
      </c>
      <c r="M63" s="2" t="n">
        <f aca="false">G63+K63</f>
        <v>17.275390625</v>
      </c>
      <c r="N63" s="2" t="n">
        <f aca="false">L63/$E$5</f>
        <v>8.2724609375</v>
      </c>
      <c r="O63" s="2" t="n">
        <f aca="false">M63/$E$6</f>
        <v>17.275390625</v>
      </c>
      <c r="P63" s="2" t="n">
        <f aca="false">(O63-N63)/($D$9-$E$9)*100</f>
        <v>90.029296875</v>
      </c>
      <c r="Q63" s="2" t="n">
        <f aca="false">O63-N63</f>
        <v>9.0029296875</v>
      </c>
      <c r="R63" s="2" t="n">
        <f aca="false">IF(ROUND(Q63,1)&lt;=ROUND(Q62,1),0,R62+Q63)</f>
        <v>0</v>
      </c>
    </row>
    <row r="64" customFormat="false" ht="15" hidden="false" customHeight="false" outlineLevel="0" collapsed="false">
      <c r="B64" s="2" t="n">
        <f aca="false">D64*$E$5+E64*$E$6</f>
        <v>100</v>
      </c>
      <c r="C64" s="2" t="n">
        <f aca="false">0.5*$E$5*D64^2+0.5*$E$6*E64^2</f>
        <v>491.387610435486</v>
      </c>
      <c r="D64" s="2" t="n">
        <f aca="false">N63</f>
        <v>8.2724609375</v>
      </c>
      <c r="E64" s="2" t="n">
        <f aca="false">O63</f>
        <v>17.275390625</v>
      </c>
      <c r="F64" s="2" t="n">
        <f aca="false">D64*$E$5</f>
        <v>82.724609375</v>
      </c>
      <c r="G64" s="2" t="n">
        <f aca="false">E64*$E$6</f>
        <v>17.275390625</v>
      </c>
      <c r="H64" s="2" t="n">
        <f aca="false">IF(ROUND(Q63,2)=ROUND($R$6,2)*$R$5,0,(IF(Q63&lt;$R$6*$R$5,1,-1)))</f>
        <v>0</v>
      </c>
      <c r="I64" s="2" t="n">
        <f aca="false">IF(Q63&gt;$R$6*$R$5, H64*ABS(I63/2), H64*ABS(I63))</f>
        <v>0</v>
      </c>
      <c r="J64" s="2" t="n">
        <f aca="false">$F$9*I64</f>
        <v>0</v>
      </c>
      <c r="K64" s="2" t="n">
        <f aca="false">J64</f>
        <v>0</v>
      </c>
      <c r="L64" s="2" t="n">
        <f aca="false">F64-J64</f>
        <v>82.724609375</v>
      </c>
      <c r="M64" s="2" t="n">
        <f aca="false">G64+K64</f>
        <v>17.275390625</v>
      </c>
      <c r="N64" s="2" t="n">
        <f aca="false">L64/$E$5</f>
        <v>8.2724609375</v>
      </c>
      <c r="O64" s="2" t="n">
        <f aca="false">M64/$E$6</f>
        <v>17.275390625</v>
      </c>
      <c r="P64" s="2" t="n">
        <f aca="false">(O64-N64)/($D$9-$E$9)*100</f>
        <v>90.029296875</v>
      </c>
      <c r="Q64" s="2" t="n">
        <f aca="false">O64-N64</f>
        <v>9.0029296875</v>
      </c>
      <c r="R64" s="2" t="n">
        <f aca="false">IF(ROUND(Q64,1)&lt;=ROUND(Q63,1),0,R63+Q64)</f>
        <v>0</v>
      </c>
    </row>
    <row r="65" customFormat="false" ht="15" hidden="false" customHeight="false" outlineLevel="0" collapsed="false">
      <c r="B65" s="2" t="n">
        <f aca="false">D65*$E$5+E65*$E$6</f>
        <v>100</v>
      </c>
      <c r="C65" s="2" t="n">
        <f aca="false">0.5*$E$5*D65^2+0.5*$E$6*E65^2</f>
        <v>491.387610435486</v>
      </c>
      <c r="D65" s="2" t="n">
        <f aca="false">N64</f>
        <v>8.2724609375</v>
      </c>
      <c r="E65" s="2" t="n">
        <f aca="false">O64</f>
        <v>17.275390625</v>
      </c>
      <c r="F65" s="2" t="n">
        <f aca="false">D65*$E$5</f>
        <v>82.724609375</v>
      </c>
      <c r="G65" s="2" t="n">
        <f aca="false">E65*$E$6</f>
        <v>17.275390625</v>
      </c>
      <c r="H65" s="2" t="n">
        <f aca="false">IF(ROUND(Q64,2)=ROUND($R$6,2)*$R$5,0,(IF(Q64&lt;$R$6*$R$5,1,-1)))</f>
        <v>0</v>
      </c>
      <c r="I65" s="2" t="n">
        <f aca="false">IF(Q64&gt;$R$6*$R$5, H65*ABS(I64/2), H65*ABS(I64))</f>
        <v>0</v>
      </c>
      <c r="J65" s="2" t="n">
        <f aca="false">$F$9*I65</f>
        <v>0</v>
      </c>
      <c r="K65" s="2" t="n">
        <f aca="false">J65</f>
        <v>0</v>
      </c>
      <c r="L65" s="2" t="n">
        <f aca="false">F65-J65</f>
        <v>82.724609375</v>
      </c>
      <c r="M65" s="2" t="n">
        <f aca="false">G65+K65</f>
        <v>17.275390625</v>
      </c>
      <c r="N65" s="2" t="n">
        <f aca="false">L65/$E$5</f>
        <v>8.2724609375</v>
      </c>
      <c r="O65" s="2" t="n">
        <f aca="false">M65/$E$6</f>
        <v>17.275390625</v>
      </c>
      <c r="P65" s="2" t="n">
        <f aca="false">(O65-N65)/($D$9-$E$9)*100</f>
        <v>90.029296875</v>
      </c>
      <c r="Q65" s="2" t="n">
        <f aca="false">O65-N65</f>
        <v>9.0029296875</v>
      </c>
      <c r="R65" s="2" t="n">
        <f aca="false">IF(ROUND(Q65,1)&lt;=ROUND(Q64,1),0,R64+Q65)</f>
        <v>0</v>
      </c>
    </row>
    <row r="66" customFormat="false" ht="15" hidden="false" customHeight="false" outlineLevel="0" collapsed="false">
      <c r="B66" s="2" t="n">
        <f aca="false">D66*$E$5+E66*$E$6</f>
        <v>100</v>
      </c>
      <c r="C66" s="2" t="n">
        <f aca="false">0.5*$E$5*D66^2+0.5*$E$6*E66^2</f>
        <v>491.387610435486</v>
      </c>
      <c r="D66" s="2" t="n">
        <f aca="false">N65</f>
        <v>8.2724609375</v>
      </c>
      <c r="E66" s="2" t="n">
        <f aca="false">O65</f>
        <v>17.275390625</v>
      </c>
      <c r="F66" s="2" t="n">
        <f aca="false">D66*$E$5</f>
        <v>82.724609375</v>
      </c>
      <c r="G66" s="2" t="n">
        <f aca="false">E66*$E$6</f>
        <v>17.275390625</v>
      </c>
      <c r="H66" s="2" t="n">
        <f aca="false">IF(ROUND(Q65,2)=ROUND($R$6,2)*$R$5,0,(IF(Q65&lt;$R$6*$R$5,1,-1)))</f>
        <v>0</v>
      </c>
      <c r="I66" s="2" t="n">
        <f aca="false">IF(Q65&gt;$R$6*$R$5, H66*ABS(I65/2), H66*ABS(I65))</f>
        <v>0</v>
      </c>
      <c r="J66" s="2" t="n">
        <f aca="false">$F$9*I66</f>
        <v>0</v>
      </c>
      <c r="K66" s="2" t="n">
        <f aca="false">J66</f>
        <v>0</v>
      </c>
      <c r="L66" s="2" t="n">
        <f aca="false">F66-J66</f>
        <v>82.724609375</v>
      </c>
      <c r="M66" s="2" t="n">
        <f aca="false">G66+K66</f>
        <v>17.275390625</v>
      </c>
      <c r="N66" s="2" t="n">
        <f aca="false">L66/$E$5</f>
        <v>8.2724609375</v>
      </c>
      <c r="O66" s="2" t="n">
        <f aca="false">M66/$E$6</f>
        <v>17.275390625</v>
      </c>
      <c r="P66" s="2" t="n">
        <f aca="false">(O66-N66)/($D$9-$E$9)*100</f>
        <v>90.029296875</v>
      </c>
      <c r="Q66" s="2" t="n">
        <f aca="false">O66-N66</f>
        <v>9.0029296875</v>
      </c>
      <c r="R66" s="2" t="n">
        <f aca="false">IF(ROUND(Q66,1)&lt;=ROUND(Q65,1),0,R65+Q66)</f>
        <v>0</v>
      </c>
    </row>
    <row r="67" customFormat="false" ht="15" hidden="false" customHeight="false" outlineLevel="0" collapsed="false">
      <c r="B67" s="2" t="n">
        <f aca="false">D67*$E$5+E67*$E$6</f>
        <v>100</v>
      </c>
      <c r="C67" s="2" t="n">
        <f aca="false">0.5*$E$5*D67^2+0.5*$E$6*E67^2</f>
        <v>491.387610435486</v>
      </c>
      <c r="D67" s="2" t="n">
        <f aca="false">N66</f>
        <v>8.2724609375</v>
      </c>
      <c r="E67" s="2" t="n">
        <f aca="false">O66</f>
        <v>17.275390625</v>
      </c>
      <c r="F67" s="2" t="n">
        <f aca="false">D67*$E$5</f>
        <v>82.724609375</v>
      </c>
      <c r="G67" s="2" t="n">
        <f aca="false">E67*$E$6</f>
        <v>17.275390625</v>
      </c>
      <c r="H67" s="2" t="n">
        <f aca="false">IF(ROUND(Q66,2)=ROUND($R$6,2)*$R$5,0,(IF(Q66&lt;$R$6*$R$5,1,-1)))</f>
        <v>0</v>
      </c>
      <c r="I67" s="2" t="n">
        <f aca="false">IF(Q66&gt;$R$6*$R$5, H67*ABS(I66/2), H67*ABS(I66))</f>
        <v>0</v>
      </c>
      <c r="J67" s="2" t="n">
        <f aca="false">$F$9*I67</f>
        <v>0</v>
      </c>
      <c r="K67" s="2" t="n">
        <f aca="false">J67</f>
        <v>0</v>
      </c>
      <c r="L67" s="2" t="n">
        <f aca="false">F67-J67</f>
        <v>82.724609375</v>
      </c>
      <c r="M67" s="2" t="n">
        <f aca="false">G67+K67</f>
        <v>17.275390625</v>
      </c>
      <c r="N67" s="2" t="n">
        <f aca="false">L67/$E$5</f>
        <v>8.2724609375</v>
      </c>
      <c r="O67" s="2" t="n">
        <f aca="false">M67/$E$6</f>
        <v>17.275390625</v>
      </c>
      <c r="P67" s="2" t="n">
        <f aca="false">(O67-N67)/($D$9-$E$9)*100</f>
        <v>90.029296875</v>
      </c>
      <c r="Q67" s="2" t="n">
        <f aca="false">O67-N67</f>
        <v>9.0029296875</v>
      </c>
      <c r="R67" s="2" t="n">
        <f aca="false">IF(ROUND(Q67,1)&lt;=ROUND(Q66,1),0,R66+Q67)</f>
        <v>0</v>
      </c>
    </row>
    <row r="68" customFormat="false" ht="15" hidden="false" customHeight="false" outlineLevel="0" collapsed="false">
      <c r="B68" s="2" t="n">
        <f aca="false">D68*$E$5+E68*$E$6</f>
        <v>100</v>
      </c>
      <c r="C68" s="2" t="n">
        <f aca="false">0.5*$E$5*D68^2+0.5*$E$6*E68^2</f>
        <v>491.387610435486</v>
      </c>
      <c r="D68" s="2" t="n">
        <f aca="false">N67</f>
        <v>8.2724609375</v>
      </c>
      <c r="E68" s="2" t="n">
        <f aca="false">O67</f>
        <v>17.275390625</v>
      </c>
      <c r="F68" s="2" t="n">
        <f aca="false">D68*$E$5</f>
        <v>82.724609375</v>
      </c>
      <c r="G68" s="2" t="n">
        <f aca="false">E68*$E$6</f>
        <v>17.275390625</v>
      </c>
      <c r="H68" s="2" t="n">
        <f aca="false">IF(ROUND(Q67,2)=ROUND($R$6,2)*$R$5,0,(IF(Q67&lt;$R$6*$R$5,1,-1)))</f>
        <v>0</v>
      </c>
      <c r="I68" s="2" t="n">
        <f aca="false">IF(Q67&gt;$R$6*$R$5, H68*ABS(I67/2), H68*ABS(I67))</f>
        <v>0</v>
      </c>
      <c r="J68" s="2" t="n">
        <f aca="false">$F$9*I68</f>
        <v>0</v>
      </c>
      <c r="K68" s="2" t="n">
        <f aca="false">J68</f>
        <v>0</v>
      </c>
      <c r="L68" s="2" t="n">
        <f aca="false">F68-J68</f>
        <v>82.724609375</v>
      </c>
      <c r="M68" s="2" t="n">
        <f aca="false">G68+K68</f>
        <v>17.275390625</v>
      </c>
      <c r="N68" s="2" t="n">
        <f aca="false">L68/$E$5</f>
        <v>8.2724609375</v>
      </c>
      <c r="O68" s="2" t="n">
        <f aca="false">M68/$E$6</f>
        <v>17.275390625</v>
      </c>
      <c r="P68" s="2" t="n">
        <f aca="false">(O68-N68)/($D$9-$E$9)*100</f>
        <v>90.029296875</v>
      </c>
      <c r="Q68" s="2" t="n">
        <f aca="false">O68-N68</f>
        <v>9.0029296875</v>
      </c>
      <c r="R68" s="2" t="n">
        <f aca="false">IF(ROUND(Q68,1)&lt;=ROUND(Q67,1),0,R67+Q68)</f>
        <v>0</v>
      </c>
    </row>
    <row r="69" customFormat="false" ht="15" hidden="false" customHeight="false" outlineLevel="0" collapsed="false">
      <c r="B69" s="2" t="n">
        <f aca="false">D69*$E$5+E69*$E$6</f>
        <v>100</v>
      </c>
      <c r="C69" s="2" t="n">
        <f aca="false">0.5*$E$5*D69^2+0.5*$E$6*E69^2</f>
        <v>491.387610435486</v>
      </c>
      <c r="D69" s="2" t="n">
        <f aca="false">N68</f>
        <v>8.2724609375</v>
      </c>
      <c r="E69" s="2" t="n">
        <f aca="false">O68</f>
        <v>17.275390625</v>
      </c>
      <c r="F69" s="2" t="n">
        <f aca="false">D69*$E$5</f>
        <v>82.724609375</v>
      </c>
      <c r="G69" s="2" t="n">
        <f aca="false">E69*$E$6</f>
        <v>17.275390625</v>
      </c>
      <c r="H69" s="2" t="n">
        <f aca="false">IF(ROUND(Q68,2)=ROUND($R$6,2)*$R$5,0,(IF(Q68&lt;$R$6*$R$5,1,-1)))</f>
        <v>0</v>
      </c>
      <c r="I69" s="2" t="n">
        <f aca="false">IF(Q68&gt;$R$6*$R$5, H69*ABS(I68/2), H69*ABS(I68))</f>
        <v>0</v>
      </c>
      <c r="J69" s="2" t="n">
        <f aca="false">$F$9*I69</f>
        <v>0</v>
      </c>
      <c r="K69" s="2" t="n">
        <f aca="false">J69</f>
        <v>0</v>
      </c>
      <c r="L69" s="2" t="n">
        <f aca="false">F69-J69</f>
        <v>82.724609375</v>
      </c>
      <c r="M69" s="2" t="n">
        <f aca="false">G69+K69</f>
        <v>17.275390625</v>
      </c>
      <c r="N69" s="2" t="n">
        <f aca="false">L69/$E$5</f>
        <v>8.2724609375</v>
      </c>
      <c r="O69" s="2" t="n">
        <f aca="false">M69/$E$6</f>
        <v>17.275390625</v>
      </c>
      <c r="P69" s="2" t="n">
        <f aca="false">(O69-N69)/($D$9-$E$9)*100</f>
        <v>90.029296875</v>
      </c>
      <c r="Q69" s="2" t="n">
        <f aca="false">O69-N69</f>
        <v>9.0029296875</v>
      </c>
      <c r="R69" s="2" t="n">
        <f aca="false">IF(ROUND(Q69,1)&lt;=ROUND(Q68,1),0,R68+Q69)</f>
        <v>0</v>
      </c>
    </row>
    <row r="70" customFormat="false" ht="15" hidden="false" customHeight="false" outlineLevel="0" collapsed="false">
      <c r="B70" s="2" t="n">
        <f aca="false">D70*$E$5+E70*$E$6</f>
        <v>100</v>
      </c>
      <c r="C70" s="2" t="n">
        <f aca="false">0.5*$E$5*D70^2+0.5*$E$6*E70^2</f>
        <v>491.387610435486</v>
      </c>
      <c r="D70" s="2" t="n">
        <f aca="false">N69</f>
        <v>8.2724609375</v>
      </c>
      <c r="E70" s="2" t="n">
        <f aca="false">O69</f>
        <v>17.275390625</v>
      </c>
      <c r="F70" s="2" t="n">
        <f aca="false">D70*$E$5</f>
        <v>82.724609375</v>
      </c>
      <c r="G70" s="2" t="n">
        <f aca="false">E70*$E$6</f>
        <v>17.275390625</v>
      </c>
      <c r="H70" s="2" t="n">
        <f aca="false">IF(ROUND(Q69,2)=ROUND($R$6,2)*$R$5,0,(IF(Q69&lt;$R$6*$R$5,1,-1)))</f>
        <v>0</v>
      </c>
      <c r="I70" s="2" t="n">
        <f aca="false">IF(Q69&gt;$R$6*$R$5, H70*ABS(I69/2), H70*ABS(I69))</f>
        <v>0</v>
      </c>
      <c r="J70" s="2" t="n">
        <f aca="false">$F$9*I70</f>
        <v>0</v>
      </c>
      <c r="K70" s="2" t="n">
        <f aca="false">J70</f>
        <v>0</v>
      </c>
      <c r="L70" s="2" t="n">
        <f aca="false">F70-J70</f>
        <v>82.724609375</v>
      </c>
      <c r="M70" s="2" t="n">
        <f aca="false">G70+K70</f>
        <v>17.275390625</v>
      </c>
      <c r="N70" s="2" t="n">
        <f aca="false">L70/$E$5</f>
        <v>8.2724609375</v>
      </c>
      <c r="O70" s="2" t="n">
        <f aca="false">M70/$E$6</f>
        <v>17.275390625</v>
      </c>
      <c r="P70" s="2" t="n">
        <f aca="false">(O70-N70)/($D$9-$E$9)*100</f>
        <v>90.029296875</v>
      </c>
      <c r="Q70" s="2" t="n">
        <f aca="false">O70-N70</f>
        <v>9.0029296875</v>
      </c>
      <c r="R70" s="2" t="n">
        <f aca="false">IF(ROUND(Q70,1)&lt;=ROUND(Q69,1),0,R69+Q70)</f>
        <v>0</v>
      </c>
    </row>
    <row r="71" customFormat="false" ht="15" hidden="false" customHeight="false" outlineLevel="0" collapsed="false">
      <c r="B71" s="2" t="n">
        <f aca="false">D71*$E$5+E71*$E$6</f>
        <v>100</v>
      </c>
      <c r="C71" s="2" t="n">
        <f aca="false">0.5*$E$5*D71^2+0.5*$E$6*E71^2</f>
        <v>491.387610435486</v>
      </c>
      <c r="D71" s="2" t="n">
        <f aca="false">N70</f>
        <v>8.2724609375</v>
      </c>
      <c r="E71" s="2" t="n">
        <f aca="false">O70</f>
        <v>17.275390625</v>
      </c>
      <c r="F71" s="2" t="n">
        <f aca="false">D71*$E$5</f>
        <v>82.724609375</v>
      </c>
      <c r="G71" s="2" t="n">
        <f aca="false">E71*$E$6</f>
        <v>17.275390625</v>
      </c>
      <c r="H71" s="2" t="n">
        <f aca="false">IF(ROUND(Q70,2)=ROUND($R$6,2)*$R$5,0,(IF(Q70&lt;$R$6*$R$5,1,-1)))</f>
        <v>0</v>
      </c>
      <c r="I71" s="2" t="n">
        <f aca="false">IF(Q70&gt;$R$6*$R$5, H71*ABS(I70/2), H71*ABS(I70))</f>
        <v>0</v>
      </c>
      <c r="J71" s="2" t="n">
        <f aca="false">$F$9*I71</f>
        <v>0</v>
      </c>
      <c r="K71" s="2" t="n">
        <f aca="false">J71</f>
        <v>0</v>
      </c>
      <c r="L71" s="2" t="n">
        <f aca="false">F71-J71</f>
        <v>82.724609375</v>
      </c>
      <c r="M71" s="2" t="n">
        <f aca="false">G71+K71</f>
        <v>17.275390625</v>
      </c>
      <c r="N71" s="2" t="n">
        <f aca="false">L71/$E$5</f>
        <v>8.2724609375</v>
      </c>
      <c r="O71" s="2" t="n">
        <f aca="false">M71/$E$6</f>
        <v>17.275390625</v>
      </c>
      <c r="P71" s="2" t="n">
        <f aca="false">(O71-N71)/($D$9-$E$9)*100</f>
        <v>90.029296875</v>
      </c>
      <c r="Q71" s="2" t="n">
        <f aca="false">O71-N71</f>
        <v>9.0029296875</v>
      </c>
      <c r="R71" s="2" t="n">
        <f aca="false">IF(ROUND(Q71,1)&lt;=ROUND(Q70,1),0,R70+Q71)</f>
        <v>0</v>
      </c>
    </row>
    <row r="72" customFormat="false" ht="15" hidden="false" customHeight="false" outlineLevel="0" collapsed="false">
      <c r="B72" s="2" t="n">
        <f aca="false">D72*$E$5+E72*$E$6</f>
        <v>100</v>
      </c>
      <c r="C72" s="2" t="n">
        <f aca="false">0.5*$E$5*D72^2+0.5*$E$6*E72^2</f>
        <v>491.387610435486</v>
      </c>
      <c r="D72" s="2" t="n">
        <f aca="false">N71</f>
        <v>8.2724609375</v>
      </c>
      <c r="E72" s="2" t="n">
        <f aca="false">O71</f>
        <v>17.275390625</v>
      </c>
      <c r="F72" s="2" t="n">
        <f aca="false">D72*$E$5</f>
        <v>82.724609375</v>
      </c>
      <c r="G72" s="2" t="n">
        <f aca="false">E72*$E$6</f>
        <v>17.275390625</v>
      </c>
      <c r="H72" s="2" t="n">
        <f aca="false">IF(ROUND(Q71,2)=ROUND($R$6,2)*$R$5,0,(IF(Q71&lt;$R$6*$R$5,1,-1)))</f>
        <v>0</v>
      </c>
      <c r="I72" s="2" t="n">
        <f aca="false">IF(Q71&gt;$R$6*$R$5, H72*ABS(I71/2), H72*ABS(I71))</f>
        <v>0</v>
      </c>
      <c r="J72" s="2" t="n">
        <f aca="false">$F$9*I72</f>
        <v>0</v>
      </c>
      <c r="K72" s="2" t="n">
        <f aca="false">J72</f>
        <v>0</v>
      </c>
      <c r="L72" s="2" t="n">
        <f aca="false">F72-J72</f>
        <v>82.724609375</v>
      </c>
      <c r="M72" s="2" t="n">
        <f aca="false">G72+K72</f>
        <v>17.275390625</v>
      </c>
      <c r="N72" s="2" t="n">
        <f aca="false">L72/$E$5</f>
        <v>8.2724609375</v>
      </c>
      <c r="O72" s="2" t="n">
        <f aca="false">M72/$E$6</f>
        <v>17.275390625</v>
      </c>
      <c r="P72" s="2" t="n">
        <f aca="false">(O72-N72)/($D$9-$E$9)*100</f>
        <v>90.029296875</v>
      </c>
      <c r="Q72" s="2" t="n">
        <f aca="false">O72-N72</f>
        <v>9.0029296875</v>
      </c>
      <c r="R72" s="2" t="n">
        <f aca="false">IF(ROUND(Q72,1)&lt;=ROUND(Q71,1),0,R71+Q72)</f>
        <v>0</v>
      </c>
    </row>
    <row r="73" customFormat="false" ht="15" hidden="false" customHeight="false" outlineLevel="0" collapsed="false">
      <c r="B73" s="2" t="n">
        <f aca="false">D73*$E$5+E73*$E$6</f>
        <v>100</v>
      </c>
      <c r="C73" s="2" t="n">
        <f aca="false">0.5*$E$5*D73^2+0.5*$E$6*E73^2</f>
        <v>491.387610435486</v>
      </c>
      <c r="D73" s="2" t="n">
        <f aca="false">N72</f>
        <v>8.2724609375</v>
      </c>
      <c r="E73" s="2" t="n">
        <f aca="false">O72</f>
        <v>17.275390625</v>
      </c>
      <c r="F73" s="2" t="n">
        <f aca="false">D73*$E$5</f>
        <v>82.724609375</v>
      </c>
      <c r="G73" s="2" t="n">
        <f aca="false">E73*$E$6</f>
        <v>17.275390625</v>
      </c>
      <c r="H73" s="2" t="n">
        <f aca="false">IF(ROUND(Q72,2)=ROUND($R$6,2)*$R$5,0,(IF(Q72&lt;$R$6*$R$5,1,-1)))</f>
        <v>0</v>
      </c>
      <c r="I73" s="2" t="n">
        <f aca="false">IF(Q72&gt;$R$6*$R$5, H73*ABS(I72/2), H73*ABS(I72))</f>
        <v>0</v>
      </c>
      <c r="J73" s="2" t="n">
        <f aca="false">$F$9*I73</f>
        <v>0</v>
      </c>
      <c r="K73" s="2" t="n">
        <f aca="false">J73</f>
        <v>0</v>
      </c>
      <c r="L73" s="2" t="n">
        <f aca="false">F73-J73</f>
        <v>82.724609375</v>
      </c>
      <c r="M73" s="2" t="n">
        <f aca="false">G73+K73</f>
        <v>17.275390625</v>
      </c>
      <c r="N73" s="2" t="n">
        <f aca="false">L73/$E$5</f>
        <v>8.2724609375</v>
      </c>
      <c r="O73" s="2" t="n">
        <f aca="false">M73/$E$6</f>
        <v>17.275390625</v>
      </c>
      <c r="P73" s="2" t="n">
        <f aca="false">(O73-N73)/($D$9-$E$9)*100</f>
        <v>90.029296875</v>
      </c>
      <c r="Q73" s="2" t="n">
        <f aca="false">O73-N73</f>
        <v>9.0029296875</v>
      </c>
      <c r="R73" s="2" t="n">
        <f aca="false">IF(ROUND(Q73,1)&lt;=ROUND(Q72,1),0,R72+Q73)</f>
        <v>0</v>
      </c>
    </row>
    <row r="74" customFormat="false" ht="15" hidden="false" customHeight="false" outlineLevel="0" collapsed="false">
      <c r="B74" s="2" t="n">
        <f aca="false">D74*$E$5+E74*$E$6</f>
        <v>100</v>
      </c>
      <c r="C74" s="2" t="n">
        <f aca="false">0.5*$E$5*D74^2+0.5*$E$6*E74^2</f>
        <v>491.387610435486</v>
      </c>
      <c r="D74" s="2" t="n">
        <f aca="false">N73</f>
        <v>8.2724609375</v>
      </c>
      <c r="E74" s="2" t="n">
        <f aca="false">O73</f>
        <v>17.275390625</v>
      </c>
      <c r="F74" s="2" t="n">
        <f aca="false">D74*$E$5</f>
        <v>82.724609375</v>
      </c>
      <c r="G74" s="2" t="n">
        <f aca="false">E74*$E$6</f>
        <v>17.275390625</v>
      </c>
      <c r="H74" s="2" t="n">
        <f aca="false">IF(ROUND(Q73,2)=ROUND($R$6,2)*$R$5,0,(IF(Q73&lt;$R$6*$R$5,1,-1)))</f>
        <v>0</v>
      </c>
      <c r="I74" s="2" t="n">
        <f aca="false">IF(Q73&gt;$R$6*$R$5, H74*ABS(I73/2), H74*ABS(I73))</f>
        <v>0</v>
      </c>
      <c r="J74" s="2" t="n">
        <f aca="false">$F$9*I74</f>
        <v>0</v>
      </c>
      <c r="K74" s="2" t="n">
        <f aca="false">J74</f>
        <v>0</v>
      </c>
      <c r="L74" s="2" t="n">
        <f aca="false">F74-J74</f>
        <v>82.724609375</v>
      </c>
      <c r="M74" s="2" t="n">
        <f aca="false">G74+K74</f>
        <v>17.275390625</v>
      </c>
      <c r="N74" s="2" t="n">
        <f aca="false">L74/$E$5</f>
        <v>8.2724609375</v>
      </c>
      <c r="O74" s="2" t="n">
        <f aca="false">M74/$E$6</f>
        <v>17.275390625</v>
      </c>
      <c r="P74" s="2" t="n">
        <f aca="false">(O74-N74)/($D$9-$E$9)*100</f>
        <v>90.029296875</v>
      </c>
      <c r="Q74" s="2" t="n">
        <f aca="false">O74-N74</f>
        <v>9.0029296875</v>
      </c>
      <c r="R74" s="2" t="n">
        <f aca="false">IF(ROUND(Q74,1)&lt;=ROUND(Q73,1),0,R73+Q74)</f>
        <v>0</v>
      </c>
    </row>
    <row r="75" customFormat="false" ht="15" hidden="false" customHeight="false" outlineLevel="0" collapsed="false">
      <c r="B75" s="2" t="n">
        <f aca="false">D75*$E$5+E75*$E$6</f>
        <v>100</v>
      </c>
      <c r="C75" s="2" t="n">
        <f aca="false">0.5*$E$5*D75^2+0.5*$E$6*E75^2</f>
        <v>491.387610435486</v>
      </c>
      <c r="D75" s="2" t="n">
        <f aca="false">N74</f>
        <v>8.2724609375</v>
      </c>
      <c r="E75" s="2" t="n">
        <f aca="false">O74</f>
        <v>17.275390625</v>
      </c>
      <c r="F75" s="2" t="n">
        <f aca="false">D75*$E$5</f>
        <v>82.724609375</v>
      </c>
      <c r="G75" s="2" t="n">
        <f aca="false">E75*$E$6</f>
        <v>17.275390625</v>
      </c>
      <c r="H75" s="2" t="n">
        <f aca="false">IF(ROUND(Q74,2)=ROUND($R$6,2)*$R$5,0,(IF(Q74&lt;$R$6*$R$5,1,-1)))</f>
        <v>0</v>
      </c>
      <c r="I75" s="2" t="n">
        <f aca="false">IF(Q74&gt;$R$6*$R$5, H75*ABS(I74/2), H75*ABS(I74))</f>
        <v>0</v>
      </c>
      <c r="J75" s="2" t="n">
        <f aca="false">$F$9*I75</f>
        <v>0</v>
      </c>
      <c r="K75" s="2" t="n">
        <f aca="false">J75</f>
        <v>0</v>
      </c>
      <c r="L75" s="2" t="n">
        <f aca="false">F75-J75</f>
        <v>82.724609375</v>
      </c>
      <c r="M75" s="2" t="n">
        <f aca="false">G75+K75</f>
        <v>17.275390625</v>
      </c>
      <c r="N75" s="2" t="n">
        <f aca="false">L75/$E$5</f>
        <v>8.2724609375</v>
      </c>
      <c r="O75" s="2" t="n">
        <f aca="false">M75/$E$6</f>
        <v>17.275390625</v>
      </c>
      <c r="P75" s="2" t="n">
        <f aca="false">(O75-N75)/($D$9-$E$9)*100</f>
        <v>90.029296875</v>
      </c>
      <c r="Q75" s="2" t="n">
        <f aca="false">O75-N75</f>
        <v>9.0029296875</v>
      </c>
      <c r="R75" s="2" t="n">
        <f aca="false">IF(ROUND(Q75,1)&lt;=ROUND(Q74,1),0,R74+Q75)</f>
        <v>0</v>
      </c>
    </row>
    <row r="76" customFormat="false" ht="15" hidden="false" customHeight="false" outlineLevel="0" collapsed="false">
      <c r="B76" s="2" t="n">
        <f aca="false">D76*$E$5+E76*$E$6</f>
        <v>100</v>
      </c>
      <c r="C76" s="2" t="n">
        <f aca="false">0.5*$E$5*D76^2+0.5*$E$6*E76^2</f>
        <v>491.387610435486</v>
      </c>
      <c r="D76" s="2" t="n">
        <f aca="false">N75</f>
        <v>8.2724609375</v>
      </c>
      <c r="E76" s="2" t="n">
        <f aca="false">O75</f>
        <v>17.275390625</v>
      </c>
      <c r="F76" s="2" t="n">
        <f aca="false">D76*$E$5</f>
        <v>82.724609375</v>
      </c>
      <c r="G76" s="2" t="n">
        <f aca="false">E76*$E$6</f>
        <v>17.275390625</v>
      </c>
      <c r="H76" s="2" t="n">
        <f aca="false">IF(ROUND(Q75,2)=ROUND($R$6,2)*$R$5,0,(IF(Q75&lt;$R$6*$R$5,1,-1)))</f>
        <v>0</v>
      </c>
      <c r="I76" s="2" t="n">
        <f aca="false">IF(Q75&gt;$R$6*$R$5, H76*ABS(I75/2), H76*ABS(I75))</f>
        <v>0</v>
      </c>
      <c r="J76" s="2" t="n">
        <f aca="false">$F$9*I76</f>
        <v>0</v>
      </c>
      <c r="K76" s="2" t="n">
        <f aca="false">J76</f>
        <v>0</v>
      </c>
      <c r="L76" s="2" t="n">
        <f aca="false">F76-J76</f>
        <v>82.724609375</v>
      </c>
      <c r="M76" s="2" t="n">
        <f aca="false">G76+K76</f>
        <v>17.275390625</v>
      </c>
      <c r="N76" s="2" t="n">
        <f aca="false">L76/$E$5</f>
        <v>8.2724609375</v>
      </c>
      <c r="O76" s="2" t="n">
        <f aca="false">M76/$E$6</f>
        <v>17.275390625</v>
      </c>
      <c r="P76" s="2" t="n">
        <f aca="false">(O76-N76)/($D$9-$E$9)*100</f>
        <v>90.029296875</v>
      </c>
      <c r="Q76" s="2" t="n">
        <f aca="false">O76-N76</f>
        <v>9.0029296875</v>
      </c>
      <c r="R76" s="2" t="n">
        <f aca="false">IF(ROUND(Q76,1)&lt;=ROUND(Q75,1),0,R75+Q76)</f>
        <v>0</v>
      </c>
    </row>
    <row r="77" customFormat="false" ht="15" hidden="false" customHeight="false" outlineLevel="0" collapsed="false">
      <c r="B77" s="2" t="n">
        <f aca="false">D77*$E$5+E77*$E$6</f>
        <v>100</v>
      </c>
      <c r="C77" s="2" t="n">
        <f aca="false">0.5*$E$5*D77^2+0.5*$E$6*E77^2</f>
        <v>491.387610435486</v>
      </c>
      <c r="D77" s="2" t="n">
        <f aca="false">N76</f>
        <v>8.2724609375</v>
      </c>
      <c r="E77" s="2" t="n">
        <f aca="false">O76</f>
        <v>17.275390625</v>
      </c>
      <c r="F77" s="2" t="n">
        <f aca="false">D77*$E$5</f>
        <v>82.724609375</v>
      </c>
      <c r="G77" s="2" t="n">
        <f aca="false">E77*$E$6</f>
        <v>17.275390625</v>
      </c>
      <c r="H77" s="2" t="n">
        <f aca="false">IF(ROUND(Q76,2)=ROUND($R$6,2)*$R$5,0,(IF(Q76&lt;$R$6*$R$5,1,-1)))</f>
        <v>0</v>
      </c>
      <c r="I77" s="2" t="n">
        <f aca="false">IF(Q76&gt;$R$6*$R$5, H77*ABS(I76/2), H77*ABS(I76))</f>
        <v>0</v>
      </c>
      <c r="J77" s="2" t="n">
        <f aca="false">$F$9*I77</f>
        <v>0</v>
      </c>
      <c r="K77" s="2" t="n">
        <f aca="false">J77</f>
        <v>0</v>
      </c>
      <c r="L77" s="2" t="n">
        <f aca="false">F77-J77</f>
        <v>82.724609375</v>
      </c>
      <c r="M77" s="2" t="n">
        <f aca="false">G77+K77</f>
        <v>17.275390625</v>
      </c>
      <c r="N77" s="2" t="n">
        <f aca="false">L77/$E$5</f>
        <v>8.2724609375</v>
      </c>
      <c r="O77" s="2" t="n">
        <f aca="false">M77/$E$6</f>
        <v>17.275390625</v>
      </c>
      <c r="P77" s="2" t="n">
        <f aca="false">(O77-N77)/($D$9-$E$9)*100</f>
        <v>90.029296875</v>
      </c>
      <c r="Q77" s="2" t="n">
        <f aca="false">O77-N77</f>
        <v>9.0029296875</v>
      </c>
      <c r="R77" s="2" t="n">
        <f aca="false">IF(ROUND(Q77,1)&lt;=ROUND(Q76,1),0,R76+Q77)</f>
        <v>0</v>
      </c>
    </row>
    <row r="78" customFormat="false" ht="15" hidden="false" customHeight="false" outlineLevel="0" collapsed="false">
      <c r="B78" s="2" t="n">
        <f aca="false">D78*$E$5+E78*$E$6</f>
        <v>100</v>
      </c>
      <c r="C78" s="2" t="n">
        <f aca="false">0.5*$E$5*D78^2+0.5*$E$6*E78^2</f>
        <v>491.387610435486</v>
      </c>
      <c r="D78" s="2" t="n">
        <f aca="false">N77</f>
        <v>8.2724609375</v>
      </c>
      <c r="E78" s="2" t="n">
        <f aca="false">O77</f>
        <v>17.275390625</v>
      </c>
      <c r="F78" s="2" t="n">
        <f aca="false">D78*$E$5</f>
        <v>82.724609375</v>
      </c>
      <c r="G78" s="2" t="n">
        <f aca="false">E78*$E$6</f>
        <v>17.275390625</v>
      </c>
      <c r="H78" s="2" t="n">
        <f aca="false">IF(ROUND(Q77,2)=ROUND($R$6,2)*$R$5,0,(IF(Q77&lt;$R$6*$R$5,1,-1)))</f>
        <v>0</v>
      </c>
      <c r="I78" s="2" t="n">
        <f aca="false">IF(Q77&gt;$R$6*$R$5, H78*ABS(I77/2), H78*ABS(I77))</f>
        <v>0</v>
      </c>
      <c r="J78" s="2" t="n">
        <f aca="false">$F$9*I78</f>
        <v>0</v>
      </c>
      <c r="K78" s="2" t="n">
        <f aca="false">J78</f>
        <v>0</v>
      </c>
      <c r="L78" s="2" t="n">
        <f aca="false">F78-J78</f>
        <v>82.724609375</v>
      </c>
      <c r="M78" s="2" t="n">
        <f aca="false">G78+K78</f>
        <v>17.275390625</v>
      </c>
      <c r="N78" s="2" t="n">
        <f aca="false">L78/$E$5</f>
        <v>8.2724609375</v>
      </c>
      <c r="O78" s="2" t="n">
        <f aca="false">M78/$E$6</f>
        <v>17.275390625</v>
      </c>
      <c r="P78" s="2" t="n">
        <f aca="false">(O78-N78)/($D$9-$E$9)*100</f>
        <v>90.029296875</v>
      </c>
      <c r="Q78" s="2" t="n">
        <f aca="false">O78-N78</f>
        <v>9.0029296875</v>
      </c>
      <c r="R78" s="2" t="n">
        <f aca="false">IF(ROUND(Q78,1)&lt;=ROUND(Q77,1),0,R77+Q78)</f>
        <v>0</v>
      </c>
    </row>
    <row r="79" customFormat="false" ht="15" hidden="false" customHeight="false" outlineLevel="0" collapsed="false">
      <c r="B79" s="2" t="n">
        <f aca="false">D79*$E$5+E79*$E$6</f>
        <v>100</v>
      </c>
      <c r="C79" s="2" t="n">
        <f aca="false">0.5*$E$5*D79^2+0.5*$E$6*E79^2</f>
        <v>491.387610435486</v>
      </c>
      <c r="D79" s="2" t="n">
        <f aca="false">N78</f>
        <v>8.2724609375</v>
      </c>
      <c r="E79" s="2" t="n">
        <f aca="false">O78</f>
        <v>17.275390625</v>
      </c>
      <c r="F79" s="2" t="n">
        <f aca="false">D79*$E$5</f>
        <v>82.724609375</v>
      </c>
      <c r="G79" s="2" t="n">
        <f aca="false">E79*$E$6</f>
        <v>17.275390625</v>
      </c>
      <c r="H79" s="2" t="n">
        <f aca="false">IF(ROUND(Q78,2)=ROUND($R$6,2)*$R$5,0,(IF(Q78&lt;$R$6*$R$5,1,-1)))</f>
        <v>0</v>
      </c>
      <c r="I79" s="2" t="n">
        <f aca="false">IF(Q78&gt;$R$6*$R$5, H79*ABS(I78/2), H79*ABS(I78))</f>
        <v>0</v>
      </c>
      <c r="J79" s="2" t="n">
        <f aca="false">$F$9*I79</f>
        <v>0</v>
      </c>
      <c r="K79" s="2" t="n">
        <f aca="false">J79</f>
        <v>0</v>
      </c>
      <c r="L79" s="2" t="n">
        <f aca="false">F79-J79</f>
        <v>82.724609375</v>
      </c>
      <c r="M79" s="2" t="n">
        <f aca="false">G79+K79</f>
        <v>17.275390625</v>
      </c>
      <c r="N79" s="2" t="n">
        <f aca="false">L79/$E$5</f>
        <v>8.2724609375</v>
      </c>
      <c r="O79" s="2" t="n">
        <f aca="false">M79/$E$6</f>
        <v>17.275390625</v>
      </c>
      <c r="P79" s="2" t="n">
        <f aca="false">(O79-N79)/($D$9-$E$9)*100</f>
        <v>90.029296875</v>
      </c>
      <c r="Q79" s="2" t="n">
        <f aca="false">O79-N79</f>
        <v>9.0029296875</v>
      </c>
      <c r="R79" s="2" t="n">
        <f aca="false">IF(ROUND(Q79,1)&lt;=ROUND(Q78,1),0,R78+Q79)</f>
        <v>0</v>
      </c>
    </row>
    <row r="80" customFormat="false" ht="15" hidden="false" customHeight="false" outlineLevel="0" collapsed="false">
      <c r="B80" s="2" t="n">
        <f aca="false">D80*$E$5+E80*$E$6</f>
        <v>100</v>
      </c>
      <c r="C80" s="2" t="n">
        <f aca="false">0.5*$E$5*D80^2+0.5*$E$6*E80^2</f>
        <v>491.387610435486</v>
      </c>
      <c r="D80" s="2" t="n">
        <f aca="false">N79</f>
        <v>8.2724609375</v>
      </c>
      <c r="E80" s="2" t="n">
        <f aca="false">O79</f>
        <v>17.275390625</v>
      </c>
      <c r="F80" s="2" t="n">
        <f aca="false">D80*$E$5</f>
        <v>82.724609375</v>
      </c>
      <c r="G80" s="2" t="n">
        <f aca="false">E80*$E$6</f>
        <v>17.275390625</v>
      </c>
      <c r="H80" s="2" t="n">
        <f aca="false">IF(ROUND(Q79,2)=ROUND($R$6,2)*$R$5,0,(IF(Q79&lt;$R$6*$R$5,1,-1)))</f>
        <v>0</v>
      </c>
      <c r="I80" s="2" t="n">
        <f aca="false">IF(Q79&gt;$R$6*$R$5, H80*ABS(I79/2), H80*ABS(I79))</f>
        <v>0</v>
      </c>
      <c r="J80" s="2" t="n">
        <f aca="false">$F$9*I80</f>
        <v>0</v>
      </c>
      <c r="K80" s="2" t="n">
        <f aca="false">J80</f>
        <v>0</v>
      </c>
      <c r="L80" s="2" t="n">
        <f aca="false">F80-J80</f>
        <v>82.724609375</v>
      </c>
      <c r="M80" s="2" t="n">
        <f aca="false">G80+K80</f>
        <v>17.275390625</v>
      </c>
      <c r="N80" s="2" t="n">
        <f aca="false">L80/$E$5</f>
        <v>8.2724609375</v>
      </c>
      <c r="O80" s="2" t="n">
        <f aca="false">M80/$E$6</f>
        <v>17.275390625</v>
      </c>
      <c r="P80" s="2" t="n">
        <f aca="false">(O80-N80)/($D$9-$E$9)*100</f>
        <v>90.029296875</v>
      </c>
      <c r="Q80" s="2" t="n">
        <f aca="false">O80-N80</f>
        <v>9.0029296875</v>
      </c>
      <c r="R80" s="2" t="n">
        <f aca="false">IF(ROUND(Q80,1)&lt;=ROUND(Q79,1),0,R79+Q80)</f>
        <v>0</v>
      </c>
    </row>
    <row r="81" customFormat="false" ht="15" hidden="false" customHeight="false" outlineLevel="0" collapsed="false">
      <c r="B81" s="2" t="n">
        <f aca="false">D81*$E$5+E81*$E$6</f>
        <v>100</v>
      </c>
      <c r="C81" s="2" t="n">
        <f aca="false">0.5*$E$5*D81^2+0.5*$E$6*E81^2</f>
        <v>491.387610435486</v>
      </c>
      <c r="D81" s="2" t="n">
        <f aca="false">N80</f>
        <v>8.2724609375</v>
      </c>
      <c r="E81" s="2" t="n">
        <f aca="false">O80</f>
        <v>17.275390625</v>
      </c>
      <c r="F81" s="2" t="n">
        <f aca="false">D81*$E$5</f>
        <v>82.724609375</v>
      </c>
      <c r="G81" s="2" t="n">
        <f aca="false">E81*$E$6</f>
        <v>17.275390625</v>
      </c>
      <c r="H81" s="2" t="n">
        <f aca="false">IF(ROUND(Q80,2)=ROUND($R$6,2)*$R$5,0,(IF(Q80&lt;$R$6*$R$5,1,-1)))</f>
        <v>0</v>
      </c>
      <c r="I81" s="2" t="n">
        <f aca="false">IF(Q80&gt;$R$6*$R$5, H81*ABS(I80/2), H81*ABS(I80))</f>
        <v>0</v>
      </c>
      <c r="J81" s="2" t="n">
        <f aca="false">$F$9*I81</f>
        <v>0</v>
      </c>
      <c r="K81" s="2" t="n">
        <f aca="false">J81</f>
        <v>0</v>
      </c>
      <c r="L81" s="2" t="n">
        <f aca="false">F81-J81</f>
        <v>82.724609375</v>
      </c>
      <c r="M81" s="2" t="n">
        <f aca="false">G81+K81</f>
        <v>17.275390625</v>
      </c>
      <c r="N81" s="2" t="n">
        <f aca="false">L81/$E$5</f>
        <v>8.2724609375</v>
      </c>
      <c r="O81" s="2" t="n">
        <f aca="false">M81/$E$6</f>
        <v>17.275390625</v>
      </c>
      <c r="P81" s="2" t="n">
        <f aca="false">(O81-N81)/($D$9-$E$9)*100</f>
        <v>90.029296875</v>
      </c>
      <c r="Q81" s="2" t="n">
        <f aca="false">O81-N81</f>
        <v>9.0029296875</v>
      </c>
      <c r="R81" s="2" t="n">
        <f aca="false">IF(ROUND(Q81,1)&lt;=ROUND(Q80,1),0,R80+Q81)</f>
        <v>0</v>
      </c>
    </row>
    <row r="82" customFormat="false" ht="15" hidden="false" customHeight="false" outlineLevel="0" collapsed="false">
      <c r="B82" s="2" t="n">
        <f aca="false">D82*$E$5+E82*$E$6</f>
        <v>100</v>
      </c>
      <c r="C82" s="2" t="n">
        <f aca="false">0.5*$E$5*D82^2+0.5*$E$6*E82^2</f>
        <v>491.387610435486</v>
      </c>
      <c r="D82" s="2" t="n">
        <f aca="false">N81</f>
        <v>8.2724609375</v>
      </c>
      <c r="E82" s="2" t="n">
        <f aca="false">O81</f>
        <v>17.275390625</v>
      </c>
      <c r="F82" s="2" t="n">
        <f aca="false">D82*$E$5</f>
        <v>82.724609375</v>
      </c>
      <c r="G82" s="2" t="n">
        <f aca="false">E82*$E$6</f>
        <v>17.275390625</v>
      </c>
      <c r="H82" s="2" t="n">
        <f aca="false">IF(ROUND(Q81,2)=ROUND($R$6,2)*$R$5,0,(IF(Q81&lt;$R$6*$R$5,1,-1)))</f>
        <v>0</v>
      </c>
      <c r="I82" s="2" t="n">
        <f aca="false">IF(Q81&gt;$R$6*$R$5, H82*ABS(I81/2), H82*ABS(I81))</f>
        <v>0</v>
      </c>
      <c r="J82" s="2" t="n">
        <f aca="false">$F$9*I82</f>
        <v>0</v>
      </c>
      <c r="K82" s="2" t="n">
        <f aca="false">J82</f>
        <v>0</v>
      </c>
      <c r="L82" s="2" t="n">
        <f aca="false">F82-J82</f>
        <v>82.724609375</v>
      </c>
      <c r="M82" s="2" t="n">
        <f aca="false">G82+K82</f>
        <v>17.275390625</v>
      </c>
      <c r="N82" s="2" t="n">
        <f aca="false">L82/$E$5</f>
        <v>8.2724609375</v>
      </c>
      <c r="O82" s="2" t="n">
        <f aca="false">M82/$E$6</f>
        <v>17.275390625</v>
      </c>
      <c r="P82" s="2" t="n">
        <f aca="false">(O82-N82)/($D$9-$E$9)*100</f>
        <v>90.029296875</v>
      </c>
      <c r="Q82" s="2" t="n">
        <f aca="false">O82-N82</f>
        <v>9.0029296875</v>
      </c>
      <c r="R82" s="2" t="n">
        <f aca="false">IF(ROUND(Q82,1)&lt;=ROUND(Q81,1),0,R81+Q82)</f>
        <v>0</v>
      </c>
    </row>
    <row r="83" customFormat="false" ht="15" hidden="false" customHeight="false" outlineLevel="0" collapsed="false">
      <c r="B83" s="2" t="n">
        <f aca="false">D83*$E$5+E83*$E$6</f>
        <v>100</v>
      </c>
      <c r="C83" s="2" t="n">
        <f aca="false">0.5*$E$5*D83^2+0.5*$E$6*E83^2</f>
        <v>491.387610435486</v>
      </c>
      <c r="D83" s="2" t="n">
        <f aca="false">N82</f>
        <v>8.2724609375</v>
      </c>
      <c r="E83" s="2" t="n">
        <f aca="false">O82</f>
        <v>17.275390625</v>
      </c>
      <c r="F83" s="2" t="n">
        <f aca="false">D83*$E$5</f>
        <v>82.724609375</v>
      </c>
      <c r="G83" s="2" t="n">
        <f aca="false">E83*$E$6</f>
        <v>17.275390625</v>
      </c>
      <c r="H83" s="2" t="n">
        <f aca="false">IF(ROUND(Q82,2)=ROUND($R$6,2)*$R$5,0,(IF(Q82&lt;$R$6*$R$5,1,-1)))</f>
        <v>0</v>
      </c>
      <c r="I83" s="2" t="n">
        <f aca="false">IF(Q82&gt;$R$6*$R$5, H83*ABS(I82/2), H83*ABS(I82))</f>
        <v>0</v>
      </c>
      <c r="J83" s="2" t="n">
        <f aca="false">$F$9*I83</f>
        <v>0</v>
      </c>
      <c r="K83" s="2" t="n">
        <f aca="false">J83</f>
        <v>0</v>
      </c>
      <c r="L83" s="2" t="n">
        <f aca="false">F83-J83</f>
        <v>82.724609375</v>
      </c>
      <c r="M83" s="2" t="n">
        <f aca="false">G83+K83</f>
        <v>17.275390625</v>
      </c>
      <c r="N83" s="2" t="n">
        <f aca="false">L83/$E$5</f>
        <v>8.2724609375</v>
      </c>
      <c r="O83" s="2" t="n">
        <f aca="false">M83/$E$6</f>
        <v>17.275390625</v>
      </c>
      <c r="P83" s="2" t="n">
        <f aca="false">(O83-N83)/($D$9-$E$9)*100</f>
        <v>90.029296875</v>
      </c>
      <c r="Q83" s="2" t="n">
        <f aca="false">O83-N83</f>
        <v>9.0029296875</v>
      </c>
      <c r="R83" s="2" t="n">
        <f aca="false">IF(ROUND(Q83,1)&lt;=ROUND(Q82,1),0,R82+Q83)</f>
        <v>0</v>
      </c>
    </row>
    <row r="84" customFormat="false" ht="15" hidden="false" customHeight="false" outlineLevel="0" collapsed="false">
      <c r="B84" s="2" t="n">
        <f aca="false">D84*$E$5+E84*$E$6</f>
        <v>100</v>
      </c>
      <c r="C84" s="2" t="n">
        <f aca="false">0.5*$E$5*D84^2+0.5*$E$6*E84^2</f>
        <v>491.387610435486</v>
      </c>
      <c r="D84" s="2" t="n">
        <f aca="false">N83</f>
        <v>8.2724609375</v>
      </c>
      <c r="E84" s="2" t="n">
        <f aca="false">O83</f>
        <v>17.275390625</v>
      </c>
      <c r="F84" s="2" t="n">
        <f aca="false">D84*$E$5</f>
        <v>82.724609375</v>
      </c>
      <c r="G84" s="2" t="n">
        <f aca="false">E84*$E$6</f>
        <v>17.275390625</v>
      </c>
      <c r="H84" s="2" t="n">
        <f aca="false">IF(ROUND(Q83,2)=ROUND($R$6,2)*$R$5,0,(IF(Q83&lt;$R$6*$R$5,1,-1)))</f>
        <v>0</v>
      </c>
      <c r="I84" s="2" t="n">
        <f aca="false">IF(Q83&gt;$R$6*$R$5, H84*ABS(I83/2), H84*ABS(I83))</f>
        <v>0</v>
      </c>
      <c r="J84" s="2" t="n">
        <f aca="false">$F$9*I84</f>
        <v>0</v>
      </c>
      <c r="K84" s="2" t="n">
        <f aca="false">J84</f>
        <v>0</v>
      </c>
      <c r="L84" s="2" t="n">
        <f aca="false">F84-J84</f>
        <v>82.724609375</v>
      </c>
      <c r="M84" s="2" t="n">
        <f aca="false">G84+K84</f>
        <v>17.275390625</v>
      </c>
      <c r="N84" s="2" t="n">
        <f aca="false">L84/$E$5</f>
        <v>8.2724609375</v>
      </c>
      <c r="O84" s="2" t="n">
        <f aca="false">M84/$E$6</f>
        <v>17.275390625</v>
      </c>
      <c r="P84" s="2" t="n">
        <f aca="false">(O84-N84)/($D$9-$E$9)*100</f>
        <v>90.029296875</v>
      </c>
      <c r="Q84" s="2" t="n">
        <f aca="false">O84-N84</f>
        <v>9.0029296875</v>
      </c>
      <c r="R84" s="2" t="n">
        <f aca="false">IF(ROUND(Q84,1)&lt;=ROUND(Q83,1),0,R83+Q84)</f>
        <v>0</v>
      </c>
    </row>
    <row r="85" customFormat="false" ht="15" hidden="false" customHeight="false" outlineLevel="0" collapsed="false">
      <c r="B85" s="2" t="n">
        <f aca="false">D85*$E$5+E85*$E$6</f>
        <v>100</v>
      </c>
      <c r="C85" s="2" t="n">
        <f aca="false">0.5*$E$5*D85^2+0.5*$E$6*E85^2</f>
        <v>491.387610435486</v>
      </c>
      <c r="D85" s="2" t="n">
        <f aca="false">N84</f>
        <v>8.2724609375</v>
      </c>
      <c r="E85" s="2" t="n">
        <f aca="false">O84</f>
        <v>17.275390625</v>
      </c>
      <c r="F85" s="2" t="n">
        <f aca="false">D85*$E$5</f>
        <v>82.724609375</v>
      </c>
      <c r="G85" s="2" t="n">
        <f aca="false">E85*$E$6</f>
        <v>17.275390625</v>
      </c>
      <c r="H85" s="2" t="n">
        <f aca="false">IF(ROUND(Q84,2)=ROUND($R$6,2)*$R$5,0,(IF(Q84&lt;$R$6*$R$5,1,-1)))</f>
        <v>0</v>
      </c>
      <c r="I85" s="2" t="n">
        <f aca="false">IF(Q84&gt;$R$6*$R$5, H85*ABS(I84/2), H85*ABS(I84))</f>
        <v>0</v>
      </c>
      <c r="J85" s="2" t="n">
        <f aca="false">$F$9*I85</f>
        <v>0</v>
      </c>
      <c r="K85" s="2" t="n">
        <f aca="false">J85</f>
        <v>0</v>
      </c>
      <c r="L85" s="2" t="n">
        <f aca="false">F85-J85</f>
        <v>82.724609375</v>
      </c>
      <c r="M85" s="2" t="n">
        <f aca="false">G85+K85</f>
        <v>17.275390625</v>
      </c>
      <c r="N85" s="2" t="n">
        <f aca="false">L85/$E$5</f>
        <v>8.2724609375</v>
      </c>
      <c r="O85" s="2" t="n">
        <f aca="false">M85/$E$6</f>
        <v>17.275390625</v>
      </c>
      <c r="P85" s="2" t="n">
        <f aca="false">(O85-N85)/($D$9-$E$9)*100</f>
        <v>90.029296875</v>
      </c>
      <c r="Q85" s="2" t="n">
        <f aca="false">O85-N85</f>
        <v>9.0029296875</v>
      </c>
      <c r="R85" s="2" t="n">
        <f aca="false">IF(ROUND(Q85,1)&lt;=ROUND(Q84,1),0,R84+Q85)</f>
        <v>0</v>
      </c>
    </row>
    <row r="86" customFormat="false" ht="15" hidden="false" customHeight="false" outlineLevel="0" collapsed="false">
      <c r="B86" s="2" t="n">
        <f aca="false">D86*$E$5+E86*$E$6</f>
        <v>100</v>
      </c>
      <c r="C86" s="2" t="n">
        <f aca="false">0.5*$E$5*D86^2+0.5*$E$6*E86^2</f>
        <v>491.387610435486</v>
      </c>
      <c r="D86" s="2" t="n">
        <f aca="false">N85</f>
        <v>8.2724609375</v>
      </c>
      <c r="E86" s="2" t="n">
        <f aca="false">O85</f>
        <v>17.275390625</v>
      </c>
      <c r="F86" s="2" t="n">
        <f aca="false">D86*$E$5</f>
        <v>82.724609375</v>
      </c>
      <c r="G86" s="2" t="n">
        <f aca="false">E86*$E$6</f>
        <v>17.275390625</v>
      </c>
      <c r="H86" s="2" t="n">
        <f aca="false">IF(ROUND(Q85,2)=ROUND($R$6,2)*$R$5,0,(IF(Q85&lt;$R$6*$R$5,1,-1)))</f>
        <v>0</v>
      </c>
      <c r="I86" s="2" t="n">
        <f aca="false">IF(Q85&gt;$R$6*$R$5, H86*ABS(I85/2), H86*ABS(I85))</f>
        <v>0</v>
      </c>
      <c r="J86" s="2" t="n">
        <f aca="false">$F$9*I86</f>
        <v>0</v>
      </c>
      <c r="K86" s="2" t="n">
        <f aca="false">J86</f>
        <v>0</v>
      </c>
      <c r="L86" s="2" t="n">
        <f aca="false">F86-J86</f>
        <v>82.724609375</v>
      </c>
      <c r="M86" s="2" t="n">
        <f aca="false">G86+K86</f>
        <v>17.275390625</v>
      </c>
      <c r="N86" s="2" t="n">
        <f aca="false">L86/$E$5</f>
        <v>8.2724609375</v>
      </c>
      <c r="O86" s="2" t="n">
        <f aca="false">M86/$E$6</f>
        <v>17.275390625</v>
      </c>
      <c r="P86" s="2" t="n">
        <f aca="false">(O86-N86)/($D$9-$E$9)*100</f>
        <v>90.029296875</v>
      </c>
      <c r="Q86" s="2" t="n">
        <f aca="false">O86-N86</f>
        <v>9.0029296875</v>
      </c>
      <c r="R86" s="2" t="n">
        <f aca="false">IF(ROUND(Q86,1)&lt;=ROUND(Q85,1),0,R85+Q86)</f>
        <v>0</v>
      </c>
    </row>
    <row r="87" customFormat="false" ht="15" hidden="false" customHeight="false" outlineLevel="0" collapsed="false">
      <c r="B87" s="2" t="n">
        <f aca="false">D87*$E$5+E87*$E$6</f>
        <v>100</v>
      </c>
      <c r="C87" s="2" t="n">
        <f aca="false">0.5*$E$5*D87^2+0.5*$E$6*E87^2</f>
        <v>491.387610435486</v>
      </c>
      <c r="D87" s="2" t="n">
        <f aca="false">N86</f>
        <v>8.2724609375</v>
      </c>
      <c r="E87" s="2" t="n">
        <f aca="false">O86</f>
        <v>17.275390625</v>
      </c>
      <c r="F87" s="2" t="n">
        <f aca="false">D87*$E$5</f>
        <v>82.724609375</v>
      </c>
      <c r="G87" s="2" t="n">
        <f aca="false">E87*$E$6</f>
        <v>17.275390625</v>
      </c>
      <c r="H87" s="2" t="n">
        <f aca="false">IF(ROUND(Q86,2)=ROUND($R$6,2)*$R$5,0,(IF(Q86&lt;$R$6*$R$5,1,-1)))</f>
        <v>0</v>
      </c>
      <c r="I87" s="2" t="n">
        <f aca="false">IF(Q86&gt;$R$6*$R$5, H87*ABS(I86/2), H87*ABS(I86))</f>
        <v>0</v>
      </c>
      <c r="J87" s="2" t="n">
        <f aca="false">$F$9*I87</f>
        <v>0</v>
      </c>
      <c r="K87" s="2" t="n">
        <f aca="false">J87</f>
        <v>0</v>
      </c>
      <c r="L87" s="2" t="n">
        <f aca="false">F87-J87</f>
        <v>82.724609375</v>
      </c>
      <c r="M87" s="2" t="n">
        <f aca="false">G87+K87</f>
        <v>17.275390625</v>
      </c>
      <c r="N87" s="2" t="n">
        <f aca="false">L87/$E$5</f>
        <v>8.2724609375</v>
      </c>
      <c r="O87" s="2" t="n">
        <f aca="false">M87/$E$6</f>
        <v>17.275390625</v>
      </c>
      <c r="P87" s="2" t="n">
        <f aca="false">(O87-N87)/($D$9-$E$9)*100</f>
        <v>90.029296875</v>
      </c>
      <c r="Q87" s="2" t="n">
        <f aca="false">O87-N87</f>
        <v>9.0029296875</v>
      </c>
      <c r="R87" s="2" t="n">
        <f aca="false">IF(ROUND(Q87,1)&lt;=ROUND(Q86,1),0,R86+Q87)</f>
        <v>0</v>
      </c>
    </row>
    <row r="88" customFormat="false" ht="15" hidden="false" customHeight="false" outlineLevel="0" collapsed="false">
      <c r="B88" s="2" t="n">
        <f aca="false">D88*$E$5+E88*$E$6</f>
        <v>100</v>
      </c>
      <c r="C88" s="2" t="n">
        <f aca="false">0.5*$E$5*D88^2+0.5*$E$6*E88^2</f>
        <v>491.387610435486</v>
      </c>
      <c r="D88" s="2" t="n">
        <f aca="false">N87</f>
        <v>8.2724609375</v>
      </c>
      <c r="E88" s="2" t="n">
        <f aca="false">O87</f>
        <v>17.275390625</v>
      </c>
      <c r="F88" s="2" t="n">
        <f aca="false">D88*$E$5</f>
        <v>82.724609375</v>
      </c>
      <c r="G88" s="2" t="n">
        <f aca="false">E88*$E$6</f>
        <v>17.275390625</v>
      </c>
      <c r="H88" s="2" t="n">
        <f aca="false">IF(ROUND(Q87,2)=ROUND($R$6,2)*$R$5,0,(IF(Q87&lt;$R$6*$R$5,1,-1)))</f>
        <v>0</v>
      </c>
      <c r="I88" s="2" t="n">
        <f aca="false">IF(Q87&gt;$R$6*$R$5, H88*ABS(I87/2), H88*ABS(I87))</f>
        <v>0</v>
      </c>
      <c r="J88" s="2" t="n">
        <f aca="false">$F$9*I88</f>
        <v>0</v>
      </c>
      <c r="K88" s="2" t="n">
        <f aca="false">J88</f>
        <v>0</v>
      </c>
      <c r="L88" s="2" t="n">
        <f aca="false">F88-J88</f>
        <v>82.724609375</v>
      </c>
      <c r="M88" s="2" t="n">
        <f aca="false">G88+K88</f>
        <v>17.275390625</v>
      </c>
      <c r="N88" s="2" t="n">
        <f aca="false">L88/$E$5</f>
        <v>8.2724609375</v>
      </c>
      <c r="O88" s="2" t="n">
        <f aca="false">M88/$E$6</f>
        <v>17.275390625</v>
      </c>
      <c r="P88" s="2" t="n">
        <f aca="false">(O88-N88)/($D$9-$E$9)*100</f>
        <v>90.029296875</v>
      </c>
      <c r="Q88" s="2" t="n">
        <f aca="false">O88-N88</f>
        <v>9.0029296875</v>
      </c>
      <c r="R88" s="2" t="n">
        <f aca="false">IF(ROUND(Q88,1)&lt;=ROUND(Q87,1),0,R87+Q88)</f>
        <v>0</v>
      </c>
    </row>
    <row r="89" customFormat="false" ht="15" hidden="false" customHeight="false" outlineLevel="0" collapsed="false">
      <c r="B89" s="2" t="n">
        <f aca="false">D89*$E$5+E89*$E$6</f>
        <v>100</v>
      </c>
      <c r="C89" s="2" t="n">
        <f aca="false">0.5*$E$5*D89^2+0.5*$E$6*E89^2</f>
        <v>491.387610435486</v>
      </c>
      <c r="D89" s="2" t="n">
        <f aca="false">N88</f>
        <v>8.2724609375</v>
      </c>
      <c r="E89" s="2" t="n">
        <f aca="false">O88</f>
        <v>17.275390625</v>
      </c>
      <c r="F89" s="2" t="n">
        <f aca="false">D89*$E$5</f>
        <v>82.724609375</v>
      </c>
      <c r="G89" s="2" t="n">
        <f aca="false">E89*$E$6</f>
        <v>17.275390625</v>
      </c>
      <c r="H89" s="2" t="n">
        <f aca="false">IF(ROUND(Q88,2)=ROUND($R$6,2)*$R$5,0,(IF(Q88&lt;$R$6*$R$5,1,-1)))</f>
        <v>0</v>
      </c>
      <c r="I89" s="2" t="n">
        <f aca="false">IF(Q88&gt;$R$6*$R$5, H89*ABS(I88/2), H89*ABS(I88))</f>
        <v>0</v>
      </c>
      <c r="J89" s="2" t="n">
        <f aca="false">$F$9*I89</f>
        <v>0</v>
      </c>
      <c r="K89" s="2" t="n">
        <f aca="false">J89</f>
        <v>0</v>
      </c>
      <c r="L89" s="2" t="n">
        <f aca="false">F89-J89</f>
        <v>82.724609375</v>
      </c>
      <c r="M89" s="2" t="n">
        <f aca="false">G89+K89</f>
        <v>17.275390625</v>
      </c>
      <c r="N89" s="2" t="n">
        <f aca="false">L89/$E$5</f>
        <v>8.2724609375</v>
      </c>
      <c r="O89" s="2" t="n">
        <f aca="false">M89/$E$6</f>
        <v>17.275390625</v>
      </c>
      <c r="P89" s="2" t="n">
        <f aca="false">(O89-N89)/($D$9-$E$9)*100</f>
        <v>90.029296875</v>
      </c>
      <c r="Q89" s="2" t="n">
        <f aca="false">O89-N89</f>
        <v>9.0029296875</v>
      </c>
      <c r="R89" s="2" t="n">
        <f aca="false">IF(ROUND(Q89,1)&lt;=ROUND(Q88,1),0,R88+Q89)</f>
        <v>0</v>
      </c>
    </row>
    <row r="90" customFormat="false" ht="15" hidden="false" customHeight="false" outlineLevel="0" collapsed="false">
      <c r="B90" s="2" t="n">
        <f aca="false">D90*$E$5+E90*$E$6</f>
        <v>100</v>
      </c>
      <c r="C90" s="2" t="n">
        <f aca="false">0.5*$E$5*D90^2+0.5*$E$6*E90^2</f>
        <v>491.387610435486</v>
      </c>
      <c r="D90" s="2" t="n">
        <f aca="false">N89</f>
        <v>8.2724609375</v>
      </c>
      <c r="E90" s="2" t="n">
        <f aca="false">O89</f>
        <v>17.275390625</v>
      </c>
      <c r="F90" s="2" t="n">
        <f aca="false">D90*$E$5</f>
        <v>82.724609375</v>
      </c>
      <c r="G90" s="2" t="n">
        <f aca="false">E90*$E$6</f>
        <v>17.275390625</v>
      </c>
      <c r="H90" s="2" t="n">
        <f aca="false">IF(ROUND(Q89,2)=ROUND($R$6,2)*$R$5,0,(IF(Q89&lt;$R$6*$R$5,1,-1)))</f>
        <v>0</v>
      </c>
      <c r="I90" s="2" t="n">
        <f aca="false">IF(Q89&gt;$R$6*$R$5, H90*ABS(I89/2), H90*ABS(I89))</f>
        <v>0</v>
      </c>
      <c r="J90" s="2" t="n">
        <f aca="false">$F$9*I90</f>
        <v>0</v>
      </c>
      <c r="K90" s="2" t="n">
        <f aca="false">J90</f>
        <v>0</v>
      </c>
      <c r="L90" s="2" t="n">
        <f aca="false">F90-J90</f>
        <v>82.724609375</v>
      </c>
      <c r="M90" s="2" t="n">
        <f aca="false">G90+K90</f>
        <v>17.275390625</v>
      </c>
      <c r="N90" s="2" t="n">
        <f aca="false">L90/$E$5</f>
        <v>8.2724609375</v>
      </c>
      <c r="O90" s="2" t="n">
        <f aca="false">M90/$E$6</f>
        <v>17.275390625</v>
      </c>
      <c r="P90" s="2" t="n">
        <f aca="false">(O90-N90)/($D$9-$E$9)*100</f>
        <v>90.029296875</v>
      </c>
      <c r="Q90" s="2" t="n">
        <f aca="false">O90-N90</f>
        <v>9.0029296875</v>
      </c>
      <c r="R90" s="2" t="n">
        <f aca="false">IF(ROUND(Q90,1)&lt;=ROUND(Q89,1),0,R89+Q90)</f>
        <v>0</v>
      </c>
    </row>
    <row r="91" customFormat="false" ht="15" hidden="false" customHeight="false" outlineLevel="0" collapsed="false">
      <c r="B91" s="2" t="n">
        <f aca="false">D91*$E$5+E91*$E$6</f>
        <v>100</v>
      </c>
      <c r="C91" s="2" t="n">
        <f aca="false">0.5*$E$5*D91^2+0.5*$E$6*E91^2</f>
        <v>491.387610435486</v>
      </c>
      <c r="D91" s="2" t="n">
        <f aca="false">N90</f>
        <v>8.2724609375</v>
      </c>
      <c r="E91" s="2" t="n">
        <f aca="false">O90</f>
        <v>17.275390625</v>
      </c>
      <c r="F91" s="2" t="n">
        <f aca="false">D91*$E$5</f>
        <v>82.724609375</v>
      </c>
      <c r="G91" s="2" t="n">
        <f aca="false">E91*$E$6</f>
        <v>17.275390625</v>
      </c>
      <c r="H91" s="2" t="n">
        <f aca="false">IF(ROUND(Q90,2)=ROUND($R$6,2)*$R$5,0,(IF(Q90&lt;$R$6*$R$5,1,-1)))</f>
        <v>0</v>
      </c>
      <c r="I91" s="2" t="n">
        <f aca="false">IF(Q90&gt;$R$6*$R$5, H91*ABS(I90/2), H91*ABS(I90))</f>
        <v>0</v>
      </c>
      <c r="J91" s="2" t="n">
        <f aca="false">$F$9*I91</f>
        <v>0</v>
      </c>
      <c r="K91" s="2" t="n">
        <f aca="false">J91</f>
        <v>0</v>
      </c>
      <c r="L91" s="2" t="n">
        <f aca="false">F91-J91</f>
        <v>82.724609375</v>
      </c>
      <c r="M91" s="2" t="n">
        <f aca="false">G91+K91</f>
        <v>17.275390625</v>
      </c>
      <c r="N91" s="2" t="n">
        <f aca="false">L91/$E$5</f>
        <v>8.2724609375</v>
      </c>
      <c r="O91" s="2" t="n">
        <f aca="false">M91/$E$6</f>
        <v>17.275390625</v>
      </c>
      <c r="P91" s="2" t="n">
        <f aca="false">(O91-N91)/($D$9-$E$9)*100</f>
        <v>90.029296875</v>
      </c>
      <c r="Q91" s="2" t="n">
        <f aca="false">O91-N91</f>
        <v>9.0029296875</v>
      </c>
      <c r="R91" s="2" t="n">
        <f aca="false">IF(ROUND(Q91,1)&lt;=ROUND(Q90,1),0,R90+Q91)</f>
        <v>0</v>
      </c>
    </row>
    <row r="92" customFormat="false" ht="15" hidden="false" customHeight="false" outlineLevel="0" collapsed="false">
      <c r="B92" s="2" t="n">
        <f aca="false">D92*$E$5+E92*$E$6</f>
        <v>100</v>
      </c>
      <c r="C92" s="2" t="n">
        <f aca="false">0.5*$E$5*D92^2+0.5*$E$6*E92^2</f>
        <v>491.387610435486</v>
      </c>
      <c r="D92" s="2" t="n">
        <f aca="false">N91</f>
        <v>8.2724609375</v>
      </c>
      <c r="E92" s="2" t="n">
        <f aca="false">O91</f>
        <v>17.275390625</v>
      </c>
      <c r="F92" s="2" t="n">
        <f aca="false">D92*$E$5</f>
        <v>82.724609375</v>
      </c>
      <c r="G92" s="2" t="n">
        <f aca="false">E92*$E$6</f>
        <v>17.275390625</v>
      </c>
      <c r="H92" s="2" t="n">
        <f aca="false">IF(ROUND(Q91,2)=ROUND($R$6,2)*$R$5,0,(IF(Q91&lt;$R$6*$R$5,1,-1)))</f>
        <v>0</v>
      </c>
      <c r="I92" s="2" t="n">
        <f aca="false">IF(Q91&gt;$R$6*$R$5, H92*ABS(I91/2), H92*ABS(I91))</f>
        <v>0</v>
      </c>
      <c r="J92" s="2" t="n">
        <f aca="false">$F$9*I92</f>
        <v>0</v>
      </c>
      <c r="K92" s="2" t="n">
        <f aca="false">J92</f>
        <v>0</v>
      </c>
      <c r="L92" s="2" t="n">
        <f aca="false">F92-J92</f>
        <v>82.724609375</v>
      </c>
      <c r="M92" s="2" t="n">
        <f aca="false">G92+K92</f>
        <v>17.275390625</v>
      </c>
      <c r="N92" s="2" t="n">
        <f aca="false">L92/$E$5</f>
        <v>8.2724609375</v>
      </c>
      <c r="O92" s="2" t="n">
        <f aca="false">M92/$E$6</f>
        <v>17.275390625</v>
      </c>
      <c r="P92" s="2" t="n">
        <f aca="false">(O92-N92)/($D$9-$E$9)*100</f>
        <v>90.029296875</v>
      </c>
      <c r="Q92" s="2" t="n">
        <f aca="false">O92-N92</f>
        <v>9.0029296875</v>
      </c>
      <c r="R92" s="2" t="n">
        <f aca="false">IF(ROUND(Q92,1)&lt;=ROUND(Q91,1),0,R91+Q92)</f>
        <v>0</v>
      </c>
    </row>
    <row r="93" customFormat="false" ht="15" hidden="false" customHeight="false" outlineLevel="0" collapsed="false">
      <c r="B93" s="2" t="n">
        <f aca="false">D93*$E$5+E93*$E$6</f>
        <v>100</v>
      </c>
      <c r="C93" s="2" t="n">
        <f aca="false">0.5*$E$5*D93^2+0.5*$E$6*E93^2</f>
        <v>491.387610435486</v>
      </c>
      <c r="D93" s="2" t="n">
        <f aca="false">N92</f>
        <v>8.2724609375</v>
      </c>
      <c r="E93" s="2" t="n">
        <f aca="false">O92</f>
        <v>17.275390625</v>
      </c>
      <c r="F93" s="2" t="n">
        <f aca="false">D93*$E$5</f>
        <v>82.724609375</v>
      </c>
      <c r="G93" s="2" t="n">
        <f aca="false">E93*$E$6</f>
        <v>17.275390625</v>
      </c>
      <c r="H93" s="2" t="n">
        <f aca="false">IF(ROUND(Q92,2)=ROUND($R$6,2)*$R$5,0,(IF(Q92&lt;$R$6*$R$5,1,-1)))</f>
        <v>0</v>
      </c>
      <c r="I93" s="2" t="n">
        <f aca="false">IF(Q92&gt;$R$6*$R$5, H93*ABS(I92/2), H93*ABS(I92))</f>
        <v>0</v>
      </c>
      <c r="J93" s="2" t="n">
        <f aca="false">$F$9*I93</f>
        <v>0</v>
      </c>
      <c r="K93" s="2" t="n">
        <f aca="false">J93</f>
        <v>0</v>
      </c>
      <c r="L93" s="2" t="n">
        <f aca="false">F93-J93</f>
        <v>82.724609375</v>
      </c>
      <c r="M93" s="2" t="n">
        <f aca="false">G93+K93</f>
        <v>17.275390625</v>
      </c>
      <c r="N93" s="2" t="n">
        <f aca="false">L93/$E$5</f>
        <v>8.2724609375</v>
      </c>
      <c r="O93" s="2" t="n">
        <f aca="false">M93/$E$6</f>
        <v>17.275390625</v>
      </c>
      <c r="P93" s="2" t="n">
        <f aca="false">(O93-N93)/($D$9-$E$9)*100</f>
        <v>90.029296875</v>
      </c>
      <c r="Q93" s="2" t="n">
        <f aca="false">O93-N93</f>
        <v>9.0029296875</v>
      </c>
      <c r="R93" s="2" t="n">
        <f aca="false">IF(ROUND(Q93,1)&lt;=ROUND(Q92,1),0,R92+Q93)</f>
        <v>0</v>
      </c>
    </row>
    <row r="94" customFormat="false" ht="15" hidden="false" customHeight="false" outlineLevel="0" collapsed="false">
      <c r="B94" s="2" t="n">
        <f aca="false">D94*$E$5+E94*$E$6</f>
        <v>100</v>
      </c>
      <c r="C94" s="2" t="n">
        <f aca="false">0.5*$E$5*D94^2+0.5*$E$6*E94^2</f>
        <v>491.387610435486</v>
      </c>
      <c r="D94" s="2" t="n">
        <f aca="false">N93</f>
        <v>8.2724609375</v>
      </c>
      <c r="E94" s="2" t="n">
        <f aca="false">O93</f>
        <v>17.275390625</v>
      </c>
      <c r="F94" s="2" t="n">
        <f aca="false">D94*$E$5</f>
        <v>82.724609375</v>
      </c>
      <c r="G94" s="2" t="n">
        <f aca="false">E94*$E$6</f>
        <v>17.275390625</v>
      </c>
      <c r="H94" s="2" t="n">
        <f aca="false">IF(ROUND(Q93,2)=ROUND($R$6,2)*$R$5,0,(IF(Q93&lt;$R$6*$R$5,1,-1)))</f>
        <v>0</v>
      </c>
      <c r="I94" s="2" t="n">
        <f aca="false">IF(Q93&gt;$R$6*$R$5, H94*ABS(I93/2), H94*ABS(I93))</f>
        <v>0</v>
      </c>
      <c r="J94" s="2" t="n">
        <f aca="false">$F$9*I94</f>
        <v>0</v>
      </c>
      <c r="K94" s="2" t="n">
        <f aca="false">J94</f>
        <v>0</v>
      </c>
      <c r="L94" s="2" t="n">
        <f aca="false">F94-J94</f>
        <v>82.724609375</v>
      </c>
      <c r="M94" s="2" t="n">
        <f aca="false">G94+K94</f>
        <v>17.275390625</v>
      </c>
      <c r="N94" s="2" t="n">
        <f aca="false">L94/$E$5</f>
        <v>8.2724609375</v>
      </c>
      <c r="O94" s="2" t="n">
        <f aca="false">M94/$E$6</f>
        <v>17.275390625</v>
      </c>
      <c r="P94" s="2" t="n">
        <f aca="false">(O94-N94)/($D$9-$E$9)*100</f>
        <v>90.029296875</v>
      </c>
      <c r="Q94" s="2" t="n">
        <f aca="false">O94-N94</f>
        <v>9.0029296875</v>
      </c>
      <c r="R94" s="2" t="n">
        <f aca="false">IF(ROUND(Q94,1)&lt;=ROUND(Q93,1),0,R93+Q94)</f>
        <v>0</v>
      </c>
    </row>
    <row r="95" customFormat="false" ht="15" hidden="false" customHeight="false" outlineLevel="0" collapsed="false">
      <c r="B95" s="2" t="n">
        <f aca="false">D95*$E$5+E95*$E$6</f>
        <v>100</v>
      </c>
      <c r="C95" s="2" t="n">
        <f aca="false">0.5*$E$5*D95^2+0.5*$E$6*E95^2</f>
        <v>491.387610435486</v>
      </c>
      <c r="D95" s="2" t="n">
        <f aca="false">N94</f>
        <v>8.2724609375</v>
      </c>
      <c r="E95" s="2" t="n">
        <f aca="false">O94</f>
        <v>17.275390625</v>
      </c>
      <c r="F95" s="2" t="n">
        <f aca="false">D95*$E$5</f>
        <v>82.724609375</v>
      </c>
      <c r="G95" s="2" t="n">
        <f aca="false">E95*$E$6</f>
        <v>17.275390625</v>
      </c>
      <c r="H95" s="2" t="n">
        <f aca="false">IF(ROUND(Q94,2)=ROUND($R$6,2)*$R$5,0,(IF(Q94&lt;$R$6*$R$5,1,-1)))</f>
        <v>0</v>
      </c>
      <c r="I95" s="2" t="n">
        <f aca="false">IF(Q94&gt;$R$6*$R$5, H95*ABS(I94/2), H95*ABS(I94))</f>
        <v>0</v>
      </c>
      <c r="J95" s="2" t="n">
        <f aca="false">$F$9*I95</f>
        <v>0</v>
      </c>
      <c r="K95" s="2" t="n">
        <f aca="false">J95</f>
        <v>0</v>
      </c>
      <c r="L95" s="2" t="n">
        <f aca="false">F95-J95</f>
        <v>82.724609375</v>
      </c>
      <c r="M95" s="2" t="n">
        <f aca="false">G95+K95</f>
        <v>17.275390625</v>
      </c>
      <c r="N95" s="2" t="n">
        <f aca="false">L95/$E$5</f>
        <v>8.2724609375</v>
      </c>
      <c r="O95" s="2" t="n">
        <f aca="false">M95/$E$6</f>
        <v>17.275390625</v>
      </c>
      <c r="P95" s="2" t="n">
        <f aca="false">(O95-N95)/($D$9-$E$9)*100</f>
        <v>90.029296875</v>
      </c>
      <c r="Q95" s="2" t="n">
        <f aca="false">O95-N95</f>
        <v>9.0029296875</v>
      </c>
      <c r="R95" s="2" t="n">
        <f aca="false">IF(ROUND(Q95,1)&lt;=ROUND(Q94,1),0,R94+Q95)</f>
        <v>0</v>
      </c>
    </row>
    <row r="96" customFormat="false" ht="15" hidden="false" customHeight="false" outlineLevel="0" collapsed="false">
      <c r="B96" s="2" t="n">
        <f aca="false">D96*$E$5+E96*$E$6</f>
        <v>100</v>
      </c>
      <c r="C96" s="2" t="n">
        <f aca="false">0.5*$E$5*D96^2+0.5*$E$6*E96^2</f>
        <v>491.387610435486</v>
      </c>
      <c r="D96" s="2" t="n">
        <f aca="false">N95</f>
        <v>8.2724609375</v>
      </c>
      <c r="E96" s="2" t="n">
        <f aca="false">O95</f>
        <v>17.275390625</v>
      </c>
      <c r="F96" s="2" t="n">
        <f aca="false">D96*$E$5</f>
        <v>82.724609375</v>
      </c>
      <c r="G96" s="2" t="n">
        <f aca="false">E96*$E$6</f>
        <v>17.275390625</v>
      </c>
      <c r="H96" s="2" t="n">
        <f aca="false">IF(ROUND(Q95,2)=ROUND($R$6,2)*$R$5,0,(IF(Q95&lt;$R$6*$R$5,1,-1)))</f>
        <v>0</v>
      </c>
      <c r="I96" s="2" t="n">
        <f aca="false">IF(Q95&gt;$R$6*$R$5, H96*ABS(I95/2), H96*ABS(I95))</f>
        <v>0</v>
      </c>
      <c r="J96" s="2" t="n">
        <f aca="false">$F$9*I96</f>
        <v>0</v>
      </c>
      <c r="K96" s="2" t="n">
        <f aca="false">J96</f>
        <v>0</v>
      </c>
      <c r="L96" s="2" t="n">
        <f aca="false">F96-J96</f>
        <v>82.724609375</v>
      </c>
      <c r="M96" s="2" t="n">
        <f aca="false">G96+K96</f>
        <v>17.275390625</v>
      </c>
      <c r="N96" s="2" t="n">
        <f aca="false">L96/$E$5</f>
        <v>8.2724609375</v>
      </c>
      <c r="O96" s="2" t="n">
        <f aca="false">M96/$E$6</f>
        <v>17.275390625</v>
      </c>
      <c r="P96" s="2" t="n">
        <f aca="false">(O96-N96)/($D$9-$E$9)*100</f>
        <v>90.029296875</v>
      </c>
      <c r="Q96" s="2" t="n">
        <f aca="false">O96-N96</f>
        <v>9.0029296875</v>
      </c>
      <c r="R96" s="2" t="n">
        <f aca="false">IF(ROUND(Q96,1)&lt;=ROUND(Q95,1),0,R95+Q96)</f>
        <v>0</v>
      </c>
    </row>
    <row r="97" customFormat="false" ht="15" hidden="false" customHeight="false" outlineLevel="0" collapsed="false">
      <c r="B97" s="2" t="n">
        <f aca="false">D97*$E$5+E97*$E$6</f>
        <v>100</v>
      </c>
      <c r="C97" s="2" t="n">
        <f aca="false">0.5*$E$5*D97^2+0.5*$E$6*E97^2</f>
        <v>491.387610435486</v>
      </c>
      <c r="D97" s="2" t="n">
        <f aca="false">N96</f>
        <v>8.2724609375</v>
      </c>
      <c r="E97" s="2" t="n">
        <f aca="false">O96</f>
        <v>17.275390625</v>
      </c>
      <c r="F97" s="2" t="n">
        <f aca="false">D97*$E$5</f>
        <v>82.724609375</v>
      </c>
      <c r="G97" s="2" t="n">
        <f aca="false">E97*$E$6</f>
        <v>17.275390625</v>
      </c>
      <c r="H97" s="2" t="n">
        <f aca="false">IF(ROUND(Q96,2)=ROUND($R$6,2)*$R$5,0,(IF(Q96&lt;$R$6*$R$5,1,-1)))</f>
        <v>0</v>
      </c>
      <c r="I97" s="2" t="n">
        <f aca="false">IF(Q96&gt;$R$6*$R$5, H97*ABS(I96/2), H97*ABS(I96))</f>
        <v>0</v>
      </c>
      <c r="J97" s="2" t="n">
        <f aca="false">$F$9*I97</f>
        <v>0</v>
      </c>
      <c r="K97" s="2" t="n">
        <f aca="false">J97</f>
        <v>0</v>
      </c>
      <c r="L97" s="2" t="n">
        <f aca="false">F97-J97</f>
        <v>82.724609375</v>
      </c>
      <c r="M97" s="2" t="n">
        <f aca="false">G97+K97</f>
        <v>17.275390625</v>
      </c>
      <c r="N97" s="2" t="n">
        <f aca="false">L97/$E$5</f>
        <v>8.2724609375</v>
      </c>
      <c r="O97" s="2" t="n">
        <f aca="false">M97/$E$6</f>
        <v>17.275390625</v>
      </c>
      <c r="P97" s="2" t="n">
        <f aca="false">(O97-N97)/($D$9-$E$9)*100</f>
        <v>90.029296875</v>
      </c>
      <c r="Q97" s="2" t="n">
        <f aca="false">O97-N97</f>
        <v>9.0029296875</v>
      </c>
      <c r="R97" s="2" t="n">
        <f aca="false">IF(ROUND(Q97,1)&lt;=ROUND(Q96,1),0,R96+Q97)</f>
        <v>0</v>
      </c>
    </row>
    <row r="98" customFormat="false" ht="15" hidden="false" customHeight="false" outlineLevel="0" collapsed="false">
      <c r="B98" s="2" t="n">
        <f aca="false">D98*$E$5+E98*$E$6</f>
        <v>100</v>
      </c>
      <c r="C98" s="2" t="n">
        <f aca="false">0.5*$E$5*D98^2+0.5*$E$6*E98^2</f>
        <v>491.387610435486</v>
      </c>
      <c r="D98" s="2" t="n">
        <f aca="false">N97</f>
        <v>8.2724609375</v>
      </c>
      <c r="E98" s="2" t="n">
        <f aca="false">O97</f>
        <v>17.275390625</v>
      </c>
      <c r="F98" s="2" t="n">
        <f aca="false">D98*$E$5</f>
        <v>82.724609375</v>
      </c>
      <c r="G98" s="2" t="n">
        <f aca="false">E98*$E$6</f>
        <v>17.275390625</v>
      </c>
      <c r="H98" s="2" t="n">
        <f aca="false">IF(ROUND(Q97,2)=ROUND($R$6,2)*$R$5,0,(IF(Q97&lt;$R$6*$R$5,1,-1)))</f>
        <v>0</v>
      </c>
      <c r="I98" s="2" t="n">
        <f aca="false">IF(Q97&gt;$R$6*$R$5, H98*ABS(I97/2), H98*ABS(I97))</f>
        <v>0</v>
      </c>
      <c r="J98" s="2" t="n">
        <f aca="false">$F$9*I98</f>
        <v>0</v>
      </c>
      <c r="K98" s="2" t="n">
        <f aca="false">J98</f>
        <v>0</v>
      </c>
      <c r="L98" s="2" t="n">
        <f aca="false">F98-J98</f>
        <v>82.724609375</v>
      </c>
      <c r="M98" s="2" t="n">
        <f aca="false">G98+K98</f>
        <v>17.275390625</v>
      </c>
      <c r="N98" s="2" t="n">
        <f aca="false">L98/$E$5</f>
        <v>8.2724609375</v>
      </c>
      <c r="O98" s="2" t="n">
        <f aca="false">M98/$E$6</f>
        <v>17.275390625</v>
      </c>
      <c r="P98" s="2" t="n">
        <f aca="false">(O98-N98)/($D$9-$E$9)*100</f>
        <v>90.029296875</v>
      </c>
      <c r="Q98" s="2" t="n">
        <f aca="false">O98-N98</f>
        <v>9.0029296875</v>
      </c>
      <c r="R98" s="2" t="n">
        <f aca="false">IF(ROUND(Q98,1)&lt;=ROUND(Q97,1),0,R97+Q98)</f>
        <v>0</v>
      </c>
    </row>
    <row r="99" customFormat="false" ht="15" hidden="false" customHeight="false" outlineLevel="0" collapsed="false">
      <c r="B99" s="2" t="n">
        <f aca="false">D99*$E$5+E99*$E$6</f>
        <v>100</v>
      </c>
      <c r="C99" s="2" t="n">
        <f aca="false">0.5*$E$5*D99^2+0.5*$E$6*E99^2</f>
        <v>491.387610435486</v>
      </c>
      <c r="D99" s="2" t="n">
        <f aca="false">N98</f>
        <v>8.2724609375</v>
      </c>
      <c r="E99" s="2" t="n">
        <f aca="false">O98</f>
        <v>17.275390625</v>
      </c>
      <c r="F99" s="2" t="n">
        <f aca="false">D99*$E$5</f>
        <v>82.724609375</v>
      </c>
      <c r="G99" s="2" t="n">
        <f aca="false">E99*$E$6</f>
        <v>17.275390625</v>
      </c>
      <c r="H99" s="2" t="n">
        <f aca="false">IF(ROUND(Q98,2)=ROUND($R$6,2)*$R$5,0,(IF(Q98&lt;$R$6*$R$5,1,-1)))</f>
        <v>0</v>
      </c>
      <c r="I99" s="2" t="n">
        <f aca="false">IF(Q98&gt;$R$6*$R$5, H99*ABS(I98/2), H99*ABS(I98))</f>
        <v>0</v>
      </c>
      <c r="J99" s="2" t="n">
        <f aca="false">$F$9*I99</f>
        <v>0</v>
      </c>
      <c r="K99" s="2" t="n">
        <f aca="false">J99</f>
        <v>0</v>
      </c>
      <c r="L99" s="2" t="n">
        <f aca="false">F99-J99</f>
        <v>82.724609375</v>
      </c>
      <c r="M99" s="2" t="n">
        <f aca="false">G99+K99</f>
        <v>17.275390625</v>
      </c>
      <c r="N99" s="2" t="n">
        <f aca="false">L99/$E$5</f>
        <v>8.2724609375</v>
      </c>
      <c r="O99" s="2" t="n">
        <f aca="false">M99/$E$6</f>
        <v>17.275390625</v>
      </c>
      <c r="P99" s="2" t="n">
        <f aca="false">(O99-N99)/($D$9-$E$9)*100</f>
        <v>90.029296875</v>
      </c>
      <c r="Q99" s="2" t="n">
        <f aca="false">O99-N99</f>
        <v>9.0029296875</v>
      </c>
      <c r="R99" s="2" t="n">
        <f aca="false">IF(ROUND(Q99,1)&lt;=ROUND(Q98,1),0,R98+Q99)</f>
        <v>0</v>
      </c>
    </row>
    <row r="100" customFormat="false" ht="15" hidden="false" customHeight="false" outlineLevel="0" collapsed="false">
      <c r="B100" s="2" t="n">
        <f aca="false">D100*$E$5+E100*$E$6</f>
        <v>100</v>
      </c>
      <c r="C100" s="2" t="n">
        <f aca="false">0.5*$E$5*D100^2+0.5*$E$6*E100^2</f>
        <v>491.387610435486</v>
      </c>
      <c r="D100" s="2" t="n">
        <f aca="false">N99</f>
        <v>8.2724609375</v>
      </c>
      <c r="E100" s="2" t="n">
        <f aca="false">O99</f>
        <v>17.275390625</v>
      </c>
      <c r="F100" s="2" t="n">
        <f aca="false">D100*$E$5</f>
        <v>82.724609375</v>
      </c>
      <c r="G100" s="2" t="n">
        <f aca="false">E100*$E$6</f>
        <v>17.275390625</v>
      </c>
      <c r="H100" s="2" t="n">
        <f aca="false">IF(ROUND(Q99,2)=ROUND($R$6,2)*$R$5,0,(IF(Q99&lt;$R$6*$R$5,1,-1)))</f>
        <v>0</v>
      </c>
      <c r="I100" s="2" t="n">
        <f aca="false">IF(Q99&gt;$R$6*$R$5, H100*ABS(I99/2), H100*ABS(I99))</f>
        <v>0</v>
      </c>
      <c r="J100" s="2" t="n">
        <f aca="false">$F$9*I100</f>
        <v>0</v>
      </c>
      <c r="K100" s="2" t="n">
        <f aca="false">J100</f>
        <v>0</v>
      </c>
      <c r="L100" s="2" t="n">
        <f aca="false">F100-J100</f>
        <v>82.724609375</v>
      </c>
      <c r="M100" s="2" t="n">
        <f aca="false">G100+K100</f>
        <v>17.275390625</v>
      </c>
      <c r="N100" s="2" t="n">
        <f aca="false">L100/$E$5</f>
        <v>8.2724609375</v>
      </c>
      <c r="O100" s="2" t="n">
        <f aca="false">M100/$E$6</f>
        <v>17.275390625</v>
      </c>
      <c r="P100" s="2" t="n">
        <f aca="false">(O100-N100)/($D$9-$E$9)*100</f>
        <v>90.029296875</v>
      </c>
      <c r="Q100" s="2" t="n">
        <f aca="false">O100-N100</f>
        <v>9.0029296875</v>
      </c>
      <c r="R100" s="2" t="n">
        <f aca="false">IF(ROUND(Q100,1)&lt;=ROUND(Q99,1),0,R99+Q100)</f>
        <v>0</v>
      </c>
    </row>
    <row r="101" customFormat="false" ht="15" hidden="false" customHeight="false" outlineLevel="0" collapsed="false">
      <c r="B101" s="2" t="n">
        <f aca="false">D101*$E$5+E101*$E$6</f>
        <v>100</v>
      </c>
      <c r="C101" s="2" t="n">
        <f aca="false">0.5*$E$5*D101^2+0.5*$E$6*E101^2</f>
        <v>491.387610435486</v>
      </c>
      <c r="D101" s="2" t="n">
        <f aca="false">N100</f>
        <v>8.2724609375</v>
      </c>
      <c r="E101" s="2" t="n">
        <f aca="false">O100</f>
        <v>17.275390625</v>
      </c>
      <c r="F101" s="2" t="n">
        <f aca="false">D101*$E$5</f>
        <v>82.724609375</v>
      </c>
      <c r="G101" s="2" t="n">
        <f aca="false">E101*$E$6</f>
        <v>17.275390625</v>
      </c>
      <c r="H101" s="2" t="n">
        <f aca="false">IF(ROUND(Q100,2)=ROUND($R$6,2)*$R$5,0,(IF(Q100&lt;$R$6*$R$5,1,-1)))</f>
        <v>0</v>
      </c>
      <c r="I101" s="2" t="n">
        <f aca="false">IF(Q100&gt;$R$6*$R$5, H101*ABS(I100/2), H101*ABS(I100))</f>
        <v>0</v>
      </c>
      <c r="J101" s="2" t="n">
        <f aca="false">$F$9*I101</f>
        <v>0</v>
      </c>
      <c r="K101" s="2" t="n">
        <f aca="false">J101</f>
        <v>0</v>
      </c>
      <c r="L101" s="2" t="n">
        <f aca="false">F101-J101</f>
        <v>82.724609375</v>
      </c>
      <c r="M101" s="2" t="n">
        <f aca="false">G101+K101</f>
        <v>17.275390625</v>
      </c>
      <c r="N101" s="2" t="n">
        <f aca="false">L101/$E$5</f>
        <v>8.2724609375</v>
      </c>
      <c r="O101" s="2" t="n">
        <f aca="false">M101/$E$6</f>
        <v>17.275390625</v>
      </c>
      <c r="P101" s="2" t="n">
        <f aca="false">(O101-N101)/($D$9-$E$9)*100</f>
        <v>90.029296875</v>
      </c>
      <c r="Q101" s="2" t="n">
        <f aca="false">O101-N101</f>
        <v>9.0029296875</v>
      </c>
      <c r="R101" s="2" t="n">
        <f aca="false">IF(ROUND(Q101,1)&lt;=ROUND(Q100,1),0,R100+Q101)</f>
        <v>0</v>
      </c>
    </row>
    <row r="102" customFormat="false" ht="15" hidden="false" customHeight="false" outlineLevel="0" collapsed="false">
      <c r="B102" s="2" t="n">
        <f aca="false">D102*$E$5+E102*$E$6</f>
        <v>100</v>
      </c>
      <c r="C102" s="2" t="n">
        <f aca="false">0.5*$E$5*D102^2+0.5*$E$6*E102^2</f>
        <v>491.387610435486</v>
      </c>
      <c r="D102" s="2" t="n">
        <f aca="false">N101</f>
        <v>8.2724609375</v>
      </c>
      <c r="E102" s="2" t="n">
        <f aca="false">O101</f>
        <v>17.275390625</v>
      </c>
      <c r="F102" s="2" t="n">
        <f aca="false">D102*$E$5</f>
        <v>82.724609375</v>
      </c>
      <c r="G102" s="2" t="n">
        <f aca="false">E102*$E$6</f>
        <v>17.275390625</v>
      </c>
      <c r="H102" s="2" t="n">
        <f aca="false">IF(ROUND(Q101,2)=ROUND($R$6,2)*$R$5,0,(IF(Q101&lt;$R$6*$R$5,1,-1)))</f>
        <v>0</v>
      </c>
      <c r="I102" s="2" t="n">
        <f aca="false">IF(Q101&gt;$R$6*$R$5, H102*ABS(I101/2), H102*ABS(I101))</f>
        <v>0</v>
      </c>
      <c r="J102" s="2" t="n">
        <f aca="false">$F$9*I102</f>
        <v>0</v>
      </c>
      <c r="K102" s="2" t="n">
        <f aca="false">J102</f>
        <v>0</v>
      </c>
      <c r="L102" s="2" t="n">
        <f aca="false">F102-J102</f>
        <v>82.724609375</v>
      </c>
      <c r="M102" s="2" t="n">
        <f aca="false">G102+K102</f>
        <v>17.275390625</v>
      </c>
      <c r="N102" s="2" t="n">
        <f aca="false">L102/$E$5</f>
        <v>8.2724609375</v>
      </c>
      <c r="O102" s="2" t="n">
        <f aca="false">M102/$E$6</f>
        <v>17.275390625</v>
      </c>
      <c r="P102" s="2" t="n">
        <f aca="false">(O102-N102)/($D$9-$E$9)*100</f>
        <v>90.029296875</v>
      </c>
      <c r="Q102" s="2" t="n">
        <f aca="false">O102-N102</f>
        <v>9.0029296875</v>
      </c>
      <c r="R102" s="2" t="n">
        <f aca="false">IF(ROUND(Q102,1)&lt;=ROUND(Q101,1),0,R101+Q102)</f>
        <v>0</v>
      </c>
    </row>
    <row r="103" customFormat="false" ht="15" hidden="false" customHeight="false" outlineLevel="0" collapsed="false">
      <c r="B103" s="2" t="n">
        <f aca="false">D103*$E$5+E103*$E$6</f>
        <v>100</v>
      </c>
      <c r="C103" s="2" t="n">
        <f aca="false">0.5*$E$5*D103^2+0.5*$E$6*E103^2</f>
        <v>491.387610435486</v>
      </c>
      <c r="D103" s="2" t="n">
        <f aca="false">N102</f>
        <v>8.2724609375</v>
      </c>
      <c r="E103" s="2" t="n">
        <f aca="false">O102</f>
        <v>17.275390625</v>
      </c>
      <c r="F103" s="2" t="n">
        <f aca="false">D103*$E$5</f>
        <v>82.724609375</v>
      </c>
      <c r="G103" s="2" t="n">
        <f aca="false">E103*$E$6</f>
        <v>17.275390625</v>
      </c>
      <c r="H103" s="2" t="n">
        <f aca="false">IF(ROUND(Q102,2)=ROUND($R$6,2)*$R$5,0,(IF(Q102&lt;$R$6*$R$5,1,-1)))</f>
        <v>0</v>
      </c>
      <c r="I103" s="2" t="n">
        <f aca="false">IF(Q102&gt;$R$6*$R$5, H103*ABS(I102/2), H103*ABS(I102))</f>
        <v>0</v>
      </c>
      <c r="J103" s="2" t="n">
        <f aca="false">$F$9*I103</f>
        <v>0</v>
      </c>
      <c r="K103" s="2" t="n">
        <f aca="false">J103</f>
        <v>0</v>
      </c>
      <c r="L103" s="2" t="n">
        <f aca="false">F103-J103</f>
        <v>82.724609375</v>
      </c>
      <c r="M103" s="2" t="n">
        <f aca="false">G103+K103</f>
        <v>17.275390625</v>
      </c>
      <c r="N103" s="2" t="n">
        <f aca="false">L103/$E$5</f>
        <v>8.2724609375</v>
      </c>
      <c r="O103" s="2" t="n">
        <f aca="false">M103/$E$6</f>
        <v>17.275390625</v>
      </c>
      <c r="P103" s="2" t="n">
        <f aca="false">(O103-N103)/($D$9-$E$9)*100</f>
        <v>90.029296875</v>
      </c>
      <c r="Q103" s="2" t="n">
        <f aca="false">O103-N103</f>
        <v>9.0029296875</v>
      </c>
      <c r="R103" s="2" t="n">
        <f aca="false">IF(ROUND(Q103,1)&lt;=ROUND(Q102,1),0,R102+Q103)</f>
        <v>0</v>
      </c>
    </row>
    <row r="104" customFormat="false" ht="15" hidden="false" customHeight="false" outlineLevel="0" collapsed="false">
      <c r="B104" s="2" t="n">
        <f aca="false">D104*$E$5+E104*$E$6</f>
        <v>100</v>
      </c>
      <c r="C104" s="2" t="n">
        <f aca="false">0.5*$E$5*D104^2+0.5*$E$6*E104^2</f>
        <v>491.387610435486</v>
      </c>
      <c r="D104" s="2" t="n">
        <f aca="false">N103</f>
        <v>8.2724609375</v>
      </c>
      <c r="E104" s="2" t="n">
        <f aca="false">O103</f>
        <v>17.275390625</v>
      </c>
      <c r="F104" s="2" t="n">
        <f aca="false">D104*$E$5</f>
        <v>82.724609375</v>
      </c>
      <c r="G104" s="2" t="n">
        <f aca="false">E104*$E$6</f>
        <v>17.275390625</v>
      </c>
      <c r="H104" s="2" t="n">
        <f aca="false">IF(ROUND(Q103,2)=ROUND($R$6,2)*$R$5,0,(IF(Q103&lt;$R$6*$R$5,1,-1)))</f>
        <v>0</v>
      </c>
      <c r="I104" s="2" t="n">
        <f aca="false">IF(Q103&gt;$R$6*$R$5, H104*ABS(I103/2), H104*ABS(I103))</f>
        <v>0</v>
      </c>
      <c r="J104" s="2" t="n">
        <f aca="false">$F$9*I104</f>
        <v>0</v>
      </c>
      <c r="K104" s="2" t="n">
        <f aca="false">J104</f>
        <v>0</v>
      </c>
      <c r="L104" s="2" t="n">
        <f aca="false">F104-J104</f>
        <v>82.724609375</v>
      </c>
      <c r="M104" s="2" t="n">
        <f aca="false">G104+K104</f>
        <v>17.275390625</v>
      </c>
      <c r="N104" s="2" t="n">
        <f aca="false">L104/$E$5</f>
        <v>8.2724609375</v>
      </c>
      <c r="O104" s="2" t="n">
        <f aca="false">M104/$E$6</f>
        <v>17.275390625</v>
      </c>
      <c r="P104" s="2" t="n">
        <f aca="false">(O104-N104)/($D$9-$E$9)*100</f>
        <v>90.029296875</v>
      </c>
      <c r="Q104" s="2" t="n">
        <f aca="false">O104-N104</f>
        <v>9.0029296875</v>
      </c>
      <c r="R104" s="2" t="n">
        <f aca="false">IF(ROUND(Q104,1)&lt;=ROUND(Q103,1),0,R103+Q104)</f>
        <v>0</v>
      </c>
    </row>
    <row r="105" customFormat="false" ht="15" hidden="false" customHeight="false" outlineLevel="0" collapsed="false">
      <c r="B105" s="2" t="n">
        <f aca="false">D105*$E$5+E105*$E$6</f>
        <v>100</v>
      </c>
      <c r="C105" s="2" t="n">
        <f aca="false">0.5*$E$5*D105^2+0.5*$E$6*E105^2</f>
        <v>491.387610435486</v>
      </c>
      <c r="D105" s="2" t="n">
        <f aca="false">N104</f>
        <v>8.2724609375</v>
      </c>
      <c r="E105" s="2" t="n">
        <f aca="false">O104</f>
        <v>17.275390625</v>
      </c>
      <c r="F105" s="2" t="n">
        <f aca="false">D105*$E$5</f>
        <v>82.724609375</v>
      </c>
      <c r="G105" s="2" t="n">
        <f aca="false">E105*$E$6</f>
        <v>17.275390625</v>
      </c>
      <c r="H105" s="2" t="n">
        <f aca="false">IF(ROUND(Q104,2)=ROUND($R$6,2)*$R$5,0,(IF(Q104&lt;$R$6*$R$5,1,-1)))</f>
        <v>0</v>
      </c>
      <c r="I105" s="2" t="n">
        <f aca="false">IF(Q104&gt;$R$6*$R$5, H105*ABS(I104/2), H105*ABS(I104))</f>
        <v>0</v>
      </c>
      <c r="J105" s="2" t="n">
        <f aca="false">$F$9*I105</f>
        <v>0</v>
      </c>
      <c r="K105" s="2" t="n">
        <f aca="false">J105</f>
        <v>0</v>
      </c>
      <c r="L105" s="2" t="n">
        <f aca="false">F105-J105</f>
        <v>82.724609375</v>
      </c>
      <c r="M105" s="2" t="n">
        <f aca="false">G105+K105</f>
        <v>17.275390625</v>
      </c>
      <c r="N105" s="2" t="n">
        <f aca="false">L105/$E$5</f>
        <v>8.2724609375</v>
      </c>
      <c r="O105" s="2" t="n">
        <f aca="false">M105/$E$6</f>
        <v>17.275390625</v>
      </c>
      <c r="P105" s="2" t="n">
        <f aca="false">(O105-N105)/($D$9-$E$9)*100</f>
        <v>90.029296875</v>
      </c>
      <c r="Q105" s="2" t="n">
        <f aca="false">O105-N105</f>
        <v>9.0029296875</v>
      </c>
      <c r="R105" s="2" t="n">
        <f aca="false">IF(ROUND(Q105,1)&lt;=ROUND(Q104,1),0,R104+Q105)</f>
        <v>0</v>
      </c>
    </row>
    <row r="106" customFormat="false" ht="15" hidden="false" customHeight="false" outlineLevel="0" collapsed="false">
      <c r="B106" s="2" t="n">
        <f aca="false">D106*$E$5+E106*$E$6</f>
        <v>100</v>
      </c>
      <c r="C106" s="2" t="n">
        <f aca="false">0.5*$E$5*D106^2+0.5*$E$6*E106^2</f>
        <v>491.387610435486</v>
      </c>
      <c r="D106" s="2" t="n">
        <f aca="false">N105</f>
        <v>8.2724609375</v>
      </c>
      <c r="E106" s="2" t="n">
        <f aca="false">O105</f>
        <v>17.275390625</v>
      </c>
      <c r="F106" s="2" t="n">
        <f aca="false">D106*$E$5</f>
        <v>82.724609375</v>
      </c>
      <c r="G106" s="2" t="n">
        <f aca="false">E106*$E$6</f>
        <v>17.275390625</v>
      </c>
      <c r="H106" s="2" t="n">
        <f aca="false">IF(ROUND(Q105,2)=ROUND($R$6,2)*$R$5,0,(IF(Q105&lt;$R$6*$R$5,1,-1)))</f>
        <v>0</v>
      </c>
      <c r="I106" s="2" t="n">
        <f aca="false">IF(Q105&gt;$R$6*$R$5, H106*ABS(I105/2), H106*ABS(I105))</f>
        <v>0</v>
      </c>
      <c r="J106" s="2" t="n">
        <f aca="false">$F$9*I106</f>
        <v>0</v>
      </c>
      <c r="K106" s="2" t="n">
        <f aca="false">J106</f>
        <v>0</v>
      </c>
      <c r="L106" s="2" t="n">
        <f aca="false">F106-J106</f>
        <v>82.724609375</v>
      </c>
      <c r="M106" s="2" t="n">
        <f aca="false">G106+K106</f>
        <v>17.275390625</v>
      </c>
      <c r="N106" s="2" t="n">
        <f aca="false">L106/$E$5</f>
        <v>8.2724609375</v>
      </c>
      <c r="O106" s="2" t="n">
        <f aca="false">M106/$E$6</f>
        <v>17.275390625</v>
      </c>
      <c r="P106" s="2" t="n">
        <f aca="false">(O106-N106)/($D$9-$E$9)*100</f>
        <v>90.029296875</v>
      </c>
      <c r="Q106" s="2" t="n">
        <f aca="false">O106-N106</f>
        <v>9.0029296875</v>
      </c>
      <c r="R106" s="2" t="n">
        <f aca="false">IF(ROUND(Q106,1)&lt;=ROUND(Q105,1),0,R105+Q106)</f>
        <v>0</v>
      </c>
    </row>
    <row r="107" customFormat="false" ht="15" hidden="false" customHeight="false" outlineLevel="0" collapsed="false">
      <c r="B107" s="2" t="n">
        <f aca="false">D107*$E$5+E107*$E$6</f>
        <v>100</v>
      </c>
      <c r="C107" s="2" t="n">
        <f aca="false">0.5*$E$5*D107^2+0.5*$E$6*E107^2</f>
        <v>491.387610435486</v>
      </c>
      <c r="D107" s="2" t="n">
        <f aca="false">N106</f>
        <v>8.2724609375</v>
      </c>
      <c r="E107" s="2" t="n">
        <f aca="false">O106</f>
        <v>17.275390625</v>
      </c>
      <c r="F107" s="2" t="n">
        <f aca="false">D107*$E$5</f>
        <v>82.724609375</v>
      </c>
      <c r="G107" s="2" t="n">
        <f aca="false">E107*$E$6</f>
        <v>17.275390625</v>
      </c>
      <c r="H107" s="2" t="n">
        <f aca="false">IF(ROUND(Q106,2)=ROUND($R$6,2)*$R$5,0,(IF(Q106&lt;$R$6*$R$5,1,-1)))</f>
        <v>0</v>
      </c>
      <c r="I107" s="2" t="n">
        <f aca="false">IF(Q106&gt;$R$6*$R$5, H107*ABS(I106/2), H107*ABS(I106))</f>
        <v>0</v>
      </c>
      <c r="J107" s="2" t="n">
        <f aca="false">$F$9*I107</f>
        <v>0</v>
      </c>
      <c r="K107" s="2" t="n">
        <f aca="false">J107</f>
        <v>0</v>
      </c>
      <c r="L107" s="2" t="n">
        <f aca="false">F107-J107</f>
        <v>82.724609375</v>
      </c>
      <c r="M107" s="2" t="n">
        <f aca="false">G107+K107</f>
        <v>17.275390625</v>
      </c>
      <c r="N107" s="2" t="n">
        <f aca="false">L107/$E$5</f>
        <v>8.2724609375</v>
      </c>
      <c r="O107" s="2" t="n">
        <f aca="false">M107/$E$6</f>
        <v>17.275390625</v>
      </c>
      <c r="P107" s="2" t="n">
        <f aca="false">(O107-N107)/($D$9-$E$9)*100</f>
        <v>90.029296875</v>
      </c>
      <c r="Q107" s="2" t="n">
        <f aca="false">O107-N107</f>
        <v>9.0029296875</v>
      </c>
      <c r="R107" s="2" t="n">
        <f aca="false">IF(ROUND(Q107,1)&lt;=ROUND(Q106,1),0,R106+Q107)</f>
        <v>0</v>
      </c>
    </row>
    <row r="108" customFormat="false" ht="15" hidden="false" customHeight="false" outlineLevel="0" collapsed="false">
      <c r="B108" s="2" t="n">
        <f aca="false">D108*$E$5+E108*$E$6</f>
        <v>100</v>
      </c>
      <c r="C108" s="2" t="n">
        <f aca="false">0.5*$E$5*D108^2+0.5*$E$6*E108^2</f>
        <v>491.387610435486</v>
      </c>
      <c r="D108" s="2" t="n">
        <f aca="false">N107</f>
        <v>8.2724609375</v>
      </c>
      <c r="E108" s="2" t="n">
        <f aca="false">O107</f>
        <v>17.275390625</v>
      </c>
      <c r="F108" s="2" t="n">
        <f aca="false">D108*$E$5</f>
        <v>82.724609375</v>
      </c>
      <c r="G108" s="2" t="n">
        <f aca="false">E108*$E$6</f>
        <v>17.275390625</v>
      </c>
      <c r="H108" s="2" t="n">
        <f aca="false">IF(ROUND(Q107,2)=ROUND($R$6,2)*$R$5,0,(IF(Q107&lt;$R$6*$R$5,1,-1)))</f>
        <v>0</v>
      </c>
      <c r="I108" s="2" t="n">
        <f aca="false">IF(Q107&gt;$R$6*$R$5, H108*ABS(I107/2), H108*ABS(I107))</f>
        <v>0</v>
      </c>
      <c r="J108" s="2" t="n">
        <f aca="false">$F$9*I108</f>
        <v>0</v>
      </c>
      <c r="K108" s="2" t="n">
        <f aca="false">J108</f>
        <v>0</v>
      </c>
      <c r="L108" s="2" t="n">
        <f aca="false">F108-J108</f>
        <v>82.724609375</v>
      </c>
      <c r="M108" s="2" t="n">
        <f aca="false">G108+K108</f>
        <v>17.275390625</v>
      </c>
      <c r="N108" s="2" t="n">
        <f aca="false">L108/$E$5</f>
        <v>8.2724609375</v>
      </c>
      <c r="O108" s="2" t="n">
        <f aca="false">M108/$E$6</f>
        <v>17.275390625</v>
      </c>
      <c r="P108" s="2" t="n">
        <f aca="false">(O108-N108)/($D$9-$E$9)*100</f>
        <v>90.029296875</v>
      </c>
      <c r="Q108" s="2" t="n">
        <f aca="false">O108-N108</f>
        <v>9.0029296875</v>
      </c>
      <c r="R108" s="2" t="n">
        <f aca="false">IF(ROUND(Q108,1)&lt;=ROUND(Q107,1),0,R107+Q108)</f>
        <v>0</v>
      </c>
    </row>
    <row r="109" customFormat="false" ht="15" hidden="false" customHeight="false" outlineLevel="0" collapsed="false">
      <c r="B109" s="2" t="n">
        <f aca="false">D109*$E$5+E109*$E$6</f>
        <v>100</v>
      </c>
      <c r="C109" s="2" t="n">
        <f aca="false">0.5*$E$5*D109^2+0.5*$E$6*E109^2</f>
        <v>491.387610435486</v>
      </c>
      <c r="D109" s="2" t="n">
        <f aca="false">N108</f>
        <v>8.2724609375</v>
      </c>
      <c r="E109" s="2" t="n">
        <f aca="false">O108</f>
        <v>17.275390625</v>
      </c>
      <c r="F109" s="2" t="n">
        <f aca="false">D109*$E$5</f>
        <v>82.724609375</v>
      </c>
      <c r="G109" s="2" t="n">
        <f aca="false">E109*$E$6</f>
        <v>17.275390625</v>
      </c>
      <c r="H109" s="2" t="n">
        <f aca="false">IF(ROUND(Q108,2)=ROUND($R$6,2)*$R$5,0,(IF(Q108&lt;$R$6*$R$5,1,-1)))</f>
        <v>0</v>
      </c>
      <c r="I109" s="2" t="n">
        <f aca="false">IF(Q108&gt;$R$6*$R$5, H109*ABS(I108/2), H109*ABS(I108))</f>
        <v>0</v>
      </c>
      <c r="J109" s="2" t="n">
        <f aca="false">$F$9*I109</f>
        <v>0</v>
      </c>
      <c r="K109" s="2" t="n">
        <f aca="false">J109</f>
        <v>0</v>
      </c>
      <c r="L109" s="2" t="n">
        <f aca="false">F109-J109</f>
        <v>82.724609375</v>
      </c>
      <c r="M109" s="2" t="n">
        <f aca="false">G109+K109</f>
        <v>17.275390625</v>
      </c>
      <c r="N109" s="2" t="n">
        <f aca="false">L109/$E$5</f>
        <v>8.2724609375</v>
      </c>
      <c r="O109" s="2" t="n">
        <f aca="false">M109/$E$6</f>
        <v>17.275390625</v>
      </c>
      <c r="P109" s="2" t="n">
        <f aca="false">(O109-N109)/($D$9-$E$9)*100</f>
        <v>90.029296875</v>
      </c>
      <c r="Q109" s="2" t="n">
        <f aca="false">O109-N109</f>
        <v>9.0029296875</v>
      </c>
      <c r="R109" s="2" t="n">
        <f aca="false">IF(ROUND(Q109,1)&lt;=ROUND(Q108,1),0,R108+Q109)</f>
        <v>0</v>
      </c>
    </row>
    <row r="110" customFormat="false" ht="15" hidden="false" customHeight="false" outlineLevel="0" collapsed="false">
      <c r="B110" s="2" t="n">
        <f aca="false">D110*$E$5+E110*$E$6</f>
        <v>100</v>
      </c>
      <c r="C110" s="2" t="n">
        <f aca="false">0.5*$E$5*D110^2+0.5*$E$6*E110^2</f>
        <v>491.387610435486</v>
      </c>
      <c r="D110" s="2" t="n">
        <f aca="false">N109</f>
        <v>8.2724609375</v>
      </c>
      <c r="E110" s="2" t="n">
        <f aca="false">O109</f>
        <v>17.275390625</v>
      </c>
      <c r="F110" s="2" t="n">
        <f aca="false">D110*$E$5</f>
        <v>82.724609375</v>
      </c>
      <c r="G110" s="2" t="n">
        <f aca="false">E110*$E$6</f>
        <v>17.275390625</v>
      </c>
      <c r="H110" s="2" t="n">
        <f aca="false">IF(ROUND(Q109,2)=ROUND($R$6,2)*$R$5,0,(IF(Q109&lt;$R$6*$R$5,1,-1)))</f>
        <v>0</v>
      </c>
      <c r="I110" s="2" t="n">
        <f aca="false">IF(Q109&gt;$R$6*$R$5, H110*ABS(I109/2), H110*ABS(I109))</f>
        <v>0</v>
      </c>
      <c r="J110" s="2" t="n">
        <f aca="false">$F$9*I110</f>
        <v>0</v>
      </c>
      <c r="K110" s="2" t="n">
        <f aca="false">J110</f>
        <v>0</v>
      </c>
      <c r="L110" s="2" t="n">
        <f aca="false">F110-J110</f>
        <v>82.724609375</v>
      </c>
      <c r="M110" s="2" t="n">
        <f aca="false">G110+K110</f>
        <v>17.275390625</v>
      </c>
      <c r="N110" s="2" t="n">
        <f aca="false">L110/$E$5</f>
        <v>8.2724609375</v>
      </c>
      <c r="O110" s="2" t="n">
        <f aca="false">M110/$E$6</f>
        <v>17.275390625</v>
      </c>
      <c r="P110" s="2" t="n">
        <f aca="false">(O110-N110)/($D$9-$E$9)*100</f>
        <v>90.029296875</v>
      </c>
      <c r="Q110" s="2" t="n">
        <f aca="false">O110-N110</f>
        <v>9.0029296875</v>
      </c>
      <c r="R110" s="2" t="n">
        <f aca="false">IF(ROUND(Q110,1)&lt;=ROUND(Q109,1),0,R109+Q110)</f>
        <v>0</v>
      </c>
    </row>
    <row r="111" customFormat="false" ht="15" hidden="false" customHeight="false" outlineLevel="0" collapsed="false">
      <c r="B111" s="2" t="n">
        <f aca="false">D111*$E$5+E111*$E$6</f>
        <v>100</v>
      </c>
      <c r="C111" s="2" t="n">
        <f aca="false">0.5*$E$5*D111^2+0.5*$E$6*E111^2</f>
        <v>491.387610435486</v>
      </c>
      <c r="D111" s="2" t="n">
        <f aca="false">N110</f>
        <v>8.2724609375</v>
      </c>
      <c r="E111" s="2" t="n">
        <f aca="false">O110</f>
        <v>17.275390625</v>
      </c>
      <c r="F111" s="2" t="n">
        <f aca="false">D111*$E$5</f>
        <v>82.724609375</v>
      </c>
      <c r="G111" s="2" t="n">
        <f aca="false">E111*$E$6</f>
        <v>17.275390625</v>
      </c>
      <c r="H111" s="2" t="n">
        <f aca="false">IF(ROUND(Q110,2)=ROUND($R$6,2)*$R$5,0,(IF(Q110&lt;$R$6*$R$5,1,-1)))</f>
        <v>0</v>
      </c>
      <c r="I111" s="2" t="n">
        <f aca="false">IF(Q110&gt;$R$6*$R$5, H111*ABS(I110/2), H111*ABS(I110))</f>
        <v>0</v>
      </c>
      <c r="J111" s="2" t="n">
        <f aca="false">$F$9*I111</f>
        <v>0</v>
      </c>
      <c r="K111" s="2" t="n">
        <f aca="false">J111</f>
        <v>0</v>
      </c>
      <c r="L111" s="2" t="n">
        <f aca="false">F111-J111</f>
        <v>82.724609375</v>
      </c>
      <c r="M111" s="2" t="n">
        <f aca="false">G111+K111</f>
        <v>17.275390625</v>
      </c>
      <c r="N111" s="2" t="n">
        <f aca="false">L111/$E$5</f>
        <v>8.2724609375</v>
      </c>
      <c r="O111" s="2" t="n">
        <f aca="false">M111/$E$6</f>
        <v>17.275390625</v>
      </c>
      <c r="P111" s="2" t="n">
        <f aca="false">(O111-N111)/($D$9-$E$9)*100</f>
        <v>90.029296875</v>
      </c>
      <c r="Q111" s="2" t="n">
        <f aca="false">O111-N111</f>
        <v>9.0029296875</v>
      </c>
      <c r="R111" s="2" t="n">
        <f aca="false">IF(ROUND(Q111,1)&lt;=ROUND(Q110,1),0,R110+Q111)</f>
        <v>0</v>
      </c>
    </row>
    <row r="112" customFormat="false" ht="15" hidden="false" customHeight="false" outlineLevel="0" collapsed="false">
      <c r="B112" s="2" t="n">
        <f aca="false">D112*$E$5+E112*$E$6</f>
        <v>100</v>
      </c>
      <c r="C112" s="2" t="n">
        <f aca="false">0.5*$E$5*D112^2+0.5*$E$6*E112^2</f>
        <v>491.387610435486</v>
      </c>
      <c r="D112" s="2" t="n">
        <f aca="false">N111</f>
        <v>8.2724609375</v>
      </c>
      <c r="E112" s="2" t="n">
        <f aca="false">O111</f>
        <v>17.275390625</v>
      </c>
      <c r="F112" s="2" t="n">
        <f aca="false">D112*$E$5</f>
        <v>82.724609375</v>
      </c>
      <c r="G112" s="2" t="n">
        <f aca="false">E112*$E$6</f>
        <v>17.275390625</v>
      </c>
      <c r="H112" s="2" t="n">
        <f aca="false">IF(ROUND(Q111,2)=ROUND($R$6,2)*$R$5,0,(IF(Q111&lt;$R$6*$R$5,1,-1)))</f>
        <v>0</v>
      </c>
      <c r="I112" s="2" t="n">
        <f aca="false">IF(Q111&gt;$R$6*$R$5, H112*ABS(I111/2), H112*ABS(I111))</f>
        <v>0</v>
      </c>
      <c r="J112" s="2" t="n">
        <f aca="false">$F$9*I112</f>
        <v>0</v>
      </c>
      <c r="K112" s="2" t="n">
        <f aca="false">J112</f>
        <v>0</v>
      </c>
      <c r="L112" s="2" t="n">
        <f aca="false">F112-J112</f>
        <v>82.724609375</v>
      </c>
      <c r="M112" s="2" t="n">
        <f aca="false">G112+K112</f>
        <v>17.275390625</v>
      </c>
      <c r="N112" s="2" t="n">
        <f aca="false">L112/$E$5</f>
        <v>8.2724609375</v>
      </c>
      <c r="O112" s="2" t="n">
        <f aca="false">M112/$E$6</f>
        <v>17.275390625</v>
      </c>
      <c r="P112" s="2" t="n">
        <f aca="false">(O112-N112)/($D$9-$E$9)*100</f>
        <v>90.029296875</v>
      </c>
      <c r="Q112" s="2" t="n">
        <f aca="false">O112-N112</f>
        <v>9.0029296875</v>
      </c>
      <c r="R112" s="2" t="n">
        <f aca="false">IF(ROUND(Q112,1)&lt;=ROUND(Q111,1),0,R111+Q112)</f>
        <v>0</v>
      </c>
    </row>
    <row r="113" customFormat="false" ht="15" hidden="false" customHeight="false" outlineLevel="0" collapsed="false">
      <c r="B113" s="2" t="n">
        <f aca="false">D113*$E$5+E113*$E$6</f>
        <v>100</v>
      </c>
      <c r="C113" s="2" t="n">
        <f aca="false">0.5*$E$5*D113^2+0.5*$E$6*E113^2</f>
        <v>491.387610435486</v>
      </c>
      <c r="D113" s="2" t="n">
        <f aca="false">N112</f>
        <v>8.2724609375</v>
      </c>
      <c r="E113" s="2" t="n">
        <f aca="false">O112</f>
        <v>17.275390625</v>
      </c>
      <c r="F113" s="2" t="n">
        <f aca="false">D113*$E$5</f>
        <v>82.724609375</v>
      </c>
      <c r="G113" s="2" t="n">
        <f aca="false">E113*$E$6</f>
        <v>17.275390625</v>
      </c>
      <c r="H113" s="2" t="n">
        <f aca="false">IF(ROUND(Q112,2)=ROUND($R$6,2)*$R$5,0,(IF(Q112&lt;$R$6*$R$5,1,-1)))</f>
        <v>0</v>
      </c>
      <c r="I113" s="2" t="n">
        <f aca="false">IF(Q112&gt;$R$6*$R$5, H113*ABS(I112/2), H113*ABS(I112))</f>
        <v>0</v>
      </c>
      <c r="J113" s="2" t="n">
        <f aca="false">$F$9*I113</f>
        <v>0</v>
      </c>
      <c r="K113" s="2" t="n">
        <f aca="false">J113</f>
        <v>0</v>
      </c>
      <c r="L113" s="2" t="n">
        <f aca="false">F113-J113</f>
        <v>82.724609375</v>
      </c>
      <c r="M113" s="2" t="n">
        <f aca="false">G113+K113</f>
        <v>17.275390625</v>
      </c>
      <c r="N113" s="2" t="n">
        <f aca="false">L113/$E$5</f>
        <v>8.2724609375</v>
      </c>
      <c r="O113" s="2" t="n">
        <f aca="false">M113/$E$6</f>
        <v>17.275390625</v>
      </c>
      <c r="P113" s="2" t="n">
        <f aca="false">(O113-N113)/($D$9-$E$9)*100</f>
        <v>90.029296875</v>
      </c>
      <c r="Q113" s="2" t="n">
        <f aca="false">O113-N113</f>
        <v>9.0029296875</v>
      </c>
      <c r="R113" s="2" t="n">
        <f aca="false">IF(ROUND(Q113,1)&lt;=ROUND(Q112,1),0,R112+Q113)</f>
        <v>0</v>
      </c>
    </row>
    <row r="114" customFormat="false" ht="15" hidden="false" customHeight="false" outlineLevel="0" collapsed="false">
      <c r="B114" s="2" t="n">
        <f aca="false">D114*$E$5+E114*$E$6</f>
        <v>100</v>
      </c>
      <c r="C114" s="2" t="n">
        <f aca="false">0.5*$E$5*D114^2+0.5*$E$6*E114^2</f>
        <v>491.387610435486</v>
      </c>
      <c r="D114" s="2" t="n">
        <f aca="false">N113</f>
        <v>8.2724609375</v>
      </c>
      <c r="E114" s="2" t="n">
        <f aca="false">O113</f>
        <v>17.275390625</v>
      </c>
      <c r="F114" s="2" t="n">
        <f aca="false">D114*$E$5</f>
        <v>82.724609375</v>
      </c>
      <c r="G114" s="2" t="n">
        <f aca="false">E114*$E$6</f>
        <v>17.275390625</v>
      </c>
      <c r="H114" s="2" t="n">
        <f aca="false">IF(ROUND(Q113,2)=ROUND($R$6,2)*$R$5,0,(IF(Q113&lt;$R$6*$R$5,1,-1)))</f>
        <v>0</v>
      </c>
      <c r="I114" s="2" t="n">
        <f aca="false">IF(Q113&gt;$R$6*$R$5, H114*ABS(I113/2), H114*ABS(I113))</f>
        <v>0</v>
      </c>
      <c r="J114" s="2" t="n">
        <f aca="false">$F$9*I114</f>
        <v>0</v>
      </c>
      <c r="K114" s="2" t="n">
        <f aca="false">J114</f>
        <v>0</v>
      </c>
      <c r="L114" s="2" t="n">
        <f aca="false">F114-J114</f>
        <v>82.724609375</v>
      </c>
      <c r="M114" s="2" t="n">
        <f aca="false">G114+K114</f>
        <v>17.275390625</v>
      </c>
      <c r="N114" s="2" t="n">
        <f aca="false">L114/$E$5</f>
        <v>8.2724609375</v>
      </c>
      <c r="O114" s="2" t="n">
        <f aca="false">M114/$E$6</f>
        <v>17.275390625</v>
      </c>
      <c r="P114" s="2" t="n">
        <f aca="false">(O114-N114)/($D$9-$E$9)*100</f>
        <v>90.029296875</v>
      </c>
      <c r="Q114" s="2" t="n">
        <f aca="false">O114-N114</f>
        <v>9.0029296875</v>
      </c>
      <c r="R114" s="2" t="n">
        <f aca="false">IF(ROUND(Q114,1)&lt;=ROUND(Q113,1),0,R113+Q114)</f>
        <v>0</v>
      </c>
    </row>
    <row r="115" customFormat="false" ht="15" hidden="false" customHeight="false" outlineLevel="0" collapsed="false">
      <c r="B115" s="2" t="n">
        <f aca="false">D115*$E$5+E115*$E$6</f>
        <v>100</v>
      </c>
      <c r="C115" s="2" t="n">
        <f aca="false">0.5*$E$5*D115^2+0.5*$E$6*E115^2</f>
        <v>491.387610435486</v>
      </c>
      <c r="D115" s="2" t="n">
        <f aca="false">N114</f>
        <v>8.2724609375</v>
      </c>
      <c r="E115" s="2" t="n">
        <f aca="false">O114</f>
        <v>17.275390625</v>
      </c>
      <c r="F115" s="2" t="n">
        <f aca="false">D115*$E$5</f>
        <v>82.724609375</v>
      </c>
      <c r="G115" s="2" t="n">
        <f aca="false">E115*$E$6</f>
        <v>17.275390625</v>
      </c>
      <c r="H115" s="2" t="n">
        <f aca="false">IF(ROUND(Q114,2)=ROUND($R$6,2)*$R$5,0,(IF(Q114&lt;$R$6*$R$5,1,-1)))</f>
        <v>0</v>
      </c>
      <c r="I115" s="2" t="n">
        <f aca="false">IF(Q114&gt;$R$6*$R$5, H115*ABS(I114/2), H115*ABS(I114))</f>
        <v>0</v>
      </c>
      <c r="J115" s="2" t="n">
        <f aca="false">$F$9*I115</f>
        <v>0</v>
      </c>
      <c r="K115" s="2" t="n">
        <f aca="false">J115</f>
        <v>0</v>
      </c>
      <c r="L115" s="2" t="n">
        <f aca="false">F115-J115</f>
        <v>82.724609375</v>
      </c>
      <c r="M115" s="2" t="n">
        <f aca="false">G115+K115</f>
        <v>17.275390625</v>
      </c>
      <c r="N115" s="2" t="n">
        <f aca="false">L115/$E$5</f>
        <v>8.2724609375</v>
      </c>
      <c r="O115" s="2" t="n">
        <f aca="false">M115/$E$6</f>
        <v>17.275390625</v>
      </c>
      <c r="P115" s="2" t="n">
        <f aca="false">(O115-N115)/($D$9-$E$9)*100</f>
        <v>90.029296875</v>
      </c>
      <c r="Q115" s="2" t="n">
        <f aca="false">O115-N115</f>
        <v>9.0029296875</v>
      </c>
      <c r="R115" s="2" t="n">
        <f aca="false">IF(ROUND(Q115,1)&lt;=ROUND(Q114,1),0,R114+Q115)</f>
        <v>0</v>
      </c>
    </row>
    <row r="116" customFormat="false" ht="15" hidden="false" customHeight="false" outlineLevel="0" collapsed="false">
      <c r="B116" s="2" t="n">
        <f aca="false">D116*$E$5+E116*$E$6</f>
        <v>100</v>
      </c>
      <c r="C116" s="2" t="n">
        <f aca="false">0.5*$E$5*D116^2+0.5*$E$6*E116^2</f>
        <v>491.387610435486</v>
      </c>
      <c r="D116" s="2" t="n">
        <f aca="false">N115</f>
        <v>8.2724609375</v>
      </c>
      <c r="E116" s="2" t="n">
        <f aca="false">O115</f>
        <v>17.275390625</v>
      </c>
      <c r="F116" s="2" t="n">
        <f aca="false">D116*$E$5</f>
        <v>82.724609375</v>
      </c>
      <c r="G116" s="2" t="n">
        <f aca="false">E116*$E$6</f>
        <v>17.275390625</v>
      </c>
      <c r="H116" s="2" t="n">
        <f aca="false">IF(ROUND(Q115,2)=ROUND($R$6,2)*$R$5,0,(IF(Q115&lt;$R$6*$R$5,1,-1)))</f>
        <v>0</v>
      </c>
      <c r="I116" s="2" t="n">
        <f aca="false">IF(Q115&gt;$R$6*$R$5, H116*ABS(I115/2), H116*ABS(I115))</f>
        <v>0</v>
      </c>
      <c r="J116" s="2" t="n">
        <f aca="false">$F$9*I116</f>
        <v>0</v>
      </c>
      <c r="K116" s="2" t="n">
        <f aca="false">J116</f>
        <v>0</v>
      </c>
      <c r="L116" s="2" t="n">
        <f aca="false">F116-J116</f>
        <v>82.724609375</v>
      </c>
      <c r="M116" s="2" t="n">
        <f aca="false">G116+K116</f>
        <v>17.275390625</v>
      </c>
      <c r="N116" s="2" t="n">
        <f aca="false">L116/$E$5</f>
        <v>8.2724609375</v>
      </c>
      <c r="O116" s="2" t="n">
        <f aca="false">M116/$E$6</f>
        <v>17.275390625</v>
      </c>
      <c r="P116" s="2" t="n">
        <f aca="false">(O116-N116)/($D$9-$E$9)*100</f>
        <v>90.029296875</v>
      </c>
      <c r="Q116" s="2" t="n">
        <f aca="false">O116-N116</f>
        <v>9.0029296875</v>
      </c>
      <c r="R116" s="2" t="n">
        <f aca="false">IF(ROUND(Q116,1)&lt;=ROUND(Q115,1),0,R115+Q116)</f>
        <v>0</v>
      </c>
    </row>
    <row r="117" customFormat="false" ht="15" hidden="false" customHeight="false" outlineLevel="0" collapsed="false">
      <c r="B117" s="2" t="n">
        <f aca="false">D117*$E$5+E117*$E$6</f>
        <v>100</v>
      </c>
      <c r="C117" s="2" t="n">
        <f aca="false">0.5*$E$5*D117^2+0.5*$E$6*E117^2</f>
        <v>491.387610435486</v>
      </c>
      <c r="D117" s="2" t="n">
        <f aca="false">N116</f>
        <v>8.2724609375</v>
      </c>
      <c r="E117" s="2" t="n">
        <f aca="false">O116</f>
        <v>17.275390625</v>
      </c>
      <c r="F117" s="2" t="n">
        <f aca="false">D117*$E$5</f>
        <v>82.724609375</v>
      </c>
      <c r="G117" s="2" t="n">
        <f aca="false">E117*$E$6</f>
        <v>17.275390625</v>
      </c>
      <c r="H117" s="2" t="n">
        <f aca="false">IF(ROUND(Q116,2)=ROUND($R$6,2)*$R$5,0,(IF(Q116&lt;$R$6*$R$5,1,-1)))</f>
        <v>0</v>
      </c>
      <c r="I117" s="2" t="n">
        <f aca="false">IF(Q116&gt;$R$6*$R$5, H117*ABS(I116/2), H117*ABS(I116))</f>
        <v>0</v>
      </c>
      <c r="J117" s="2" t="n">
        <f aca="false">$F$9*I117</f>
        <v>0</v>
      </c>
      <c r="K117" s="2" t="n">
        <f aca="false">J117</f>
        <v>0</v>
      </c>
      <c r="L117" s="2" t="n">
        <f aca="false">F117-J117</f>
        <v>82.724609375</v>
      </c>
      <c r="M117" s="2" t="n">
        <f aca="false">G117+K117</f>
        <v>17.275390625</v>
      </c>
      <c r="N117" s="2" t="n">
        <f aca="false">L117/$E$5</f>
        <v>8.2724609375</v>
      </c>
      <c r="O117" s="2" t="n">
        <f aca="false">M117/$E$6</f>
        <v>17.275390625</v>
      </c>
      <c r="P117" s="2" t="n">
        <f aca="false">(O117-N117)/($D$9-$E$9)*100</f>
        <v>90.029296875</v>
      </c>
      <c r="Q117" s="2" t="n">
        <f aca="false">O117-N117</f>
        <v>9.0029296875</v>
      </c>
      <c r="R117" s="2" t="n">
        <f aca="false">IF(ROUND(Q117,1)&lt;=ROUND(Q116,1),0,R116+Q117)</f>
        <v>0</v>
      </c>
    </row>
    <row r="118" customFormat="false" ht="15" hidden="false" customHeight="false" outlineLevel="0" collapsed="false">
      <c r="B118" s="2" t="n">
        <f aca="false">D118*$E$5+E118*$E$6</f>
        <v>100</v>
      </c>
      <c r="C118" s="2" t="n">
        <f aca="false">0.5*$E$5*D118^2+0.5*$E$6*E118^2</f>
        <v>491.387610435486</v>
      </c>
      <c r="D118" s="2" t="n">
        <f aca="false">N117</f>
        <v>8.2724609375</v>
      </c>
      <c r="E118" s="2" t="n">
        <f aca="false">O117</f>
        <v>17.275390625</v>
      </c>
      <c r="F118" s="2" t="n">
        <f aca="false">D118*$E$5</f>
        <v>82.724609375</v>
      </c>
      <c r="G118" s="2" t="n">
        <f aca="false">E118*$E$6</f>
        <v>17.275390625</v>
      </c>
      <c r="H118" s="2" t="n">
        <f aca="false">IF(ROUND(Q117,2)=ROUND($R$6,2)*$R$5,0,(IF(Q117&lt;$R$6*$R$5,1,-1)))</f>
        <v>0</v>
      </c>
      <c r="I118" s="2" t="n">
        <f aca="false">IF(Q117&gt;$R$6*$R$5, H118*ABS(I117/2), H118*ABS(I117))</f>
        <v>0</v>
      </c>
      <c r="J118" s="2" t="n">
        <f aca="false">$F$9*I118</f>
        <v>0</v>
      </c>
      <c r="K118" s="2" t="n">
        <f aca="false">J118</f>
        <v>0</v>
      </c>
      <c r="L118" s="2" t="n">
        <f aca="false">F118-J118</f>
        <v>82.724609375</v>
      </c>
      <c r="M118" s="2" t="n">
        <f aca="false">G118+K118</f>
        <v>17.275390625</v>
      </c>
      <c r="N118" s="2" t="n">
        <f aca="false">L118/$E$5</f>
        <v>8.2724609375</v>
      </c>
      <c r="O118" s="2" t="n">
        <f aca="false">M118/$E$6</f>
        <v>17.275390625</v>
      </c>
      <c r="P118" s="2" t="n">
        <f aca="false">(O118-N118)/($D$9-$E$9)*100</f>
        <v>90.029296875</v>
      </c>
      <c r="Q118" s="2" t="n">
        <f aca="false">O118-N118</f>
        <v>9.0029296875</v>
      </c>
      <c r="R118" s="2" t="n">
        <f aca="false">IF(ROUND(Q118,1)&lt;=ROUND(Q117,1),0,R117+Q118)</f>
        <v>0</v>
      </c>
    </row>
    <row r="119" customFormat="false" ht="15" hidden="false" customHeight="false" outlineLevel="0" collapsed="false">
      <c r="B119" s="2" t="n">
        <f aca="false">D119*$E$5+E119*$E$6</f>
        <v>100</v>
      </c>
      <c r="C119" s="2" t="n">
        <f aca="false">0.5*$E$5*D119^2+0.5*$E$6*E119^2</f>
        <v>491.387610435486</v>
      </c>
      <c r="D119" s="2" t="n">
        <f aca="false">N118</f>
        <v>8.2724609375</v>
      </c>
      <c r="E119" s="2" t="n">
        <f aca="false">O118</f>
        <v>17.275390625</v>
      </c>
      <c r="F119" s="2" t="n">
        <f aca="false">D119*$E$5</f>
        <v>82.724609375</v>
      </c>
      <c r="G119" s="2" t="n">
        <f aca="false">E119*$E$6</f>
        <v>17.275390625</v>
      </c>
      <c r="H119" s="2" t="n">
        <f aca="false">IF(ROUND(Q118,2)=ROUND($R$6,2)*$R$5,0,(IF(Q118&lt;$R$6*$R$5,1,-1)))</f>
        <v>0</v>
      </c>
      <c r="I119" s="2" t="n">
        <f aca="false">IF(Q118&gt;$R$6*$R$5, H119*ABS(I118/2), H119*ABS(I118))</f>
        <v>0</v>
      </c>
      <c r="J119" s="2" t="n">
        <f aca="false">$F$9*I119</f>
        <v>0</v>
      </c>
      <c r="K119" s="2" t="n">
        <f aca="false">J119</f>
        <v>0</v>
      </c>
      <c r="L119" s="2" t="n">
        <f aca="false">F119-J119</f>
        <v>82.724609375</v>
      </c>
      <c r="M119" s="2" t="n">
        <f aca="false">G119+K119</f>
        <v>17.275390625</v>
      </c>
      <c r="N119" s="2" t="n">
        <f aca="false">L119/$E$5</f>
        <v>8.2724609375</v>
      </c>
      <c r="O119" s="2" t="n">
        <f aca="false">M119/$E$6</f>
        <v>17.275390625</v>
      </c>
      <c r="P119" s="2" t="n">
        <f aca="false">(O119-N119)/($D$9-$E$9)*100</f>
        <v>90.029296875</v>
      </c>
      <c r="Q119" s="2" t="n">
        <f aca="false">O119-N119</f>
        <v>9.0029296875</v>
      </c>
      <c r="R119" s="2" t="n">
        <f aca="false">IF(ROUND(Q119,1)&lt;=ROUND(Q118,1),0,R118+Q119)</f>
        <v>0</v>
      </c>
    </row>
    <row r="120" customFormat="false" ht="15" hidden="false" customHeight="false" outlineLevel="0" collapsed="false">
      <c r="B120" s="2" t="n">
        <f aca="false">D120*$E$5+E120*$E$6</f>
        <v>100</v>
      </c>
      <c r="C120" s="2" t="n">
        <f aca="false">0.5*$E$5*D120^2+0.5*$E$6*E120^2</f>
        <v>491.387610435486</v>
      </c>
      <c r="D120" s="2" t="n">
        <f aca="false">N119</f>
        <v>8.2724609375</v>
      </c>
      <c r="E120" s="2" t="n">
        <f aca="false">O119</f>
        <v>17.275390625</v>
      </c>
      <c r="F120" s="2" t="n">
        <f aca="false">D120*$E$5</f>
        <v>82.724609375</v>
      </c>
      <c r="G120" s="2" t="n">
        <f aca="false">E120*$E$6</f>
        <v>17.275390625</v>
      </c>
      <c r="H120" s="2" t="n">
        <f aca="false">IF(ROUND(Q119,2)=ROUND($R$6,2)*$R$5,0,(IF(Q119&lt;$R$6*$R$5,1,-1)))</f>
        <v>0</v>
      </c>
      <c r="I120" s="2" t="n">
        <f aca="false">IF(Q119&gt;$R$6*$R$5, H120*ABS(I119/2), H120*ABS(I119))</f>
        <v>0</v>
      </c>
      <c r="J120" s="2" t="n">
        <f aca="false">$F$9*I120</f>
        <v>0</v>
      </c>
      <c r="K120" s="2" t="n">
        <f aca="false">J120</f>
        <v>0</v>
      </c>
      <c r="L120" s="2" t="n">
        <f aca="false">F120-J120</f>
        <v>82.724609375</v>
      </c>
      <c r="M120" s="2" t="n">
        <f aca="false">G120+K120</f>
        <v>17.275390625</v>
      </c>
      <c r="N120" s="2" t="n">
        <f aca="false">L120/$E$5</f>
        <v>8.2724609375</v>
      </c>
      <c r="O120" s="2" t="n">
        <f aca="false">M120/$E$6</f>
        <v>17.275390625</v>
      </c>
      <c r="P120" s="2" t="n">
        <f aca="false">(O120-N120)/($D$9-$E$9)*100</f>
        <v>90.029296875</v>
      </c>
      <c r="Q120" s="2" t="n">
        <f aca="false">O120-N120</f>
        <v>9.0029296875</v>
      </c>
      <c r="R120" s="2" t="n">
        <f aca="false">IF(ROUND(Q120,1)&lt;=ROUND(Q119,1),0,R119+Q120)</f>
        <v>0</v>
      </c>
    </row>
    <row r="121" customFormat="false" ht="15" hidden="false" customHeight="false" outlineLevel="0" collapsed="false">
      <c r="B121" s="2" t="n">
        <f aca="false">D121*$E$5+E121*$E$6</f>
        <v>100</v>
      </c>
      <c r="C121" s="2" t="n">
        <f aca="false">0.5*$E$5*D121^2+0.5*$E$6*E121^2</f>
        <v>491.387610435486</v>
      </c>
      <c r="D121" s="2" t="n">
        <f aca="false">N120</f>
        <v>8.2724609375</v>
      </c>
      <c r="E121" s="2" t="n">
        <f aca="false">O120</f>
        <v>17.275390625</v>
      </c>
      <c r="F121" s="2" t="n">
        <f aca="false">D121*$E$5</f>
        <v>82.724609375</v>
      </c>
      <c r="G121" s="2" t="n">
        <f aca="false">E121*$E$6</f>
        <v>17.275390625</v>
      </c>
      <c r="H121" s="2" t="n">
        <f aca="false">IF(ROUND(Q120,2)=ROUND($R$6,2)*$R$5,0,(IF(Q120&lt;$R$6*$R$5,1,-1)))</f>
        <v>0</v>
      </c>
      <c r="I121" s="2" t="n">
        <f aca="false">IF(Q120&gt;$R$6*$R$5, H121*ABS(I120/2), H121*ABS(I120))</f>
        <v>0</v>
      </c>
      <c r="J121" s="2" t="n">
        <f aca="false">$F$9*I121</f>
        <v>0</v>
      </c>
      <c r="K121" s="2" t="n">
        <f aca="false">J121</f>
        <v>0</v>
      </c>
      <c r="L121" s="2" t="n">
        <f aca="false">F121-J121</f>
        <v>82.724609375</v>
      </c>
      <c r="M121" s="2" t="n">
        <f aca="false">G121+K121</f>
        <v>17.275390625</v>
      </c>
      <c r="N121" s="2" t="n">
        <f aca="false">L121/$E$5</f>
        <v>8.2724609375</v>
      </c>
      <c r="O121" s="2" t="n">
        <f aca="false">M121/$E$6</f>
        <v>17.275390625</v>
      </c>
      <c r="P121" s="2" t="n">
        <f aca="false">(O121-N121)/($D$9-$E$9)*100</f>
        <v>90.029296875</v>
      </c>
      <c r="Q121" s="2" t="n">
        <f aca="false">O121-N121</f>
        <v>9.0029296875</v>
      </c>
      <c r="R121" s="2" t="n">
        <f aca="false">IF(ROUND(Q121,1)&lt;=ROUND(Q120,1),0,R120+Q121)</f>
        <v>0</v>
      </c>
    </row>
    <row r="122" customFormat="false" ht="15" hidden="false" customHeight="false" outlineLevel="0" collapsed="false">
      <c r="B122" s="2" t="n">
        <f aca="false">D122*$E$5+E122*$E$6</f>
        <v>100</v>
      </c>
      <c r="C122" s="2" t="n">
        <f aca="false">0.5*$E$5*D122^2+0.5*$E$6*E122^2</f>
        <v>491.387610435486</v>
      </c>
      <c r="D122" s="2" t="n">
        <f aca="false">N121</f>
        <v>8.2724609375</v>
      </c>
      <c r="E122" s="2" t="n">
        <f aca="false">O121</f>
        <v>17.275390625</v>
      </c>
      <c r="F122" s="2" t="n">
        <f aca="false">D122*$E$5</f>
        <v>82.724609375</v>
      </c>
      <c r="G122" s="2" t="n">
        <f aca="false">E122*$E$6</f>
        <v>17.275390625</v>
      </c>
      <c r="H122" s="2" t="n">
        <f aca="false">IF(ROUND(Q121,2)=ROUND($R$6,2)*$R$5,0,(IF(Q121&lt;$R$6*$R$5,1,-1)))</f>
        <v>0</v>
      </c>
      <c r="I122" s="2" t="n">
        <f aca="false">IF(Q121&gt;$R$6*$R$5, H122*ABS(I121/2), H122*ABS(I121))</f>
        <v>0</v>
      </c>
      <c r="J122" s="2" t="n">
        <f aca="false">$F$9*I122</f>
        <v>0</v>
      </c>
      <c r="K122" s="2" t="n">
        <f aca="false">J122</f>
        <v>0</v>
      </c>
      <c r="L122" s="2" t="n">
        <f aca="false">F122-J122</f>
        <v>82.724609375</v>
      </c>
      <c r="M122" s="2" t="n">
        <f aca="false">G122+K122</f>
        <v>17.275390625</v>
      </c>
      <c r="N122" s="2" t="n">
        <f aca="false">L122/$E$5</f>
        <v>8.2724609375</v>
      </c>
      <c r="O122" s="2" t="n">
        <f aca="false">M122/$E$6</f>
        <v>17.275390625</v>
      </c>
      <c r="P122" s="2" t="n">
        <f aca="false">(O122-N122)/($D$9-$E$9)*100</f>
        <v>90.029296875</v>
      </c>
      <c r="Q122" s="2" t="n">
        <f aca="false">O122-N122</f>
        <v>9.0029296875</v>
      </c>
      <c r="R122" s="2" t="n">
        <f aca="false">IF(ROUND(Q122,1)&lt;=ROUND(Q121,1),0,R121+Q122)</f>
        <v>0</v>
      </c>
    </row>
    <row r="123" customFormat="false" ht="15" hidden="false" customHeight="false" outlineLevel="0" collapsed="false">
      <c r="B123" s="2" t="n">
        <f aca="false">D123*$E$5+E123*$E$6</f>
        <v>100</v>
      </c>
      <c r="C123" s="2" t="n">
        <f aca="false">0.5*$E$5*D123^2+0.5*$E$6*E123^2</f>
        <v>491.387610435486</v>
      </c>
      <c r="D123" s="2" t="n">
        <f aca="false">N122</f>
        <v>8.2724609375</v>
      </c>
      <c r="E123" s="2" t="n">
        <f aca="false">O122</f>
        <v>17.275390625</v>
      </c>
      <c r="F123" s="2" t="n">
        <f aca="false">D123*$E$5</f>
        <v>82.724609375</v>
      </c>
      <c r="G123" s="2" t="n">
        <f aca="false">E123*$E$6</f>
        <v>17.275390625</v>
      </c>
      <c r="H123" s="2" t="n">
        <f aca="false">IF(ROUND(Q122,2)=ROUND($R$6,2)*$R$5,0,(IF(Q122&lt;$R$6*$R$5,1,-1)))</f>
        <v>0</v>
      </c>
      <c r="I123" s="2" t="n">
        <f aca="false">IF(Q122&gt;$R$6*$R$5, H123*ABS(I122/2), H123*ABS(I122))</f>
        <v>0</v>
      </c>
      <c r="J123" s="2" t="n">
        <f aca="false">$F$9*I123</f>
        <v>0</v>
      </c>
      <c r="K123" s="2" t="n">
        <f aca="false">J123</f>
        <v>0</v>
      </c>
      <c r="L123" s="2" t="n">
        <f aca="false">F123-J123</f>
        <v>82.724609375</v>
      </c>
      <c r="M123" s="2" t="n">
        <f aca="false">G123+K123</f>
        <v>17.275390625</v>
      </c>
      <c r="N123" s="2" t="n">
        <f aca="false">L123/$E$5</f>
        <v>8.2724609375</v>
      </c>
      <c r="O123" s="2" t="n">
        <f aca="false">M123/$E$6</f>
        <v>17.275390625</v>
      </c>
      <c r="P123" s="2" t="n">
        <f aca="false">(O123-N123)/($D$9-$E$9)*100</f>
        <v>90.029296875</v>
      </c>
      <c r="Q123" s="2" t="n">
        <f aca="false">O123-N123</f>
        <v>9.0029296875</v>
      </c>
      <c r="R123" s="2" t="n">
        <f aca="false">IF(ROUND(Q123,1)&lt;=ROUND(Q122,1),0,R122+Q123)</f>
        <v>0</v>
      </c>
    </row>
    <row r="124" customFormat="false" ht="15" hidden="false" customHeight="false" outlineLevel="0" collapsed="false">
      <c r="B124" s="2" t="n">
        <f aca="false">D124*$E$5+E124*$E$6</f>
        <v>100</v>
      </c>
      <c r="C124" s="2" t="n">
        <f aca="false">0.5*$E$5*D124^2+0.5*$E$6*E124^2</f>
        <v>491.387610435486</v>
      </c>
      <c r="D124" s="2" t="n">
        <f aca="false">N123</f>
        <v>8.2724609375</v>
      </c>
      <c r="E124" s="2" t="n">
        <f aca="false">O123</f>
        <v>17.275390625</v>
      </c>
      <c r="F124" s="2" t="n">
        <f aca="false">D124*$E$5</f>
        <v>82.724609375</v>
      </c>
      <c r="G124" s="2" t="n">
        <f aca="false">E124*$E$6</f>
        <v>17.275390625</v>
      </c>
      <c r="H124" s="2" t="n">
        <f aca="false">IF(ROUND(Q123,2)=ROUND($R$6,2)*$R$5,0,(IF(Q123&lt;$R$6*$R$5,1,-1)))</f>
        <v>0</v>
      </c>
      <c r="I124" s="2" t="n">
        <f aca="false">IF(Q123&gt;$R$6*$R$5, H124*ABS(I123/2), H124*ABS(I123))</f>
        <v>0</v>
      </c>
      <c r="J124" s="2" t="n">
        <f aca="false">$F$9*I124</f>
        <v>0</v>
      </c>
      <c r="K124" s="2" t="n">
        <f aca="false">J124</f>
        <v>0</v>
      </c>
      <c r="L124" s="2" t="n">
        <f aca="false">F124-J124</f>
        <v>82.724609375</v>
      </c>
      <c r="M124" s="2" t="n">
        <f aca="false">G124+K124</f>
        <v>17.275390625</v>
      </c>
      <c r="N124" s="2" t="n">
        <f aca="false">L124/$E$5</f>
        <v>8.2724609375</v>
      </c>
      <c r="O124" s="2" t="n">
        <f aca="false">M124/$E$6</f>
        <v>17.275390625</v>
      </c>
      <c r="P124" s="2" t="n">
        <f aca="false">(O124-N124)/($D$9-$E$9)*100</f>
        <v>90.029296875</v>
      </c>
      <c r="Q124" s="2" t="n">
        <f aca="false">O124-N124</f>
        <v>9.0029296875</v>
      </c>
      <c r="R124" s="2" t="n">
        <f aca="false">IF(ROUND(Q124,1)&lt;=ROUND(Q123,1),0,R123+Q124)</f>
        <v>0</v>
      </c>
    </row>
    <row r="125" customFormat="false" ht="15" hidden="false" customHeight="false" outlineLevel="0" collapsed="false">
      <c r="B125" s="2" t="n">
        <f aca="false">D125*$E$5+E125*$E$6</f>
        <v>100</v>
      </c>
      <c r="C125" s="2" t="n">
        <f aca="false">0.5*$E$5*D125^2+0.5*$E$6*E125^2</f>
        <v>491.387610435486</v>
      </c>
      <c r="D125" s="2" t="n">
        <f aca="false">N124</f>
        <v>8.2724609375</v>
      </c>
      <c r="E125" s="2" t="n">
        <f aca="false">O124</f>
        <v>17.275390625</v>
      </c>
      <c r="F125" s="2" t="n">
        <f aca="false">D125*$E$5</f>
        <v>82.724609375</v>
      </c>
      <c r="G125" s="2" t="n">
        <f aca="false">E125*$E$6</f>
        <v>17.275390625</v>
      </c>
      <c r="H125" s="2" t="n">
        <f aca="false">IF(ROUND(Q124,2)=ROUND($R$6,2)*$R$5,0,(IF(Q124&lt;$R$6*$R$5,1,-1)))</f>
        <v>0</v>
      </c>
      <c r="I125" s="2" t="n">
        <f aca="false">IF(Q124&gt;$R$6*$R$5, H125*ABS(I124/2), H125*ABS(I124))</f>
        <v>0</v>
      </c>
      <c r="J125" s="2" t="n">
        <f aca="false">$F$9*I125</f>
        <v>0</v>
      </c>
      <c r="K125" s="2" t="n">
        <f aca="false">J125</f>
        <v>0</v>
      </c>
      <c r="L125" s="2" t="n">
        <f aca="false">F125-J125</f>
        <v>82.724609375</v>
      </c>
      <c r="M125" s="2" t="n">
        <f aca="false">G125+K125</f>
        <v>17.275390625</v>
      </c>
      <c r="N125" s="2" t="n">
        <f aca="false">L125/$E$5</f>
        <v>8.2724609375</v>
      </c>
      <c r="O125" s="2" t="n">
        <f aca="false">M125/$E$6</f>
        <v>17.275390625</v>
      </c>
      <c r="P125" s="2" t="n">
        <f aca="false">(O125-N125)/($D$9-$E$9)*100</f>
        <v>90.029296875</v>
      </c>
      <c r="Q125" s="2" t="n">
        <f aca="false">O125-N125</f>
        <v>9.0029296875</v>
      </c>
      <c r="R125" s="2" t="n">
        <f aca="false">IF(ROUND(Q125,1)&lt;=ROUND(Q124,1),0,R124+Q125)</f>
        <v>0</v>
      </c>
    </row>
    <row r="126" customFormat="false" ht="15" hidden="false" customHeight="false" outlineLevel="0" collapsed="false">
      <c r="B126" s="2" t="n">
        <f aca="false">D126*$E$5+E126*$E$6</f>
        <v>100</v>
      </c>
      <c r="C126" s="2" t="n">
        <f aca="false">0.5*$E$5*D126^2+0.5*$E$6*E126^2</f>
        <v>491.387610435486</v>
      </c>
      <c r="D126" s="2" t="n">
        <f aca="false">N125</f>
        <v>8.2724609375</v>
      </c>
      <c r="E126" s="2" t="n">
        <f aca="false">O125</f>
        <v>17.275390625</v>
      </c>
      <c r="F126" s="2" t="n">
        <f aca="false">D126*$E$5</f>
        <v>82.724609375</v>
      </c>
      <c r="G126" s="2" t="n">
        <f aca="false">E126*$E$6</f>
        <v>17.275390625</v>
      </c>
      <c r="H126" s="2" t="n">
        <f aca="false">IF(ROUND(Q125,2)=ROUND($R$6,2)*$R$5,0,(IF(Q125&lt;$R$6*$R$5,1,-1)))</f>
        <v>0</v>
      </c>
      <c r="I126" s="2" t="n">
        <f aca="false">IF(Q125&gt;$R$6*$R$5, H126*ABS(I125/2), H126*ABS(I125))</f>
        <v>0</v>
      </c>
      <c r="J126" s="2" t="n">
        <f aca="false">$F$9*I126</f>
        <v>0</v>
      </c>
      <c r="K126" s="2" t="n">
        <f aca="false">J126</f>
        <v>0</v>
      </c>
      <c r="L126" s="2" t="n">
        <f aca="false">F126-J126</f>
        <v>82.724609375</v>
      </c>
      <c r="M126" s="2" t="n">
        <f aca="false">G126+K126</f>
        <v>17.275390625</v>
      </c>
      <c r="N126" s="2" t="n">
        <f aca="false">L126/$E$5</f>
        <v>8.2724609375</v>
      </c>
      <c r="O126" s="2" t="n">
        <f aca="false">M126/$E$6</f>
        <v>17.275390625</v>
      </c>
      <c r="P126" s="2" t="n">
        <f aca="false">(O126-N126)/($D$9-$E$9)*100</f>
        <v>90.029296875</v>
      </c>
      <c r="Q126" s="2" t="n">
        <f aca="false">O126-N126</f>
        <v>9.0029296875</v>
      </c>
      <c r="R126" s="2" t="n">
        <f aca="false">IF(ROUND(Q126,1)&lt;=ROUND(Q125,1),0,R125+Q126)</f>
        <v>0</v>
      </c>
    </row>
    <row r="127" customFormat="false" ht="15" hidden="false" customHeight="false" outlineLevel="0" collapsed="false">
      <c r="B127" s="2" t="n">
        <f aca="false">D127*$E$5+E127*$E$6</f>
        <v>100</v>
      </c>
      <c r="C127" s="2" t="n">
        <f aca="false">0.5*$E$5*D127^2+0.5*$E$6*E127^2</f>
        <v>491.387610435486</v>
      </c>
      <c r="D127" s="2" t="n">
        <f aca="false">N126</f>
        <v>8.2724609375</v>
      </c>
      <c r="E127" s="2" t="n">
        <f aca="false">O126</f>
        <v>17.275390625</v>
      </c>
      <c r="F127" s="2" t="n">
        <f aca="false">D127*$E$5</f>
        <v>82.724609375</v>
      </c>
      <c r="G127" s="2" t="n">
        <f aca="false">E127*$E$6</f>
        <v>17.275390625</v>
      </c>
      <c r="H127" s="2" t="n">
        <f aca="false">IF(ROUND(Q126,2)=ROUND($R$6,2)*$R$5,0,(IF(Q126&lt;$R$6*$R$5,1,-1)))</f>
        <v>0</v>
      </c>
      <c r="I127" s="2" t="n">
        <f aca="false">IF(Q126&gt;$R$6*$R$5, H127*ABS(I126/2), H127*ABS(I126))</f>
        <v>0</v>
      </c>
      <c r="J127" s="2" t="n">
        <f aca="false">$F$9*I127</f>
        <v>0</v>
      </c>
      <c r="K127" s="2" t="n">
        <f aca="false">J127</f>
        <v>0</v>
      </c>
      <c r="L127" s="2" t="n">
        <f aca="false">F127-J127</f>
        <v>82.724609375</v>
      </c>
      <c r="M127" s="2" t="n">
        <f aca="false">G127+K127</f>
        <v>17.275390625</v>
      </c>
      <c r="N127" s="2" t="n">
        <f aca="false">L127/$E$5</f>
        <v>8.2724609375</v>
      </c>
      <c r="O127" s="2" t="n">
        <f aca="false">M127/$E$6</f>
        <v>17.275390625</v>
      </c>
      <c r="P127" s="2" t="n">
        <f aca="false">(O127-N127)/($D$9-$E$9)*100</f>
        <v>90.029296875</v>
      </c>
      <c r="Q127" s="2" t="n">
        <f aca="false">O127-N127</f>
        <v>9.0029296875</v>
      </c>
      <c r="R127" s="2" t="n">
        <f aca="false">IF(ROUND(Q127,1)&lt;=ROUND(Q126,1),0,R126+Q127)</f>
        <v>0</v>
      </c>
    </row>
    <row r="128" customFormat="false" ht="15" hidden="false" customHeight="false" outlineLevel="0" collapsed="false">
      <c r="B128" s="2" t="n">
        <f aca="false">D128*$E$5+E128*$E$6</f>
        <v>100</v>
      </c>
      <c r="C128" s="2" t="n">
        <f aca="false">0.5*$E$5*D128^2+0.5*$E$6*E128^2</f>
        <v>491.387610435486</v>
      </c>
      <c r="D128" s="2" t="n">
        <f aca="false">N127</f>
        <v>8.2724609375</v>
      </c>
      <c r="E128" s="2" t="n">
        <f aca="false">O127</f>
        <v>17.275390625</v>
      </c>
      <c r="F128" s="2" t="n">
        <f aca="false">D128*$E$5</f>
        <v>82.724609375</v>
      </c>
      <c r="G128" s="2" t="n">
        <f aca="false">E128*$E$6</f>
        <v>17.275390625</v>
      </c>
      <c r="H128" s="2" t="n">
        <f aca="false">IF(ROUND(Q127,2)=ROUND($R$6,2)*$R$5,0,(IF(Q127&lt;$R$6*$R$5,1,-1)))</f>
        <v>0</v>
      </c>
      <c r="I128" s="2" t="n">
        <f aca="false">IF(Q127&gt;$R$6*$R$5, H128*ABS(I127/2), H128*ABS(I127))</f>
        <v>0</v>
      </c>
      <c r="J128" s="2" t="n">
        <f aca="false">$F$9*I128</f>
        <v>0</v>
      </c>
      <c r="K128" s="2" t="n">
        <f aca="false">J128</f>
        <v>0</v>
      </c>
      <c r="L128" s="2" t="n">
        <f aca="false">F128-J128</f>
        <v>82.724609375</v>
      </c>
      <c r="M128" s="2" t="n">
        <f aca="false">G128+K128</f>
        <v>17.275390625</v>
      </c>
      <c r="N128" s="2" t="n">
        <f aca="false">L128/$E$5</f>
        <v>8.2724609375</v>
      </c>
      <c r="O128" s="2" t="n">
        <f aca="false">M128/$E$6</f>
        <v>17.275390625</v>
      </c>
      <c r="P128" s="2" t="n">
        <f aca="false">(O128-N128)/($D$9-$E$9)*100</f>
        <v>90.029296875</v>
      </c>
      <c r="Q128" s="2" t="n">
        <f aca="false">O128-N128</f>
        <v>9.0029296875</v>
      </c>
      <c r="R128" s="2" t="n">
        <f aca="false">IF(ROUND(Q128,1)&lt;=ROUND(Q127,1),0,R127+Q128)</f>
        <v>0</v>
      </c>
    </row>
    <row r="129" customFormat="false" ht="15" hidden="false" customHeight="false" outlineLevel="0" collapsed="false">
      <c r="B129" s="2" t="n">
        <f aca="false">D129*$E$5+E129*$E$6</f>
        <v>100</v>
      </c>
      <c r="C129" s="2" t="n">
        <f aca="false">0.5*$E$5*D129^2+0.5*$E$6*E129^2</f>
        <v>491.387610435486</v>
      </c>
      <c r="D129" s="2" t="n">
        <f aca="false">N128</f>
        <v>8.2724609375</v>
      </c>
      <c r="E129" s="2" t="n">
        <f aca="false">O128</f>
        <v>17.275390625</v>
      </c>
      <c r="F129" s="2" t="n">
        <f aca="false">D129*$E$5</f>
        <v>82.724609375</v>
      </c>
      <c r="G129" s="2" t="n">
        <f aca="false">E129*$E$6</f>
        <v>17.275390625</v>
      </c>
      <c r="H129" s="2" t="n">
        <f aca="false">IF(ROUND(Q128,2)=ROUND($R$6,2)*$R$5,0,(IF(Q128&lt;$R$6*$R$5,1,-1)))</f>
        <v>0</v>
      </c>
      <c r="I129" s="2" t="n">
        <f aca="false">IF(Q128&gt;$R$6*$R$5, H129*ABS(I128/2), H129*ABS(I128))</f>
        <v>0</v>
      </c>
      <c r="J129" s="2" t="n">
        <f aca="false">$F$9*I129</f>
        <v>0</v>
      </c>
      <c r="K129" s="2" t="n">
        <f aca="false">J129</f>
        <v>0</v>
      </c>
      <c r="L129" s="2" t="n">
        <f aca="false">F129-J129</f>
        <v>82.724609375</v>
      </c>
      <c r="M129" s="2" t="n">
        <f aca="false">G129+K129</f>
        <v>17.275390625</v>
      </c>
      <c r="N129" s="2" t="n">
        <f aca="false">L129/$E$5</f>
        <v>8.2724609375</v>
      </c>
      <c r="O129" s="2" t="n">
        <f aca="false">M129/$E$6</f>
        <v>17.275390625</v>
      </c>
      <c r="P129" s="2" t="n">
        <f aca="false">(O129-N129)/($D$9-$E$9)*100</f>
        <v>90.029296875</v>
      </c>
      <c r="Q129" s="2" t="n">
        <f aca="false">O129-N129</f>
        <v>9.0029296875</v>
      </c>
      <c r="R129" s="2" t="n">
        <f aca="false">IF(ROUND(Q129,1)&lt;=ROUND(Q128,1),0,R128+Q129)</f>
        <v>0</v>
      </c>
    </row>
    <row r="130" customFormat="false" ht="15" hidden="false" customHeight="false" outlineLevel="0" collapsed="false">
      <c r="B130" s="2" t="n">
        <f aca="false">D130*$E$5+E130*$E$6</f>
        <v>100</v>
      </c>
      <c r="C130" s="2" t="n">
        <f aca="false">0.5*$E$5*D130^2+0.5*$E$6*E130^2</f>
        <v>491.387610435486</v>
      </c>
      <c r="D130" s="2" t="n">
        <f aca="false">N129</f>
        <v>8.2724609375</v>
      </c>
      <c r="E130" s="2" t="n">
        <f aca="false">O129</f>
        <v>17.275390625</v>
      </c>
      <c r="F130" s="2" t="n">
        <f aca="false">D130*$E$5</f>
        <v>82.724609375</v>
      </c>
      <c r="G130" s="2" t="n">
        <f aca="false">E130*$E$6</f>
        <v>17.275390625</v>
      </c>
      <c r="H130" s="2" t="n">
        <f aca="false">IF(ROUND(Q129,2)=ROUND($R$6,2)*$R$5,0,(IF(Q129&lt;$R$6*$R$5,1,-1)))</f>
        <v>0</v>
      </c>
      <c r="I130" s="2" t="n">
        <f aca="false">IF(Q129&gt;$R$6*$R$5, H130*ABS(I129/2), H130*ABS(I129))</f>
        <v>0</v>
      </c>
      <c r="J130" s="2" t="n">
        <f aca="false">$F$9*I130</f>
        <v>0</v>
      </c>
      <c r="K130" s="2" t="n">
        <f aca="false">J130</f>
        <v>0</v>
      </c>
      <c r="L130" s="2" t="n">
        <f aca="false">F130-J130</f>
        <v>82.724609375</v>
      </c>
      <c r="M130" s="2" t="n">
        <f aca="false">G130+K130</f>
        <v>17.275390625</v>
      </c>
      <c r="N130" s="2" t="n">
        <f aca="false">L130/$E$5</f>
        <v>8.2724609375</v>
      </c>
      <c r="O130" s="2" t="n">
        <f aca="false">M130/$E$6</f>
        <v>17.275390625</v>
      </c>
      <c r="P130" s="2" t="n">
        <f aca="false">(O130-N130)/($D$9-$E$9)*100</f>
        <v>90.029296875</v>
      </c>
      <c r="Q130" s="2" t="n">
        <f aca="false">O130-N130</f>
        <v>9.0029296875</v>
      </c>
      <c r="R130" s="2" t="n">
        <f aca="false">IF(ROUND(Q130,1)&lt;=ROUND(Q129,1),0,R129+Q130)</f>
        <v>0</v>
      </c>
    </row>
    <row r="131" customFormat="false" ht="15" hidden="false" customHeight="false" outlineLevel="0" collapsed="false">
      <c r="B131" s="2" t="n">
        <f aca="false">D131*$E$5+E131*$E$6</f>
        <v>100</v>
      </c>
      <c r="C131" s="2" t="n">
        <f aca="false">0.5*$E$5*D131^2+0.5*$E$6*E131^2</f>
        <v>491.387610435486</v>
      </c>
      <c r="D131" s="2" t="n">
        <f aca="false">N130</f>
        <v>8.2724609375</v>
      </c>
      <c r="E131" s="2" t="n">
        <f aca="false">O130</f>
        <v>17.275390625</v>
      </c>
      <c r="F131" s="2" t="n">
        <f aca="false">D131*$E$5</f>
        <v>82.724609375</v>
      </c>
      <c r="G131" s="2" t="n">
        <f aca="false">E131*$E$6</f>
        <v>17.275390625</v>
      </c>
      <c r="H131" s="2" t="n">
        <f aca="false">IF(ROUND(Q130,2)=ROUND($R$6,2)*$R$5,0,(IF(Q130&lt;$R$6*$R$5,1,-1)))</f>
        <v>0</v>
      </c>
      <c r="I131" s="2" t="n">
        <f aca="false">IF(Q130&gt;$R$6*$R$5, H131*ABS(I130/2), H131*ABS(I130))</f>
        <v>0</v>
      </c>
      <c r="J131" s="2" t="n">
        <f aca="false">$F$9*I131</f>
        <v>0</v>
      </c>
      <c r="K131" s="2" t="n">
        <f aca="false">J131</f>
        <v>0</v>
      </c>
      <c r="L131" s="2" t="n">
        <f aca="false">F131-J131</f>
        <v>82.724609375</v>
      </c>
      <c r="M131" s="2" t="n">
        <f aca="false">G131+K131</f>
        <v>17.275390625</v>
      </c>
      <c r="N131" s="2" t="n">
        <f aca="false">L131/$E$5</f>
        <v>8.2724609375</v>
      </c>
      <c r="O131" s="2" t="n">
        <f aca="false">M131/$E$6</f>
        <v>17.275390625</v>
      </c>
      <c r="P131" s="2" t="n">
        <f aca="false">(O131-N131)/($D$9-$E$9)*100</f>
        <v>90.029296875</v>
      </c>
      <c r="Q131" s="2" t="n">
        <f aca="false">O131-N131</f>
        <v>9.0029296875</v>
      </c>
      <c r="R131" s="2" t="n">
        <f aca="false">IF(ROUND(Q131,1)&lt;=ROUND(Q130,1),0,R130+Q131)</f>
        <v>0</v>
      </c>
    </row>
    <row r="132" customFormat="false" ht="15" hidden="false" customHeight="false" outlineLevel="0" collapsed="false">
      <c r="B132" s="2" t="n">
        <f aca="false">D132*$E$5+E132*$E$6</f>
        <v>100</v>
      </c>
      <c r="C132" s="2" t="n">
        <f aca="false">0.5*$E$5*D132^2+0.5*$E$6*E132^2</f>
        <v>491.387610435486</v>
      </c>
      <c r="D132" s="2" t="n">
        <f aca="false">N131</f>
        <v>8.2724609375</v>
      </c>
      <c r="E132" s="2" t="n">
        <f aca="false">O131</f>
        <v>17.275390625</v>
      </c>
      <c r="F132" s="2" t="n">
        <f aca="false">D132*$E$5</f>
        <v>82.724609375</v>
      </c>
      <c r="G132" s="2" t="n">
        <f aca="false">E132*$E$6</f>
        <v>17.275390625</v>
      </c>
      <c r="H132" s="2" t="n">
        <f aca="false">IF(ROUND(Q131,2)=ROUND($R$6,2)*$R$5,0,(IF(Q131&lt;$R$6*$R$5,1,-1)))</f>
        <v>0</v>
      </c>
      <c r="I132" s="2" t="n">
        <f aca="false">IF(Q131&gt;$R$6*$R$5, H132*ABS(I131/2), H132*ABS(I131))</f>
        <v>0</v>
      </c>
      <c r="J132" s="2" t="n">
        <f aca="false">$F$9*I132</f>
        <v>0</v>
      </c>
      <c r="K132" s="2" t="n">
        <f aca="false">J132</f>
        <v>0</v>
      </c>
      <c r="L132" s="2" t="n">
        <f aca="false">F132-J132</f>
        <v>82.724609375</v>
      </c>
      <c r="M132" s="2" t="n">
        <f aca="false">G132+K132</f>
        <v>17.275390625</v>
      </c>
      <c r="N132" s="2" t="n">
        <f aca="false">L132/$E$5</f>
        <v>8.2724609375</v>
      </c>
      <c r="O132" s="2" t="n">
        <f aca="false">M132/$E$6</f>
        <v>17.275390625</v>
      </c>
      <c r="P132" s="2" t="n">
        <f aca="false">(O132-N132)/($D$9-$E$9)*100</f>
        <v>90.029296875</v>
      </c>
      <c r="Q132" s="2" t="n">
        <f aca="false">O132-N132</f>
        <v>9.0029296875</v>
      </c>
      <c r="R132" s="2" t="n">
        <f aca="false">IF(ROUND(Q132,1)&lt;=ROUND(Q131,1),0,R131+Q132)</f>
        <v>0</v>
      </c>
    </row>
    <row r="133" customFormat="false" ht="15" hidden="false" customHeight="false" outlineLevel="0" collapsed="false">
      <c r="B133" s="2" t="n">
        <f aca="false">D133*$E$5+E133*$E$6</f>
        <v>100</v>
      </c>
      <c r="C133" s="2" t="n">
        <f aca="false">0.5*$E$5*D133^2+0.5*$E$6*E133^2</f>
        <v>491.387610435486</v>
      </c>
      <c r="D133" s="2" t="n">
        <f aca="false">N132</f>
        <v>8.2724609375</v>
      </c>
      <c r="E133" s="2" t="n">
        <f aca="false">O132</f>
        <v>17.275390625</v>
      </c>
      <c r="F133" s="2" t="n">
        <f aca="false">D133*$E$5</f>
        <v>82.724609375</v>
      </c>
      <c r="G133" s="2" t="n">
        <f aca="false">E133*$E$6</f>
        <v>17.275390625</v>
      </c>
      <c r="H133" s="2" t="n">
        <f aca="false">IF(ROUND(Q132,2)=ROUND($R$6,2)*$R$5,0,(IF(Q132&lt;$R$6*$R$5,1,-1)))</f>
        <v>0</v>
      </c>
      <c r="I133" s="2" t="n">
        <f aca="false">IF(Q132&gt;$R$6*$R$5, H133*ABS(I132/2), H133*ABS(I132))</f>
        <v>0</v>
      </c>
      <c r="J133" s="2" t="n">
        <f aca="false">$F$9*I133</f>
        <v>0</v>
      </c>
      <c r="K133" s="2" t="n">
        <f aca="false">J133</f>
        <v>0</v>
      </c>
      <c r="L133" s="2" t="n">
        <f aca="false">F133-J133</f>
        <v>82.724609375</v>
      </c>
      <c r="M133" s="2" t="n">
        <f aca="false">G133+K133</f>
        <v>17.275390625</v>
      </c>
      <c r="N133" s="2" t="n">
        <f aca="false">L133/$E$5</f>
        <v>8.2724609375</v>
      </c>
      <c r="O133" s="2" t="n">
        <f aca="false">M133/$E$6</f>
        <v>17.275390625</v>
      </c>
      <c r="P133" s="2" t="n">
        <f aca="false">(O133-N133)/($D$9-$E$9)*100</f>
        <v>90.029296875</v>
      </c>
      <c r="Q133" s="2" t="n">
        <f aca="false">O133-N133</f>
        <v>9.0029296875</v>
      </c>
      <c r="R133" s="2" t="n">
        <f aca="false">IF(ROUND(Q133,1)&lt;=ROUND(Q132,1),0,R132+Q133)</f>
        <v>0</v>
      </c>
    </row>
    <row r="134" customFormat="false" ht="15" hidden="false" customHeight="false" outlineLevel="0" collapsed="false">
      <c r="B134" s="2" t="n">
        <f aca="false">D134*$E$5+E134*$E$6</f>
        <v>100</v>
      </c>
      <c r="C134" s="2" t="n">
        <f aca="false">0.5*$E$5*D134^2+0.5*$E$6*E134^2</f>
        <v>491.387610435486</v>
      </c>
      <c r="D134" s="2" t="n">
        <f aca="false">N133</f>
        <v>8.2724609375</v>
      </c>
      <c r="E134" s="2" t="n">
        <f aca="false">O133</f>
        <v>17.275390625</v>
      </c>
      <c r="F134" s="2" t="n">
        <f aca="false">D134*$E$5</f>
        <v>82.724609375</v>
      </c>
      <c r="G134" s="2" t="n">
        <f aca="false">E134*$E$6</f>
        <v>17.275390625</v>
      </c>
      <c r="H134" s="2" t="n">
        <f aca="false">IF(ROUND(Q133,2)=ROUND($R$6,2)*$R$5,0,(IF(Q133&lt;$R$6*$R$5,1,-1)))</f>
        <v>0</v>
      </c>
      <c r="I134" s="2" t="n">
        <f aca="false">IF(Q133&gt;$R$6*$R$5, H134*ABS(I133/2), H134*ABS(I133))</f>
        <v>0</v>
      </c>
      <c r="J134" s="2" t="n">
        <f aca="false">$F$9*I134</f>
        <v>0</v>
      </c>
      <c r="K134" s="2" t="n">
        <f aca="false">J134</f>
        <v>0</v>
      </c>
      <c r="L134" s="2" t="n">
        <f aca="false">F134-J134</f>
        <v>82.724609375</v>
      </c>
      <c r="M134" s="2" t="n">
        <f aca="false">G134+K134</f>
        <v>17.275390625</v>
      </c>
      <c r="N134" s="2" t="n">
        <f aca="false">L134/$E$5</f>
        <v>8.2724609375</v>
      </c>
      <c r="O134" s="2" t="n">
        <f aca="false">M134/$E$6</f>
        <v>17.275390625</v>
      </c>
      <c r="P134" s="2" t="n">
        <f aca="false">(O134-N134)/($D$9-$E$9)*100</f>
        <v>90.029296875</v>
      </c>
      <c r="Q134" s="2" t="n">
        <f aca="false">O134-N134</f>
        <v>9.0029296875</v>
      </c>
      <c r="R134" s="2" t="n">
        <f aca="false">IF(ROUND(Q134,1)&lt;=ROUND(Q133,1),0,R133+Q134)</f>
        <v>0</v>
      </c>
    </row>
    <row r="135" customFormat="false" ht="15" hidden="false" customHeight="false" outlineLevel="0" collapsed="false">
      <c r="B135" s="2" t="n">
        <f aca="false">D135*$E$5+E135*$E$6</f>
        <v>100</v>
      </c>
      <c r="C135" s="2" t="n">
        <f aca="false">0.5*$E$5*D135^2+0.5*$E$6*E135^2</f>
        <v>491.387610435486</v>
      </c>
      <c r="D135" s="2" t="n">
        <f aca="false">N134</f>
        <v>8.2724609375</v>
      </c>
      <c r="E135" s="2" t="n">
        <f aca="false">O134</f>
        <v>17.275390625</v>
      </c>
      <c r="F135" s="2" t="n">
        <f aca="false">D135*$E$5</f>
        <v>82.724609375</v>
      </c>
      <c r="G135" s="2" t="n">
        <f aca="false">E135*$E$6</f>
        <v>17.275390625</v>
      </c>
      <c r="H135" s="2" t="n">
        <f aca="false">IF(ROUND(Q134,2)=ROUND($R$6,2)*$R$5,0,(IF(Q134&lt;$R$6*$R$5,1,-1)))</f>
        <v>0</v>
      </c>
      <c r="I135" s="2" t="n">
        <f aca="false">IF(Q134&gt;$R$6*$R$5, H135*ABS(I134/2), H135*ABS(I134))</f>
        <v>0</v>
      </c>
      <c r="J135" s="2" t="n">
        <f aca="false">$F$9*I135</f>
        <v>0</v>
      </c>
      <c r="K135" s="2" t="n">
        <f aca="false">J135</f>
        <v>0</v>
      </c>
      <c r="L135" s="2" t="n">
        <f aca="false">F135-J135</f>
        <v>82.724609375</v>
      </c>
      <c r="M135" s="2" t="n">
        <f aca="false">G135+K135</f>
        <v>17.275390625</v>
      </c>
      <c r="N135" s="2" t="n">
        <f aca="false">L135/$E$5</f>
        <v>8.2724609375</v>
      </c>
      <c r="O135" s="2" t="n">
        <f aca="false">M135/$E$6</f>
        <v>17.275390625</v>
      </c>
      <c r="P135" s="2" t="n">
        <f aca="false">(O135-N135)/($D$9-$E$9)*100</f>
        <v>90.029296875</v>
      </c>
      <c r="Q135" s="2" t="n">
        <f aca="false">O135-N135</f>
        <v>9.0029296875</v>
      </c>
      <c r="R135" s="2" t="n">
        <f aca="false">IF(ROUND(Q135,1)&lt;=ROUND(Q134,1),0,R134+Q135)</f>
        <v>0</v>
      </c>
    </row>
    <row r="136" customFormat="false" ht="15" hidden="false" customHeight="false" outlineLevel="0" collapsed="false">
      <c r="B136" s="2" t="n">
        <f aca="false">D136*$E$5+E136*$E$6</f>
        <v>100</v>
      </c>
      <c r="C136" s="2" t="n">
        <f aca="false">0.5*$E$5*D136^2+0.5*$E$6*E136^2</f>
        <v>491.387610435486</v>
      </c>
      <c r="D136" s="2" t="n">
        <f aca="false">N135</f>
        <v>8.2724609375</v>
      </c>
      <c r="E136" s="2" t="n">
        <f aca="false">O135</f>
        <v>17.275390625</v>
      </c>
      <c r="F136" s="2" t="n">
        <f aca="false">D136*$E$5</f>
        <v>82.724609375</v>
      </c>
      <c r="G136" s="2" t="n">
        <f aca="false">E136*$E$6</f>
        <v>17.275390625</v>
      </c>
      <c r="H136" s="2" t="n">
        <f aca="false">IF(ROUND(Q135,2)=ROUND($R$6,2)*$R$5,0,(IF(Q135&lt;$R$6*$R$5,1,-1)))</f>
        <v>0</v>
      </c>
      <c r="I136" s="2" t="n">
        <f aca="false">IF(Q135&gt;$R$6*$R$5, H136*ABS(I135/2), H136*ABS(I135))</f>
        <v>0</v>
      </c>
      <c r="J136" s="2" t="n">
        <f aca="false">$F$9*I136</f>
        <v>0</v>
      </c>
      <c r="K136" s="2" t="n">
        <f aca="false">J136</f>
        <v>0</v>
      </c>
      <c r="L136" s="2" t="n">
        <f aca="false">F136-J136</f>
        <v>82.724609375</v>
      </c>
      <c r="M136" s="2" t="n">
        <f aca="false">G136+K136</f>
        <v>17.275390625</v>
      </c>
      <c r="N136" s="2" t="n">
        <f aca="false">L136/$E$5</f>
        <v>8.2724609375</v>
      </c>
      <c r="O136" s="2" t="n">
        <f aca="false">M136/$E$6</f>
        <v>17.275390625</v>
      </c>
      <c r="P136" s="2" t="n">
        <f aca="false">(O136-N136)/($D$9-$E$9)*100</f>
        <v>90.029296875</v>
      </c>
      <c r="Q136" s="2" t="n">
        <f aca="false">O136-N136</f>
        <v>9.0029296875</v>
      </c>
      <c r="R136" s="2" t="n">
        <f aca="false">IF(ROUND(Q136,1)&lt;=ROUND(Q135,1),0,R135+Q136)</f>
        <v>0</v>
      </c>
    </row>
    <row r="137" customFormat="false" ht="15" hidden="false" customHeight="false" outlineLevel="0" collapsed="false">
      <c r="B137" s="2" t="n">
        <f aca="false">D137*$E$5+E137*$E$6</f>
        <v>100</v>
      </c>
      <c r="C137" s="2" t="n">
        <f aca="false">0.5*$E$5*D137^2+0.5*$E$6*E137^2</f>
        <v>491.387610435486</v>
      </c>
      <c r="D137" s="2" t="n">
        <f aca="false">N136</f>
        <v>8.2724609375</v>
      </c>
      <c r="E137" s="2" t="n">
        <f aca="false">O136</f>
        <v>17.275390625</v>
      </c>
      <c r="F137" s="2" t="n">
        <f aca="false">D137*$E$5</f>
        <v>82.724609375</v>
      </c>
      <c r="G137" s="2" t="n">
        <f aca="false">E137*$E$6</f>
        <v>17.275390625</v>
      </c>
      <c r="H137" s="2" t="n">
        <f aca="false">IF(ROUND(Q136,2)=ROUND($R$6,2)*$R$5,0,(IF(Q136&lt;$R$6*$R$5,1,-1)))</f>
        <v>0</v>
      </c>
      <c r="I137" s="2" t="n">
        <f aca="false">IF(Q136&gt;$R$6*$R$5, H137*ABS(I136/2), H137*ABS(I136))</f>
        <v>0</v>
      </c>
      <c r="J137" s="2" t="n">
        <f aca="false">$F$9*I137</f>
        <v>0</v>
      </c>
      <c r="K137" s="2" t="n">
        <f aca="false">J137</f>
        <v>0</v>
      </c>
      <c r="L137" s="2" t="n">
        <f aca="false">F137-J137</f>
        <v>82.724609375</v>
      </c>
      <c r="M137" s="2" t="n">
        <f aca="false">G137+K137</f>
        <v>17.275390625</v>
      </c>
      <c r="N137" s="2" t="n">
        <f aca="false">L137/$E$5</f>
        <v>8.2724609375</v>
      </c>
      <c r="O137" s="2" t="n">
        <f aca="false">M137/$E$6</f>
        <v>17.275390625</v>
      </c>
      <c r="P137" s="2" t="n">
        <f aca="false">(O137-N137)/($D$9-$E$9)*100</f>
        <v>90.029296875</v>
      </c>
      <c r="Q137" s="2" t="n">
        <f aca="false">O137-N137</f>
        <v>9.0029296875</v>
      </c>
      <c r="R137" s="2" t="n">
        <f aca="false">IF(ROUND(Q137,1)&lt;=ROUND(Q136,1),0,R136+Q137)</f>
        <v>0</v>
      </c>
    </row>
    <row r="138" customFormat="false" ht="15" hidden="false" customHeight="false" outlineLevel="0" collapsed="false">
      <c r="B138" s="2" t="n">
        <f aca="false">D138*$E$5+E138*$E$6</f>
        <v>100</v>
      </c>
      <c r="C138" s="2" t="n">
        <f aca="false">0.5*$E$5*D138^2+0.5*$E$6*E138^2</f>
        <v>491.387610435486</v>
      </c>
      <c r="D138" s="2" t="n">
        <f aca="false">N137</f>
        <v>8.2724609375</v>
      </c>
      <c r="E138" s="2" t="n">
        <f aca="false">O137</f>
        <v>17.275390625</v>
      </c>
      <c r="F138" s="2" t="n">
        <f aca="false">D138*$E$5</f>
        <v>82.724609375</v>
      </c>
      <c r="G138" s="2" t="n">
        <f aca="false">E138*$E$6</f>
        <v>17.275390625</v>
      </c>
      <c r="H138" s="2" t="n">
        <f aca="false">IF(ROUND(Q137,2)=ROUND($R$6,2)*$R$5,0,(IF(Q137&lt;$R$6*$R$5,1,-1)))</f>
        <v>0</v>
      </c>
      <c r="I138" s="2" t="n">
        <f aca="false">IF(Q137&gt;$R$6*$R$5, H138*ABS(I137/2), H138*ABS(I137))</f>
        <v>0</v>
      </c>
      <c r="J138" s="2" t="n">
        <f aca="false">$F$9*I138</f>
        <v>0</v>
      </c>
      <c r="K138" s="2" t="n">
        <f aca="false">J138</f>
        <v>0</v>
      </c>
      <c r="L138" s="2" t="n">
        <f aca="false">F138-J138</f>
        <v>82.724609375</v>
      </c>
      <c r="M138" s="2" t="n">
        <f aca="false">G138+K138</f>
        <v>17.275390625</v>
      </c>
      <c r="N138" s="2" t="n">
        <f aca="false">L138/$E$5</f>
        <v>8.2724609375</v>
      </c>
      <c r="O138" s="2" t="n">
        <f aca="false">M138/$E$6</f>
        <v>17.275390625</v>
      </c>
      <c r="P138" s="2" t="n">
        <f aca="false">(O138-N138)/($D$9-$E$9)*100</f>
        <v>90.029296875</v>
      </c>
      <c r="Q138" s="2" t="n">
        <f aca="false">O138-N138</f>
        <v>9.0029296875</v>
      </c>
      <c r="R138" s="2" t="n">
        <f aca="false">IF(ROUND(Q138,1)&lt;=ROUND(Q137,1),0,R137+Q138)</f>
        <v>0</v>
      </c>
    </row>
    <row r="139" customFormat="false" ht="15" hidden="false" customHeight="false" outlineLevel="0" collapsed="false">
      <c r="B139" s="2" t="n">
        <f aca="false">D139*$E$5+E139*$E$6</f>
        <v>100</v>
      </c>
      <c r="C139" s="2" t="n">
        <f aca="false">0.5*$E$5*D139^2+0.5*$E$6*E139^2</f>
        <v>491.387610435486</v>
      </c>
      <c r="D139" s="2" t="n">
        <f aca="false">N138</f>
        <v>8.2724609375</v>
      </c>
      <c r="E139" s="2" t="n">
        <f aca="false">O138</f>
        <v>17.275390625</v>
      </c>
      <c r="F139" s="2" t="n">
        <f aca="false">D139*$E$5</f>
        <v>82.724609375</v>
      </c>
      <c r="G139" s="2" t="n">
        <f aca="false">E139*$E$6</f>
        <v>17.275390625</v>
      </c>
      <c r="H139" s="2" t="n">
        <f aca="false">IF(ROUND(Q138,2)=ROUND($R$6,2)*$R$5,0,(IF(Q138&lt;$R$6*$R$5,1,-1)))</f>
        <v>0</v>
      </c>
      <c r="I139" s="2" t="n">
        <f aca="false">IF(Q138&gt;$R$6*$R$5, H139*ABS(I138/2), H139*ABS(I138))</f>
        <v>0</v>
      </c>
      <c r="J139" s="2" t="n">
        <f aca="false">$F$9*I139</f>
        <v>0</v>
      </c>
      <c r="K139" s="2" t="n">
        <f aca="false">J139</f>
        <v>0</v>
      </c>
      <c r="L139" s="2" t="n">
        <f aca="false">F139-J139</f>
        <v>82.724609375</v>
      </c>
      <c r="M139" s="2" t="n">
        <f aca="false">G139+K139</f>
        <v>17.275390625</v>
      </c>
      <c r="N139" s="2" t="n">
        <f aca="false">L139/$E$5</f>
        <v>8.2724609375</v>
      </c>
      <c r="O139" s="2" t="n">
        <f aca="false">M139/$E$6</f>
        <v>17.275390625</v>
      </c>
      <c r="P139" s="2" t="n">
        <f aca="false">(O139-N139)/($D$9-$E$9)*100</f>
        <v>90.029296875</v>
      </c>
      <c r="Q139" s="2" t="n">
        <f aca="false">O139-N139</f>
        <v>9.0029296875</v>
      </c>
      <c r="R139" s="2" t="n">
        <f aca="false">IF(ROUND(Q139,1)&lt;=ROUND(Q138,1),0,R138+Q139)</f>
        <v>0</v>
      </c>
    </row>
    <row r="140" customFormat="false" ht="15" hidden="false" customHeight="false" outlineLevel="0" collapsed="false">
      <c r="B140" s="2" t="n">
        <f aca="false">D140*$E$5+E140*$E$6</f>
        <v>100</v>
      </c>
      <c r="C140" s="2" t="n">
        <f aca="false">0.5*$E$5*D140^2+0.5*$E$6*E140^2</f>
        <v>491.387610435486</v>
      </c>
      <c r="D140" s="2" t="n">
        <f aca="false">N139</f>
        <v>8.2724609375</v>
      </c>
      <c r="E140" s="2" t="n">
        <f aca="false">O139</f>
        <v>17.275390625</v>
      </c>
      <c r="F140" s="2" t="n">
        <f aca="false">D140*$E$5</f>
        <v>82.724609375</v>
      </c>
      <c r="G140" s="2" t="n">
        <f aca="false">E140*$E$6</f>
        <v>17.275390625</v>
      </c>
      <c r="H140" s="2" t="n">
        <f aca="false">IF(ROUND(Q139,2)=ROUND($R$6,2)*$R$5,0,(IF(Q139&lt;$R$6*$R$5,1,-1)))</f>
        <v>0</v>
      </c>
      <c r="I140" s="2" t="n">
        <f aca="false">IF(Q139&gt;$R$6*$R$5, H140*ABS(I139/2), H140*ABS(I139))</f>
        <v>0</v>
      </c>
      <c r="J140" s="2" t="n">
        <f aca="false">$F$9*I140</f>
        <v>0</v>
      </c>
      <c r="K140" s="2" t="n">
        <f aca="false">J140</f>
        <v>0</v>
      </c>
      <c r="L140" s="2" t="n">
        <f aca="false">F140-J140</f>
        <v>82.724609375</v>
      </c>
      <c r="M140" s="2" t="n">
        <f aca="false">G140+K140</f>
        <v>17.275390625</v>
      </c>
      <c r="N140" s="2" t="n">
        <f aca="false">L140/$E$5</f>
        <v>8.2724609375</v>
      </c>
      <c r="O140" s="2" t="n">
        <f aca="false">M140/$E$6</f>
        <v>17.275390625</v>
      </c>
      <c r="P140" s="2" t="n">
        <f aca="false">(O140-N140)/($D$9-$E$9)*100</f>
        <v>90.029296875</v>
      </c>
      <c r="Q140" s="2" t="n">
        <f aca="false">O140-N140</f>
        <v>9.0029296875</v>
      </c>
      <c r="R140" s="2" t="n">
        <f aca="false">IF(ROUND(Q140,1)&lt;=ROUND(Q139,1),0,R139+Q140)</f>
        <v>0</v>
      </c>
    </row>
    <row r="141" customFormat="false" ht="15" hidden="false" customHeight="false" outlineLevel="0" collapsed="false">
      <c r="B141" s="2" t="n">
        <f aca="false">D141*$E$5+E141*$E$6</f>
        <v>100</v>
      </c>
      <c r="C141" s="2" t="n">
        <f aca="false">0.5*$E$5*D141^2+0.5*$E$6*E141^2</f>
        <v>491.387610435486</v>
      </c>
      <c r="D141" s="2" t="n">
        <f aca="false">N140</f>
        <v>8.2724609375</v>
      </c>
      <c r="E141" s="2" t="n">
        <f aca="false">O140</f>
        <v>17.275390625</v>
      </c>
      <c r="F141" s="2" t="n">
        <f aca="false">D141*$E$5</f>
        <v>82.724609375</v>
      </c>
      <c r="G141" s="2" t="n">
        <f aca="false">E141*$E$6</f>
        <v>17.275390625</v>
      </c>
      <c r="H141" s="2" t="n">
        <f aca="false">IF(ROUND(Q140,2)=ROUND($R$6,2)*$R$5,0,(IF(Q140&lt;$R$6*$R$5,1,-1)))</f>
        <v>0</v>
      </c>
      <c r="I141" s="2" t="n">
        <f aca="false">IF(Q140&gt;$R$6*$R$5, H141*ABS(I140/2), H141*ABS(I140))</f>
        <v>0</v>
      </c>
      <c r="J141" s="2" t="n">
        <f aca="false">$F$9*I141</f>
        <v>0</v>
      </c>
      <c r="K141" s="2" t="n">
        <f aca="false">J141</f>
        <v>0</v>
      </c>
      <c r="L141" s="2" t="n">
        <f aca="false">F141-J141</f>
        <v>82.724609375</v>
      </c>
      <c r="M141" s="2" t="n">
        <f aca="false">G141+K141</f>
        <v>17.275390625</v>
      </c>
      <c r="N141" s="2" t="n">
        <f aca="false">L141/$E$5</f>
        <v>8.2724609375</v>
      </c>
      <c r="O141" s="2" t="n">
        <f aca="false">M141/$E$6</f>
        <v>17.275390625</v>
      </c>
      <c r="P141" s="2" t="n">
        <f aca="false">(O141-N141)/($D$9-$E$9)*100</f>
        <v>90.029296875</v>
      </c>
      <c r="Q141" s="2" t="n">
        <f aca="false">O141-N141</f>
        <v>9.0029296875</v>
      </c>
      <c r="R141" s="2" t="n">
        <f aca="false">IF(ROUND(Q141,1)&lt;=ROUND(Q140,1),0,R140+Q141)</f>
        <v>0</v>
      </c>
    </row>
    <row r="142" customFormat="false" ht="15" hidden="false" customHeight="false" outlineLevel="0" collapsed="false">
      <c r="B142" s="2" t="n">
        <f aca="false">D142*$E$5+E142*$E$6</f>
        <v>100</v>
      </c>
      <c r="C142" s="2" t="n">
        <f aca="false">0.5*$E$5*D142^2+0.5*$E$6*E142^2</f>
        <v>491.387610435486</v>
      </c>
      <c r="D142" s="2" t="n">
        <f aca="false">N141</f>
        <v>8.2724609375</v>
      </c>
      <c r="E142" s="2" t="n">
        <f aca="false">O141</f>
        <v>17.275390625</v>
      </c>
      <c r="F142" s="2" t="n">
        <f aca="false">D142*$E$5</f>
        <v>82.724609375</v>
      </c>
      <c r="G142" s="2" t="n">
        <f aca="false">E142*$E$6</f>
        <v>17.275390625</v>
      </c>
      <c r="H142" s="2" t="n">
        <f aca="false">IF(ROUND(Q141,2)=ROUND($R$6,2)*$R$5,0,(IF(Q141&lt;$R$6*$R$5,1,-1)))</f>
        <v>0</v>
      </c>
      <c r="I142" s="2" t="n">
        <f aca="false">IF(Q141&gt;$R$6*$R$5, H142*ABS(I141/2), H142*ABS(I141))</f>
        <v>0</v>
      </c>
      <c r="J142" s="2" t="n">
        <f aca="false">$F$9*I142</f>
        <v>0</v>
      </c>
      <c r="K142" s="2" t="n">
        <f aca="false">J142</f>
        <v>0</v>
      </c>
      <c r="L142" s="2" t="n">
        <f aca="false">F142-J142</f>
        <v>82.724609375</v>
      </c>
      <c r="M142" s="2" t="n">
        <f aca="false">G142+K142</f>
        <v>17.275390625</v>
      </c>
      <c r="N142" s="2" t="n">
        <f aca="false">L142/$E$5</f>
        <v>8.2724609375</v>
      </c>
      <c r="O142" s="2" t="n">
        <f aca="false">M142/$E$6</f>
        <v>17.275390625</v>
      </c>
      <c r="P142" s="2" t="n">
        <f aca="false">(O142-N142)/($D$9-$E$9)*100</f>
        <v>90.029296875</v>
      </c>
      <c r="Q142" s="2" t="n">
        <f aca="false">O142-N142</f>
        <v>9.0029296875</v>
      </c>
      <c r="R142" s="2" t="n">
        <f aca="false">IF(ROUND(Q142,1)&lt;=ROUND(Q141,1),0,R141+Q142)</f>
        <v>0</v>
      </c>
    </row>
    <row r="143" customFormat="false" ht="15" hidden="false" customHeight="false" outlineLevel="0" collapsed="false">
      <c r="B143" s="2" t="n">
        <f aca="false">D143*$E$5+E143*$E$6</f>
        <v>100</v>
      </c>
      <c r="C143" s="2" t="n">
        <f aca="false">0.5*$E$5*D143^2+0.5*$E$6*E143^2</f>
        <v>491.387610435486</v>
      </c>
      <c r="D143" s="2" t="n">
        <f aca="false">N142</f>
        <v>8.2724609375</v>
      </c>
      <c r="E143" s="2" t="n">
        <f aca="false">O142</f>
        <v>17.275390625</v>
      </c>
      <c r="F143" s="2" t="n">
        <f aca="false">D143*$E$5</f>
        <v>82.724609375</v>
      </c>
      <c r="G143" s="2" t="n">
        <f aca="false">E143*$E$6</f>
        <v>17.275390625</v>
      </c>
      <c r="H143" s="2" t="n">
        <f aca="false">IF(ROUND(Q142,2)=ROUND($R$6,2)*$R$5,0,(IF(Q142&lt;$R$6*$R$5,1,-1)))</f>
        <v>0</v>
      </c>
      <c r="I143" s="2" t="n">
        <f aca="false">IF(Q142&gt;$R$6*$R$5, H143*ABS(I142/2), H143*ABS(I142))</f>
        <v>0</v>
      </c>
      <c r="J143" s="2" t="n">
        <f aca="false">$F$9*I143</f>
        <v>0</v>
      </c>
      <c r="K143" s="2" t="n">
        <f aca="false">J143</f>
        <v>0</v>
      </c>
      <c r="L143" s="2" t="n">
        <f aca="false">F143-J143</f>
        <v>82.724609375</v>
      </c>
      <c r="M143" s="2" t="n">
        <f aca="false">G143+K143</f>
        <v>17.275390625</v>
      </c>
      <c r="N143" s="2" t="n">
        <f aca="false">L143/$E$5</f>
        <v>8.2724609375</v>
      </c>
      <c r="O143" s="2" t="n">
        <f aca="false">M143/$E$6</f>
        <v>17.275390625</v>
      </c>
      <c r="P143" s="2" t="n">
        <f aca="false">(O143-N143)/($D$9-$E$9)*100</f>
        <v>90.029296875</v>
      </c>
      <c r="Q143" s="2" t="n">
        <f aca="false">O143-N143</f>
        <v>9.0029296875</v>
      </c>
      <c r="R143" s="2" t="n">
        <f aca="false">IF(ROUND(Q143,1)&lt;=ROUND(Q142,1),0,R142+Q143)</f>
        <v>0</v>
      </c>
    </row>
    <row r="144" customFormat="false" ht="15" hidden="false" customHeight="false" outlineLevel="0" collapsed="false">
      <c r="B144" s="2" t="n">
        <f aca="false">D144*$E$5+E144*$E$6</f>
        <v>100</v>
      </c>
      <c r="C144" s="2" t="n">
        <f aca="false">0.5*$E$5*D144^2+0.5*$E$6*E144^2</f>
        <v>491.387610435486</v>
      </c>
      <c r="D144" s="2" t="n">
        <f aca="false">N143</f>
        <v>8.2724609375</v>
      </c>
      <c r="E144" s="2" t="n">
        <f aca="false">O143</f>
        <v>17.275390625</v>
      </c>
      <c r="F144" s="2" t="n">
        <f aca="false">D144*$E$5</f>
        <v>82.724609375</v>
      </c>
      <c r="G144" s="2" t="n">
        <f aca="false">E144*$E$6</f>
        <v>17.275390625</v>
      </c>
      <c r="H144" s="2" t="n">
        <f aca="false">IF(ROUND(Q143,2)=ROUND($R$6,2)*$R$5,0,(IF(Q143&lt;$R$6*$R$5,1,-1)))</f>
        <v>0</v>
      </c>
      <c r="I144" s="2" t="n">
        <f aca="false">IF(Q143&gt;$R$6*$R$5, H144*ABS(I143/2), H144*ABS(I143))</f>
        <v>0</v>
      </c>
      <c r="J144" s="2" t="n">
        <f aca="false">$F$9*I144</f>
        <v>0</v>
      </c>
      <c r="K144" s="2" t="n">
        <f aca="false">J144</f>
        <v>0</v>
      </c>
      <c r="L144" s="2" t="n">
        <f aca="false">F144-J144</f>
        <v>82.724609375</v>
      </c>
      <c r="M144" s="2" t="n">
        <f aca="false">G144+K144</f>
        <v>17.275390625</v>
      </c>
      <c r="N144" s="2" t="n">
        <f aca="false">L144/$E$5</f>
        <v>8.2724609375</v>
      </c>
      <c r="O144" s="2" t="n">
        <f aca="false">M144/$E$6</f>
        <v>17.275390625</v>
      </c>
      <c r="P144" s="2" t="n">
        <f aca="false">(O144-N144)/($D$9-$E$9)*100</f>
        <v>90.029296875</v>
      </c>
      <c r="Q144" s="2" t="n">
        <f aca="false">O144-N144</f>
        <v>9.0029296875</v>
      </c>
      <c r="R144" s="2" t="n">
        <f aca="false">IF(ROUND(Q144,1)&lt;=ROUND(Q143,1),0,R143+Q144)</f>
        <v>0</v>
      </c>
    </row>
    <row r="145" customFormat="false" ht="15" hidden="false" customHeight="false" outlineLevel="0" collapsed="false">
      <c r="B145" s="2" t="n">
        <f aca="false">D145*$E$5+E145*$E$6</f>
        <v>100</v>
      </c>
      <c r="C145" s="2" t="n">
        <f aca="false">0.5*$E$5*D145^2+0.5*$E$6*E145^2</f>
        <v>491.387610435486</v>
      </c>
      <c r="D145" s="2" t="n">
        <f aca="false">N144</f>
        <v>8.2724609375</v>
      </c>
      <c r="E145" s="2" t="n">
        <f aca="false">O144</f>
        <v>17.275390625</v>
      </c>
      <c r="F145" s="2" t="n">
        <f aca="false">D145*$E$5</f>
        <v>82.724609375</v>
      </c>
      <c r="G145" s="2" t="n">
        <f aca="false">E145*$E$6</f>
        <v>17.275390625</v>
      </c>
      <c r="H145" s="2" t="n">
        <f aca="false">IF(ROUND(Q144,2)=ROUND($R$6,2)*$R$5,0,(IF(Q144&lt;$R$6*$R$5,1,-1)))</f>
        <v>0</v>
      </c>
      <c r="I145" s="2" t="n">
        <f aca="false">IF(Q144&gt;$R$6*$R$5, H145*ABS(I144/2), H145*ABS(I144))</f>
        <v>0</v>
      </c>
      <c r="J145" s="2" t="n">
        <f aca="false">$F$9*I145</f>
        <v>0</v>
      </c>
      <c r="K145" s="2" t="n">
        <f aca="false">J145</f>
        <v>0</v>
      </c>
      <c r="L145" s="2" t="n">
        <f aca="false">F145-J145</f>
        <v>82.724609375</v>
      </c>
      <c r="M145" s="2" t="n">
        <f aca="false">G145+K145</f>
        <v>17.275390625</v>
      </c>
      <c r="N145" s="2" t="n">
        <f aca="false">L145/$E$5</f>
        <v>8.2724609375</v>
      </c>
      <c r="O145" s="2" t="n">
        <f aca="false">M145/$E$6</f>
        <v>17.275390625</v>
      </c>
      <c r="P145" s="2" t="n">
        <f aca="false">(O145-N145)/($D$9-$E$9)*100</f>
        <v>90.029296875</v>
      </c>
      <c r="Q145" s="2" t="n">
        <f aca="false">O145-N145</f>
        <v>9.0029296875</v>
      </c>
      <c r="R145" s="2" t="n">
        <f aca="false">IF(ROUND(Q145,1)&lt;=ROUND(Q144,1),0,R144+Q145)</f>
        <v>0</v>
      </c>
    </row>
    <row r="146" customFormat="false" ht="15" hidden="false" customHeight="false" outlineLevel="0" collapsed="false">
      <c r="B146" s="2" t="n">
        <f aca="false">D146*$E$5+E146*$E$6</f>
        <v>100</v>
      </c>
      <c r="C146" s="2" t="n">
        <f aca="false">0.5*$E$5*D146^2+0.5*$E$6*E146^2</f>
        <v>491.387610435486</v>
      </c>
      <c r="D146" s="2" t="n">
        <f aca="false">N145</f>
        <v>8.2724609375</v>
      </c>
      <c r="E146" s="2" t="n">
        <f aca="false">O145</f>
        <v>17.275390625</v>
      </c>
      <c r="F146" s="2" t="n">
        <f aca="false">D146*$E$5</f>
        <v>82.724609375</v>
      </c>
      <c r="G146" s="2" t="n">
        <f aca="false">E146*$E$6</f>
        <v>17.275390625</v>
      </c>
      <c r="H146" s="2" t="n">
        <f aca="false">IF(ROUND(Q145,2)=ROUND($R$6,2)*$R$5,0,(IF(Q145&lt;$R$6*$R$5,1,-1)))</f>
        <v>0</v>
      </c>
      <c r="I146" s="2" t="n">
        <f aca="false">IF(Q145&gt;$R$6*$R$5, H146*ABS(I145/2), H146*ABS(I145))</f>
        <v>0</v>
      </c>
      <c r="J146" s="2" t="n">
        <f aca="false">$F$9*I146</f>
        <v>0</v>
      </c>
      <c r="K146" s="2" t="n">
        <f aca="false">J146</f>
        <v>0</v>
      </c>
      <c r="L146" s="2" t="n">
        <f aca="false">F146-J146</f>
        <v>82.724609375</v>
      </c>
      <c r="M146" s="2" t="n">
        <f aca="false">G146+K146</f>
        <v>17.275390625</v>
      </c>
      <c r="N146" s="2" t="n">
        <f aca="false">L146/$E$5</f>
        <v>8.2724609375</v>
      </c>
      <c r="O146" s="2" t="n">
        <f aca="false">M146/$E$6</f>
        <v>17.275390625</v>
      </c>
      <c r="P146" s="2" t="n">
        <f aca="false">(O146-N146)/($D$9-$E$9)*100</f>
        <v>90.029296875</v>
      </c>
      <c r="Q146" s="2" t="n">
        <f aca="false">O146-N146</f>
        <v>9.0029296875</v>
      </c>
      <c r="R146" s="2" t="n">
        <f aca="false">IF(ROUND(Q146,1)&lt;=ROUND(Q145,1),0,R145+Q146)</f>
        <v>0</v>
      </c>
    </row>
    <row r="147" customFormat="false" ht="15" hidden="false" customHeight="false" outlineLevel="0" collapsed="false">
      <c r="B147" s="2" t="n">
        <f aca="false">D147*$E$5+E147*$E$6</f>
        <v>100</v>
      </c>
      <c r="C147" s="2" t="n">
        <f aca="false">0.5*$E$5*D147^2+0.5*$E$6*E147^2</f>
        <v>491.387610435486</v>
      </c>
      <c r="D147" s="2" t="n">
        <f aca="false">N146</f>
        <v>8.2724609375</v>
      </c>
      <c r="E147" s="2" t="n">
        <f aca="false">O146</f>
        <v>17.275390625</v>
      </c>
      <c r="F147" s="2" t="n">
        <f aca="false">D147*$E$5</f>
        <v>82.724609375</v>
      </c>
      <c r="G147" s="2" t="n">
        <f aca="false">E147*$E$6</f>
        <v>17.275390625</v>
      </c>
      <c r="H147" s="2" t="n">
        <f aca="false">IF(ROUND(Q146,2)=ROUND($R$6,2)*$R$5,0,(IF(Q146&lt;$R$6*$R$5,1,-1)))</f>
        <v>0</v>
      </c>
      <c r="I147" s="2" t="n">
        <f aca="false">IF(Q146&gt;$R$6*$R$5, H147*ABS(I146/2), H147*ABS(I146))</f>
        <v>0</v>
      </c>
      <c r="J147" s="2" t="n">
        <f aca="false">$F$9*I147</f>
        <v>0</v>
      </c>
      <c r="K147" s="2" t="n">
        <f aca="false">J147</f>
        <v>0</v>
      </c>
      <c r="L147" s="2" t="n">
        <f aca="false">F147-J147</f>
        <v>82.724609375</v>
      </c>
      <c r="M147" s="2" t="n">
        <f aca="false">G147+K147</f>
        <v>17.275390625</v>
      </c>
      <c r="N147" s="2" t="n">
        <f aca="false">L147/$E$5</f>
        <v>8.2724609375</v>
      </c>
      <c r="O147" s="2" t="n">
        <f aca="false">M147/$E$6</f>
        <v>17.275390625</v>
      </c>
      <c r="P147" s="2" t="n">
        <f aca="false">(O147-N147)/($D$9-$E$9)*100</f>
        <v>90.029296875</v>
      </c>
      <c r="Q147" s="2" t="n">
        <f aca="false">O147-N147</f>
        <v>9.0029296875</v>
      </c>
      <c r="R147" s="2" t="n">
        <f aca="false">IF(ROUND(Q147,1)&lt;=ROUND(Q146,1),0,R146+Q147)</f>
        <v>0</v>
      </c>
    </row>
    <row r="148" customFormat="false" ht="15" hidden="false" customHeight="false" outlineLevel="0" collapsed="false">
      <c r="B148" s="2" t="n">
        <f aca="false">D148*$E$5+E148*$E$6</f>
        <v>100</v>
      </c>
      <c r="C148" s="2" t="n">
        <f aca="false">0.5*$E$5*D148^2+0.5*$E$6*E148^2</f>
        <v>491.387610435486</v>
      </c>
      <c r="D148" s="2" t="n">
        <f aca="false">N147</f>
        <v>8.2724609375</v>
      </c>
      <c r="E148" s="2" t="n">
        <f aca="false">O147</f>
        <v>17.275390625</v>
      </c>
      <c r="F148" s="2" t="n">
        <f aca="false">D148*$E$5</f>
        <v>82.724609375</v>
      </c>
      <c r="G148" s="2" t="n">
        <f aca="false">E148*$E$6</f>
        <v>17.275390625</v>
      </c>
      <c r="H148" s="2" t="n">
        <f aca="false">IF(ROUND(Q147,2)=ROUND($R$6,2)*$R$5,0,(IF(Q147&lt;$R$6*$R$5,1,-1)))</f>
        <v>0</v>
      </c>
      <c r="I148" s="2" t="n">
        <f aca="false">IF(Q147&gt;$R$6*$R$5, H148*ABS(I147/2), H148*ABS(I147))</f>
        <v>0</v>
      </c>
      <c r="J148" s="2" t="n">
        <f aca="false">$F$9*I148</f>
        <v>0</v>
      </c>
      <c r="K148" s="2" t="n">
        <f aca="false">J148</f>
        <v>0</v>
      </c>
      <c r="L148" s="2" t="n">
        <f aca="false">F148-J148</f>
        <v>82.724609375</v>
      </c>
      <c r="M148" s="2" t="n">
        <f aca="false">G148+K148</f>
        <v>17.275390625</v>
      </c>
      <c r="N148" s="2" t="n">
        <f aca="false">L148/$E$5</f>
        <v>8.2724609375</v>
      </c>
      <c r="O148" s="2" t="n">
        <f aca="false">M148/$E$6</f>
        <v>17.275390625</v>
      </c>
      <c r="P148" s="2" t="n">
        <f aca="false">(O148-N148)/($D$9-$E$9)*100</f>
        <v>90.029296875</v>
      </c>
      <c r="Q148" s="2" t="n">
        <f aca="false">O148-N148</f>
        <v>9.0029296875</v>
      </c>
      <c r="R148" s="2" t="n">
        <f aca="false">IF(ROUND(Q148,1)&lt;=ROUND(Q147,1),0,R147+Q148)</f>
        <v>0</v>
      </c>
    </row>
    <row r="149" customFormat="false" ht="15" hidden="false" customHeight="false" outlineLevel="0" collapsed="false">
      <c r="B149" s="2" t="n">
        <f aca="false">D149*$E$5+E149*$E$6</f>
        <v>100</v>
      </c>
      <c r="C149" s="2" t="n">
        <f aca="false">0.5*$E$5*D149^2+0.5*$E$6*E149^2</f>
        <v>491.387610435486</v>
      </c>
      <c r="D149" s="2" t="n">
        <f aca="false">N148</f>
        <v>8.2724609375</v>
      </c>
      <c r="E149" s="2" t="n">
        <f aca="false">O148</f>
        <v>17.275390625</v>
      </c>
      <c r="F149" s="2" t="n">
        <f aca="false">D149*$E$5</f>
        <v>82.724609375</v>
      </c>
      <c r="G149" s="2" t="n">
        <f aca="false">E149*$E$6</f>
        <v>17.275390625</v>
      </c>
      <c r="H149" s="2" t="n">
        <f aca="false">IF(ROUND(Q148,2)=ROUND($R$6,2)*$R$5,0,(IF(Q148&lt;$R$6*$R$5,1,-1)))</f>
        <v>0</v>
      </c>
      <c r="I149" s="2" t="n">
        <f aca="false">IF(Q148&gt;$R$6*$R$5, H149*ABS(I148/2), H149*ABS(I148))</f>
        <v>0</v>
      </c>
      <c r="J149" s="2" t="n">
        <f aca="false">$F$9*I149</f>
        <v>0</v>
      </c>
      <c r="K149" s="2" t="n">
        <f aca="false">J149</f>
        <v>0</v>
      </c>
      <c r="L149" s="2" t="n">
        <f aca="false">F149-J149</f>
        <v>82.724609375</v>
      </c>
      <c r="M149" s="2" t="n">
        <f aca="false">G149+K149</f>
        <v>17.275390625</v>
      </c>
      <c r="N149" s="2" t="n">
        <f aca="false">L149/$E$5</f>
        <v>8.2724609375</v>
      </c>
      <c r="O149" s="2" t="n">
        <f aca="false">M149/$E$6</f>
        <v>17.275390625</v>
      </c>
      <c r="P149" s="2" t="n">
        <f aca="false">(O149-N149)/($D$9-$E$9)*100</f>
        <v>90.029296875</v>
      </c>
      <c r="Q149" s="2" t="n">
        <f aca="false">O149-N149</f>
        <v>9.0029296875</v>
      </c>
      <c r="R149" s="2" t="n">
        <f aca="false">IF(ROUND(Q149,1)&lt;=ROUND(Q148,1),0,R148+Q149)</f>
        <v>0</v>
      </c>
    </row>
    <row r="150" customFormat="false" ht="15" hidden="false" customHeight="false" outlineLevel="0" collapsed="false">
      <c r="B150" s="2" t="n">
        <f aca="false">D150*$E$5+E150*$E$6</f>
        <v>100</v>
      </c>
      <c r="C150" s="2" t="n">
        <f aca="false">0.5*$E$5*D150^2+0.5*$E$6*E150^2</f>
        <v>491.387610435486</v>
      </c>
      <c r="D150" s="2" t="n">
        <f aca="false">N149</f>
        <v>8.2724609375</v>
      </c>
      <c r="E150" s="2" t="n">
        <f aca="false">O149</f>
        <v>17.275390625</v>
      </c>
      <c r="F150" s="2" t="n">
        <f aca="false">D150*$E$5</f>
        <v>82.724609375</v>
      </c>
      <c r="G150" s="2" t="n">
        <f aca="false">E150*$E$6</f>
        <v>17.275390625</v>
      </c>
      <c r="H150" s="2" t="n">
        <f aca="false">IF(ROUND(Q149,2)=ROUND($R$6,2)*$R$5,0,(IF(Q149&lt;$R$6*$R$5,1,-1)))</f>
        <v>0</v>
      </c>
      <c r="I150" s="2" t="n">
        <f aca="false">IF(Q149&gt;$R$6*$R$5, H150*ABS(I149/2), H150*ABS(I149))</f>
        <v>0</v>
      </c>
      <c r="J150" s="2" t="n">
        <f aca="false">$F$9*I150</f>
        <v>0</v>
      </c>
      <c r="K150" s="2" t="n">
        <f aca="false">J150</f>
        <v>0</v>
      </c>
      <c r="L150" s="2" t="n">
        <f aca="false">F150-J150</f>
        <v>82.724609375</v>
      </c>
      <c r="M150" s="2" t="n">
        <f aca="false">G150+K150</f>
        <v>17.275390625</v>
      </c>
      <c r="N150" s="2" t="n">
        <f aca="false">L150/$E$5</f>
        <v>8.2724609375</v>
      </c>
      <c r="O150" s="2" t="n">
        <f aca="false">M150/$E$6</f>
        <v>17.275390625</v>
      </c>
      <c r="P150" s="2" t="n">
        <f aca="false">(O150-N150)/($D$9-$E$9)*100</f>
        <v>90.029296875</v>
      </c>
      <c r="Q150" s="2" t="n">
        <f aca="false">O150-N150</f>
        <v>9.0029296875</v>
      </c>
      <c r="R150" s="2" t="n">
        <f aca="false">IF(ROUND(Q150,1)&lt;=ROUND(Q149,1),0,R149+Q150)</f>
        <v>0</v>
      </c>
    </row>
    <row r="151" customFormat="false" ht="15" hidden="false" customHeight="false" outlineLevel="0" collapsed="false">
      <c r="B151" s="2" t="n">
        <f aca="false">D151*$E$5+E151*$E$6</f>
        <v>100</v>
      </c>
      <c r="C151" s="2" t="n">
        <f aca="false">0.5*$E$5*D151^2+0.5*$E$6*E151^2</f>
        <v>491.387610435486</v>
      </c>
      <c r="D151" s="2" t="n">
        <f aca="false">N150</f>
        <v>8.2724609375</v>
      </c>
      <c r="E151" s="2" t="n">
        <f aca="false">O150</f>
        <v>17.275390625</v>
      </c>
      <c r="F151" s="2" t="n">
        <f aca="false">D151*$E$5</f>
        <v>82.724609375</v>
      </c>
      <c r="G151" s="2" t="n">
        <f aca="false">E151*$E$6</f>
        <v>17.275390625</v>
      </c>
      <c r="H151" s="2" t="n">
        <f aca="false">IF(ROUND(Q150,2)=ROUND($R$6,2)*$R$5,0,(IF(Q150&lt;$R$6*$R$5,1,-1)))</f>
        <v>0</v>
      </c>
      <c r="I151" s="2" t="n">
        <f aca="false">IF(Q150&gt;$R$6*$R$5, H151*ABS(I150/2), H151*ABS(I150))</f>
        <v>0</v>
      </c>
      <c r="J151" s="2" t="n">
        <f aca="false">$F$9*I151</f>
        <v>0</v>
      </c>
      <c r="K151" s="2" t="n">
        <f aca="false">J151</f>
        <v>0</v>
      </c>
      <c r="L151" s="2" t="n">
        <f aca="false">F151-J151</f>
        <v>82.724609375</v>
      </c>
      <c r="M151" s="2" t="n">
        <f aca="false">G151+K151</f>
        <v>17.275390625</v>
      </c>
      <c r="N151" s="2" t="n">
        <f aca="false">L151/$E$5</f>
        <v>8.2724609375</v>
      </c>
      <c r="O151" s="2" t="n">
        <f aca="false">M151/$E$6</f>
        <v>17.275390625</v>
      </c>
      <c r="P151" s="2" t="n">
        <f aca="false">(O151-N151)/($D$9-$E$9)*100</f>
        <v>90.029296875</v>
      </c>
      <c r="Q151" s="2" t="n">
        <f aca="false">O151-N151</f>
        <v>9.0029296875</v>
      </c>
      <c r="R151" s="2" t="n">
        <f aca="false">IF(ROUND(Q151,1)&lt;=ROUND(Q150,1),0,R150+Q151)</f>
        <v>0</v>
      </c>
    </row>
    <row r="152" customFormat="false" ht="15" hidden="false" customHeight="false" outlineLevel="0" collapsed="false">
      <c r="B152" s="2" t="n">
        <f aca="false">D152*$E$5+E152*$E$6</f>
        <v>100</v>
      </c>
      <c r="C152" s="2" t="n">
        <f aca="false">0.5*$E$5*D152^2+0.5*$E$6*E152^2</f>
        <v>491.387610435486</v>
      </c>
      <c r="D152" s="2" t="n">
        <f aca="false">N151</f>
        <v>8.2724609375</v>
      </c>
      <c r="E152" s="2" t="n">
        <f aca="false">O151</f>
        <v>17.275390625</v>
      </c>
      <c r="F152" s="2" t="n">
        <f aca="false">D152*$E$5</f>
        <v>82.724609375</v>
      </c>
      <c r="G152" s="2" t="n">
        <f aca="false">E152*$E$6</f>
        <v>17.275390625</v>
      </c>
      <c r="H152" s="2" t="n">
        <f aca="false">IF(ROUND(Q151,2)=ROUND($R$6,2)*$R$5,0,(IF(Q151&lt;$R$6*$R$5,1,-1)))</f>
        <v>0</v>
      </c>
      <c r="I152" s="2" t="n">
        <f aca="false">IF(Q151&gt;$R$6*$R$5, H152*ABS(I151/2), H152*ABS(I151))</f>
        <v>0</v>
      </c>
      <c r="J152" s="2" t="n">
        <f aca="false">$F$9*I152</f>
        <v>0</v>
      </c>
      <c r="K152" s="2" t="n">
        <f aca="false">J152</f>
        <v>0</v>
      </c>
      <c r="L152" s="2" t="n">
        <f aca="false">F152-J152</f>
        <v>82.724609375</v>
      </c>
      <c r="M152" s="2" t="n">
        <f aca="false">G152+K152</f>
        <v>17.275390625</v>
      </c>
      <c r="N152" s="2" t="n">
        <f aca="false">L152/$E$5</f>
        <v>8.2724609375</v>
      </c>
      <c r="O152" s="2" t="n">
        <f aca="false">M152/$E$6</f>
        <v>17.275390625</v>
      </c>
      <c r="P152" s="2" t="n">
        <f aca="false">(O152-N152)/($D$9-$E$9)*100</f>
        <v>90.029296875</v>
      </c>
      <c r="Q152" s="2" t="n">
        <f aca="false">O152-N152</f>
        <v>9.0029296875</v>
      </c>
      <c r="R152" s="2" t="n">
        <f aca="false">IF(ROUND(Q152,1)&lt;=ROUND(Q151,1),0,R151+Q152)</f>
        <v>0</v>
      </c>
    </row>
    <row r="153" customFormat="false" ht="15" hidden="false" customHeight="false" outlineLevel="0" collapsed="false">
      <c r="B153" s="2" t="n">
        <f aca="false">D153*$E$5+E153*$E$6</f>
        <v>100</v>
      </c>
      <c r="C153" s="2" t="n">
        <f aca="false">0.5*$E$5*D153^2+0.5*$E$6*E153^2</f>
        <v>491.387610435486</v>
      </c>
      <c r="D153" s="2" t="n">
        <f aca="false">N152</f>
        <v>8.2724609375</v>
      </c>
      <c r="E153" s="2" t="n">
        <f aca="false">O152</f>
        <v>17.275390625</v>
      </c>
      <c r="F153" s="2" t="n">
        <f aca="false">D153*$E$5</f>
        <v>82.724609375</v>
      </c>
      <c r="G153" s="2" t="n">
        <f aca="false">E153*$E$6</f>
        <v>17.275390625</v>
      </c>
      <c r="H153" s="2" t="n">
        <f aca="false">IF(ROUND(Q152,2)=ROUND($R$6,2)*$R$5,0,(IF(Q152&lt;$R$6*$R$5,1,-1)))</f>
        <v>0</v>
      </c>
      <c r="I153" s="2" t="n">
        <f aca="false">IF(Q152&gt;$R$6*$R$5, H153*ABS(I152/2), H153*ABS(I152))</f>
        <v>0</v>
      </c>
      <c r="J153" s="2" t="n">
        <f aca="false">$F$9*I153</f>
        <v>0</v>
      </c>
      <c r="K153" s="2" t="n">
        <f aca="false">J153</f>
        <v>0</v>
      </c>
      <c r="L153" s="2" t="n">
        <f aca="false">F153-J153</f>
        <v>82.724609375</v>
      </c>
      <c r="M153" s="2" t="n">
        <f aca="false">G153+K153</f>
        <v>17.275390625</v>
      </c>
      <c r="N153" s="2" t="n">
        <f aca="false">L153/$E$5</f>
        <v>8.2724609375</v>
      </c>
      <c r="O153" s="2" t="n">
        <f aca="false">M153/$E$6</f>
        <v>17.275390625</v>
      </c>
      <c r="P153" s="2" t="n">
        <f aca="false">(O153-N153)/($D$9-$E$9)*100</f>
        <v>90.029296875</v>
      </c>
      <c r="Q153" s="2" t="n">
        <f aca="false">O153-N153</f>
        <v>9.0029296875</v>
      </c>
      <c r="R153" s="2" t="n">
        <f aca="false">IF(ROUND(Q153,1)&lt;=ROUND(Q152,1),0,R152+Q153)</f>
        <v>0</v>
      </c>
    </row>
    <row r="154" customFormat="false" ht="15" hidden="false" customHeight="false" outlineLevel="0" collapsed="false">
      <c r="B154" s="2" t="n">
        <f aca="false">D154*$E$5+E154*$E$6</f>
        <v>100</v>
      </c>
      <c r="C154" s="2" t="n">
        <f aca="false">0.5*$E$5*D154^2+0.5*$E$6*E154^2</f>
        <v>491.387610435486</v>
      </c>
      <c r="D154" s="2" t="n">
        <f aca="false">N153</f>
        <v>8.2724609375</v>
      </c>
      <c r="E154" s="2" t="n">
        <f aca="false">O153</f>
        <v>17.275390625</v>
      </c>
      <c r="F154" s="2" t="n">
        <f aca="false">D154*$E$5</f>
        <v>82.724609375</v>
      </c>
      <c r="G154" s="2" t="n">
        <f aca="false">E154*$E$6</f>
        <v>17.275390625</v>
      </c>
      <c r="H154" s="2" t="n">
        <f aca="false">IF(ROUND(Q153,2)=ROUND($R$6,2)*$R$5,0,(IF(Q153&lt;$R$6*$R$5,1,-1)))</f>
        <v>0</v>
      </c>
      <c r="I154" s="2" t="n">
        <f aca="false">IF(Q153&gt;$R$6*$R$5, H154*ABS(I153/2), H154*ABS(I153))</f>
        <v>0</v>
      </c>
      <c r="J154" s="2" t="n">
        <f aca="false">$F$9*I154</f>
        <v>0</v>
      </c>
      <c r="K154" s="2" t="n">
        <f aca="false">J154</f>
        <v>0</v>
      </c>
      <c r="L154" s="2" t="n">
        <f aca="false">F154-J154</f>
        <v>82.724609375</v>
      </c>
      <c r="M154" s="2" t="n">
        <f aca="false">G154+K154</f>
        <v>17.275390625</v>
      </c>
      <c r="N154" s="2" t="n">
        <f aca="false">L154/$E$5</f>
        <v>8.2724609375</v>
      </c>
      <c r="O154" s="2" t="n">
        <f aca="false">M154/$E$6</f>
        <v>17.275390625</v>
      </c>
      <c r="P154" s="2" t="n">
        <f aca="false">(O154-N154)/($D$9-$E$9)*100</f>
        <v>90.029296875</v>
      </c>
      <c r="Q154" s="2" t="n">
        <f aca="false">O154-N154</f>
        <v>9.0029296875</v>
      </c>
      <c r="R154" s="2" t="n">
        <f aca="false">IF(ROUND(Q154,1)&lt;=ROUND(Q153,1),0,R153+Q154)</f>
        <v>0</v>
      </c>
    </row>
    <row r="155" customFormat="false" ht="15" hidden="false" customHeight="false" outlineLevel="0" collapsed="false">
      <c r="B155" s="2" t="n">
        <f aca="false">D155*$E$5+E155*$E$6</f>
        <v>100</v>
      </c>
      <c r="C155" s="2" t="n">
        <f aca="false">0.5*$E$5*D155^2+0.5*$E$6*E155^2</f>
        <v>491.387610435486</v>
      </c>
      <c r="D155" s="2" t="n">
        <f aca="false">N154</f>
        <v>8.2724609375</v>
      </c>
      <c r="E155" s="2" t="n">
        <f aca="false">O154</f>
        <v>17.275390625</v>
      </c>
      <c r="F155" s="2" t="n">
        <f aca="false">D155*$E$5</f>
        <v>82.724609375</v>
      </c>
      <c r="G155" s="2" t="n">
        <f aca="false">E155*$E$6</f>
        <v>17.275390625</v>
      </c>
      <c r="H155" s="2" t="n">
        <f aca="false">IF(ROUND(Q154,2)=ROUND($R$6,2)*$R$5,0,(IF(Q154&lt;$R$6*$R$5,1,-1)))</f>
        <v>0</v>
      </c>
      <c r="I155" s="2" t="n">
        <f aca="false">IF(Q154&gt;$R$6*$R$5, H155*ABS(I154/2), H155*ABS(I154))</f>
        <v>0</v>
      </c>
      <c r="J155" s="2" t="n">
        <f aca="false">$F$9*I155</f>
        <v>0</v>
      </c>
      <c r="K155" s="2" t="n">
        <f aca="false">J155</f>
        <v>0</v>
      </c>
      <c r="L155" s="2" t="n">
        <f aca="false">F155-J155</f>
        <v>82.724609375</v>
      </c>
      <c r="M155" s="2" t="n">
        <f aca="false">G155+K155</f>
        <v>17.275390625</v>
      </c>
      <c r="N155" s="2" t="n">
        <f aca="false">L155/$E$5</f>
        <v>8.2724609375</v>
      </c>
      <c r="O155" s="2" t="n">
        <f aca="false">M155/$E$6</f>
        <v>17.275390625</v>
      </c>
      <c r="P155" s="2" t="n">
        <f aca="false">(O155-N155)/($D$9-$E$9)*100</f>
        <v>90.029296875</v>
      </c>
      <c r="Q155" s="2" t="n">
        <f aca="false">O155-N155</f>
        <v>9.0029296875</v>
      </c>
      <c r="R155" s="2" t="n">
        <f aca="false">IF(ROUND(Q155,1)&lt;=ROUND(Q154,1),0,R154+Q155)</f>
        <v>0</v>
      </c>
    </row>
    <row r="156" customFormat="false" ht="15" hidden="false" customHeight="false" outlineLevel="0" collapsed="false">
      <c r="B156" s="2" t="n">
        <f aca="false">D156*$E$5+E156*$E$6</f>
        <v>100</v>
      </c>
      <c r="C156" s="2" t="n">
        <f aca="false">0.5*$E$5*D156^2+0.5*$E$6*E156^2</f>
        <v>491.387610435486</v>
      </c>
      <c r="D156" s="2" t="n">
        <f aca="false">N155</f>
        <v>8.2724609375</v>
      </c>
      <c r="E156" s="2" t="n">
        <f aca="false">O155</f>
        <v>17.275390625</v>
      </c>
      <c r="F156" s="2" t="n">
        <f aca="false">D156*$E$5</f>
        <v>82.724609375</v>
      </c>
      <c r="G156" s="2" t="n">
        <f aca="false">E156*$E$6</f>
        <v>17.275390625</v>
      </c>
      <c r="H156" s="2" t="n">
        <f aca="false">IF(ROUND(Q155,2)=ROUND($R$6,2)*$R$5,0,(IF(Q155&lt;$R$6*$R$5,1,-1)))</f>
        <v>0</v>
      </c>
      <c r="I156" s="2" t="n">
        <f aca="false">IF(Q155&gt;$R$6*$R$5, H156*ABS(I155/2), H156*ABS(I155))</f>
        <v>0</v>
      </c>
      <c r="J156" s="2" t="n">
        <f aca="false">$F$9*I156</f>
        <v>0</v>
      </c>
      <c r="K156" s="2" t="n">
        <f aca="false">J156</f>
        <v>0</v>
      </c>
      <c r="L156" s="2" t="n">
        <f aca="false">F156-J156</f>
        <v>82.724609375</v>
      </c>
      <c r="M156" s="2" t="n">
        <f aca="false">G156+K156</f>
        <v>17.275390625</v>
      </c>
      <c r="N156" s="2" t="n">
        <f aca="false">L156/$E$5</f>
        <v>8.2724609375</v>
      </c>
      <c r="O156" s="2" t="n">
        <f aca="false">M156/$E$6</f>
        <v>17.275390625</v>
      </c>
      <c r="P156" s="2" t="n">
        <f aca="false">(O156-N156)/($D$9-$E$9)*100</f>
        <v>90.029296875</v>
      </c>
      <c r="Q156" s="2" t="n">
        <f aca="false">O156-N156</f>
        <v>9.0029296875</v>
      </c>
      <c r="R156" s="2" t="n">
        <f aca="false">IF(ROUND(Q156,1)&lt;=ROUND(Q155,1),0,R155+Q156)</f>
        <v>0</v>
      </c>
    </row>
    <row r="157" customFormat="false" ht="15" hidden="false" customHeight="false" outlineLevel="0" collapsed="false">
      <c r="B157" s="2" t="n">
        <f aca="false">D157*$E$5+E157*$E$6</f>
        <v>100</v>
      </c>
      <c r="C157" s="2" t="n">
        <f aca="false">0.5*$E$5*D157^2+0.5*$E$6*E157^2</f>
        <v>491.387610435486</v>
      </c>
      <c r="D157" s="2" t="n">
        <f aca="false">N156</f>
        <v>8.2724609375</v>
      </c>
      <c r="E157" s="2" t="n">
        <f aca="false">O156</f>
        <v>17.275390625</v>
      </c>
      <c r="F157" s="2" t="n">
        <f aca="false">D157*$E$5</f>
        <v>82.724609375</v>
      </c>
      <c r="G157" s="2" t="n">
        <f aca="false">E157*$E$6</f>
        <v>17.275390625</v>
      </c>
      <c r="H157" s="2" t="n">
        <f aca="false">IF(ROUND(Q156,2)=ROUND($R$6,2)*$R$5,0,(IF(Q156&lt;$R$6*$R$5,1,-1)))</f>
        <v>0</v>
      </c>
      <c r="I157" s="2" t="n">
        <f aca="false">IF(Q156&gt;$R$6*$R$5, H157*ABS(I156/2), H157*ABS(I156))</f>
        <v>0</v>
      </c>
      <c r="J157" s="2" t="n">
        <f aca="false">$F$9*I157</f>
        <v>0</v>
      </c>
      <c r="K157" s="2" t="n">
        <f aca="false">J157</f>
        <v>0</v>
      </c>
      <c r="L157" s="2" t="n">
        <f aca="false">F157-J157</f>
        <v>82.724609375</v>
      </c>
      <c r="M157" s="2" t="n">
        <f aca="false">G157+K157</f>
        <v>17.275390625</v>
      </c>
      <c r="N157" s="2" t="n">
        <f aca="false">L157/$E$5</f>
        <v>8.2724609375</v>
      </c>
      <c r="O157" s="2" t="n">
        <f aca="false">M157/$E$6</f>
        <v>17.275390625</v>
      </c>
      <c r="P157" s="2" t="n">
        <f aca="false">(O157-N157)/($D$9-$E$9)*100</f>
        <v>90.029296875</v>
      </c>
      <c r="Q157" s="2" t="n">
        <f aca="false">O157-N157</f>
        <v>9.0029296875</v>
      </c>
      <c r="R157" s="2" t="n">
        <f aca="false">IF(ROUND(Q157,1)&lt;=ROUND(Q156,1),0,R156+Q157)</f>
        <v>0</v>
      </c>
    </row>
    <row r="158" customFormat="false" ht="15" hidden="false" customHeight="false" outlineLevel="0" collapsed="false">
      <c r="B158" s="2" t="n">
        <f aca="false">D158*$E$5+E158*$E$6</f>
        <v>100</v>
      </c>
      <c r="C158" s="2" t="n">
        <f aca="false">0.5*$E$5*D158^2+0.5*$E$6*E158^2</f>
        <v>491.387610435486</v>
      </c>
      <c r="D158" s="2" t="n">
        <f aca="false">N157</f>
        <v>8.2724609375</v>
      </c>
      <c r="E158" s="2" t="n">
        <f aca="false">O157</f>
        <v>17.275390625</v>
      </c>
      <c r="F158" s="2" t="n">
        <f aca="false">D158*$E$5</f>
        <v>82.724609375</v>
      </c>
      <c r="G158" s="2" t="n">
        <f aca="false">E158*$E$6</f>
        <v>17.275390625</v>
      </c>
      <c r="H158" s="2" t="n">
        <f aca="false">IF(ROUND(Q157,2)=ROUND($R$6,2)*$R$5,0,(IF(Q157&lt;$R$6*$R$5,1,-1)))</f>
        <v>0</v>
      </c>
      <c r="I158" s="2" t="n">
        <f aca="false">IF(Q157&gt;$R$6*$R$5, H158*ABS(I157/2), H158*ABS(I157))</f>
        <v>0</v>
      </c>
      <c r="J158" s="2" t="n">
        <f aca="false">$F$9*I158</f>
        <v>0</v>
      </c>
      <c r="K158" s="2" t="n">
        <f aca="false">J158</f>
        <v>0</v>
      </c>
      <c r="L158" s="2" t="n">
        <f aca="false">F158-J158</f>
        <v>82.724609375</v>
      </c>
      <c r="M158" s="2" t="n">
        <f aca="false">G158+K158</f>
        <v>17.275390625</v>
      </c>
      <c r="N158" s="2" t="n">
        <f aca="false">L158/$E$5</f>
        <v>8.2724609375</v>
      </c>
      <c r="O158" s="2" t="n">
        <f aca="false">M158/$E$6</f>
        <v>17.275390625</v>
      </c>
      <c r="P158" s="2" t="n">
        <f aca="false">(O158-N158)/($D$9-$E$9)*100</f>
        <v>90.029296875</v>
      </c>
      <c r="Q158" s="2" t="n">
        <f aca="false">O158-N158</f>
        <v>9.0029296875</v>
      </c>
      <c r="R158" s="2" t="n">
        <f aca="false">IF(ROUND(Q158,1)&lt;=ROUND(Q157,1),0,R157+Q158)</f>
        <v>0</v>
      </c>
    </row>
    <row r="159" customFormat="false" ht="15" hidden="false" customHeight="false" outlineLevel="0" collapsed="false">
      <c r="B159" s="2" t="n">
        <f aca="false">D159*$E$5+E159*$E$6</f>
        <v>100</v>
      </c>
      <c r="C159" s="2" t="n">
        <f aca="false">0.5*$E$5*D159^2+0.5*$E$6*E159^2</f>
        <v>491.387610435486</v>
      </c>
      <c r="D159" s="2" t="n">
        <f aca="false">N158</f>
        <v>8.2724609375</v>
      </c>
      <c r="E159" s="2" t="n">
        <f aca="false">O158</f>
        <v>17.275390625</v>
      </c>
      <c r="F159" s="2" t="n">
        <f aca="false">D159*$E$5</f>
        <v>82.724609375</v>
      </c>
      <c r="G159" s="2" t="n">
        <f aca="false">E159*$E$6</f>
        <v>17.275390625</v>
      </c>
      <c r="H159" s="2" t="n">
        <f aca="false">IF(ROUND(Q158,2)=ROUND($R$6,2)*$R$5,0,(IF(Q158&lt;$R$6*$R$5,1,-1)))</f>
        <v>0</v>
      </c>
      <c r="I159" s="2" t="n">
        <f aca="false">IF(Q158&gt;$R$6*$R$5, H159*ABS(I158/2), H159*ABS(I158))</f>
        <v>0</v>
      </c>
      <c r="J159" s="2" t="n">
        <f aca="false">$F$9*I159</f>
        <v>0</v>
      </c>
      <c r="K159" s="2" t="n">
        <f aca="false">J159</f>
        <v>0</v>
      </c>
      <c r="L159" s="2" t="n">
        <f aca="false">F159-J159</f>
        <v>82.724609375</v>
      </c>
      <c r="M159" s="2" t="n">
        <f aca="false">G159+K159</f>
        <v>17.275390625</v>
      </c>
      <c r="N159" s="2" t="n">
        <f aca="false">L159/$E$5</f>
        <v>8.2724609375</v>
      </c>
      <c r="O159" s="2" t="n">
        <f aca="false">M159/$E$6</f>
        <v>17.275390625</v>
      </c>
      <c r="P159" s="2" t="n">
        <f aca="false">(O159-N159)/($D$9-$E$9)*100</f>
        <v>90.029296875</v>
      </c>
      <c r="Q159" s="2" t="n">
        <f aca="false">O159-N159</f>
        <v>9.0029296875</v>
      </c>
      <c r="R159" s="2" t="n">
        <f aca="false">IF(ROUND(Q159,1)&lt;=ROUND(Q158,1),0,R158+Q159)</f>
        <v>0</v>
      </c>
    </row>
    <row r="160" customFormat="false" ht="15" hidden="false" customHeight="false" outlineLevel="0" collapsed="false">
      <c r="B160" s="2" t="n">
        <f aca="false">D160*$E$5+E160*$E$6</f>
        <v>100</v>
      </c>
      <c r="C160" s="2" t="n">
        <f aca="false">0.5*$E$5*D160^2+0.5*$E$6*E160^2</f>
        <v>491.387610435486</v>
      </c>
      <c r="D160" s="2" t="n">
        <f aca="false">N159</f>
        <v>8.2724609375</v>
      </c>
      <c r="E160" s="2" t="n">
        <f aca="false">O159</f>
        <v>17.275390625</v>
      </c>
      <c r="F160" s="2" t="n">
        <f aca="false">D160*$E$5</f>
        <v>82.724609375</v>
      </c>
      <c r="G160" s="2" t="n">
        <f aca="false">E160*$E$6</f>
        <v>17.275390625</v>
      </c>
      <c r="H160" s="2" t="n">
        <f aca="false">IF(ROUND(Q159,2)=ROUND($R$6,2)*$R$5,0,(IF(Q159&lt;$R$6*$R$5,1,-1)))</f>
        <v>0</v>
      </c>
      <c r="I160" s="2" t="n">
        <f aca="false">IF(Q159&gt;$R$6*$R$5, H160*ABS(I159/2), H160*ABS(I159))</f>
        <v>0</v>
      </c>
      <c r="J160" s="2" t="n">
        <f aca="false">$F$9*I160</f>
        <v>0</v>
      </c>
      <c r="K160" s="2" t="n">
        <f aca="false">J160</f>
        <v>0</v>
      </c>
      <c r="L160" s="2" t="n">
        <f aca="false">F160-J160</f>
        <v>82.724609375</v>
      </c>
      <c r="M160" s="2" t="n">
        <f aca="false">G160+K160</f>
        <v>17.275390625</v>
      </c>
      <c r="N160" s="2" t="n">
        <f aca="false">L160/$E$5</f>
        <v>8.2724609375</v>
      </c>
      <c r="O160" s="2" t="n">
        <f aca="false">M160/$E$6</f>
        <v>17.275390625</v>
      </c>
      <c r="P160" s="2" t="n">
        <f aca="false">(O160-N160)/($D$9-$E$9)*100</f>
        <v>90.029296875</v>
      </c>
      <c r="Q160" s="2" t="n">
        <f aca="false">O160-N160</f>
        <v>9.0029296875</v>
      </c>
      <c r="R160" s="2" t="n">
        <f aca="false">IF(ROUND(Q160,1)&lt;=ROUND(Q159,1),0,R159+Q160)</f>
        <v>0</v>
      </c>
    </row>
    <row r="161" customFormat="false" ht="15" hidden="false" customHeight="false" outlineLevel="0" collapsed="false">
      <c r="B161" s="2" t="n">
        <f aca="false">D161*$E$5+E161*$E$6</f>
        <v>100</v>
      </c>
      <c r="C161" s="2" t="n">
        <f aca="false">0.5*$E$5*D161^2+0.5*$E$6*E161^2</f>
        <v>491.387610435486</v>
      </c>
      <c r="D161" s="2" t="n">
        <f aca="false">N160</f>
        <v>8.2724609375</v>
      </c>
      <c r="E161" s="2" t="n">
        <f aca="false">O160</f>
        <v>17.275390625</v>
      </c>
      <c r="F161" s="2" t="n">
        <f aca="false">D161*$E$5</f>
        <v>82.724609375</v>
      </c>
      <c r="G161" s="2" t="n">
        <f aca="false">E161*$E$6</f>
        <v>17.275390625</v>
      </c>
      <c r="H161" s="2" t="n">
        <f aca="false">IF(ROUND(Q160,2)=ROUND($R$6,2)*$R$5,0,(IF(Q160&lt;$R$6*$R$5,1,-1)))</f>
        <v>0</v>
      </c>
      <c r="I161" s="2" t="n">
        <f aca="false">IF(Q160&gt;$R$6*$R$5, H161*ABS(I160/2), H161*ABS(I160))</f>
        <v>0</v>
      </c>
      <c r="J161" s="2" t="n">
        <f aca="false">$F$9*I161</f>
        <v>0</v>
      </c>
      <c r="K161" s="2" t="n">
        <f aca="false">J161</f>
        <v>0</v>
      </c>
      <c r="L161" s="2" t="n">
        <f aca="false">F161-J161</f>
        <v>82.724609375</v>
      </c>
      <c r="M161" s="2" t="n">
        <f aca="false">G161+K161</f>
        <v>17.275390625</v>
      </c>
      <c r="N161" s="2" t="n">
        <f aca="false">L161/$E$5</f>
        <v>8.2724609375</v>
      </c>
      <c r="O161" s="2" t="n">
        <f aca="false">M161/$E$6</f>
        <v>17.275390625</v>
      </c>
      <c r="P161" s="2" t="n">
        <f aca="false">(O161-N161)/($D$9-$E$9)*100</f>
        <v>90.029296875</v>
      </c>
      <c r="Q161" s="2" t="n">
        <f aca="false">O161-N161</f>
        <v>9.0029296875</v>
      </c>
      <c r="R161" s="2" t="n">
        <f aca="false">IF(ROUND(Q161,1)&lt;=ROUND(Q160,1),0,R160+Q161)</f>
        <v>0</v>
      </c>
    </row>
    <row r="162" customFormat="false" ht="15" hidden="false" customHeight="false" outlineLevel="0" collapsed="false">
      <c r="B162" s="2" t="n">
        <f aca="false">D162*$E$5+E162*$E$6</f>
        <v>100</v>
      </c>
      <c r="C162" s="2" t="n">
        <f aca="false">0.5*$E$5*D162^2+0.5*$E$6*E162^2</f>
        <v>491.387610435486</v>
      </c>
      <c r="D162" s="2" t="n">
        <f aca="false">N161</f>
        <v>8.2724609375</v>
      </c>
      <c r="E162" s="2" t="n">
        <f aca="false">O161</f>
        <v>17.275390625</v>
      </c>
      <c r="F162" s="2" t="n">
        <f aca="false">D162*$E$5</f>
        <v>82.724609375</v>
      </c>
      <c r="G162" s="2" t="n">
        <f aca="false">E162*$E$6</f>
        <v>17.275390625</v>
      </c>
      <c r="H162" s="2" t="n">
        <f aca="false">IF(ROUND(Q161,2)=ROUND($R$6,2)*$R$5,0,(IF(Q161&lt;$R$6*$R$5,1,-1)))</f>
        <v>0</v>
      </c>
      <c r="I162" s="2" t="n">
        <f aca="false">IF(Q161&gt;$R$6*$R$5, H162*ABS(I161/2), H162*ABS(I161))</f>
        <v>0</v>
      </c>
      <c r="J162" s="2" t="n">
        <f aca="false">$F$9*I162</f>
        <v>0</v>
      </c>
      <c r="K162" s="2" t="n">
        <f aca="false">J162</f>
        <v>0</v>
      </c>
      <c r="L162" s="2" t="n">
        <f aca="false">F162-J162</f>
        <v>82.724609375</v>
      </c>
      <c r="M162" s="2" t="n">
        <f aca="false">G162+K162</f>
        <v>17.275390625</v>
      </c>
      <c r="N162" s="2" t="n">
        <f aca="false">L162/$E$5</f>
        <v>8.2724609375</v>
      </c>
      <c r="O162" s="2" t="n">
        <f aca="false">M162/$E$6</f>
        <v>17.275390625</v>
      </c>
      <c r="P162" s="2" t="n">
        <f aca="false">(O162-N162)/($D$9-$E$9)*100</f>
        <v>90.029296875</v>
      </c>
      <c r="Q162" s="2" t="n">
        <f aca="false">O162-N162</f>
        <v>9.0029296875</v>
      </c>
      <c r="R162" s="2" t="n">
        <f aca="false">IF(ROUND(Q162,1)&lt;=ROUND(Q161,1),0,R161+Q162)</f>
        <v>0</v>
      </c>
    </row>
    <row r="163" customFormat="false" ht="15" hidden="false" customHeight="false" outlineLevel="0" collapsed="false">
      <c r="B163" s="2" t="n">
        <f aca="false">D163*$E$5+E163*$E$6</f>
        <v>100</v>
      </c>
      <c r="C163" s="2" t="n">
        <f aca="false">0.5*$E$5*D163^2+0.5*$E$6*E163^2</f>
        <v>491.387610435486</v>
      </c>
      <c r="D163" s="2" t="n">
        <f aca="false">N162</f>
        <v>8.2724609375</v>
      </c>
      <c r="E163" s="2" t="n">
        <f aca="false">O162</f>
        <v>17.275390625</v>
      </c>
      <c r="F163" s="2" t="n">
        <f aca="false">D163*$E$5</f>
        <v>82.724609375</v>
      </c>
      <c r="G163" s="2" t="n">
        <f aca="false">E163*$E$6</f>
        <v>17.275390625</v>
      </c>
      <c r="H163" s="2" t="n">
        <f aca="false">IF(ROUND(Q162,2)=ROUND($R$6,2)*$R$5,0,(IF(Q162&lt;$R$6*$R$5,1,-1)))</f>
        <v>0</v>
      </c>
      <c r="I163" s="2" t="n">
        <f aca="false">IF(Q162&gt;$R$6*$R$5, H163*ABS(I162/2), H163*ABS(I162))</f>
        <v>0</v>
      </c>
      <c r="J163" s="2" t="n">
        <f aca="false">$F$9*I163</f>
        <v>0</v>
      </c>
      <c r="K163" s="2" t="n">
        <f aca="false">J163</f>
        <v>0</v>
      </c>
      <c r="L163" s="2" t="n">
        <f aca="false">F163-J163</f>
        <v>82.724609375</v>
      </c>
      <c r="M163" s="2" t="n">
        <f aca="false">G163+K163</f>
        <v>17.275390625</v>
      </c>
      <c r="N163" s="2" t="n">
        <f aca="false">L163/$E$5</f>
        <v>8.2724609375</v>
      </c>
      <c r="O163" s="2" t="n">
        <f aca="false">M163/$E$6</f>
        <v>17.275390625</v>
      </c>
      <c r="P163" s="2" t="n">
        <f aca="false">(O163-N163)/($D$9-$E$9)*100</f>
        <v>90.029296875</v>
      </c>
      <c r="Q163" s="2" t="n">
        <f aca="false">O163-N163</f>
        <v>9.0029296875</v>
      </c>
      <c r="R163" s="2" t="n">
        <f aca="false">IF(ROUND(Q163,1)&lt;=ROUND(Q162,1),0,R162+Q163)</f>
        <v>0</v>
      </c>
    </row>
    <row r="164" customFormat="false" ht="15" hidden="false" customHeight="false" outlineLevel="0" collapsed="false">
      <c r="B164" s="2" t="n">
        <f aca="false">D164*$E$5+E164*$E$6</f>
        <v>100</v>
      </c>
      <c r="C164" s="2" t="n">
        <f aca="false">0.5*$E$5*D164^2+0.5*$E$6*E164^2</f>
        <v>491.387610435486</v>
      </c>
      <c r="D164" s="2" t="n">
        <f aca="false">N163</f>
        <v>8.2724609375</v>
      </c>
      <c r="E164" s="2" t="n">
        <f aca="false">O163</f>
        <v>17.275390625</v>
      </c>
      <c r="F164" s="2" t="n">
        <f aca="false">D164*$E$5</f>
        <v>82.724609375</v>
      </c>
      <c r="G164" s="2" t="n">
        <f aca="false">E164*$E$6</f>
        <v>17.275390625</v>
      </c>
      <c r="H164" s="2" t="n">
        <f aca="false">IF(ROUND(Q163,2)=ROUND($R$6,2)*$R$5,0,(IF(Q163&lt;$R$6*$R$5,1,-1)))</f>
        <v>0</v>
      </c>
      <c r="I164" s="2" t="n">
        <f aca="false">IF(Q163&gt;$R$6*$R$5, H164*ABS(I163/2), H164*ABS(I163))</f>
        <v>0</v>
      </c>
      <c r="J164" s="2" t="n">
        <f aca="false">$F$9*I164</f>
        <v>0</v>
      </c>
      <c r="K164" s="2" t="n">
        <f aca="false">J164</f>
        <v>0</v>
      </c>
      <c r="L164" s="2" t="n">
        <f aca="false">F164-J164</f>
        <v>82.724609375</v>
      </c>
      <c r="M164" s="2" t="n">
        <f aca="false">G164+K164</f>
        <v>17.275390625</v>
      </c>
      <c r="N164" s="2" t="n">
        <f aca="false">L164/$E$5</f>
        <v>8.2724609375</v>
      </c>
      <c r="O164" s="2" t="n">
        <f aca="false">M164/$E$6</f>
        <v>17.275390625</v>
      </c>
      <c r="P164" s="2" t="n">
        <f aca="false">(O164-N164)/($D$9-$E$9)*100</f>
        <v>90.029296875</v>
      </c>
      <c r="Q164" s="2" t="n">
        <f aca="false">O164-N164</f>
        <v>9.0029296875</v>
      </c>
      <c r="R164" s="2" t="n">
        <f aca="false">IF(ROUND(Q164,1)&lt;=ROUND(Q163,1),0,R163+Q164)</f>
        <v>0</v>
      </c>
    </row>
    <row r="165" customFormat="false" ht="15" hidden="false" customHeight="false" outlineLevel="0" collapsed="false">
      <c r="B165" s="2" t="n">
        <f aca="false">D165*$E$5+E165*$E$6</f>
        <v>100</v>
      </c>
      <c r="C165" s="2" t="n">
        <f aca="false">0.5*$E$5*D165^2+0.5*$E$6*E165^2</f>
        <v>491.387610435486</v>
      </c>
      <c r="D165" s="2" t="n">
        <f aca="false">N164</f>
        <v>8.2724609375</v>
      </c>
      <c r="E165" s="2" t="n">
        <f aca="false">O164</f>
        <v>17.275390625</v>
      </c>
      <c r="F165" s="2" t="n">
        <f aca="false">D165*$E$5</f>
        <v>82.724609375</v>
      </c>
      <c r="G165" s="2" t="n">
        <f aca="false">E165*$E$6</f>
        <v>17.275390625</v>
      </c>
      <c r="H165" s="2" t="n">
        <f aca="false">IF(ROUND(Q164,2)=ROUND($R$6,2)*$R$5,0,(IF(Q164&lt;$R$6*$R$5,1,-1)))</f>
        <v>0</v>
      </c>
      <c r="I165" s="2" t="n">
        <f aca="false">IF(Q164&gt;$R$6*$R$5, H165*ABS(I164/2), H165*ABS(I164))</f>
        <v>0</v>
      </c>
      <c r="J165" s="2" t="n">
        <f aca="false">$F$9*I165</f>
        <v>0</v>
      </c>
      <c r="K165" s="2" t="n">
        <f aca="false">J165</f>
        <v>0</v>
      </c>
      <c r="L165" s="2" t="n">
        <f aca="false">F165-J165</f>
        <v>82.724609375</v>
      </c>
      <c r="M165" s="2" t="n">
        <f aca="false">G165+K165</f>
        <v>17.275390625</v>
      </c>
      <c r="N165" s="2" t="n">
        <f aca="false">L165/$E$5</f>
        <v>8.2724609375</v>
      </c>
      <c r="O165" s="2" t="n">
        <f aca="false">M165/$E$6</f>
        <v>17.275390625</v>
      </c>
      <c r="P165" s="2" t="n">
        <f aca="false">(O165-N165)/($D$9-$E$9)*100</f>
        <v>90.029296875</v>
      </c>
      <c r="Q165" s="2" t="n">
        <f aca="false">O165-N165</f>
        <v>9.0029296875</v>
      </c>
      <c r="R165" s="2" t="n">
        <f aca="false">IF(ROUND(Q165,1)&lt;=ROUND(Q164,1),0,R164+Q165)</f>
        <v>0</v>
      </c>
    </row>
    <row r="166" customFormat="false" ht="15" hidden="false" customHeight="false" outlineLevel="0" collapsed="false">
      <c r="B166" s="2" t="n">
        <f aca="false">D166*$E$5+E166*$E$6</f>
        <v>100</v>
      </c>
      <c r="C166" s="2" t="n">
        <f aca="false">0.5*$E$5*D166^2+0.5*$E$6*E166^2</f>
        <v>491.387610435486</v>
      </c>
      <c r="D166" s="2" t="n">
        <f aca="false">N165</f>
        <v>8.2724609375</v>
      </c>
      <c r="E166" s="2" t="n">
        <f aca="false">O165</f>
        <v>17.275390625</v>
      </c>
      <c r="F166" s="2" t="n">
        <f aca="false">D166*$E$5</f>
        <v>82.724609375</v>
      </c>
      <c r="G166" s="2" t="n">
        <f aca="false">E166*$E$6</f>
        <v>17.275390625</v>
      </c>
      <c r="H166" s="2" t="n">
        <f aca="false">IF(ROUND(Q165,2)=ROUND($R$6,2)*$R$5,0,(IF(Q165&lt;$R$6*$R$5,1,-1)))</f>
        <v>0</v>
      </c>
      <c r="I166" s="2" t="n">
        <f aca="false">IF(Q165&gt;$R$6*$R$5, H166*ABS(I165/2), H166*ABS(I165))</f>
        <v>0</v>
      </c>
      <c r="J166" s="2" t="n">
        <f aca="false">$F$9*I166</f>
        <v>0</v>
      </c>
      <c r="K166" s="2" t="n">
        <f aca="false">J166</f>
        <v>0</v>
      </c>
      <c r="L166" s="2" t="n">
        <f aca="false">F166-J166</f>
        <v>82.724609375</v>
      </c>
      <c r="M166" s="2" t="n">
        <f aca="false">G166+K166</f>
        <v>17.275390625</v>
      </c>
      <c r="N166" s="2" t="n">
        <f aca="false">L166/$E$5</f>
        <v>8.2724609375</v>
      </c>
      <c r="O166" s="2" t="n">
        <f aca="false">M166/$E$6</f>
        <v>17.275390625</v>
      </c>
      <c r="P166" s="2" t="n">
        <f aca="false">(O166-N166)/($D$9-$E$9)*100</f>
        <v>90.029296875</v>
      </c>
      <c r="Q166" s="2" t="n">
        <f aca="false">O166-N166</f>
        <v>9.0029296875</v>
      </c>
      <c r="R166" s="2" t="n">
        <f aca="false">IF(ROUND(Q166,1)&lt;=ROUND(Q165,1),0,R165+Q166)</f>
        <v>0</v>
      </c>
    </row>
    <row r="167" customFormat="false" ht="15" hidden="false" customHeight="false" outlineLevel="0" collapsed="false">
      <c r="B167" s="2" t="n">
        <f aca="false">D167*$E$5+E167*$E$6</f>
        <v>100</v>
      </c>
      <c r="C167" s="2" t="n">
        <f aca="false">0.5*$E$5*D167^2+0.5*$E$6*E167^2</f>
        <v>491.387610435486</v>
      </c>
      <c r="D167" s="2" t="n">
        <f aca="false">N166</f>
        <v>8.2724609375</v>
      </c>
      <c r="E167" s="2" t="n">
        <f aca="false">O166</f>
        <v>17.275390625</v>
      </c>
      <c r="F167" s="2" t="n">
        <f aca="false">D167*$E$5</f>
        <v>82.724609375</v>
      </c>
      <c r="G167" s="2" t="n">
        <f aca="false">E167*$E$6</f>
        <v>17.275390625</v>
      </c>
      <c r="H167" s="2" t="n">
        <f aca="false">IF(ROUND(Q166,2)=ROUND($R$6,2)*$R$5,0,(IF(Q166&lt;$R$6*$R$5,1,-1)))</f>
        <v>0</v>
      </c>
      <c r="I167" s="2" t="n">
        <f aca="false">IF(Q166&gt;$R$6*$R$5, H167*ABS(I166/2), H167*ABS(I166))</f>
        <v>0</v>
      </c>
      <c r="J167" s="2" t="n">
        <f aca="false">$F$9*I167</f>
        <v>0</v>
      </c>
      <c r="K167" s="2" t="n">
        <f aca="false">J167</f>
        <v>0</v>
      </c>
      <c r="L167" s="2" t="n">
        <f aca="false">F167-J167</f>
        <v>82.724609375</v>
      </c>
      <c r="M167" s="2" t="n">
        <f aca="false">G167+K167</f>
        <v>17.275390625</v>
      </c>
      <c r="N167" s="2" t="n">
        <f aca="false">L167/$E$5</f>
        <v>8.2724609375</v>
      </c>
      <c r="O167" s="2" t="n">
        <f aca="false">M167/$E$6</f>
        <v>17.275390625</v>
      </c>
      <c r="P167" s="2" t="n">
        <f aca="false">(O167-N167)/($D$9-$E$9)*100</f>
        <v>90.029296875</v>
      </c>
      <c r="Q167" s="2" t="n">
        <f aca="false">O167-N167</f>
        <v>9.0029296875</v>
      </c>
      <c r="R167" s="2" t="n">
        <f aca="false">IF(ROUND(Q167,1)&lt;=ROUND(Q166,1),0,R166+Q167)</f>
        <v>0</v>
      </c>
    </row>
    <row r="168" customFormat="false" ht="15" hidden="false" customHeight="false" outlineLevel="0" collapsed="false">
      <c r="B168" s="2" t="n">
        <f aca="false">D168*$E$5+E168*$E$6</f>
        <v>100</v>
      </c>
      <c r="C168" s="2" t="n">
        <f aca="false">0.5*$E$5*D168^2+0.5*$E$6*E168^2</f>
        <v>491.387610435486</v>
      </c>
      <c r="D168" s="2" t="n">
        <f aca="false">N167</f>
        <v>8.2724609375</v>
      </c>
      <c r="E168" s="2" t="n">
        <f aca="false">O167</f>
        <v>17.275390625</v>
      </c>
      <c r="F168" s="2" t="n">
        <f aca="false">D168*$E$5</f>
        <v>82.724609375</v>
      </c>
      <c r="G168" s="2" t="n">
        <f aca="false">E168*$E$6</f>
        <v>17.275390625</v>
      </c>
      <c r="H168" s="2" t="n">
        <f aca="false">IF(ROUND(Q167,2)=ROUND($R$6,2)*$R$5,0,(IF(Q167&lt;$R$6*$R$5,1,-1)))</f>
        <v>0</v>
      </c>
      <c r="I168" s="2" t="n">
        <f aca="false">IF(Q167&gt;$R$6*$R$5, H168*ABS(I167/2), H168*ABS(I167))</f>
        <v>0</v>
      </c>
      <c r="J168" s="2" t="n">
        <f aca="false">$F$9*I168</f>
        <v>0</v>
      </c>
      <c r="K168" s="2" t="n">
        <f aca="false">J168</f>
        <v>0</v>
      </c>
      <c r="L168" s="2" t="n">
        <f aca="false">F168-J168</f>
        <v>82.724609375</v>
      </c>
      <c r="M168" s="2" t="n">
        <f aca="false">G168+K168</f>
        <v>17.275390625</v>
      </c>
      <c r="N168" s="2" t="n">
        <f aca="false">L168/$E$5</f>
        <v>8.2724609375</v>
      </c>
      <c r="O168" s="2" t="n">
        <f aca="false">M168/$E$6</f>
        <v>17.275390625</v>
      </c>
      <c r="P168" s="2" t="n">
        <f aca="false">(O168-N168)/($D$9-$E$9)*100</f>
        <v>90.029296875</v>
      </c>
      <c r="Q168" s="2" t="n">
        <f aca="false">O168-N168</f>
        <v>9.0029296875</v>
      </c>
      <c r="R168" s="2" t="n">
        <f aca="false">IF(ROUND(Q168,1)&lt;=ROUND(Q167,1),0,R167+Q168)</f>
        <v>0</v>
      </c>
    </row>
    <row r="169" customFormat="false" ht="15" hidden="false" customHeight="false" outlineLevel="0" collapsed="false">
      <c r="B169" s="2" t="n">
        <f aca="false">D169*$E$5+E169*$E$6</f>
        <v>100</v>
      </c>
      <c r="C169" s="2" t="n">
        <f aca="false">0.5*$E$5*D169^2+0.5*$E$6*E169^2</f>
        <v>491.387610435486</v>
      </c>
      <c r="D169" s="2" t="n">
        <f aca="false">N168</f>
        <v>8.2724609375</v>
      </c>
      <c r="E169" s="2" t="n">
        <f aca="false">O168</f>
        <v>17.275390625</v>
      </c>
      <c r="F169" s="2" t="n">
        <f aca="false">D169*$E$5</f>
        <v>82.724609375</v>
      </c>
      <c r="G169" s="2" t="n">
        <f aca="false">E169*$E$6</f>
        <v>17.275390625</v>
      </c>
      <c r="H169" s="2" t="n">
        <f aca="false">IF(ROUND(Q168,2)=ROUND($R$6,2)*$R$5,0,(IF(Q168&lt;$R$6*$R$5,1,-1)))</f>
        <v>0</v>
      </c>
      <c r="I169" s="2" t="n">
        <f aca="false">IF(Q168&gt;$R$6*$R$5, H169*ABS(I168/2), H169*ABS(I168))</f>
        <v>0</v>
      </c>
      <c r="J169" s="2" t="n">
        <f aca="false">$F$9*I169</f>
        <v>0</v>
      </c>
      <c r="K169" s="2" t="n">
        <f aca="false">J169</f>
        <v>0</v>
      </c>
      <c r="L169" s="2" t="n">
        <f aca="false">F169-J169</f>
        <v>82.724609375</v>
      </c>
      <c r="M169" s="2" t="n">
        <f aca="false">G169+K169</f>
        <v>17.275390625</v>
      </c>
      <c r="N169" s="2" t="n">
        <f aca="false">L169/$E$5</f>
        <v>8.2724609375</v>
      </c>
      <c r="O169" s="2" t="n">
        <f aca="false">M169/$E$6</f>
        <v>17.275390625</v>
      </c>
      <c r="P169" s="2" t="n">
        <f aca="false">(O169-N169)/($D$9-$E$9)*100</f>
        <v>90.029296875</v>
      </c>
      <c r="Q169" s="2" t="n">
        <f aca="false">O169-N169</f>
        <v>9.0029296875</v>
      </c>
      <c r="R169" s="2" t="n">
        <f aca="false">IF(ROUND(Q169,1)&lt;=ROUND(Q168,1),0,R168+Q169)</f>
        <v>0</v>
      </c>
    </row>
    <row r="170" customFormat="false" ht="15" hidden="false" customHeight="false" outlineLevel="0" collapsed="false">
      <c r="B170" s="2" t="n">
        <f aca="false">D170*$E$5+E170*$E$6</f>
        <v>100</v>
      </c>
      <c r="C170" s="2" t="n">
        <f aca="false">0.5*$E$5*D170^2+0.5*$E$6*E170^2</f>
        <v>491.387610435486</v>
      </c>
      <c r="D170" s="2" t="n">
        <f aca="false">N169</f>
        <v>8.2724609375</v>
      </c>
      <c r="E170" s="2" t="n">
        <f aca="false">O169</f>
        <v>17.275390625</v>
      </c>
      <c r="F170" s="2" t="n">
        <f aca="false">D170*$E$5</f>
        <v>82.724609375</v>
      </c>
      <c r="G170" s="2" t="n">
        <f aca="false">E170*$E$6</f>
        <v>17.275390625</v>
      </c>
      <c r="H170" s="2" t="n">
        <f aca="false">IF(ROUND(Q169,2)=ROUND($R$6,2)*$R$5,0,(IF(Q169&lt;$R$6*$R$5,1,-1)))</f>
        <v>0</v>
      </c>
      <c r="I170" s="2" t="n">
        <f aca="false">IF(Q169&gt;$R$6*$R$5, H170*ABS(I169/2), H170*ABS(I169))</f>
        <v>0</v>
      </c>
      <c r="J170" s="2" t="n">
        <f aca="false">$F$9*I170</f>
        <v>0</v>
      </c>
      <c r="K170" s="2" t="n">
        <f aca="false">J170</f>
        <v>0</v>
      </c>
      <c r="L170" s="2" t="n">
        <f aca="false">F170-J170</f>
        <v>82.724609375</v>
      </c>
      <c r="M170" s="2" t="n">
        <f aca="false">G170+K170</f>
        <v>17.275390625</v>
      </c>
      <c r="N170" s="2" t="n">
        <f aca="false">L170/$E$5</f>
        <v>8.2724609375</v>
      </c>
      <c r="O170" s="2" t="n">
        <f aca="false">M170/$E$6</f>
        <v>17.275390625</v>
      </c>
      <c r="P170" s="2" t="n">
        <f aca="false">(O170-N170)/($D$9-$E$9)*100</f>
        <v>90.029296875</v>
      </c>
      <c r="Q170" s="2" t="n">
        <f aca="false">O170-N170</f>
        <v>9.0029296875</v>
      </c>
      <c r="R170" s="2" t="n">
        <f aca="false">IF(ROUND(Q170,1)&lt;=ROUND(Q169,1),0,R169+Q170)</f>
        <v>0</v>
      </c>
    </row>
    <row r="171" customFormat="false" ht="15" hidden="false" customHeight="false" outlineLevel="0" collapsed="false">
      <c r="B171" s="2" t="n">
        <f aca="false">D171*$E$5+E171*$E$6</f>
        <v>100</v>
      </c>
      <c r="C171" s="2" t="n">
        <f aca="false">0.5*$E$5*D171^2+0.5*$E$6*E171^2</f>
        <v>491.387610435486</v>
      </c>
      <c r="D171" s="2" t="n">
        <f aca="false">N170</f>
        <v>8.2724609375</v>
      </c>
      <c r="E171" s="2" t="n">
        <f aca="false">O170</f>
        <v>17.275390625</v>
      </c>
      <c r="F171" s="2" t="n">
        <f aca="false">D171*$E$5</f>
        <v>82.724609375</v>
      </c>
      <c r="G171" s="2" t="n">
        <f aca="false">E171*$E$6</f>
        <v>17.275390625</v>
      </c>
      <c r="H171" s="2" t="n">
        <f aca="false">IF(ROUND(Q170,2)=ROUND($R$6,2)*$R$5,0,(IF(Q170&lt;$R$6*$R$5,1,-1)))</f>
        <v>0</v>
      </c>
      <c r="I171" s="2" t="n">
        <f aca="false">IF(Q170&gt;$R$6*$R$5, H171*ABS(I170/2), H171*ABS(I170))</f>
        <v>0</v>
      </c>
      <c r="J171" s="2" t="n">
        <f aca="false">$F$9*I171</f>
        <v>0</v>
      </c>
      <c r="K171" s="2" t="n">
        <f aca="false">J171</f>
        <v>0</v>
      </c>
      <c r="L171" s="2" t="n">
        <f aca="false">F171-J171</f>
        <v>82.724609375</v>
      </c>
      <c r="M171" s="2" t="n">
        <f aca="false">G171+K171</f>
        <v>17.275390625</v>
      </c>
      <c r="N171" s="2" t="n">
        <f aca="false">L171/$E$5</f>
        <v>8.2724609375</v>
      </c>
      <c r="O171" s="2" t="n">
        <f aca="false">M171/$E$6</f>
        <v>17.275390625</v>
      </c>
      <c r="P171" s="2" t="n">
        <f aca="false">(O171-N171)/($D$9-$E$9)*100</f>
        <v>90.029296875</v>
      </c>
      <c r="Q171" s="2" t="n">
        <f aca="false">O171-N171</f>
        <v>9.0029296875</v>
      </c>
      <c r="R171" s="2" t="n">
        <f aca="false">IF(ROUND(Q171,1)&lt;=ROUND(Q170,1),0,R170+Q171)</f>
        <v>0</v>
      </c>
    </row>
    <row r="172" customFormat="false" ht="15" hidden="false" customHeight="false" outlineLevel="0" collapsed="false">
      <c r="B172" s="2" t="n">
        <f aca="false">D172*$E$5+E172*$E$6</f>
        <v>100</v>
      </c>
      <c r="C172" s="2" t="n">
        <f aca="false">0.5*$E$5*D172^2+0.5*$E$6*E172^2</f>
        <v>491.387610435486</v>
      </c>
      <c r="D172" s="2" t="n">
        <f aca="false">N171</f>
        <v>8.2724609375</v>
      </c>
      <c r="E172" s="2" t="n">
        <f aca="false">O171</f>
        <v>17.275390625</v>
      </c>
      <c r="F172" s="2" t="n">
        <f aca="false">D172*$E$5</f>
        <v>82.724609375</v>
      </c>
      <c r="G172" s="2" t="n">
        <f aca="false">E172*$E$6</f>
        <v>17.275390625</v>
      </c>
      <c r="H172" s="2" t="n">
        <f aca="false">IF(ROUND(Q171,2)=ROUND($R$6,2)*$R$5,0,(IF(Q171&lt;$R$6*$R$5,1,-1)))</f>
        <v>0</v>
      </c>
      <c r="I172" s="2" t="n">
        <f aca="false">IF(Q171&gt;$R$6*$R$5, H172*ABS(I171/2), H172*ABS(I171))</f>
        <v>0</v>
      </c>
      <c r="J172" s="2" t="n">
        <f aca="false">$F$9*I172</f>
        <v>0</v>
      </c>
      <c r="K172" s="2" t="n">
        <f aca="false">J172</f>
        <v>0</v>
      </c>
      <c r="L172" s="2" t="n">
        <f aca="false">F172-J172</f>
        <v>82.724609375</v>
      </c>
      <c r="M172" s="2" t="n">
        <f aca="false">G172+K172</f>
        <v>17.275390625</v>
      </c>
      <c r="N172" s="2" t="n">
        <f aca="false">L172/$E$5</f>
        <v>8.2724609375</v>
      </c>
      <c r="O172" s="2" t="n">
        <f aca="false">M172/$E$6</f>
        <v>17.275390625</v>
      </c>
      <c r="P172" s="2" t="n">
        <f aca="false">(O172-N172)/($D$9-$E$9)*100</f>
        <v>90.029296875</v>
      </c>
      <c r="Q172" s="2" t="n">
        <f aca="false">O172-N172</f>
        <v>9.0029296875</v>
      </c>
      <c r="R172" s="2" t="n">
        <f aca="false">IF(ROUND(Q172,1)&lt;=ROUND(Q171,1),0,R171+Q172)</f>
        <v>0</v>
      </c>
    </row>
    <row r="173" customFormat="false" ht="15" hidden="false" customHeight="false" outlineLevel="0" collapsed="false">
      <c r="B173" s="2" t="n">
        <f aca="false">D173*$E$5+E173*$E$6</f>
        <v>100</v>
      </c>
      <c r="C173" s="2" t="n">
        <f aca="false">0.5*$E$5*D173^2+0.5*$E$6*E173^2</f>
        <v>491.387610435486</v>
      </c>
      <c r="D173" s="2" t="n">
        <f aca="false">N172</f>
        <v>8.2724609375</v>
      </c>
      <c r="E173" s="2" t="n">
        <f aca="false">O172</f>
        <v>17.275390625</v>
      </c>
      <c r="F173" s="2" t="n">
        <f aca="false">D173*$E$5</f>
        <v>82.724609375</v>
      </c>
      <c r="G173" s="2" t="n">
        <f aca="false">E173*$E$6</f>
        <v>17.275390625</v>
      </c>
      <c r="H173" s="2" t="n">
        <f aca="false">IF(ROUND(Q172,2)=ROUND($R$6,2)*$R$5,0,(IF(Q172&lt;$R$6*$R$5,1,-1)))</f>
        <v>0</v>
      </c>
      <c r="I173" s="2" t="n">
        <f aca="false">IF(Q172&gt;$R$6*$R$5, H173*ABS(I172/2), H173*ABS(I172))</f>
        <v>0</v>
      </c>
      <c r="J173" s="2" t="n">
        <f aca="false">$F$9*I173</f>
        <v>0</v>
      </c>
      <c r="K173" s="2" t="n">
        <f aca="false">J173</f>
        <v>0</v>
      </c>
      <c r="L173" s="2" t="n">
        <f aca="false">F173-J173</f>
        <v>82.724609375</v>
      </c>
      <c r="M173" s="2" t="n">
        <f aca="false">G173+K173</f>
        <v>17.275390625</v>
      </c>
      <c r="N173" s="2" t="n">
        <f aca="false">L173/$E$5</f>
        <v>8.2724609375</v>
      </c>
      <c r="O173" s="2" t="n">
        <f aca="false">M173/$E$6</f>
        <v>17.275390625</v>
      </c>
      <c r="P173" s="2" t="n">
        <f aca="false">(O173-N173)/($D$9-$E$9)*100</f>
        <v>90.029296875</v>
      </c>
      <c r="Q173" s="2" t="n">
        <f aca="false">O173-N173</f>
        <v>9.0029296875</v>
      </c>
      <c r="R173" s="2" t="n">
        <f aca="false">IF(ROUND(Q173,1)&lt;=ROUND(Q172,1),0,R172+Q173)</f>
        <v>0</v>
      </c>
    </row>
    <row r="174" customFormat="false" ht="15" hidden="false" customHeight="false" outlineLevel="0" collapsed="false">
      <c r="B174" s="2" t="n">
        <f aca="false">D174*$E$5+E174*$E$6</f>
        <v>100</v>
      </c>
      <c r="C174" s="2" t="n">
        <f aca="false">0.5*$E$5*D174^2+0.5*$E$6*E174^2</f>
        <v>491.387610435486</v>
      </c>
      <c r="D174" s="2" t="n">
        <f aca="false">N173</f>
        <v>8.2724609375</v>
      </c>
      <c r="E174" s="2" t="n">
        <f aca="false">O173</f>
        <v>17.275390625</v>
      </c>
      <c r="F174" s="2" t="n">
        <f aca="false">D174*$E$5</f>
        <v>82.724609375</v>
      </c>
      <c r="G174" s="2" t="n">
        <f aca="false">E174*$E$6</f>
        <v>17.275390625</v>
      </c>
      <c r="H174" s="2" t="n">
        <f aca="false">IF(ROUND(Q173,2)=ROUND($R$6,2)*$R$5,0,(IF(Q173&lt;$R$6*$R$5,1,-1)))</f>
        <v>0</v>
      </c>
      <c r="I174" s="2" t="n">
        <f aca="false">IF(Q173&gt;$R$6*$R$5, H174*ABS(I173/2), H174*ABS(I173))</f>
        <v>0</v>
      </c>
      <c r="J174" s="2" t="n">
        <f aca="false">$F$9*I174</f>
        <v>0</v>
      </c>
      <c r="K174" s="2" t="n">
        <f aca="false">J174</f>
        <v>0</v>
      </c>
      <c r="L174" s="2" t="n">
        <f aca="false">F174-J174</f>
        <v>82.724609375</v>
      </c>
      <c r="M174" s="2" t="n">
        <f aca="false">G174+K174</f>
        <v>17.275390625</v>
      </c>
      <c r="N174" s="2" t="n">
        <f aca="false">L174/$E$5</f>
        <v>8.2724609375</v>
      </c>
      <c r="O174" s="2" t="n">
        <f aca="false">M174/$E$6</f>
        <v>17.275390625</v>
      </c>
      <c r="P174" s="2" t="n">
        <f aca="false">(O174-N174)/($D$9-$E$9)*100</f>
        <v>90.029296875</v>
      </c>
      <c r="Q174" s="2" t="n">
        <f aca="false">O174-N174</f>
        <v>9.0029296875</v>
      </c>
      <c r="R174" s="2" t="n">
        <f aca="false">IF(ROUND(Q174,1)&lt;=ROUND(Q173,1),0,R173+Q174)</f>
        <v>0</v>
      </c>
    </row>
    <row r="175" customFormat="false" ht="15" hidden="false" customHeight="false" outlineLevel="0" collapsed="false">
      <c r="B175" s="2" t="n">
        <f aca="false">D175*$E$5+E175*$E$6</f>
        <v>100</v>
      </c>
      <c r="C175" s="2" t="n">
        <f aca="false">0.5*$E$5*D175^2+0.5*$E$6*E175^2</f>
        <v>491.387610435486</v>
      </c>
      <c r="D175" s="2" t="n">
        <f aca="false">N174</f>
        <v>8.2724609375</v>
      </c>
      <c r="E175" s="2" t="n">
        <f aca="false">O174</f>
        <v>17.275390625</v>
      </c>
      <c r="F175" s="2" t="n">
        <f aca="false">D175*$E$5</f>
        <v>82.724609375</v>
      </c>
      <c r="G175" s="2" t="n">
        <f aca="false">E175*$E$6</f>
        <v>17.275390625</v>
      </c>
      <c r="H175" s="2" t="n">
        <f aca="false">IF(ROUND(Q174,2)=ROUND($R$6,2)*$R$5,0,(IF(Q174&lt;$R$6*$R$5,1,-1)))</f>
        <v>0</v>
      </c>
      <c r="I175" s="2" t="n">
        <f aca="false">IF(Q174&gt;$R$6*$R$5, H175*ABS(I174/2), H175*ABS(I174))</f>
        <v>0</v>
      </c>
      <c r="J175" s="2" t="n">
        <f aca="false">$F$9*I175</f>
        <v>0</v>
      </c>
      <c r="K175" s="2" t="n">
        <f aca="false">J175</f>
        <v>0</v>
      </c>
      <c r="L175" s="2" t="n">
        <f aca="false">F175-J175</f>
        <v>82.724609375</v>
      </c>
      <c r="M175" s="2" t="n">
        <f aca="false">G175+K175</f>
        <v>17.275390625</v>
      </c>
      <c r="N175" s="2" t="n">
        <f aca="false">L175/$E$5</f>
        <v>8.2724609375</v>
      </c>
      <c r="O175" s="2" t="n">
        <f aca="false">M175/$E$6</f>
        <v>17.275390625</v>
      </c>
      <c r="P175" s="2" t="n">
        <f aca="false">(O175-N175)/($D$9-$E$9)*100</f>
        <v>90.029296875</v>
      </c>
      <c r="Q175" s="2" t="n">
        <f aca="false">O175-N175</f>
        <v>9.0029296875</v>
      </c>
      <c r="R175" s="2" t="n">
        <f aca="false">IF(ROUND(Q175,1)&lt;=ROUND(Q174,1),0,R174+Q175)</f>
        <v>0</v>
      </c>
    </row>
    <row r="176" customFormat="false" ht="15" hidden="false" customHeight="false" outlineLevel="0" collapsed="false">
      <c r="B176" s="2" t="n">
        <f aca="false">D176*$E$5+E176*$E$6</f>
        <v>100</v>
      </c>
      <c r="C176" s="2" t="n">
        <f aca="false">0.5*$E$5*D176^2+0.5*$E$6*E176^2</f>
        <v>491.387610435486</v>
      </c>
      <c r="D176" s="2" t="n">
        <f aca="false">N175</f>
        <v>8.2724609375</v>
      </c>
      <c r="E176" s="2" t="n">
        <f aca="false">O175</f>
        <v>17.275390625</v>
      </c>
      <c r="F176" s="2" t="n">
        <f aca="false">D176*$E$5</f>
        <v>82.724609375</v>
      </c>
      <c r="G176" s="2" t="n">
        <f aca="false">E176*$E$6</f>
        <v>17.275390625</v>
      </c>
      <c r="H176" s="2" t="n">
        <f aca="false">IF(ROUND(Q175,2)=ROUND($R$6,2)*$R$5,0,(IF(Q175&lt;$R$6*$R$5,1,-1)))</f>
        <v>0</v>
      </c>
      <c r="I176" s="2" t="n">
        <f aca="false">IF(Q175&gt;$R$6*$R$5, H176*ABS(I175/2), H176*ABS(I175))</f>
        <v>0</v>
      </c>
      <c r="J176" s="2" t="n">
        <f aca="false">$F$9*I176</f>
        <v>0</v>
      </c>
      <c r="K176" s="2" t="n">
        <f aca="false">J176</f>
        <v>0</v>
      </c>
      <c r="L176" s="2" t="n">
        <f aca="false">F176-J176</f>
        <v>82.724609375</v>
      </c>
      <c r="M176" s="2" t="n">
        <f aca="false">G176+K176</f>
        <v>17.275390625</v>
      </c>
      <c r="N176" s="2" t="n">
        <f aca="false">L176/$E$5</f>
        <v>8.2724609375</v>
      </c>
      <c r="O176" s="2" t="n">
        <f aca="false">M176/$E$6</f>
        <v>17.275390625</v>
      </c>
      <c r="P176" s="2" t="n">
        <f aca="false">(O176-N176)/($D$9-$E$9)*100</f>
        <v>90.029296875</v>
      </c>
      <c r="Q176" s="2" t="n">
        <f aca="false">O176-N176</f>
        <v>9.0029296875</v>
      </c>
      <c r="R176" s="2" t="n">
        <f aca="false">IF(ROUND(Q176,1)&lt;=ROUND(Q175,1),0,R175+Q176)</f>
        <v>0</v>
      </c>
    </row>
    <row r="177" customFormat="false" ht="15" hidden="false" customHeight="false" outlineLevel="0" collapsed="false">
      <c r="B177" s="2" t="n">
        <f aca="false">D177*$E$5+E177*$E$6</f>
        <v>100</v>
      </c>
      <c r="C177" s="2" t="n">
        <f aca="false">0.5*$E$5*D177^2+0.5*$E$6*E177^2</f>
        <v>491.387610435486</v>
      </c>
      <c r="D177" s="2" t="n">
        <f aca="false">N176</f>
        <v>8.2724609375</v>
      </c>
      <c r="E177" s="2" t="n">
        <f aca="false">O176</f>
        <v>17.275390625</v>
      </c>
      <c r="F177" s="2" t="n">
        <f aca="false">D177*$E$5</f>
        <v>82.724609375</v>
      </c>
      <c r="G177" s="2" t="n">
        <f aca="false">E177*$E$6</f>
        <v>17.275390625</v>
      </c>
      <c r="H177" s="2" t="n">
        <f aca="false">IF(ROUND(Q176,2)=ROUND($R$6,2)*$R$5,0,(IF(Q176&lt;$R$6*$R$5,1,-1)))</f>
        <v>0</v>
      </c>
      <c r="I177" s="2" t="n">
        <f aca="false">IF(Q176&gt;$R$6*$R$5, H177*ABS(I176/2), H177*ABS(I176))</f>
        <v>0</v>
      </c>
      <c r="J177" s="2" t="n">
        <f aca="false">$F$9*I177</f>
        <v>0</v>
      </c>
      <c r="K177" s="2" t="n">
        <f aca="false">J177</f>
        <v>0</v>
      </c>
      <c r="L177" s="2" t="n">
        <f aca="false">F177-J177</f>
        <v>82.724609375</v>
      </c>
      <c r="M177" s="2" t="n">
        <f aca="false">G177+K177</f>
        <v>17.275390625</v>
      </c>
      <c r="N177" s="2" t="n">
        <f aca="false">L177/$E$5</f>
        <v>8.2724609375</v>
      </c>
      <c r="O177" s="2" t="n">
        <f aca="false">M177/$E$6</f>
        <v>17.275390625</v>
      </c>
      <c r="P177" s="2" t="n">
        <f aca="false">(O177-N177)/($D$9-$E$9)*100</f>
        <v>90.029296875</v>
      </c>
      <c r="Q177" s="2" t="n">
        <f aca="false">O177-N177</f>
        <v>9.0029296875</v>
      </c>
      <c r="R177" s="2" t="n">
        <f aca="false">IF(ROUND(Q177,1)&lt;=ROUND(Q176,1),0,R176+Q177)</f>
        <v>0</v>
      </c>
    </row>
    <row r="178" customFormat="false" ht="15" hidden="false" customHeight="false" outlineLevel="0" collapsed="false">
      <c r="B178" s="2" t="n">
        <f aca="false">D178*$E$5+E178*$E$6</f>
        <v>100</v>
      </c>
      <c r="C178" s="2" t="n">
        <f aca="false">0.5*$E$5*D178^2+0.5*$E$6*E178^2</f>
        <v>491.387610435486</v>
      </c>
      <c r="D178" s="2" t="n">
        <f aca="false">N177</f>
        <v>8.2724609375</v>
      </c>
      <c r="E178" s="2" t="n">
        <f aca="false">O177</f>
        <v>17.275390625</v>
      </c>
      <c r="F178" s="2" t="n">
        <f aca="false">D178*$E$5</f>
        <v>82.724609375</v>
      </c>
      <c r="G178" s="2" t="n">
        <f aca="false">E178*$E$6</f>
        <v>17.275390625</v>
      </c>
      <c r="H178" s="2" t="n">
        <f aca="false">IF(ROUND(Q177,2)=ROUND($R$6,2)*$R$5,0,(IF(Q177&lt;$R$6*$R$5,1,-1)))</f>
        <v>0</v>
      </c>
      <c r="I178" s="2" t="n">
        <f aca="false">IF(Q177&gt;$R$6*$R$5, H178*ABS(I177/2), H178*ABS(I177))</f>
        <v>0</v>
      </c>
      <c r="J178" s="2" t="n">
        <f aca="false">$F$9*I178</f>
        <v>0</v>
      </c>
      <c r="K178" s="2" t="n">
        <f aca="false">J178</f>
        <v>0</v>
      </c>
      <c r="L178" s="2" t="n">
        <f aca="false">F178-J178</f>
        <v>82.724609375</v>
      </c>
      <c r="M178" s="2" t="n">
        <f aca="false">G178+K178</f>
        <v>17.275390625</v>
      </c>
      <c r="N178" s="2" t="n">
        <f aca="false">L178/$E$5</f>
        <v>8.2724609375</v>
      </c>
      <c r="O178" s="2" t="n">
        <f aca="false">M178/$E$6</f>
        <v>17.275390625</v>
      </c>
      <c r="P178" s="2" t="n">
        <f aca="false">(O178-N178)/($D$9-$E$9)*100</f>
        <v>90.029296875</v>
      </c>
      <c r="Q178" s="2" t="n">
        <f aca="false">O178-N178</f>
        <v>9.0029296875</v>
      </c>
      <c r="R178" s="2" t="n">
        <f aca="false">IF(ROUND(Q178,1)&lt;=ROUND(Q177,1),0,R177+Q178)</f>
        <v>0</v>
      </c>
    </row>
    <row r="179" customFormat="false" ht="15" hidden="false" customHeight="false" outlineLevel="0" collapsed="false">
      <c r="B179" s="2" t="n">
        <f aca="false">D179*$E$5+E179*$E$6</f>
        <v>100</v>
      </c>
      <c r="C179" s="2" t="n">
        <f aca="false">0.5*$E$5*D179^2+0.5*$E$6*E179^2</f>
        <v>491.387610435486</v>
      </c>
      <c r="D179" s="2" t="n">
        <f aca="false">N178</f>
        <v>8.2724609375</v>
      </c>
      <c r="E179" s="2" t="n">
        <f aca="false">O178</f>
        <v>17.275390625</v>
      </c>
      <c r="F179" s="2" t="n">
        <f aca="false">D179*$E$5</f>
        <v>82.724609375</v>
      </c>
      <c r="G179" s="2" t="n">
        <f aca="false">E179*$E$6</f>
        <v>17.275390625</v>
      </c>
      <c r="H179" s="2" t="n">
        <f aca="false">IF(ROUND(Q178,2)=ROUND($R$6,2)*$R$5,0,(IF(Q178&lt;$R$6*$R$5,1,-1)))</f>
        <v>0</v>
      </c>
      <c r="I179" s="2" t="n">
        <f aca="false">IF(Q178&gt;$R$6*$R$5, H179*ABS(I178/2), H179*ABS(I178))</f>
        <v>0</v>
      </c>
      <c r="J179" s="2" t="n">
        <f aca="false">$F$9*I179</f>
        <v>0</v>
      </c>
      <c r="K179" s="2" t="n">
        <f aca="false">J179</f>
        <v>0</v>
      </c>
      <c r="L179" s="2" t="n">
        <f aca="false">F179-J179</f>
        <v>82.724609375</v>
      </c>
      <c r="M179" s="2" t="n">
        <f aca="false">G179+K179</f>
        <v>17.275390625</v>
      </c>
      <c r="N179" s="2" t="n">
        <f aca="false">L179/$E$5</f>
        <v>8.2724609375</v>
      </c>
      <c r="O179" s="2" t="n">
        <f aca="false">M179/$E$6</f>
        <v>17.275390625</v>
      </c>
      <c r="P179" s="2" t="n">
        <f aca="false">(O179-N179)/($D$9-$E$9)*100</f>
        <v>90.029296875</v>
      </c>
      <c r="Q179" s="2" t="n">
        <f aca="false">O179-N179</f>
        <v>9.0029296875</v>
      </c>
      <c r="R179" s="2" t="n">
        <f aca="false">IF(ROUND(Q179,1)&lt;=ROUND(Q178,1),0,R178+Q179)</f>
        <v>0</v>
      </c>
    </row>
    <row r="180" customFormat="false" ht="15" hidden="false" customHeight="false" outlineLevel="0" collapsed="false">
      <c r="B180" s="2" t="n">
        <f aca="false">D180*$E$5+E180*$E$6</f>
        <v>100</v>
      </c>
      <c r="C180" s="2" t="n">
        <f aca="false">0.5*$E$5*D180^2+0.5*$E$6*E180^2</f>
        <v>491.387610435486</v>
      </c>
      <c r="D180" s="2" t="n">
        <f aca="false">N179</f>
        <v>8.2724609375</v>
      </c>
      <c r="E180" s="2" t="n">
        <f aca="false">O179</f>
        <v>17.275390625</v>
      </c>
      <c r="F180" s="2" t="n">
        <f aca="false">D180*$E$5</f>
        <v>82.724609375</v>
      </c>
      <c r="G180" s="2" t="n">
        <f aca="false">E180*$E$6</f>
        <v>17.275390625</v>
      </c>
      <c r="H180" s="2" t="n">
        <f aca="false">IF(ROUND(Q179,2)=ROUND($R$6,2)*$R$5,0,(IF(Q179&lt;$R$6*$R$5,1,-1)))</f>
        <v>0</v>
      </c>
      <c r="I180" s="2" t="n">
        <f aca="false">IF(Q179&gt;$R$6*$R$5, H180*ABS(I179/2), H180*ABS(I179))</f>
        <v>0</v>
      </c>
      <c r="J180" s="2" t="n">
        <f aca="false">$F$9*I180</f>
        <v>0</v>
      </c>
      <c r="K180" s="2" t="n">
        <f aca="false">J180</f>
        <v>0</v>
      </c>
      <c r="L180" s="2" t="n">
        <f aca="false">F180-J180</f>
        <v>82.724609375</v>
      </c>
      <c r="M180" s="2" t="n">
        <f aca="false">G180+K180</f>
        <v>17.275390625</v>
      </c>
      <c r="N180" s="2" t="n">
        <f aca="false">L180/$E$5</f>
        <v>8.2724609375</v>
      </c>
      <c r="O180" s="2" t="n">
        <f aca="false">M180/$E$6</f>
        <v>17.275390625</v>
      </c>
      <c r="P180" s="2" t="n">
        <f aca="false">(O180-N180)/($D$9-$E$9)*100</f>
        <v>90.029296875</v>
      </c>
      <c r="Q180" s="2" t="n">
        <f aca="false">O180-N180</f>
        <v>9.0029296875</v>
      </c>
      <c r="R180" s="2" t="n">
        <f aca="false">IF(ROUND(Q180,1)&lt;=ROUND(Q179,1),0,R179+Q180)</f>
        <v>0</v>
      </c>
    </row>
    <row r="181" customFormat="false" ht="15" hidden="false" customHeight="false" outlineLevel="0" collapsed="false">
      <c r="B181" s="2" t="n">
        <f aca="false">D181*$E$5+E181*$E$6</f>
        <v>100</v>
      </c>
      <c r="C181" s="2" t="n">
        <f aca="false">0.5*$E$5*D181^2+0.5*$E$6*E181^2</f>
        <v>491.387610435486</v>
      </c>
      <c r="D181" s="2" t="n">
        <f aca="false">N180</f>
        <v>8.2724609375</v>
      </c>
      <c r="E181" s="2" t="n">
        <f aca="false">O180</f>
        <v>17.275390625</v>
      </c>
      <c r="F181" s="2" t="n">
        <f aca="false">D181*$E$5</f>
        <v>82.724609375</v>
      </c>
      <c r="G181" s="2" t="n">
        <f aca="false">E181*$E$6</f>
        <v>17.275390625</v>
      </c>
      <c r="H181" s="2" t="n">
        <f aca="false">IF(ROUND(Q180,2)=ROUND($R$6,2)*$R$5,0,(IF(Q180&lt;$R$6*$R$5,1,-1)))</f>
        <v>0</v>
      </c>
      <c r="I181" s="2" t="n">
        <f aca="false">IF(Q180&gt;$R$6*$R$5, H181*ABS(I180/2), H181*ABS(I180))</f>
        <v>0</v>
      </c>
      <c r="J181" s="2" t="n">
        <f aca="false">$F$9*I181</f>
        <v>0</v>
      </c>
      <c r="K181" s="2" t="n">
        <f aca="false">J181</f>
        <v>0</v>
      </c>
      <c r="L181" s="2" t="n">
        <f aca="false">F181-J181</f>
        <v>82.724609375</v>
      </c>
      <c r="M181" s="2" t="n">
        <f aca="false">G181+K181</f>
        <v>17.275390625</v>
      </c>
      <c r="N181" s="2" t="n">
        <f aca="false">L181/$E$5</f>
        <v>8.2724609375</v>
      </c>
      <c r="O181" s="2" t="n">
        <f aca="false">M181/$E$6</f>
        <v>17.275390625</v>
      </c>
      <c r="P181" s="2" t="n">
        <f aca="false">(O181-N181)/($D$9-$E$9)*100</f>
        <v>90.029296875</v>
      </c>
      <c r="Q181" s="2" t="n">
        <f aca="false">O181-N181</f>
        <v>9.0029296875</v>
      </c>
      <c r="R181" s="2" t="n">
        <f aca="false">IF(ROUND(Q181,1)&lt;=ROUND(Q180,1),0,R180+Q181)</f>
        <v>0</v>
      </c>
    </row>
    <row r="182" customFormat="false" ht="15" hidden="false" customHeight="false" outlineLevel="0" collapsed="false">
      <c r="B182" s="2" t="n">
        <f aca="false">D182*$E$5+E182*$E$6</f>
        <v>100</v>
      </c>
      <c r="C182" s="2" t="n">
        <f aca="false">0.5*$E$5*D182^2+0.5*$E$6*E182^2</f>
        <v>491.387610435486</v>
      </c>
      <c r="D182" s="2" t="n">
        <f aca="false">N181</f>
        <v>8.2724609375</v>
      </c>
      <c r="E182" s="2" t="n">
        <f aca="false">O181</f>
        <v>17.275390625</v>
      </c>
      <c r="F182" s="2" t="n">
        <f aca="false">D182*$E$5</f>
        <v>82.724609375</v>
      </c>
      <c r="G182" s="2" t="n">
        <f aca="false">E182*$E$6</f>
        <v>17.275390625</v>
      </c>
      <c r="H182" s="2" t="n">
        <f aca="false">IF(ROUND(Q181,2)=ROUND($R$6,2)*$R$5,0,(IF(Q181&lt;$R$6*$R$5,1,-1)))</f>
        <v>0</v>
      </c>
      <c r="I182" s="2" t="n">
        <f aca="false">IF(Q181&gt;$R$6*$R$5, H182*ABS(I181/2), H182*ABS(I181))</f>
        <v>0</v>
      </c>
      <c r="J182" s="2" t="n">
        <f aca="false">$F$9*I182</f>
        <v>0</v>
      </c>
      <c r="K182" s="2" t="n">
        <f aca="false">J182</f>
        <v>0</v>
      </c>
      <c r="L182" s="2" t="n">
        <f aca="false">F182-J182</f>
        <v>82.724609375</v>
      </c>
      <c r="M182" s="2" t="n">
        <f aca="false">G182+K182</f>
        <v>17.275390625</v>
      </c>
      <c r="N182" s="2" t="n">
        <f aca="false">L182/$E$5</f>
        <v>8.2724609375</v>
      </c>
      <c r="O182" s="2" t="n">
        <f aca="false">M182/$E$6</f>
        <v>17.275390625</v>
      </c>
      <c r="P182" s="2" t="n">
        <f aca="false">(O182-N182)/($D$9-$E$9)*100</f>
        <v>90.029296875</v>
      </c>
      <c r="Q182" s="2" t="n">
        <f aca="false">O182-N182</f>
        <v>9.0029296875</v>
      </c>
      <c r="R182" s="2" t="n">
        <f aca="false">IF(ROUND(Q182,1)&lt;=ROUND(Q181,1),0,R181+Q182)</f>
        <v>0</v>
      </c>
    </row>
    <row r="183" customFormat="false" ht="15" hidden="false" customHeight="false" outlineLevel="0" collapsed="false">
      <c r="B183" s="2" t="n">
        <f aca="false">D183*$E$5+E183*$E$6</f>
        <v>100</v>
      </c>
      <c r="C183" s="2" t="n">
        <f aca="false">0.5*$E$5*D183^2+0.5*$E$6*E183^2</f>
        <v>491.387610435486</v>
      </c>
      <c r="D183" s="2" t="n">
        <f aca="false">N182</f>
        <v>8.2724609375</v>
      </c>
      <c r="E183" s="2" t="n">
        <f aca="false">O182</f>
        <v>17.275390625</v>
      </c>
      <c r="F183" s="2" t="n">
        <f aca="false">D183*$E$5</f>
        <v>82.724609375</v>
      </c>
      <c r="G183" s="2" t="n">
        <f aca="false">E183*$E$6</f>
        <v>17.275390625</v>
      </c>
      <c r="H183" s="2" t="n">
        <f aca="false">IF(ROUND(Q182,2)=ROUND($R$6,2)*$R$5,0,(IF(Q182&lt;$R$6*$R$5,1,-1)))</f>
        <v>0</v>
      </c>
      <c r="I183" s="2" t="n">
        <f aca="false">IF(Q182&gt;$R$6*$R$5, H183*ABS(I182/2), H183*ABS(I182))</f>
        <v>0</v>
      </c>
      <c r="J183" s="2" t="n">
        <f aca="false">$F$9*I183</f>
        <v>0</v>
      </c>
      <c r="K183" s="2" t="n">
        <f aca="false">J183</f>
        <v>0</v>
      </c>
      <c r="L183" s="2" t="n">
        <f aca="false">F183-J183</f>
        <v>82.724609375</v>
      </c>
      <c r="M183" s="2" t="n">
        <f aca="false">G183+K183</f>
        <v>17.275390625</v>
      </c>
      <c r="N183" s="2" t="n">
        <f aca="false">L183/$E$5</f>
        <v>8.2724609375</v>
      </c>
      <c r="O183" s="2" t="n">
        <f aca="false">M183/$E$6</f>
        <v>17.275390625</v>
      </c>
      <c r="P183" s="2" t="n">
        <f aca="false">(O183-N183)/($D$9-$E$9)*100</f>
        <v>90.029296875</v>
      </c>
      <c r="Q183" s="2" t="n">
        <f aca="false">O183-N183</f>
        <v>9.0029296875</v>
      </c>
      <c r="R183" s="2" t="n">
        <f aca="false">IF(ROUND(Q183,1)&lt;=ROUND(Q182,1),0,R182+Q183)</f>
        <v>0</v>
      </c>
    </row>
    <row r="184" customFormat="false" ht="15" hidden="false" customHeight="false" outlineLevel="0" collapsed="false">
      <c r="B184" s="2" t="n">
        <f aca="false">D184*$E$5+E184*$E$6</f>
        <v>100</v>
      </c>
      <c r="C184" s="2" t="n">
        <f aca="false">0.5*$E$5*D184^2+0.5*$E$6*E184^2</f>
        <v>491.387610435486</v>
      </c>
      <c r="D184" s="2" t="n">
        <f aca="false">N183</f>
        <v>8.2724609375</v>
      </c>
      <c r="E184" s="2" t="n">
        <f aca="false">O183</f>
        <v>17.275390625</v>
      </c>
      <c r="F184" s="2" t="n">
        <f aca="false">D184*$E$5</f>
        <v>82.724609375</v>
      </c>
      <c r="G184" s="2" t="n">
        <f aca="false">E184*$E$6</f>
        <v>17.275390625</v>
      </c>
      <c r="H184" s="2" t="n">
        <f aca="false">IF(ROUND(Q183,2)=ROUND($R$6,2)*$R$5,0,(IF(Q183&lt;$R$6*$R$5,1,-1)))</f>
        <v>0</v>
      </c>
      <c r="I184" s="2" t="n">
        <f aca="false">IF(Q183&gt;$R$6*$R$5, H184*ABS(I183/2), H184*ABS(I183))</f>
        <v>0</v>
      </c>
      <c r="J184" s="2" t="n">
        <f aca="false">$F$9*I184</f>
        <v>0</v>
      </c>
      <c r="K184" s="2" t="n">
        <f aca="false">J184</f>
        <v>0</v>
      </c>
      <c r="L184" s="2" t="n">
        <f aca="false">F184-J184</f>
        <v>82.724609375</v>
      </c>
      <c r="M184" s="2" t="n">
        <f aca="false">G184+K184</f>
        <v>17.275390625</v>
      </c>
      <c r="N184" s="2" t="n">
        <f aca="false">L184/$E$5</f>
        <v>8.2724609375</v>
      </c>
      <c r="O184" s="2" t="n">
        <f aca="false">M184/$E$6</f>
        <v>17.275390625</v>
      </c>
      <c r="P184" s="2" t="n">
        <f aca="false">(O184-N184)/($D$9-$E$9)*100</f>
        <v>90.029296875</v>
      </c>
      <c r="Q184" s="2" t="n">
        <f aca="false">O184-N184</f>
        <v>9.0029296875</v>
      </c>
      <c r="R184" s="2" t="n">
        <f aca="false">IF(ROUND(Q184,1)&lt;=ROUND(Q183,1),0,R183+Q184)</f>
        <v>0</v>
      </c>
    </row>
    <row r="185" customFormat="false" ht="15" hidden="false" customHeight="false" outlineLevel="0" collapsed="false">
      <c r="B185" s="2" t="n">
        <f aca="false">D185*$E$5+E185*$E$6</f>
        <v>100</v>
      </c>
      <c r="C185" s="2" t="n">
        <f aca="false">0.5*$E$5*D185^2+0.5*$E$6*E185^2</f>
        <v>491.387610435486</v>
      </c>
      <c r="D185" s="2" t="n">
        <f aca="false">N184</f>
        <v>8.2724609375</v>
      </c>
      <c r="E185" s="2" t="n">
        <f aca="false">O184</f>
        <v>17.275390625</v>
      </c>
      <c r="F185" s="2" t="n">
        <f aca="false">D185*$E$5</f>
        <v>82.724609375</v>
      </c>
      <c r="G185" s="2" t="n">
        <f aca="false">E185*$E$6</f>
        <v>17.275390625</v>
      </c>
      <c r="H185" s="2" t="n">
        <f aca="false">IF(ROUND(Q184,2)=ROUND($R$6,2)*$R$5,0,(IF(Q184&lt;$R$6*$R$5,1,-1)))</f>
        <v>0</v>
      </c>
      <c r="I185" s="2" t="n">
        <f aca="false">IF(Q184&gt;$R$6*$R$5, H185*ABS(I184/2), H185*ABS(I184))</f>
        <v>0</v>
      </c>
      <c r="J185" s="2" t="n">
        <f aca="false">$F$9*I185</f>
        <v>0</v>
      </c>
      <c r="K185" s="2" t="n">
        <f aca="false">J185</f>
        <v>0</v>
      </c>
      <c r="L185" s="2" t="n">
        <f aca="false">F185-J185</f>
        <v>82.724609375</v>
      </c>
      <c r="M185" s="2" t="n">
        <f aca="false">G185+K185</f>
        <v>17.275390625</v>
      </c>
      <c r="N185" s="2" t="n">
        <f aca="false">L185/$E$5</f>
        <v>8.2724609375</v>
      </c>
      <c r="O185" s="2" t="n">
        <f aca="false">M185/$E$6</f>
        <v>17.275390625</v>
      </c>
      <c r="P185" s="2" t="n">
        <f aca="false">(O185-N185)/($D$9-$E$9)*100</f>
        <v>90.029296875</v>
      </c>
      <c r="Q185" s="2" t="n">
        <f aca="false">O185-N185</f>
        <v>9.0029296875</v>
      </c>
      <c r="R185" s="2" t="n">
        <f aca="false">IF(ROUND(Q185,1)&lt;=ROUND(Q184,1),0,R184+Q185)</f>
        <v>0</v>
      </c>
    </row>
    <row r="186" customFormat="false" ht="15" hidden="false" customHeight="false" outlineLevel="0" collapsed="false">
      <c r="B186" s="2" t="n">
        <f aca="false">D186*$E$5+E186*$E$6</f>
        <v>100</v>
      </c>
      <c r="C186" s="2" t="n">
        <f aca="false">0.5*$E$5*D186^2+0.5*$E$6*E186^2</f>
        <v>491.387610435486</v>
      </c>
      <c r="D186" s="2" t="n">
        <f aca="false">N185</f>
        <v>8.2724609375</v>
      </c>
      <c r="E186" s="2" t="n">
        <f aca="false">O185</f>
        <v>17.275390625</v>
      </c>
      <c r="F186" s="2" t="n">
        <f aca="false">D186*$E$5</f>
        <v>82.724609375</v>
      </c>
      <c r="G186" s="2" t="n">
        <f aca="false">E186*$E$6</f>
        <v>17.275390625</v>
      </c>
      <c r="H186" s="2" t="n">
        <f aca="false">IF(ROUND(Q185,2)=ROUND($R$6,2)*$R$5,0,(IF(Q185&lt;$R$6*$R$5,1,-1)))</f>
        <v>0</v>
      </c>
      <c r="I186" s="2" t="n">
        <f aca="false">IF(Q185&gt;$R$6*$R$5, H186*ABS(I185/2), H186*ABS(I185))</f>
        <v>0</v>
      </c>
      <c r="J186" s="2" t="n">
        <f aca="false">$F$9*I186</f>
        <v>0</v>
      </c>
      <c r="K186" s="2" t="n">
        <f aca="false">J186</f>
        <v>0</v>
      </c>
      <c r="L186" s="2" t="n">
        <f aca="false">F186-J186</f>
        <v>82.724609375</v>
      </c>
      <c r="M186" s="2" t="n">
        <f aca="false">G186+K186</f>
        <v>17.275390625</v>
      </c>
      <c r="N186" s="2" t="n">
        <f aca="false">L186/$E$5</f>
        <v>8.2724609375</v>
      </c>
      <c r="O186" s="2" t="n">
        <f aca="false">M186/$E$6</f>
        <v>17.275390625</v>
      </c>
      <c r="P186" s="2" t="n">
        <f aca="false">(O186-N186)/($D$9-$E$9)*100</f>
        <v>90.029296875</v>
      </c>
      <c r="Q186" s="2" t="n">
        <f aca="false">O186-N186</f>
        <v>9.0029296875</v>
      </c>
      <c r="R186" s="2" t="n">
        <f aca="false">IF(ROUND(Q186,1)&lt;=ROUND(Q185,1),0,R185+Q186)</f>
        <v>0</v>
      </c>
    </row>
    <row r="187" customFormat="false" ht="15" hidden="false" customHeight="false" outlineLevel="0" collapsed="false">
      <c r="B187" s="2" t="n">
        <f aca="false">D187*$E$5+E187*$E$6</f>
        <v>100</v>
      </c>
      <c r="C187" s="2" t="n">
        <f aca="false">0.5*$E$5*D187^2+0.5*$E$6*E187^2</f>
        <v>491.387610435486</v>
      </c>
      <c r="D187" s="2" t="n">
        <f aca="false">N186</f>
        <v>8.2724609375</v>
      </c>
      <c r="E187" s="2" t="n">
        <f aca="false">O186</f>
        <v>17.275390625</v>
      </c>
      <c r="F187" s="2" t="n">
        <f aca="false">D187*$E$5</f>
        <v>82.724609375</v>
      </c>
      <c r="G187" s="2" t="n">
        <f aca="false">E187*$E$6</f>
        <v>17.275390625</v>
      </c>
      <c r="H187" s="2" t="n">
        <f aca="false">IF(ROUND(Q186,2)=ROUND($R$6,2)*$R$5,0,(IF(Q186&lt;$R$6*$R$5,1,-1)))</f>
        <v>0</v>
      </c>
      <c r="I187" s="2" t="n">
        <f aca="false">IF(Q186&gt;$R$6*$R$5, H187*ABS(I186/2), H187*ABS(I186))</f>
        <v>0</v>
      </c>
      <c r="J187" s="2" t="n">
        <f aca="false">$F$9*I187</f>
        <v>0</v>
      </c>
      <c r="K187" s="2" t="n">
        <f aca="false">J187</f>
        <v>0</v>
      </c>
      <c r="L187" s="2" t="n">
        <f aca="false">F187-J187</f>
        <v>82.724609375</v>
      </c>
      <c r="M187" s="2" t="n">
        <f aca="false">G187+K187</f>
        <v>17.275390625</v>
      </c>
      <c r="N187" s="2" t="n">
        <f aca="false">L187/$E$5</f>
        <v>8.2724609375</v>
      </c>
      <c r="O187" s="2" t="n">
        <f aca="false">M187/$E$6</f>
        <v>17.275390625</v>
      </c>
      <c r="P187" s="2" t="n">
        <f aca="false">(O187-N187)/($D$9-$E$9)*100</f>
        <v>90.029296875</v>
      </c>
      <c r="Q187" s="2" t="n">
        <f aca="false">O187-N187</f>
        <v>9.0029296875</v>
      </c>
      <c r="R187" s="2" t="n">
        <f aca="false">IF(ROUND(Q187,1)&lt;=ROUND(Q186,1),0,R186+Q187)</f>
        <v>0</v>
      </c>
    </row>
    <row r="188" customFormat="false" ht="15" hidden="false" customHeight="false" outlineLevel="0" collapsed="false">
      <c r="B188" s="2" t="n">
        <f aca="false">D188*$E$5+E188*$E$6</f>
        <v>100</v>
      </c>
      <c r="C188" s="2" t="n">
        <f aca="false">0.5*$E$5*D188^2+0.5*$E$6*E188^2</f>
        <v>491.387610435486</v>
      </c>
      <c r="D188" s="2" t="n">
        <f aca="false">N187</f>
        <v>8.2724609375</v>
      </c>
      <c r="E188" s="2" t="n">
        <f aca="false">O187</f>
        <v>17.275390625</v>
      </c>
      <c r="F188" s="2" t="n">
        <f aca="false">D188*$E$5</f>
        <v>82.724609375</v>
      </c>
      <c r="G188" s="2" t="n">
        <f aca="false">E188*$E$6</f>
        <v>17.275390625</v>
      </c>
      <c r="H188" s="2" t="n">
        <f aca="false">IF(ROUND(Q187,2)=ROUND($R$6,2)*$R$5,0,(IF(Q187&lt;$R$6*$R$5,1,-1)))</f>
        <v>0</v>
      </c>
      <c r="I188" s="2" t="n">
        <f aca="false">IF(Q187&gt;$R$6*$R$5, H188*ABS(I187/2), H188*ABS(I187))</f>
        <v>0</v>
      </c>
      <c r="J188" s="2" t="n">
        <f aca="false">$F$9*I188</f>
        <v>0</v>
      </c>
      <c r="K188" s="2" t="n">
        <f aca="false">J188</f>
        <v>0</v>
      </c>
      <c r="L188" s="2" t="n">
        <f aca="false">F188-J188</f>
        <v>82.724609375</v>
      </c>
      <c r="M188" s="2" t="n">
        <f aca="false">G188+K188</f>
        <v>17.275390625</v>
      </c>
      <c r="N188" s="2" t="n">
        <f aca="false">L188/$E$5</f>
        <v>8.2724609375</v>
      </c>
      <c r="O188" s="2" t="n">
        <f aca="false">M188/$E$6</f>
        <v>17.275390625</v>
      </c>
      <c r="P188" s="2" t="n">
        <f aca="false">(O188-N188)/($D$9-$E$9)*100</f>
        <v>90.029296875</v>
      </c>
      <c r="Q188" s="2" t="n">
        <f aca="false">O188-N188</f>
        <v>9.0029296875</v>
      </c>
      <c r="R188" s="2" t="n">
        <f aca="false">IF(ROUND(Q188,1)&lt;=ROUND(Q187,1),0,R187+Q188)</f>
        <v>0</v>
      </c>
    </row>
    <row r="189" customFormat="false" ht="15" hidden="false" customHeight="false" outlineLevel="0" collapsed="false">
      <c r="B189" s="2" t="n">
        <f aca="false">D189*$E$5+E189*$E$6</f>
        <v>100</v>
      </c>
      <c r="C189" s="2" t="n">
        <f aca="false">0.5*$E$5*D189^2+0.5*$E$6*E189^2</f>
        <v>491.387610435486</v>
      </c>
      <c r="D189" s="2" t="n">
        <f aca="false">N188</f>
        <v>8.2724609375</v>
      </c>
      <c r="E189" s="2" t="n">
        <f aca="false">O188</f>
        <v>17.275390625</v>
      </c>
      <c r="F189" s="2" t="n">
        <f aca="false">D189*$E$5</f>
        <v>82.724609375</v>
      </c>
      <c r="G189" s="2" t="n">
        <f aca="false">E189*$E$6</f>
        <v>17.275390625</v>
      </c>
      <c r="H189" s="2" t="n">
        <f aca="false">IF(ROUND(Q188,2)=ROUND($R$6,2)*$R$5,0,(IF(Q188&lt;$R$6*$R$5,1,-1)))</f>
        <v>0</v>
      </c>
      <c r="I189" s="2" t="n">
        <f aca="false">IF(Q188&gt;$R$6*$R$5, H189*ABS(I188/2), H189*ABS(I188))</f>
        <v>0</v>
      </c>
      <c r="J189" s="2" t="n">
        <f aca="false">$F$9*I189</f>
        <v>0</v>
      </c>
      <c r="K189" s="2" t="n">
        <f aca="false">J189</f>
        <v>0</v>
      </c>
      <c r="L189" s="2" t="n">
        <f aca="false">F189-J189</f>
        <v>82.724609375</v>
      </c>
      <c r="M189" s="2" t="n">
        <f aca="false">G189+K189</f>
        <v>17.275390625</v>
      </c>
      <c r="N189" s="2" t="n">
        <f aca="false">L189/$E$5</f>
        <v>8.2724609375</v>
      </c>
      <c r="O189" s="2" t="n">
        <f aca="false">M189/$E$6</f>
        <v>17.275390625</v>
      </c>
      <c r="P189" s="2" t="n">
        <f aca="false">(O189-N189)/($D$9-$E$9)*100</f>
        <v>90.029296875</v>
      </c>
      <c r="Q189" s="2" t="n">
        <f aca="false">O189-N189</f>
        <v>9.0029296875</v>
      </c>
      <c r="R189" s="2" t="n">
        <f aca="false">IF(ROUND(Q189,1)&lt;=ROUND(Q188,1),0,R188+Q189)</f>
        <v>0</v>
      </c>
    </row>
    <row r="190" customFormat="false" ht="15" hidden="false" customHeight="false" outlineLevel="0" collapsed="false">
      <c r="B190" s="2" t="n">
        <f aca="false">D190*$E$5+E190*$E$6</f>
        <v>100</v>
      </c>
      <c r="C190" s="2" t="n">
        <f aca="false">0.5*$E$5*D190^2+0.5*$E$6*E190^2</f>
        <v>491.387610435486</v>
      </c>
      <c r="D190" s="2" t="n">
        <f aca="false">N189</f>
        <v>8.2724609375</v>
      </c>
      <c r="E190" s="2" t="n">
        <f aca="false">O189</f>
        <v>17.275390625</v>
      </c>
      <c r="F190" s="2" t="n">
        <f aca="false">D190*$E$5</f>
        <v>82.724609375</v>
      </c>
      <c r="G190" s="2" t="n">
        <f aca="false">E190*$E$6</f>
        <v>17.275390625</v>
      </c>
      <c r="H190" s="2" t="n">
        <f aca="false">IF(ROUND(Q189,2)=ROUND($R$6,2)*$R$5,0,(IF(Q189&lt;$R$6*$R$5,1,-1)))</f>
        <v>0</v>
      </c>
      <c r="I190" s="2" t="n">
        <f aca="false">IF(Q189&gt;$R$6*$R$5, H190*ABS(I189/2), H190*ABS(I189))</f>
        <v>0</v>
      </c>
      <c r="J190" s="2" t="n">
        <f aca="false">$F$9*I190</f>
        <v>0</v>
      </c>
      <c r="K190" s="2" t="n">
        <f aca="false">J190</f>
        <v>0</v>
      </c>
      <c r="L190" s="2" t="n">
        <f aca="false">F190-J190</f>
        <v>82.724609375</v>
      </c>
      <c r="M190" s="2" t="n">
        <f aca="false">G190+K190</f>
        <v>17.275390625</v>
      </c>
      <c r="N190" s="2" t="n">
        <f aca="false">L190/$E$5</f>
        <v>8.2724609375</v>
      </c>
      <c r="O190" s="2" t="n">
        <f aca="false">M190/$E$6</f>
        <v>17.275390625</v>
      </c>
      <c r="P190" s="2" t="n">
        <f aca="false">(O190-N190)/($D$9-$E$9)*100</f>
        <v>90.029296875</v>
      </c>
      <c r="Q190" s="2" t="n">
        <f aca="false">O190-N190</f>
        <v>9.0029296875</v>
      </c>
      <c r="R190" s="2" t="n">
        <f aca="false">IF(ROUND(Q190,1)&lt;=ROUND(Q189,1),0,R189+Q190)</f>
        <v>0</v>
      </c>
    </row>
    <row r="191" customFormat="false" ht="15" hidden="false" customHeight="false" outlineLevel="0" collapsed="false">
      <c r="B191" s="2" t="n">
        <f aca="false">D191*$E$5+E191*$E$6</f>
        <v>100</v>
      </c>
      <c r="C191" s="2" t="n">
        <f aca="false">0.5*$E$5*D191^2+0.5*$E$6*E191^2</f>
        <v>491.387610435486</v>
      </c>
      <c r="D191" s="2" t="n">
        <f aca="false">N190</f>
        <v>8.2724609375</v>
      </c>
      <c r="E191" s="2" t="n">
        <f aca="false">O190</f>
        <v>17.275390625</v>
      </c>
      <c r="F191" s="2" t="n">
        <f aca="false">D191*$E$5</f>
        <v>82.724609375</v>
      </c>
      <c r="G191" s="2" t="n">
        <f aca="false">E191*$E$6</f>
        <v>17.275390625</v>
      </c>
      <c r="H191" s="2" t="n">
        <f aca="false">IF(ROUND(Q190,2)=ROUND($R$6,2)*$R$5,0,(IF(Q190&lt;$R$6*$R$5,1,-1)))</f>
        <v>0</v>
      </c>
      <c r="I191" s="2" t="n">
        <f aca="false">IF(Q190&gt;$R$6*$R$5, H191*ABS(I190/2), H191*ABS(I190))</f>
        <v>0</v>
      </c>
      <c r="J191" s="2" t="n">
        <f aca="false">$F$9*I191</f>
        <v>0</v>
      </c>
      <c r="K191" s="2" t="n">
        <f aca="false">J191</f>
        <v>0</v>
      </c>
      <c r="L191" s="2" t="n">
        <f aca="false">F191-J191</f>
        <v>82.724609375</v>
      </c>
      <c r="M191" s="2" t="n">
        <f aca="false">G191+K191</f>
        <v>17.275390625</v>
      </c>
      <c r="N191" s="2" t="n">
        <f aca="false">L191/$E$5</f>
        <v>8.2724609375</v>
      </c>
      <c r="O191" s="2" t="n">
        <f aca="false">M191/$E$6</f>
        <v>17.275390625</v>
      </c>
      <c r="P191" s="2" t="n">
        <f aca="false">(O191-N191)/($D$9-$E$9)*100</f>
        <v>90.029296875</v>
      </c>
      <c r="Q191" s="2" t="n">
        <f aca="false">O191-N191</f>
        <v>9.0029296875</v>
      </c>
      <c r="R191" s="2" t="n">
        <f aca="false">IF(ROUND(Q191,1)&lt;=ROUND(Q190,1),0,R190+Q191)</f>
        <v>0</v>
      </c>
    </row>
    <row r="192" customFormat="false" ht="15" hidden="false" customHeight="false" outlineLevel="0" collapsed="false">
      <c r="B192" s="2" t="n">
        <f aca="false">D192*$E$5+E192*$E$6</f>
        <v>100</v>
      </c>
      <c r="C192" s="2" t="n">
        <f aca="false">0.5*$E$5*D192^2+0.5*$E$6*E192^2</f>
        <v>491.387610435486</v>
      </c>
      <c r="D192" s="2" t="n">
        <f aca="false">N191</f>
        <v>8.2724609375</v>
      </c>
      <c r="E192" s="2" t="n">
        <f aca="false">O191</f>
        <v>17.275390625</v>
      </c>
      <c r="F192" s="2" t="n">
        <f aca="false">D192*$E$5</f>
        <v>82.724609375</v>
      </c>
      <c r="G192" s="2" t="n">
        <f aca="false">E192*$E$6</f>
        <v>17.275390625</v>
      </c>
      <c r="H192" s="2" t="n">
        <f aca="false">IF(ROUND(Q191,2)=ROUND($R$6,2)*$R$5,0,(IF(Q191&lt;$R$6*$R$5,1,-1)))</f>
        <v>0</v>
      </c>
      <c r="I192" s="2" t="n">
        <f aca="false">IF(Q191&gt;$R$6*$R$5, H192*ABS(I191/2), H192*ABS(I191))</f>
        <v>0</v>
      </c>
      <c r="J192" s="2" t="n">
        <f aca="false">$F$9*I192</f>
        <v>0</v>
      </c>
      <c r="K192" s="2" t="n">
        <f aca="false">J192</f>
        <v>0</v>
      </c>
      <c r="L192" s="2" t="n">
        <f aca="false">F192-J192</f>
        <v>82.724609375</v>
      </c>
      <c r="M192" s="2" t="n">
        <f aca="false">G192+K192</f>
        <v>17.275390625</v>
      </c>
      <c r="N192" s="2" t="n">
        <f aca="false">L192/$E$5</f>
        <v>8.2724609375</v>
      </c>
      <c r="O192" s="2" t="n">
        <f aca="false">M192/$E$6</f>
        <v>17.275390625</v>
      </c>
      <c r="P192" s="2" t="n">
        <f aca="false">(O192-N192)/($D$9-$E$9)*100</f>
        <v>90.029296875</v>
      </c>
      <c r="Q192" s="2" t="n">
        <f aca="false">O192-N192</f>
        <v>9.0029296875</v>
      </c>
      <c r="R192" s="2" t="n">
        <f aca="false">IF(ROUND(Q192,1)&lt;=ROUND(Q191,1),0,R191+Q192)</f>
        <v>0</v>
      </c>
    </row>
    <row r="193" customFormat="false" ht="15" hidden="false" customHeight="false" outlineLevel="0" collapsed="false">
      <c r="B193" s="2" t="n">
        <f aca="false">D193*$E$5+E193*$E$6</f>
        <v>100</v>
      </c>
      <c r="C193" s="2" t="n">
        <f aca="false">0.5*$E$5*D193^2+0.5*$E$6*E193^2</f>
        <v>491.387610435486</v>
      </c>
      <c r="D193" s="2" t="n">
        <f aca="false">N192</f>
        <v>8.2724609375</v>
      </c>
      <c r="E193" s="2" t="n">
        <f aca="false">O192</f>
        <v>17.275390625</v>
      </c>
      <c r="F193" s="2" t="n">
        <f aca="false">D193*$E$5</f>
        <v>82.724609375</v>
      </c>
      <c r="G193" s="2" t="n">
        <f aca="false">E193*$E$6</f>
        <v>17.275390625</v>
      </c>
      <c r="H193" s="2" t="n">
        <f aca="false">IF(ROUND(Q192,2)=ROUND($R$6,2)*$R$5,0,(IF(Q192&lt;$R$6*$R$5,1,-1)))</f>
        <v>0</v>
      </c>
      <c r="I193" s="2" t="n">
        <f aca="false">IF(Q192&gt;$R$6*$R$5, H193*ABS(I192/2), H193*ABS(I192))</f>
        <v>0</v>
      </c>
      <c r="J193" s="2" t="n">
        <f aca="false">$F$9*I193</f>
        <v>0</v>
      </c>
      <c r="K193" s="2" t="n">
        <f aca="false">J193</f>
        <v>0</v>
      </c>
      <c r="L193" s="2" t="n">
        <f aca="false">F193-J193</f>
        <v>82.724609375</v>
      </c>
      <c r="M193" s="2" t="n">
        <f aca="false">G193+K193</f>
        <v>17.275390625</v>
      </c>
      <c r="N193" s="2" t="n">
        <f aca="false">L193/$E$5</f>
        <v>8.2724609375</v>
      </c>
      <c r="O193" s="2" t="n">
        <f aca="false">M193/$E$6</f>
        <v>17.275390625</v>
      </c>
      <c r="P193" s="2" t="n">
        <f aca="false">(O193-N193)/($D$9-$E$9)*100</f>
        <v>90.029296875</v>
      </c>
      <c r="Q193" s="2" t="n">
        <f aca="false">O193-N193</f>
        <v>9.0029296875</v>
      </c>
      <c r="R193" s="2" t="n">
        <f aca="false">IF(ROUND(Q193,1)&lt;=ROUND(Q192,1),0,R192+Q193)</f>
        <v>0</v>
      </c>
    </row>
    <row r="194" customFormat="false" ht="15" hidden="false" customHeight="false" outlineLevel="0" collapsed="false">
      <c r="B194" s="2" t="n">
        <f aca="false">D194*$E$5+E194*$E$6</f>
        <v>100</v>
      </c>
      <c r="C194" s="2" t="n">
        <f aca="false">0.5*$E$5*D194^2+0.5*$E$6*E194^2</f>
        <v>491.387610435486</v>
      </c>
      <c r="D194" s="2" t="n">
        <f aca="false">N193</f>
        <v>8.2724609375</v>
      </c>
      <c r="E194" s="2" t="n">
        <f aca="false">O193</f>
        <v>17.275390625</v>
      </c>
      <c r="F194" s="2" t="n">
        <f aca="false">D194*$E$5</f>
        <v>82.724609375</v>
      </c>
      <c r="G194" s="2" t="n">
        <f aca="false">E194*$E$6</f>
        <v>17.275390625</v>
      </c>
      <c r="H194" s="2" t="n">
        <f aca="false">IF(ROUND(Q193,2)=ROUND($R$6,2)*$R$5,0,(IF(Q193&lt;$R$6*$R$5,1,-1)))</f>
        <v>0</v>
      </c>
      <c r="I194" s="2" t="n">
        <f aca="false">IF(Q193&gt;$R$6*$R$5, H194*ABS(I193/2), H194*ABS(I193))</f>
        <v>0</v>
      </c>
      <c r="J194" s="2" t="n">
        <f aca="false">$F$9*I194</f>
        <v>0</v>
      </c>
      <c r="K194" s="2" t="n">
        <f aca="false">J194</f>
        <v>0</v>
      </c>
      <c r="L194" s="2" t="n">
        <f aca="false">F194-J194</f>
        <v>82.724609375</v>
      </c>
      <c r="M194" s="2" t="n">
        <f aca="false">G194+K194</f>
        <v>17.275390625</v>
      </c>
      <c r="N194" s="2" t="n">
        <f aca="false">L194/$E$5</f>
        <v>8.2724609375</v>
      </c>
      <c r="O194" s="2" t="n">
        <f aca="false">M194/$E$6</f>
        <v>17.275390625</v>
      </c>
      <c r="P194" s="2" t="n">
        <f aca="false">(O194-N194)/($D$9-$E$9)*100</f>
        <v>90.029296875</v>
      </c>
      <c r="Q194" s="2" t="n">
        <f aca="false">O194-N194</f>
        <v>9.0029296875</v>
      </c>
      <c r="R194" s="2" t="n">
        <f aca="false">IF(ROUND(Q194,1)&lt;=ROUND(Q193,1),0,R193+Q194)</f>
        <v>0</v>
      </c>
    </row>
    <row r="195" customFormat="false" ht="15" hidden="false" customHeight="false" outlineLevel="0" collapsed="false">
      <c r="B195" s="2" t="n">
        <f aca="false">D195*$E$5+E195*$E$6</f>
        <v>100</v>
      </c>
      <c r="C195" s="2" t="n">
        <f aca="false">0.5*$E$5*D195^2+0.5*$E$6*E195^2</f>
        <v>491.387610435486</v>
      </c>
      <c r="D195" s="2" t="n">
        <f aca="false">N194</f>
        <v>8.2724609375</v>
      </c>
      <c r="E195" s="2" t="n">
        <f aca="false">O194</f>
        <v>17.275390625</v>
      </c>
      <c r="F195" s="2" t="n">
        <f aca="false">D195*$E$5</f>
        <v>82.724609375</v>
      </c>
      <c r="G195" s="2" t="n">
        <f aca="false">E195*$E$6</f>
        <v>17.275390625</v>
      </c>
      <c r="H195" s="2" t="n">
        <f aca="false">IF(ROUND(Q194,2)=ROUND($R$6,2)*$R$5,0,(IF(Q194&lt;$R$6*$R$5,1,-1)))</f>
        <v>0</v>
      </c>
      <c r="I195" s="2" t="n">
        <f aca="false">IF(Q194&gt;$R$6*$R$5, H195*ABS(I194/2), H195*ABS(I194))</f>
        <v>0</v>
      </c>
      <c r="J195" s="2" t="n">
        <f aca="false">$F$9*I195</f>
        <v>0</v>
      </c>
      <c r="K195" s="2" t="n">
        <f aca="false">J195</f>
        <v>0</v>
      </c>
      <c r="L195" s="2" t="n">
        <f aca="false">F195-J195</f>
        <v>82.724609375</v>
      </c>
      <c r="M195" s="2" t="n">
        <f aca="false">G195+K195</f>
        <v>17.275390625</v>
      </c>
      <c r="N195" s="2" t="n">
        <f aca="false">L195/$E$5</f>
        <v>8.2724609375</v>
      </c>
      <c r="O195" s="2" t="n">
        <f aca="false">M195/$E$6</f>
        <v>17.275390625</v>
      </c>
      <c r="P195" s="2" t="n">
        <f aca="false">(O195-N195)/($D$9-$E$9)*100</f>
        <v>90.029296875</v>
      </c>
      <c r="Q195" s="2" t="n">
        <f aca="false">O195-N195</f>
        <v>9.0029296875</v>
      </c>
      <c r="R195" s="2" t="n">
        <f aca="false">IF(ROUND(Q195,1)&lt;=ROUND(Q194,1),0,R194+Q195)</f>
        <v>0</v>
      </c>
    </row>
    <row r="196" customFormat="false" ht="15" hidden="false" customHeight="false" outlineLevel="0" collapsed="false">
      <c r="B196" s="2" t="n">
        <f aca="false">D196*$E$5+E196*$E$6</f>
        <v>100</v>
      </c>
      <c r="C196" s="2" t="n">
        <f aca="false">0.5*$E$5*D196^2+0.5*$E$6*E196^2</f>
        <v>491.387610435486</v>
      </c>
      <c r="D196" s="2" t="n">
        <f aca="false">N195</f>
        <v>8.2724609375</v>
      </c>
      <c r="E196" s="2" t="n">
        <f aca="false">O195</f>
        <v>17.275390625</v>
      </c>
      <c r="F196" s="2" t="n">
        <f aca="false">D196*$E$5</f>
        <v>82.724609375</v>
      </c>
      <c r="G196" s="2" t="n">
        <f aca="false">E196*$E$6</f>
        <v>17.275390625</v>
      </c>
      <c r="H196" s="2" t="n">
        <f aca="false">IF(ROUND(Q195,2)=ROUND($R$6,2)*$R$5,0,(IF(Q195&lt;$R$6*$R$5,1,-1)))</f>
        <v>0</v>
      </c>
      <c r="I196" s="2" t="n">
        <f aca="false">IF(Q195&gt;$R$6*$R$5, H196*ABS(I195/2), H196*ABS(I195))</f>
        <v>0</v>
      </c>
      <c r="J196" s="2" t="n">
        <f aca="false">$F$9*I196</f>
        <v>0</v>
      </c>
      <c r="K196" s="2" t="n">
        <f aca="false">J196</f>
        <v>0</v>
      </c>
      <c r="L196" s="2" t="n">
        <f aca="false">F196-J196</f>
        <v>82.724609375</v>
      </c>
      <c r="M196" s="2" t="n">
        <f aca="false">G196+K196</f>
        <v>17.275390625</v>
      </c>
      <c r="N196" s="2" t="n">
        <f aca="false">L196/$E$5</f>
        <v>8.2724609375</v>
      </c>
      <c r="O196" s="2" t="n">
        <f aca="false">M196/$E$6</f>
        <v>17.275390625</v>
      </c>
      <c r="P196" s="2" t="n">
        <f aca="false">(O196-N196)/($D$9-$E$9)*100</f>
        <v>90.029296875</v>
      </c>
      <c r="Q196" s="2" t="n">
        <f aca="false">O196-N196</f>
        <v>9.0029296875</v>
      </c>
      <c r="R196" s="2" t="n">
        <f aca="false">IF(ROUND(Q196,1)&lt;=ROUND(Q195,1),0,R195+Q196)</f>
        <v>0</v>
      </c>
    </row>
    <row r="197" customFormat="false" ht="15" hidden="false" customHeight="false" outlineLevel="0" collapsed="false">
      <c r="B197" s="2" t="n">
        <f aca="false">D197*$E$5+E197*$E$6</f>
        <v>100</v>
      </c>
      <c r="C197" s="2" t="n">
        <f aca="false">0.5*$E$5*D197^2+0.5*$E$6*E197^2</f>
        <v>491.387610435486</v>
      </c>
      <c r="D197" s="2" t="n">
        <f aca="false">N196</f>
        <v>8.2724609375</v>
      </c>
      <c r="E197" s="2" t="n">
        <f aca="false">O196</f>
        <v>17.275390625</v>
      </c>
      <c r="F197" s="2" t="n">
        <f aca="false">D197*$E$5</f>
        <v>82.724609375</v>
      </c>
      <c r="G197" s="2" t="n">
        <f aca="false">E197*$E$6</f>
        <v>17.275390625</v>
      </c>
      <c r="H197" s="2" t="n">
        <f aca="false">IF(ROUND(Q196,2)=ROUND($R$6,2)*$R$5,0,(IF(Q196&lt;$R$6*$R$5,1,-1)))</f>
        <v>0</v>
      </c>
      <c r="I197" s="2" t="n">
        <f aca="false">IF(Q196&gt;$R$6*$R$5, H197*ABS(I196/2), H197*ABS(I196))</f>
        <v>0</v>
      </c>
      <c r="J197" s="2" t="n">
        <f aca="false">$F$9*I197</f>
        <v>0</v>
      </c>
      <c r="K197" s="2" t="n">
        <f aca="false">J197</f>
        <v>0</v>
      </c>
      <c r="L197" s="2" t="n">
        <f aca="false">F197-J197</f>
        <v>82.724609375</v>
      </c>
      <c r="M197" s="2" t="n">
        <f aca="false">G197+K197</f>
        <v>17.275390625</v>
      </c>
      <c r="N197" s="2" t="n">
        <f aca="false">L197/$E$5</f>
        <v>8.2724609375</v>
      </c>
      <c r="O197" s="2" t="n">
        <f aca="false">M197/$E$6</f>
        <v>17.275390625</v>
      </c>
      <c r="P197" s="2" t="n">
        <f aca="false">(O197-N197)/($D$9-$E$9)*100</f>
        <v>90.029296875</v>
      </c>
      <c r="Q197" s="2" t="n">
        <f aca="false">O197-N197</f>
        <v>9.0029296875</v>
      </c>
      <c r="R197" s="2" t="n">
        <f aca="false">IF(ROUND(Q197,1)&lt;=ROUND(Q196,1),0,R196+Q197)</f>
        <v>0</v>
      </c>
    </row>
    <row r="198" customFormat="false" ht="15" hidden="false" customHeight="false" outlineLevel="0" collapsed="false">
      <c r="B198" s="2" t="n">
        <f aca="false">D198*$E$5+E198*$E$6</f>
        <v>100</v>
      </c>
      <c r="C198" s="2" t="n">
        <f aca="false">0.5*$E$5*D198^2+0.5*$E$6*E198^2</f>
        <v>491.387610435486</v>
      </c>
      <c r="D198" s="2" t="n">
        <f aca="false">N197</f>
        <v>8.2724609375</v>
      </c>
      <c r="E198" s="2" t="n">
        <f aca="false">O197</f>
        <v>17.275390625</v>
      </c>
      <c r="F198" s="2" t="n">
        <f aca="false">D198*$E$5</f>
        <v>82.724609375</v>
      </c>
      <c r="G198" s="2" t="n">
        <f aca="false">E198*$E$6</f>
        <v>17.275390625</v>
      </c>
      <c r="H198" s="2" t="n">
        <f aca="false">IF(ROUND(Q197,2)=ROUND($R$6,2)*$R$5,0,(IF(Q197&lt;$R$6*$R$5,1,-1)))</f>
        <v>0</v>
      </c>
      <c r="I198" s="2" t="n">
        <f aca="false">IF(Q197&gt;$R$6*$R$5, H198*ABS(I197/2), H198*ABS(I197))</f>
        <v>0</v>
      </c>
      <c r="J198" s="2" t="n">
        <f aca="false">$F$9*I198</f>
        <v>0</v>
      </c>
      <c r="K198" s="2" t="n">
        <f aca="false">J198</f>
        <v>0</v>
      </c>
      <c r="L198" s="2" t="n">
        <f aca="false">F198-J198</f>
        <v>82.724609375</v>
      </c>
      <c r="M198" s="2" t="n">
        <f aca="false">G198+K198</f>
        <v>17.275390625</v>
      </c>
      <c r="N198" s="2" t="n">
        <f aca="false">L198/$E$5</f>
        <v>8.2724609375</v>
      </c>
      <c r="O198" s="2" t="n">
        <f aca="false">M198/$E$6</f>
        <v>17.275390625</v>
      </c>
      <c r="P198" s="2" t="n">
        <f aca="false">(O198-N198)/($D$9-$E$9)*100</f>
        <v>90.029296875</v>
      </c>
      <c r="Q198" s="2" t="n">
        <f aca="false">O198-N198</f>
        <v>9.0029296875</v>
      </c>
      <c r="R198" s="2" t="n">
        <f aca="false">IF(ROUND(Q198,1)&lt;=ROUND(Q197,1),0,R197+Q198)</f>
        <v>0</v>
      </c>
    </row>
    <row r="199" customFormat="false" ht="15" hidden="false" customHeight="false" outlineLevel="0" collapsed="false">
      <c r="B199" s="2" t="n">
        <f aca="false">D199*$E$5+E199*$E$6</f>
        <v>100</v>
      </c>
      <c r="C199" s="2" t="n">
        <f aca="false">0.5*$E$5*D199^2+0.5*$E$6*E199^2</f>
        <v>491.387610435486</v>
      </c>
      <c r="D199" s="2" t="n">
        <f aca="false">N198</f>
        <v>8.2724609375</v>
      </c>
      <c r="E199" s="2" t="n">
        <f aca="false">O198</f>
        <v>17.275390625</v>
      </c>
      <c r="F199" s="2" t="n">
        <f aca="false">D199*$E$5</f>
        <v>82.724609375</v>
      </c>
      <c r="G199" s="2" t="n">
        <f aca="false">E199*$E$6</f>
        <v>17.275390625</v>
      </c>
      <c r="H199" s="2" t="n">
        <f aca="false">IF(ROUND(Q198,2)=ROUND($R$6,2)*$R$5,0,(IF(Q198&lt;$R$6*$R$5,1,-1)))</f>
        <v>0</v>
      </c>
      <c r="I199" s="2" t="n">
        <f aca="false">IF(Q198&gt;$R$6*$R$5, H199*ABS(I198/2), H199*ABS(I198))</f>
        <v>0</v>
      </c>
      <c r="J199" s="2" t="n">
        <f aca="false">$F$9*I199</f>
        <v>0</v>
      </c>
      <c r="K199" s="2" t="n">
        <f aca="false">J199</f>
        <v>0</v>
      </c>
      <c r="L199" s="2" t="n">
        <f aca="false">F199-J199</f>
        <v>82.724609375</v>
      </c>
      <c r="M199" s="2" t="n">
        <f aca="false">G199+K199</f>
        <v>17.275390625</v>
      </c>
      <c r="N199" s="2" t="n">
        <f aca="false">L199/$E$5</f>
        <v>8.2724609375</v>
      </c>
      <c r="O199" s="2" t="n">
        <f aca="false">M199/$E$6</f>
        <v>17.275390625</v>
      </c>
      <c r="P199" s="2" t="n">
        <f aca="false">(O199-N199)/($D$9-$E$9)*100</f>
        <v>90.029296875</v>
      </c>
      <c r="Q199" s="2" t="n">
        <f aca="false">O199-N199</f>
        <v>9.0029296875</v>
      </c>
      <c r="R199" s="2" t="n">
        <f aca="false">IF(ROUND(Q199,1)&lt;=ROUND(Q198,1),0,R198+Q199)</f>
        <v>0</v>
      </c>
    </row>
    <row r="200" customFormat="false" ht="15" hidden="false" customHeight="false" outlineLevel="0" collapsed="false">
      <c r="B200" s="2" t="n">
        <f aca="false">D200*$E$5+E200*$E$6</f>
        <v>100</v>
      </c>
      <c r="C200" s="2" t="n">
        <f aca="false">0.5*$E$5*D200^2+0.5*$E$6*E200^2</f>
        <v>491.387610435486</v>
      </c>
      <c r="D200" s="2" t="n">
        <f aca="false">N199</f>
        <v>8.2724609375</v>
      </c>
      <c r="E200" s="2" t="n">
        <f aca="false">O199</f>
        <v>17.275390625</v>
      </c>
      <c r="F200" s="2" t="n">
        <f aca="false">D200*$E$5</f>
        <v>82.724609375</v>
      </c>
      <c r="G200" s="2" t="n">
        <f aca="false">E200*$E$6</f>
        <v>17.275390625</v>
      </c>
      <c r="H200" s="2" t="n">
        <f aca="false">IF(ROUND(Q199,2)=ROUND($R$6,2)*$R$5,0,(IF(Q199&lt;$R$6*$R$5,1,-1)))</f>
        <v>0</v>
      </c>
      <c r="I200" s="2" t="n">
        <f aca="false">IF(Q199&gt;$R$6*$R$5, H200*ABS(I199/2), H200*ABS(I199))</f>
        <v>0</v>
      </c>
      <c r="J200" s="2" t="n">
        <f aca="false">$F$9*I200</f>
        <v>0</v>
      </c>
      <c r="K200" s="2" t="n">
        <f aca="false">J200</f>
        <v>0</v>
      </c>
      <c r="L200" s="2" t="n">
        <f aca="false">F200-J200</f>
        <v>82.724609375</v>
      </c>
      <c r="M200" s="2" t="n">
        <f aca="false">G200+K200</f>
        <v>17.275390625</v>
      </c>
      <c r="N200" s="2" t="n">
        <f aca="false">L200/$E$5</f>
        <v>8.2724609375</v>
      </c>
      <c r="O200" s="2" t="n">
        <f aca="false">M200/$E$6</f>
        <v>17.275390625</v>
      </c>
      <c r="P200" s="2" t="n">
        <f aca="false">(O200-N200)/($D$9-$E$9)*100</f>
        <v>90.029296875</v>
      </c>
      <c r="Q200" s="2" t="n">
        <f aca="false">O200-N200</f>
        <v>9.0029296875</v>
      </c>
      <c r="R200" s="2" t="n">
        <f aca="false">IF(ROUND(Q200,1)&lt;=ROUND(Q199,1),0,R199+Q200)</f>
        <v>0</v>
      </c>
    </row>
    <row r="201" customFormat="false" ht="15" hidden="false" customHeight="false" outlineLevel="0" collapsed="false">
      <c r="B201" s="2" t="n">
        <f aca="false">D201*$E$5+E201*$E$6</f>
        <v>100</v>
      </c>
      <c r="C201" s="2" t="n">
        <f aca="false">0.5*$E$5*D201^2+0.5*$E$6*E201^2</f>
        <v>491.387610435486</v>
      </c>
      <c r="D201" s="2" t="n">
        <f aca="false">N200</f>
        <v>8.2724609375</v>
      </c>
      <c r="E201" s="2" t="n">
        <f aca="false">O200</f>
        <v>17.275390625</v>
      </c>
      <c r="F201" s="2" t="n">
        <f aca="false">D201*$E$5</f>
        <v>82.724609375</v>
      </c>
      <c r="G201" s="2" t="n">
        <f aca="false">E201*$E$6</f>
        <v>17.275390625</v>
      </c>
      <c r="H201" s="2" t="n">
        <f aca="false">IF(ROUND(Q200,2)=ROUND($R$6,2)*$R$5,0,(IF(Q200&lt;$R$6*$R$5,1,-1)))</f>
        <v>0</v>
      </c>
      <c r="I201" s="2" t="n">
        <f aca="false">IF(Q200&gt;$R$6*$R$5, H201*ABS(I200/2), H201*ABS(I200))</f>
        <v>0</v>
      </c>
      <c r="J201" s="2" t="n">
        <f aca="false">$F$9*I201</f>
        <v>0</v>
      </c>
      <c r="K201" s="2" t="n">
        <f aca="false">J201</f>
        <v>0</v>
      </c>
      <c r="L201" s="2" t="n">
        <f aca="false">F201-J201</f>
        <v>82.724609375</v>
      </c>
      <c r="M201" s="2" t="n">
        <f aca="false">G201+K201</f>
        <v>17.275390625</v>
      </c>
      <c r="N201" s="2" t="n">
        <f aca="false">L201/$E$5</f>
        <v>8.2724609375</v>
      </c>
      <c r="O201" s="2" t="n">
        <f aca="false">M201/$E$6</f>
        <v>17.275390625</v>
      </c>
      <c r="P201" s="2" t="n">
        <f aca="false">(O201-N201)/($D$9-$E$9)*100</f>
        <v>90.029296875</v>
      </c>
      <c r="Q201" s="2" t="n">
        <f aca="false">O201-N201</f>
        <v>9.0029296875</v>
      </c>
      <c r="R201" s="2" t="n">
        <f aca="false">IF(ROUND(Q201,1)&lt;=ROUND(Q200,1),0,R200+Q201)</f>
        <v>0</v>
      </c>
    </row>
    <row r="202" customFormat="false" ht="15" hidden="false" customHeight="false" outlineLevel="0" collapsed="false">
      <c r="B202" s="2" t="n">
        <f aca="false">D202*$E$5+E202*$E$6</f>
        <v>100</v>
      </c>
      <c r="C202" s="2" t="n">
        <f aca="false">0.5*$E$5*D202^2+0.5*$E$6*E202^2</f>
        <v>491.387610435486</v>
      </c>
      <c r="D202" s="2" t="n">
        <f aca="false">N201</f>
        <v>8.2724609375</v>
      </c>
      <c r="E202" s="2" t="n">
        <f aca="false">O201</f>
        <v>17.275390625</v>
      </c>
      <c r="F202" s="2" t="n">
        <f aca="false">D202*$E$5</f>
        <v>82.724609375</v>
      </c>
      <c r="G202" s="2" t="n">
        <f aca="false">E202*$E$6</f>
        <v>17.275390625</v>
      </c>
      <c r="H202" s="2" t="n">
        <f aca="false">IF(ROUND(Q201,2)=ROUND($R$6,2)*$R$5,0,(IF(Q201&lt;$R$6*$R$5,1,-1)))</f>
        <v>0</v>
      </c>
      <c r="I202" s="2" t="n">
        <f aca="false">IF(Q201&gt;$R$6*$R$5, H202*ABS(I201/2), H202*ABS(I201))</f>
        <v>0</v>
      </c>
      <c r="J202" s="2" t="n">
        <f aca="false">$F$9*I202</f>
        <v>0</v>
      </c>
      <c r="K202" s="2" t="n">
        <f aca="false">J202</f>
        <v>0</v>
      </c>
      <c r="L202" s="2" t="n">
        <f aca="false">F202-J202</f>
        <v>82.724609375</v>
      </c>
      <c r="M202" s="2" t="n">
        <f aca="false">G202+K202</f>
        <v>17.275390625</v>
      </c>
      <c r="N202" s="2" t="n">
        <f aca="false">L202/$E$5</f>
        <v>8.2724609375</v>
      </c>
      <c r="O202" s="2" t="n">
        <f aca="false">M202/$E$6</f>
        <v>17.275390625</v>
      </c>
      <c r="P202" s="2" t="n">
        <f aca="false">(O202-N202)/($D$9-$E$9)*100</f>
        <v>90.029296875</v>
      </c>
      <c r="Q202" s="2" t="n">
        <f aca="false">O202-N202</f>
        <v>9.0029296875</v>
      </c>
      <c r="R202" s="2" t="n">
        <f aca="false">IF(ROUND(Q202,1)&lt;=ROUND(Q201,1),0,R201+Q202)</f>
        <v>0</v>
      </c>
    </row>
    <row r="203" customFormat="false" ht="15" hidden="false" customHeight="false" outlineLevel="0" collapsed="false">
      <c r="B203" s="2" t="n">
        <f aca="false">D203*$E$5+E203*$E$6</f>
        <v>100</v>
      </c>
      <c r="C203" s="2" t="n">
        <f aca="false">0.5*$E$5*D203^2+0.5*$E$6*E203^2</f>
        <v>491.387610435486</v>
      </c>
      <c r="D203" s="2" t="n">
        <f aca="false">N202</f>
        <v>8.2724609375</v>
      </c>
      <c r="E203" s="2" t="n">
        <f aca="false">O202</f>
        <v>17.275390625</v>
      </c>
      <c r="F203" s="2" t="n">
        <f aca="false">D203*$E$5</f>
        <v>82.724609375</v>
      </c>
      <c r="G203" s="2" t="n">
        <f aca="false">E203*$E$6</f>
        <v>17.275390625</v>
      </c>
      <c r="H203" s="2" t="n">
        <f aca="false">IF(ROUND(Q202,2)=ROUND($R$6,2)*$R$5,0,(IF(Q202&lt;$R$6*$R$5,1,-1)))</f>
        <v>0</v>
      </c>
      <c r="I203" s="2" t="n">
        <f aca="false">IF(Q202&gt;$R$6*$R$5, H203*ABS(I202/2), H203*ABS(I202))</f>
        <v>0</v>
      </c>
      <c r="J203" s="2" t="n">
        <f aca="false">$F$9*I203</f>
        <v>0</v>
      </c>
      <c r="K203" s="2" t="n">
        <f aca="false">J203</f>
        <v>0</v>
      </c>
      <c r="L203" s="2" t="n">
        <f aca="false">F203-J203</f>
        <v>82.724609375</v>
      </c>
      <c r="M203" s="2" t="n">
        <f aca="false">G203+K203</f>
        <v>17.275390625</v>
      </c>
      <c r="N203" s="2" t="n">
        <f aca="false">L203/$E$5</f>
        <v>8.2724609375</v>
      </c>
      <c r="O203" s="2" t="n">
        <f aca="false">M203/$E$6</f>
        <v>17.275390625</v>
      </c>
      <c r="P203" s="2" t="n">
        <f aca="false">(O203-N203)/($D$9-$E$9)*100</f>
        <v>90.029296875</v>
      </c>
      <c r="Q203" s="2" t="n">
        <f aca="false">O203-N203</f>
        <v>9.0029296875</v>
      </c>
      <c r="R203" s="2" t="n">
        <f aca="false">IF(ROUND(Q203,1)&lt;=ROUND(Q202,1),0,R202+Q203)</f>
        <v>0</v>
      </c>
    </row>
    <row r="204" customFormat="false" ht="15" hidden="false" customHeight="false" outlineLevel="0" collapsed="false">
      <c r="B204" s="2" t="n">
        <f aca="false">D204*$E$5+E204*$E$6</f>
        <v>100</v>
      </c>
      <c r="C204" s="2" t="n">
        <f aca="false">0.5*$E$5*D204^2+0.5*$E$6*E204^2</f>
        <v>491.387610435486</v>
      </c>
      <c r="D204" s="2" t="n">
        <f aca="false">N203</f>
        <v>8.2724609375</v>
      </c>
      <c r="E204" s="2" t="n">
        <f aca="false">O203</f>
        <v>17.275390625</v>
      </c>
      <c r="F204" s="2" t="n">
        <f aca="false">D204*$E$5</f>
        <v>82.724609375</v>
      </c>
      <c r="G204" s="2" t="n">
        <f aca="false">E204*$E$6</f>
        <v>17.275390625</v>
      </c>
      <c r="H204" s="2" t="n">
        <f aca="false">IF(ROUND(Q203,2)=ROUND($R$6,2)*$R$5,0,(IF(Q203&lt;$R$6*$R$5,1,-1)))</f>
        <v>0</v>
      </c>
      <c r="I204" s="2" t="n">
        <f aca="false">IF(Q203&gt;$R$6*$R$5, H204*ABS(I203/2), H204*ABS(I203))</f>
        <v>0</v>
      </c>
      <c r="J204" s="2" t="n">
        <f aca="false">$F$9*I204</f>
        <v>0</v>
      </c>
      <c r="K204" s="2" t="n">
        <f aca="false">J204</f>
        <v>0</v>
      </c>
      <c r="L204" s="2" t="n">
        <f aca="false">F204-J204</f>
        <v>82.724609375</v>
      </c>
      <c r="M204" s="2" t="n">
        <f aca="false">G204+K204</f>
        <v>17.275390625</v>
      </c>
      <c r="N204" s="2" t="n">
        <f aca="false">L204/$E$5</f>
        <v>8.2724609375</v>
      </c>
      <c r="O204" s="2" t="n">
        <f aca="false">M204/$E$6</f>
        <v>17.275390625</v>
      </c>
      <c r="P204" s="2" t="n">
        <f aca="false">(O204-N204)/($D$9-$E$9)*100</f>
        <v>90.029296875</v>
      </c>
      <c r="Q204" s="2" t="n">
        <f aca="false">O204-N204</f>
        <v>9.0029296875</v>
      </c>
      <c r="R204" s="2" t="n">
        <f aca="false">IF(ROUND(Q204,1)&lt;=ROUND(Q203,1),0,R203+Q204)</f>
        <v>0</v>
      </c>
    </row>
    <row r="205" customFormat="false" ht="15" hidden="false" customHeight="false" outlineLevel="0" collapsed="false">
      <c r="B205" s="2" t="n">
        <f aca="false">D205*$E$5+E205*$E$6</f>
        <v>100</v>
      </c>
      <c r="C205" s="2" t="n">
        <f aca="false">0.5*$E$5*D205^2+0.5*$E$6*E205^2</f>
        <v>491.387610435486</v>
      </c>
      <c r="D205" s="2" t="n">
        <f aca="false">N204</f>
        <v>8.2724609375</v>
      </c>
      <c r="E205" s="2" t="n">
        <f aca="false">O204</f>
        <v>17.275390625</v>
      </c>
      <c r="F205" s="2" t="n">
        <f aca="false">D205*$E$5</f>
        <v>82.724609375</v>
      </c>
      <c r="G205" s="2" t="n">
        <f aca="false">E205*$E$6</f>
        <v>17.275390625</v>
      </c>
      <c r="H205" s="2" t="n">
        <f aca="false">IF(ROUND(Q204,2)=ROUND($R$6,2)*$R$5,0,(IF(Q204&lt;$R$6*$R$5,1,-1)))</f>
        <v>0</v>
      </c>
      <c r="I205" s="2" t="n">
        <f aca="false">IF(Q204&gt;$R$6*$R$5, H205*ABS(I204/2), H205*ABS(I204))</f>
        <v>0</v>
      </c>
      <c r="J205" s="2" t="n">
        <f aca="false">$F$9*I205</f>
        <v>0</v>
      </c>
      <c r="K205" s="2" t="n">
        <f aca="false">J205</f>
        <v>0</v>
      </c>
      <c r="L205" s="2" t="n">
        <f aca="false">F205-J205</f>
        <v>82.724609375</v>
      </c>
      <c r="M205" s="2" t="n">
        <f aca="false">G205+K205</f>
        <v>17.275390625</v>
      </c>
      <c r="N205" s="2" t="n">
        <f aca="false">L205/$E$5</f>
        <v>8.2724609375</v>
      </c>
      <c r="O205" s="2" t="n">
        <f aca="false">M205/$E$6</f>
        <v>17.275390625</v>
      </c>
      <c r="P205" s="2" t="n">
        <f aca="false">(O205-N205)/($D$9-$E$9)*100</f>
        <v>90.029296875</v>
      </c>
      <c r="Q205" s="2" t="n">
        <f aca="false">O205-N205</f>
        <v>9.0029296875</v>
      </c>
      <c r="R205" s="2" t="n">
        <f aca="false">IF(ROUND(Q205,1)&lt;=ROUND(Q204,1),0,R204+Q205)</f>
        <v>0</v>
      </c>
    </row>
    <row r="206" customFormat="false" ht="15" hidden="false" customHeight="false" outlineLevel="0" collapsed="false">
      <c r="B206" s="2" t="n">
        <f aca="false">D206*$E$5+E206*$E$6</f>
        <v>100</v>
      </c>
      <c r="C206" s="2" t="n">
        <f aca="false">0.5*$E$5*D206^2+0.5*$E$6*E206^2</f>
        <v>491.387610435486</v>
      </c>
      <c r="D206" s="2" t="n">
        <f aca="false">N205</f>
        <v>8.2724609375</v>
      </c>
      <c r="E206" s="2" t="n">
        <f aca="false">O205</f>
        <v>17.275390625</v>
      </c>
      <c r="F206" s="2" t="n">
        <f aca="false">D206*$E$5</f>
        <v>82.724609375</v>
      </c>
      <c r="G206" s="2" t="n">
        <f aca="false">E206*$E$6</f>
        <v>17.275390625</v>
      </c>
      <c r="H206" s="2" t="n">
        <f aca="false">IF(ROUND(Q205,2)=ROUND($R$6,2)*$R$5,0,(IF(Q205&lt;$R$6*$R$5,1,-1)))</f>
        <v>0</v>
      </c>
      <c r="I206" s="2" t="n">
        <f aca="false">IF(Q205&gt;$R$6*$R$5, H206*ABS(I205/2), H206*ABS(I205))</f>
        <v>0</v>
      </c>
      <c r="J206" s="2" t="n">
        <f aca="false">$F$9*I206</f>
        <v>0</v>
      </c>
      <c r="K206" s="2" t="n">
        <f aca="false">J206</f>
        <v>0</v>
      </c>
      <c r="L206" s="2" t="n">
        <f aca="false">F206-J206</f>
        <v>82.724609375</v>
      </c>
      <c r="M206" s="2" t="n">
        <f aca="false">G206+K206</f>
        <v>17.275390625</v>
      </c>
      <c r="N206" s="2" t="n">
        <f aca="false">L206/$E$5</f>
        <v>8.2724609375</v>
      </c>
      <c r="O206" s="2" t="n">
        <f aca="false">M206/$E$6</f>
        <v>17.275390625</v>
      </c>
      <c r="P206" s="2" t="n">
        <f aca="false">(O206-N206)/($D$9-$E$9)*100</f>
        <v>90.029296875</v>
      </c>
      <c r="Q206" s="2" t="n">
        <f aca="false">O206-N206</f>
        <v>9.0029296875</v>
      </c>
      <c r="R206" s="2" t="n">
        <f aca="false">IF(ROUND(Q206,1)&lt;=ROUND(Q205,1),0,R205+Q206)</f>
        <v>0</v>
      </c>
    </row>
    <row r="207" customFormat="false" ht="15" hidden="false" customHeight="false" outlineLevel="0" collapsed="false">
      <c r="B207" s="2" t="n">
        <f aca="false">D207*$E$5+E207*$E$6</f>
        <v>100</v>
      </c>
      <c r="C207" s="2" t="n">
        <f aca="false">0.5*$E$5*D207^2+0.5*$E$6*E207^2</f>
        <v>491.387610435486</v>
      </c>
      <c r="D207" s="2" t="n">
        <f aca="false">N206</f>
        <v>8.2724609375</v>
      </c>
      <c r="E207" s="2" t="n">
        <f aca="false">O206</f>
        <v>17.275390625</v>
      </c>
      <c r="F207" s="2" t="n">
        <f aca="false">D207*$E$5</f>
        <v>82.724609375</v>
      </c>
      <c r="G207" s="2" t="n">
        <f aca="false">E207*$E$6</f>
        <v>17.275390625</v>
      </c>
      <c r="H207" s="2" t="n">
        <f aca="false">IF(ROUND(Q206,2)=ROUND($R$6,2)*$R$5,0,(IF(Q206&lt;$R$6*$R$5,1,-1)))</f>
        <v>0</v>
      </c>
      <c r="I207" s="2" t="n">
        <f aca="false">IF(Q206&gt;$R$6*$R$5, H207*ABS(I206/2), H207*ABS(I206))</f>
        <v>0</v>
      </c>
      <c r="J207" s="2" t="n">
        <f aca="false">$F$9*I207</f>
        <v>0</v>
      </c>
      <c r="K207" s="2" t="n">
        <f aca="false">J207</f>
        <v>0</v>
      </c>
      <c r="L207" s="2" t="n">
        <f aca="false">F207-J207</f>
        <v>82.724609375</v>
      </c>
      <c r="M207" s="2" t="n">
        <f aca="false">G207+K207</f>
        <v>17.275390625</v>
      </c>
      <c r="N207" s="2" t="n">
        <f aca="false">L207/$E$5</f>
        <v>8.2724609375</v>
      </c>
      <c r="O207" s="2" t="n">
        <f aca="false">M207/$E$6</f>
        <v>17.275390625</v>
      </c>
      <c r="P207" s="2" t="n">
        <f aca="false">(O207-N207)/($D$9-$E$9)*100</f>
        <v>90.029296875</v>
      </c>
      <c r="Q207" s="2" t="n">
        <f aca="false">O207-N207</f>
        <v>9.0029296875</v>
      </c>
      <c r="R207" s="2" t="n">
        <f aca="false">IF(ROUND(Q207,1)&lt;=ROUND(Q206,1),0,R206+Q207)</f>
        <v>0</v>
      </c>
    </row>
    <row r="208" customFormat="false" ht="15" hidden="false" customHeight="false" outlineLevel="0" collapsed="false">
      <c r="B208" s="2" t="n">
        <f aca="false">D208*$E$5+E208*$E$6</f>
        <v>100</v>
      </c>
      <c r="C208" s="2" t="n">
        <f aca="false">0.5*$E$5*D208^2+0.5*$E$6*E208^2</f>
        <v>491.387610435486</v>
      </c>
      <c r="D208" s="2" t="n">
        <f aca="false">N207</f>
        <v>8.2724609375</v>
      </c>
      <c r="E208" s="2" t="n">
        <f aca="false">O207</f>
        <v>17.275390625</v>
      </c>
      <c r="F208" s="2" t="n">
        <f aca="false">D208*$E$5</f>
        <v>82.724609375</v>
      </c>
      <c r="G208" s="2" t="n">
        <f aca="false">E208*$E$6</f>
        <v>17.275390625</v>
      </c>
      <c r="H208" s="2" t="n">
        <f aca="false">IF(ROUND(Q207,2)=ROUND($R$6,2)*$R$5,0,(IF(Q207&lt;$R$6*$R$5,1,-1)))</f>
        <v>0</v>
      </c>
      <c r="I208" s="2" t="n">
        <f aca="false">IF(Q207&gt;$R$6*$R$5, H208*ABS(I207/2), H208*ABS(I207))</f>
        <v>0</v>
      </c>
      <c r="J208" s="2" t="n">
        <f aca="false">$F$9*I208</f>
        <v>0</v>
      </c>
      <c r="K208" s="2" t="n">
        <f aca="false">J208</f>
        <v>0</v>
      </c>
      <c r="L208" s="2" t="n">
        <f aca="false">F208-J208</f>
        <v>82.724609375</v>
      </c>
      <c r="M208" s="2" t="n">
        <f aca="false">G208+K208</f>
        <v>17.275390625</v>
      </c>
      <c r="N208" s="2" t="n">
        <f aca="false">L208/$E$5</f>
        <v>8.2724609375</v>
      </c>
      <c r="O208" s="2" t="n">
        <f aca="false">M208/$E$6</f>
        <v>17.275390625</v>
      </c>
      <c r="P208" s="2" t="n">
        <f aca="false">(O208-N208)/($D$9-$E$9)*100</f>
        <v>90.029296875</v>
      </c>
      <c r="Q208" s="2" t="n">
        <f aca="false">O208-N208</f>
        <v>9.0029296875</v>
      </c>
      <c r="R208" s="2" t="n">
        <f aca="false">IF(ROUND(Q208,1)&lt;=ROUND(Q207,1),0,R207+Q208)</f>
        <v>0</v>
      </c>
    </row>
    <row r="209" customFormat="false" ht="15" hidden="false" customHeight="false" outlineLevel="0" collapsed="false">
      <c r="B209" s="2" t="n">
        <f aca="false">D209*$E$5+E209*$E$6</f>
        <v>100</v>
      </c>
      <c r="C209" s="2" t="n">
        <f aca="false">0.5*$E$5*D209^2+0.5*$E$6*E209^2</f>
        <v>491.387610435486</v>
      </c>
      <c r="D209" s="2" t="n">
        <f aca="false">N208</f>
        <v>8.2724609375</v>
      </c>
      <c r="E209" s="2" t="n">
        <f aca="false">O208</f>
        <v>17.275390625</v>
      </c>
      <c r="F209" s="2" t="n">
        <f aca="false">D209*$E$5</f>
        <v>82.724609375</v>
      </c>
      <c r="G209" s="2" t="n">
        <f aca="false">E209*$E$6</f>
        <v>17.275390625</v>
      </c>
      <c r="H209" s="2" t="n">
        <f aca="false">IF(ROUND(Q208,2)=ROUND($R$6,2)*$R$5,0,(IF(Q208&lt;$R$6*$R$5,1,-1)))</f>
        <v>0</v>
      </c>
      <c r="I209" s="2" t="n">
        <f aca="false">IF(Q208&gt;$R$6*$R$5, H209*ABS(I208/2), H209*ABS(I208))</f>
        <v>0</v>
      </c>
      <c r="J209" s="2" t="n">
        <f aca="false">$F$9*I209</f>
        <v>0</v>
      </c>
      <c r="K209" s="2" t="n">
        <f aca="false">J209</f>
        <v>0</v>
      </c>
      <c r="L209" s="2" t="n">
        <f aca="false">F209-J209</f>
        <v>82.724609375</v>
      </c>
      <c r="M209" s="2" t="n">
        <f aca="false">G209+K209</f>
        <v>17.275390625</v>
      </c>
      <c r="N209" s="2" t="n">
        <f aca="false">L209/$E$5</f>
        <v>8.2724609375</v>
      </c>
      <c r="O209" s="2" t="n">
        <f aca="false">M209/$E$6</f>
        <v>17.275390625</v>
      </c>
      <c r="P209" s="2" t="n">
        <f aca="false">(O209-N209)/($D$9-$E$9)*100</f>
        <v>90.029296875</v>
      </c>
      <c r="Q209" s="2" t="n">
        <f aca="false">O209-N209</f>
        <v>9.0029296875</v>
      </c>
      <c r="R209" s="2" t="n">
        <f aca="false">IF(ROUND(Q209,1)&lt;=ROUND(Q208,1),0,R208+Q209)</f>
        <v>0</v>
      </c>
    </row>
    <row r="210" customFormat="false" ht="15" hidden="false" customHeight="false" outlineLevel="0" collapsed="false">
      <c r="B210" s="2" t="n">
        <f aca="false">D210*$E$5+E210*$E$6</f>
        <v>100</v>
      </c>
      <c r="C210" s="2" t="n">
        <f aca="false">0.5*$E$5*D210^2+0.5*$E$6*E210^2</f>
        <v>491.387610435486</v>
      </c>
      <c r="D210" s="2" t="n">
        <f aca="false">N209</f>
        <v>8.2724609375</v>
      </c>
      <c r="E210" s="2" t="n">
        <f aca="false">O209</f>
        <v>17.275390625</v>
      </c>
      <c r="F210" s="2" t="n">
        <f aca="false">D210*$E$5</f>
        <v>82.724609375</v>
      </c>
      <c r="G210" s="2" t="n">
        <f aca="false">E210*$E$6</f>
        <v>17.275390625</v>
      </c>
      <c r="H210" s="2" t="n">
        <f aca="false">IF(ROUND(Q209,2)=ROUND($R$6,2)*$R$5,0,(IF(Q209&lt;$R$6*$R$5,1,-1)))</f>
        <v>0</v>
      </c>
      <c r="I210" s="2" t="n">
        <f aca="false">IF(Q209&gt;$R$6*$R$5, H210*ABS(I209/2), H210*ABS(I209))</f>
        <v>0</v>
      </c>
      <c r="J210" s="2" t="n">
        <f aca="false">$F$9*I210</f>
        <v>0</v>
      </c>
      <c r="K210" s="2" t="n">
        <f aca="false">J210</f>
        <v>0</v>
      </c>
      <c r="L210" s="2" t="n">
        <f aca="false">F210-J210</f>
        <v>82.724609375</v>
      </c>
      <c r="M210" s="2" t="n">
        <f aca="false">G210+K210</f>
        <v>17.275390625</v>
      </c>
      <c r="N210" s="2" t="n">
        <f aca="false">L210/$E$5</f>
        <v>8.2724609375</v>
      </c>
      <c r="O210" s="2" t="n">
        <f aca="false">M210/$E$6</f>
        <v>17.275390625</v>
      </c>
      <c r="P210" s="2" t="n">
        <f aca="false">(O210-N210)/($D$9-$E$9)*100</f>
        <v>90.029296875</v>
      </c>
      <c r="Q210" s="2" t="n">
        <f aca="false">O210-N210</f>
        <v>9.0029296875</v>
      </c>
      <c r="R210" s="2" t="n">
        <f aca="false">IF(ROUND(Q210,1)&lt;=ROUND(Q209,1),0,R209+Q210)</f>
        <v>0</v>
      </c>
    </row>
    <row r="211" customFormat="false" ht="15" hidden="false" customHeight="false" outlineLevel="0" collapsed="false">
      <c r="B211" s="2" t="n">
        <f aca="false">D211*$E$5+E211*$E$6</f>
        <v>100</v>
      </c>
      <c r="C211" s="2" t="n">
        <f aca="false">0.5*$E$5*D211^2+0.5*$E$6*E211^2</f>
        <v>491.387610435486</v>
      </c>
      <c r="D211" s="2" t="n">
        <f aca="false">N210</f>
        <v>8.2724609375</v>
      </c>
      <c r="E211" s="2" t="n">
        <f aca="false">O210</f>
        <v>17.275390625</v>
      </c>
      <c r="F211" s="2" t="n">
        <f aca="false">D211*$E$5</f>
        <v>82.724609375</v>
      </c>
      <c r="G211" s="2" t="n">
        <f aca="false">E211*$E$6</f>
        <v>17.275390625</v>
      </c>
      <c r="H211" s="2" t="n">
        <f aca="false">IF(ROUND(Q210,2)=ROUND($R$6,2)*$R$5,0,(IF(Q210&lt;$R$6*$R$5,1,-1)))</f>
        <v>0</v>
      </c>
      <c r="I211" s="2" t="n">
        <f aca="false">IF(Q210&gt;$R$6*$R$5, H211*ABS(I210/2), H211*ABS(I210))</f>
        <v>0</v>
      </c>
      <c r="J211" s="2" t="n">
        <f aca="false">$F$9*I211</f>
        <v>0</v>
      </c>
      <c r="K211" s="2" t="n">
        <f aca="false">J211</f>
        <v>0</v>
      </c>
      <c r="L211" s="2" t="n">
        <f aca="false">F211-J211</f>
        <v>82.724609375</v>
      </c>
      <c r="M211" s="2" t="n">
        <f aca="false">G211+K211</f>
        <v>17.275390625</v>
      </c>
      <c r="N211" s="2" t="n">
        <f aca="false">L211/$E$5</f>
        <v>8.2724609375</v>
      </c>
      <c r="O211" s="2" t="n">
        <f aca="false">M211/$E$6</f>
        <v>17.275390625</v>
      </c>
      <c r="P211" s="2" t="n">
        <f aca="false">(O211-N211)/($D$9-$E$9)*100</f>
        <v>90.029296875</v>
      </c>
      <c r="Q211" s="2" t="n">
        <f aca="false">O211-N211</f>
        <v>9.0029296875</v>
      </c>
      <c r="R211" s="2" t="n">
        <f aca="false">IF(ROUND(Q211,1)&lt;=ROUND(Q210,1),0,R210+Q211)</f>
        <v>0</v>
      </c>
    </row>
    <row r="212" customFormat="false" ht="15" hidden="false" customHeight="false" outlineLevel="0" collapsed="false">
      <c r="B212" s="2" t="n">
        <f aca="false">D212*$E$5+E212*$E$6</f>
        <v>100</v>
      </c>
      <c r="C212" s="2" t="n">
        <f aca="false">0.5*$E$5*D212^2+0.5*$E$6*E212^2</f>
        <v>491.387610435486</v>
      </c>
      <c r="D212" s="2" t="n">
        <f aca="false">N211</f>
        <v>8.2724609375</v>
      </c>
      <c r="E212" s="2" t="n">
        <f aca="false">O211</f>
        <v>17.275390625</v>
      </c>
      <c r="F212" s="2" t="n">
        <f aca="false">D212*$E$5</f>
        <v>82.724609375</v>
      </c>
      <c r="G212" s="2" t="n">
        <f aca="false">E212*$E$6</f>
        <v>17.275390625</v>
      </c>
      <c r="H212" s="2" t="n">
        <f aca="false">IF(ROUND(Q211,2)=ROUND($R$6,2)*$R$5,0,(IF(Q211&lt;$R$6*$R$5,1,-1)))</f>
        <v>0</v>
      </c>
      <c r="I212" s="2" t="n">
        <f aca="false">IF(Q211&gt;$R$6*$R$5, H212*ABS(I211/2), H212*ABS(I211))</f>
        <v>0</v>
      </c>
      <c r="J212" s="2" t="n">
        <f aca="false">$F$9*I212</f>
        <v>0</v>
      </c>
      <c r="K212" s="2" t="n">
        <f aca="false">J212</f>
        <v>0</v>
      </c>
      <c r="L212" s="2" t="n">
        <f aca="false">F212-J212</f>
        <v>82.724609375</v>
      </c>
      <c r="M212" s="2" t="n">
        <f aca="false">G212+K212</f>
        <v>17.275390625</v>
      </c>
      <c r="N212" s="2" t="n">
        <f aca="false">L212/$E$5</f>
        <v>8.2724609375</v>
      </c>
      <c r="O212" s="2" t="n">
        <f aca="false">M212/$E$6</f>
        <v>17.275390625</v>
      </c>
      <c r="P212" s="2" t="n">
        <f aca="false">(O212-N212)/($D$9-$E$9)*100</f>
        <v>90.029296875</v>
      </c>
      <c r="Q212" s="2" t="n">
        <f aca="false">O212-N212</f>
        <v>9.0029296875</v>
      </c>
      <c r="R212" s="2" t="n">
        <f aca="false">IF(ROUND(Q212,1)&lt;=ROUND(Q211,1),0,R211+Q212)</f>
        <v>0</v>
      </c>
    </row>
    <row r="213" customFormat="false" ht="15" hidden="false" customHeight="false" outlineLevel="0" collapsed="false">
      <c r="B213" s="2" t="n">
        <f aca="false">D213*$E$5+E213*$E$6</f>
        <v>100</v>
      </c>
      <c r="C213" s="2" t="n">
        <f aca="false">0.5*$E$5*D213^2+0.5*$E$6*E213^2</f>
        <v>491.387610435486</v>
      </c>
      <c r="D213" s="2" t="n">
        <f aca="false">N212</f>
        <v>8.2724609375</v>
      </c>
      <c r="E213" s="2" t="n">
        <f aca="false">O212</f>
        <v>17.275390625</v>
      </c>
      <c r="F213" s="2" t="n">
        <f aca="false">D213*$E$5</f>
        <v>82.724609375</v>
      </c>
      <c r="G213" s="2" t="n">
        <f aca="false">E213*$E$6</f>
        <v>17.275390625</v>
      </c>
      <c r="H213" s="2" t="n">
        <f aca="false">IF(ROUND(Q212,2)=ROUND($R$6,2)*$R$5,0,(IF(Q212&lt;$R$6*$R$5,1,-1)))</f>
        <v>0</v>
      </c>
      <c r="I213" s="2" t="n">
        <f aca="false">IF(Q212&gt;$R$6*$R$5, H213*ABS(I212/2), H213*ABS(I212))</f>
        <v>0</v>
      </c>
      <c r="J213" s="2" t="n">
        <f aca="false">$F$9*I213</f>
        <v>0</v>
      </c>
      <c r="K213" s="2" t="n">
        <f aca="false">J213</f>
        <v>0</v>
      </c>
      <c r="L213" s="2" t="n">
        <f aca="false">F213-J213</f>
        <v>82.724609375</v>
      </c>
      <c r="M213" s="2" t="n">
        <f aca="false">G213+K213</f>
        <v>17.275390625</v>
      </c>
      <c r="N213" s="2" t="n">
        <f aca="false">L213/$E$5</f>
        <v>8.2724609375</v>
      </c>
      <c r="O213" s="2" t="n">
        <f aca="false">M213/$E$6</f>
        <v>17.275390625</v>
      </c>
      <c r="P213" s="2" t="n">
        <f aca="false">(O213-N213)/($D$9-$E$9)*100</f>
        <v>90.029296875</v>
      </c>
      <c r="Q213" s="2" t="n">
        <f aca="false">O213-N213</f>
        <v>9.0029296875</v>
      </c>
      <c r="R213" s="2" t="n">
        <f aca="false">IF(ROUND(Q213,1)&lt;=ROUND(Q212,1),0,R212+Q213)</f>
        <v>0</v>
      </c>
    </row>
    <row r="214" customFormat="false" ht="15" hidden="false" customHeight="false" outlineLevel="0" collapsed="false">
      <c r="B214" s="2" t="n">
        <f aca="false">D214*$E$5+E214*$E$6</f>
        <v>100</v>
      </c>
      <c r="C214" s="2" t="n">
        <f aca="false">0.5*$E$5*D214^2+0.5*$E$6*E214^2</f>
        <v>491.387610435486</v>
      </c>
      <c r="D214" s="2" t="n">
        <f aca="false">N213</f>
        <v>8.2724609375</v>
      </c>
      <c r="E214" s="2" t="n">
        <f aca="false">O213</f>
        <v>17.275390625</v>
      </c>
      <c r="F214" s="2" t="n">
        <f aca="false">D214*$E$5</f>
        <v>82.724609375</v>
      </c>
      <c r="G214" s="2" t="n">
        <f aca="false">E214*$E$6</f>
        <v>17.275390625</v>
      </c>
      <c r="H214" s="2" t="n">
        <f aca="false">IF(ROUND(Q213,2)=ROUND($R$6,2)*$R$5,0,(IF(Q213&lt;$R$6*$R$5,1,-1)))</f>
        <v>0</v>
      </c>
      <c r="I214" s="2" t="n">
        <f aca="false">IF(Q213&gt;$R$6*$R$5, H214*ABS(I213/2), H214*ABS(I213))</f>
        <v>0</v>
      </c>
      <c r="J214" s="2" t="n">
        <f aca="false">$F$9*I214</f>
        <v>0</v>
      </c>
      <c r="K214" s="2" t="n">
        <f aca="false">J214</f>
        <v>0</v>
      </c>
      <c r="L214" s="2" t="n">
        <f aca="false">F214-J214</f>
        <v>82.724609375</v>
      </c>
      <c r="M214" s="2" t="n">
        <f aca="false">G214+K214</f>
        <v>17.275390625</v>
      </c>
      <c r="N214" s="2" t="n">
        <f aca="false">L214/$E$5</f>
        <v>8.2724609375</v>
      </c>
      <c r="O214" s="2" t="n">
        <f aca="false">M214/$E$6</f>
        <v>17.275390625</v>
      </c>
      <c r="P214" s="2" t="n">
        <f aca="false">(O214-N214)/($D$9-$E$9)*100</f>
        <v>90.029296875</v>
      </c>
      <c r="Q214" s="2" t="n">
        <f aca="false">O214-N214</f>
        <v>9.0029296875</v>
      </c>
      <c r="R214" s="2" t="n">
        <f aca="false">IF(ROUND(Q214,1)&lt;=ROUND(Q213,1),0,R213+Q214)</f>
        <v>0</v>
      </c>
    </row>
    <row r="215" customFormat="false" ht="15" hidden="false" customHeight="false" outlineLevel="0" collapsed="false">
      <c r="B215" s="2" t="n">
        <f aca="false">D215*$E$5+E215*$E$6</f>
        <v>100</v>
      </c>
      <c r="C215" s="2" t="n">
        <f aca="false">0.5*$E$5*D215^2+0.5*$E$6*E215^2</f>
        <v>491.387610435486</v>
      </c>
      <c r="D215" s="2" t="n">
        <f aca="false">N214</f>
        <v>8.2724609375</v>
      </c>
      <c r="E215" s="2" t="n">
        <f aca="false">O214</f>
        <v>17.275390625</v>
      </c>
      <c r="F215" s="2" t="n">
        <f aca="false">D215*$E$5</f>
        <v>82.724609375</v>
      </c>
      <c r="G215" s="2" t="n">
        <f aca="false">E215*$E$6</f>
        <v>17.275390625</v>
      </c>
      <c r="H215" s="2" t="n">
        <f aca="false">IF(ROUND(Q214,2)=ROUND($R$6,2)*$R$5,0,(IF(Q214&lt;$R$6*$R$5,1,-1)))</f>
        <v>0</v>
      </c>
      <c r="I215" s="2" t="n">
        <f aca="false">IF(Q214&gt;$R$6*$R$5, H215*ABS(I214/2), H215*ABS(I214))</f>
        <v>0</v>
      </c>
      <c r="J215" s="2" t="n">
        <f aca="false">$F$9*I215</f>
        <v>0</v>
      </c>
      <c r="K215" s="2" t="n">
        <f aca="false">J215</f>
        <v>0</v>
      </c>
      <c r="L215" s="2" t="n">
        <f aca="false">F215-J215</f>
        <v>82.724609375</v>
      </c>
      <c r="M215" s="2" t="n">
        <f aca="false">G215+K215</f>
        <v>17.275390625</v>
      </c>
      <c r="N215" s="2" t="n">
        <f aca="false">L215/$E$5</f>
        <v>8.2724609375</v>
      </c>
      <c r="O215" s="2" t="n">
        <f aca="false">M215/$E$6</f>
        <v>17.275390625</v>
      </c>
      <c r="P215" s="2" t="n">
        <f aca="false">(O215-N215)/($D$9-$E$9)*100</f>
        <v>90.029296875</v>
      </c>
      <c r="Q215" s="2" t="n">
        <f aca="false">O215-N215</f>
        <v>9.0029296875</v>
      </c>
      <c r="R215" s="2" t="n">
        <f aca="false">IF(ROUND(Q215,1)&lt;=ROUND(Q214,1),0,R214+Q215)</f>
        <v>0</v>
      </c>
    </row>
    <row r="216" customFormat="false" ht="15" hidden="false" customHeight="false" outlineLevel="0" collapsed="false">
      <c r="B216" s="2" t="n">
        <f aca="false">D216*$E$5+E216*$E$6</f>
        <v>100</v>
      </c>
      <c r="C216" s="2" t="n">
        <f aca="false">0.5*$E$5*D216^2+0.5*$E$6*E216^2</f>
        <v>491.387610435486</v>
      </c>
      <c r="D216" s="2" t="n">
        <f aca="false">N215</f>
        <v>8.2724609375</v>
      </c>
      <c r="E216" s="2" t="n">
        <f aca="false">O215</f>
        <v>17.275390625</v>
      </c>
      <c r="F216" s="2" t="n">
        <f aca="false">D216*$E$5</f>
        <v>82.724609375</v>
      </c>
      <c r="G216" s="2" t="n">
        <f aca="false">E216*$E$6</f>
        <v>17.275390625</v>
      </c>
      <c r="H216" s="2" t="n">
        <f aca="false">IF(ROUND(Q215,2)=ROUND($R$6,2)*$R$5,0,(IF(Q215&lt;$R$6*$R$5,1,-1)))</f>
        <v>0</v>
      </c>
      <c r="I216" s="2" t="n">
        <f aca="false">IF(Q215&gt;$R$6*$R$5, H216*ABS(I215/2), H216*ABS(I215))</f>
        <v>0</v>
      </c>
      <c r="J216" s="2" t="n">
        <f aca="false">$F$9*I216</f>
        <v>0</v>
      </c>
      <c r="K216" s="2" t="n">
        <f aca="false">J216</f>
        <v>0</v>
      </c>
      <c r="L216" s="2" t="n">
        <f aca="false">F216-J216</f>
        <v>82.724609375</v>
      </c>
      <c r="M216" s="2" t="n">
        <f aca="false">G216+K216</f>
        <v>17.275390625</v>
      </c>
      <c r="N216" s="2" t="n">
        <f aca="false">L216/$E$5</f>
        <v>8.2724609375</v>
      </c>
      <c r="O216" s="2" t="n">
        <f aca="false">M216/$E$6</f>
        <v>17.275390625</v>
      </c>
      <c r="P216" s="2" t="n">
        <f aca="false">(O216-N216)/($D$9-$E$9)*100</f>
        <v>90.029296875</v>
      </c>
      <c r="Q216" s="2" t="n">
        <f aca="false">O216-N216</f>
        <v>9.0029296875</v>
      </c>
      <c r="R216" s="2" t="n">
        <f aca="false">IF(ROUND(Q216,1)&lt;=ROUND(Q215,1),0,R215+Q216)</f>
        <v>0</v>
      </c>
    </row>
    <row r="217" customFormat="false" ht="15" hidden="false" customHeight="false" outlineLevel="0" collapsed="false">
      <c r="B217" s="2" t="n">
        <f aca="false">D217*$E$5+E217*$E$6</f>
        <v>100</v>
      </c>
      <c r="C217" s="2" t="n">
        <f aca="false">0.5*$E$5*D217^2+0.5*$E$6*E217^2</f>
        <v>491.387610435486</v>
      </c>
      <c r="D217" s="2" t="n">
        <f aca="false">N216</f>
        <v>8.2724609375</v>
      </c>
      <c r="E217" s="2" t="n">
        <f aca="false">O216</f>
        <v>17.275390625</v>
      </c>
      <c r="F217" s="2" t="n">
        <f aca="false">D217*$E$5</f>
        <v>82.724609375</v>
      </c>
      <c r="G217" s="2" t="n">
        <f aca="false">E217*$E$6</f>
        <v>17.275390625</v>
      </c>
      <c r="H217" s="2" t="n">
        <f aca="false">IF(ROUND(Q216,2)=ROUND($R$6,2)*$R$5,0,(IF(Q216&lt;$R$6*$R$5,1,-1)))</f>
        <v>0</v>
      </c>
      <c r="I217" s="2" t="n">
        <f aca="false">IF(Q216&gt;$R$6*$R$5, H217*ABS(I216/2), H217*ABS(I216))</f>
        <v>0</v>
      </c>
      <c r="J217" s="2" t="n">
        <f aca="false">$F$9*I217</f>
        <v>0</v>
      </c>
      <c r="K217" s="2" t="n">
        <f aca="false">J217</f>
        <v>0</v>
      </c>
      <c r="L217" s="2" t="n">
        <f aca="false">F217-J217</f>
        <v>82.724609375</v>
      </c>
      <c r="M217" s="2" t="n">
        <f aca="false">G217+K217</f>
        <v>17.275390625</v>
      </c>
      <c r="N217" s="2" t="n">
        <f aca="false">L217/$E$5</f>
        <v>8.2724609375</v>
      </c>
      <c r="O217" s="2" t="n">
        <f aca="false">M217/$E$6</f>
        <v>17.275390625</v>
      </c>
      <c r="P217" s="2" t="n">
        <f aca="false">(O217-N217)/($D$9-$E$9)*100</f>
        <v>90.029296875</v>
      </c>
      <c r="Q217" s="2" t="n">
        <f aca="false">O217-N217</f>
        <v>9.0029296875</v>
      </c>
      <c r="R217" s="2" t="n">
        <f aca="false">IF(ROUND(Q217,1)&lt;=ROUND(Q216,1),0,R216+Q217)</f>
        <v>0</v>
      </c>
    </row>
    <row r="218" customFormat="false" ht="15" hidden="false" customHeight="false" outlineLevel="0" collapsed="false">
      <c r="B218" s="2" t="n">
        <f aca="false">D218*$E$5+E218*$E$6</f>
        <v>100</v>
      </c>
      <c r="C218" s="2" t="n">
        <f aca="false">0.5*$E$5*D218^2+0.5*$E$6*E218^2</f>
        <v>491.387610435486</v>
      </c>
      <c r="D218" s="2" t="n">
        <f aca="false">N217</f>
        <v>8.2724609375</v>
      </c>
      <c r="E218" s="2" t="n">
        <f aca="false">O217</f>
        <v>17.275390625</v>
      </c>
      <c r="F218" s="2" t="n">
        <f aca="false">D218*$E$5</f>
        <v>82.724609375</v>
      </c>
      <c r="G218" s="2" t="n">
        <f aca="false">E218*$E$6</f>
        <v>17.275390625</v>
      </c>
      <c r="H218" s="2" t="n">
        <f aca="false">IF(ROUND(Q217,2)=ROUND($R$6,2)*$R$5,0,(IF(Q217&lt;$R$6*$R$5,1,-1)))</f>
        <v>0</v>
      </c>
      <c r="I218" s="2" t="n">
        <f aca="false">IF(Q217&gt;$R$6*$R$5, H218*ABS(I217/2), H218*ABS(I217))</f>
        <v>0</v>
      </c>
      <c r="J218" s="2" t="n">
        <f aca="false">$F$9*I218</f>
        <v>0</v>
      </c>
      <c r="K218" s="2" t="n">
        <f aca="false">J218</f>
        <v>0</v>
      </c>
      <c r="L218" s="2" t="n">
        <f aca="false">F218-J218</f>
        <v>82.724609375</v>
      </c>
      <c r="M218" s="2" t="n">
        <f aca="false">G218+K218</f>
        <v>17.275390625</v>
      </c>
      <c r="N218" s="2" t="n">
        <f aca="false">L218/$E$5</f>
        <v>8.2724609375</v>
      </c>
      <c r="O218" s="2" t="n">
        <f aca="false">M218/$E$6</f>
        <v>17.275390625</v>
      </c>
      <c r="P218" s="2" t="n">
        <f aca="false">(O218-N218)/($D$9-$E$9)*100</f>
        <v>90.029296875</v>
      </c>
      <c r="Q218" s="2" t="n">
        <f aca="false">O218-N218</f>
        <v>9.0029296875</v>
      </c>
      <c r="R218" s="2" t="n">
        <f aca="false">IF(ROUND(Q218,1)&lt;=ROUND(Q217,1),0,R217+Q218)</f>
        <v>0</v>
      </c>
    </row>
    <row r="219" customFormat="false" ht="15" hidden="false" customHeight="false" outlineLevel="0" collapsed="false">
      <c r="B219" s="2" t="n">
        <f aca="false">D219*$E$5+E219*$E$6</f>
        <v>100</v>
      </c>
      <c r="C219" s="2" t="n">
        <f aca="false">0.5*$E$5*D219^2+0.5*$E$6*E219^2</f>
        <v>491.387610435486</v>
      </c>
      <c r="D219" s="2" t="n">
        <f aca="false">N218</f>
        <v>8.2724609375</v>
      </c>
      <c r="E219" s="2" t="n">
        <f aca="false">O218</f>
        <v>17.275390625</v>
      </c>
      <c r="F219" s="2" t="n">
        <f aca="false">D219*$E$5</f>
        <v>82.724609375</v>
      </c>
      <c r="G219" s="2" t="n">
        <f aca="false">E219*$E$6</f>
        <v>17.275390625</v>
      </c>
      <c r="H219" s="2" t="n">
        <f aca="false">IF(ROUND(Q218,2)=ROUND($R$6,2)*$R$5,0,(IF(Q218&lt;$R$6*$R$5,1,-1)))</f>
        <v>0</v>
      </c>
      <c r="I219" s="2" t="n">
        <f aca="false">IF(Q218&gt;$R$6*$R$5, H219*ABS(I218/2), H219*ABS(I218))</f>
        <v>0</v>
      </c>
      <c r="J219" s="2" t="n">
        <f aca="false">$F$9*I219</f>
        <v>0</v>
      </c>
      <c r="K219" s="2" t="n">
        <f aca="false">J219</f>
        <v>0</v>
      </c>
      <c r="L219" s="2" t="n">
        <f aca="false">F219-J219</f>
        <v>82.724609375</v>
      </c>
      <c r="M219" s="2" t="n">
        <f aca="false">G219+K219</f>
        <v>17.275390625</v>
      </c>
      <c r="N219" s="2" t="n">
        <f aca="false">L219/$E$5</f>
        <v>8.2724609375</v>
      </c>
      <c r="O219" s="2" t="n">
        <f aca="false">M219/$E$6</f>
        <v>17.275390625</v>
      </c>
      <c r="P219" s="2" t="n">
        <f aca="false">(O219-N219)/($D$9-$E$9)*100</f>
        <v>90.029296875</v>
      </c>
      <c r="Q219" s="2" t="n">
        <f aca="false">O219-N219</f>
        <v>9.0029296875</v>
      </c>
      <c r="R219" s="2" t="n">
        <f aca="false">IF(ROUND(Q219,1)&lt;=ROUND(Q218,1),0,R218+Q219)</f>
        <v>0</v>
      </c>
    </row>
    <row r="220" customFormat="false" ht="15" hidden="false" customHeight="false" outlineLevel="0" collapsed="false">
      <c r="B220" s="2" t="n">
        <f aca="false">D220*$E$5+E220*$E$6</f>
        <v>100</v>
      </c>
      <c r="C220" s="2" t="n">
        <f aca="false">0.5*$E$5*D220^2+0.5*$E$6*E220^2</f>
        <v>491.387610435486</v>
      </c>
      <c r="D220" s="2" t="n">
        <f aca="false">N219</f>
        <v>8.2724609375</v>
      </c>
      <c r="E220" s="2" t="n">
        <f aca="false">O219</f>
        <v>17.275390625</v>
      </c>
      <c r="F220" s="2" t="n">
        <f aca="false">D220*$E$5</f>
        <v>82.724609375</v>
      </c>
      <c r="G220" s="2" t="n">
        <f aca="false">E220*$E$6</f>
        <v>17.275390625</v>
      </c>
      <c r="H220" s="2" t="n">
        <f aca="false">IF(ROUND(Q219,2)=ROUND($R$6,2)*$R$5,0,(IF(Q219&lt;$R$6*$R$5,1,-1)))</f>
        <v>0</v>
      </c>
      <c r="I220" s="2" t="n">
        <f aca="false">IF(Q219&gt;$R$6*$R$5, H220*ABS(I219/2), H220*ABS(I219))</f>
        <v>0</v>
      </c>
      <c r="J220" s="2" t="n">
        <f aca="false">$F$9*I220</f>
        <v>0</v>
      </c>
      <c r="K220" s="2" t="n">
        <f aca="false">J220</f>
        <v>0</v>
      </c>
      <c r="L220" s="2" t="n">
        <f aca="false">F220-J220</f>
        <v>82.724609375</v>
      </c>
      <c r="M220" s="2" t="n">
        <f aca="false">G220+K220</f>
        <v>17.275390625</v>
      </c>
      <c r="N220" s="2" t="n">
        <f aca="false">L220/$E$5</f>
        <v>8.2724609375</v>
      </c>
      <c r="O220" s="2" t="n">
        <f aca="false">M220/$E$6</f>
        <v>17.275390625</v>
      </c>
      <c r="P220" s="2" t="n">
        <f aca="false">(O220-N220)/($D$9-$E$9)*100</f>
        <v>90.029296875</v>
      </c>
      <c r="Q220" s="2" t="n">
        <f aca="false">O220-N220</f>
        <v>9.0029296875</v>
      </c>
      <c r="R220" s="2" t="n">
        <f aca="false">IF(ROUND(Q220,1)&lt;=ROUND(Q219,1),0,R219+Q220)</f>
        <v>0</v>
      </c>
    </row>
    <row r="221" customFormat="false" ht="15" hidden="false" customHeight="false" outlineLevel="0" collapsed="false">
      <c r="B221" s="2" t="n">
        <f aca="false">D221*$E$5+E221*$E$6</f>
        <v>100</v>
      </c>
      <c r="C221" s="2" t="n">
        <f aca="false">0.5*$E$5*D221^2+0.5*$E$6*E221^2</f>
        <v>491.387610435486</v>
      </c>
      <c r="D221" s="2" t="n">
        <f aca="false">N220</f>
        <v>8.2724609375</v>
      </c>
      <c r="E221" s="2" t="n">
        <f aca="false">O220</f>
        <v>17.275390625</v>
      </c>
      <c r="F221" s="2" t="n">
        <f aca="false">D221*$E$5</f>
        <v>82.724609375</v>
      </c>
      <c r="G221" s="2" t="n">
        <f aca="false">E221*$E$6</f>
        <v>17.275390625</v>
      </c>
      <c r="H221" s="2" t="n">
        <f aca="false">IF(ROUND(Q220,2)=ROUND($R$6,2)*$R$5,0,(IF(Q220&lt;$R$6*$R$5,1,-1)))</f>
        <v>0</v>
      </c>
      <c r="I221" s="2" t="n">
        <f aca="false">IF(Q220&gt;$R$6*$R$5, H221*ABS(I220/2), H221*ABS(I220))</f>
        <v>0</v>
      </c>
      <c r="J221" s="2" t="n">
        <f aca="false">$F$9*I221</f>
        <v>0</v>
      </c>
      <c r="K221" s="2" t="n">
        <f aca="false">J221</f>
        <v>0</v>
      </c>
      <c r="L221" s="2" t="n">
        <f aca="false">F221-J221</f>
        <v>82.724609375</v>
      </c>
      <c r="M221" s="2" t="n">
        <f aca="false">G221+K221</f>
        <v>17.275390625</v>
      </c>
      <c r="N221" s="2" t="n">
        <f aca="false">L221/$E$5</f>
        <v>8.2724609375</v>
      </c>
      <c r="O221" s="2" t="n">
        <f aca="false">M221/$E$6</f>
        <v>17.275390625</v>
      </c>
      <c r="P221" s="2" t="n">
        <f aca="false">(O221-N221)/($D$9-$E$9)*100</f>
        <v>90.029296875</v>
      </c>
      <c r="Q221" s="2" t="n">
        <f aca="false">O221-N221</f>
        <v>9.0029296875</v>
      </c>
      <c r="R221" s="2" t="n">
        <f aca="false">IF(ROUND(Q221,1)&lt;=ROUND(Q220,1),0,R220+Q221)</f>
        <v>0</v>
      </c>
    </row>
    <row r="222" customFormat="false" ht="15" hidden="false" customHeight="false" outlineLevel="0" collapsed="false">
      <c r="B222" s="2" t="n">
        <f aca="false">D222*$E$5+E222*$E$6</f>
        <v>100</v>
      </c>
      <c r="C222" s="2" t="n">
        <f aca="false">0.5*$E$5*D222^2+0.5*$E$6*E222^2</f>
        <v>491.387610435486</v>
      </c>
      <c r="D222" s="2" t="n">
        <f aca="false">N221</f>
        <v>8.2724609375</v>
      </c>
      <c r="E222" s="2" t="n">
        <f aca="false">O221</f>
        <v>17.275390625</v>
      </c>
      <c r="F222" s="2" t="n">
        <f aca="false">D222*$E$5</f>
        <v>82.724609375</v>
      </c>
      <c r="G222" s="2" t="n">
        <f aca="false">E222*$E$6</f>
        <v>17.275390625</v>
      </c>
      <c r="H222" s="2" t="n">
        <f aca="false">IF(ROUND(Q221,2)=ROUND($R$6,2)*$R$5,0,(IF(Q221&lt;$R$6*$R$5,1,-1)))</f>
        <v>0</v>
      </c>
      <c r="I222" s="2" t="n">
        <f aca="false">IF(Q221&gt;$R$6*$R$5, H222*ABS(I221/2), H222*ABS(I221))</f>
        <v>0</v>
      </c>
      <c r="J222" s="2" t="n">
        <f aca="false">$F$9*I222</f>
        <v>0</v>
      </c>
      <c r="K222" s="2" t="n">
        <f aca="false">J222</f>
        <v>0</v>
      </c>
      <c r="L222" s="2" t="n">
        <f aca="false">F222-J222</f>
        <v>82.724609375</v>
      </c>
      <c r="M222" s="2" t="n">
        <f aca="false">G222+K222</f>
        <v>17.275390625</v>
      </c>
      <c r="N222" s="2" t="n">
        <f aca="false">L222/$E$5</f>
        <v>8.2724609375</v>
      </c>
      <c r="O222" s="2" t="n">
        <f aca="false">M222/$E$6</f>
        <v>17.275390625</v>
      </c>
      <c r="P222" s="2" t="n">
        <f aca="false">(O222-N222)/($D$9-$E$9)*100</f>
        <v>90.029296875</v>
      </c>
      <c r="Q222" s="2" t="n">
        <f aca="false">O222-N222</f>
        <v>9.0029296875</v>
      </c>
      <c r="R222" s="2" t="n">
        <f aca="false">IF(ROUND(Q222,1)&lt;=ROUND(Q221,1),0,R221+Q222)</f>
        <v>0</v>
      </c>
    </row>
    <row r="223" customFormat="false" ht="15" hidden="false" customHeight="false" outlineLevel="0" collapsed="false">
      <c r="B223" s="2" t="n">
        <f aca="false">D223*$E$5+E223*$E$6</f>
        <v>100</v>
      </c>
      <c r="C223" s="2" t="n">
        <f aca="false">0.5*$E$5*D223^2+0.5*$E$6*E223^2</f>
        <v>491.387610435486</v>
      </c>
      <c r="D223" s="2" t="n">
        <f aca="false">N222</f>
        <v>8.2724609375</v>
      </c>
      <c r="E223" s="2" t="n">
        <f aca="false">O222</f>
        <v>17.275390625</v>
      </c>
      <c r="F223" s="2" t="n">
        <f aca="false">D223*$E$5</f>
        <v>82.724609375</v>
      </c>
      <c r="G223" s="2" t="n">
        <f aca="false">E223*$E$6</f>
        <v>17.275390625</v>
      </c>
      <c r="H223" s="2" t="n">
        <f aca="false">IF(ROUND(Q222,2)=ROUND($R$6,2)*$R$5,0,(IF(Q222&lt;$R$6*$R$5,1,-1)))</f>
        <v>0</v>
      </c>
      <c r="I223" s="2" t="n">
        <f aca="false">IF(Q222&gt;$R$6*$R$5, H223*ABS(I222/2), H223*ABS(I222))</f>
        <v>0</v>
      </c>
      <c r="J223" s="2" t="n">
        <f aca="false">$F$9*I223</f>
        <v>0</v>
      </c>
      <c r="K223" s="2" t="n">
        <f aca="false">J223</f>
        <v>0</v>
      </c>
      <c r="L223" s="2" t="n">
        <f aca="false">F223-J223</f>
        <v>82.724609375</v>
      </c>
      <c r="M223" s="2" t="n">
        <f aca="false">G223+K223</f>
        <v>17.275390625</v>
      </c>
      <c r="N223" s="2" t="n">
        <f aca="false">L223/$E$5</f>
        <v>8.2724609375</v>
      </c>
      <c r="O223" s="2" t="n">
        <f aca="false">M223/$E$6</f>
        <v>17.275390625</v>
      </c>
      <c r="P223" s="2" t="n">
        <f aca="false">(O223-N223)/($D$9-$E$9)*100</f>
        <v>90.029296875</v>
      </c>
      <c r="Q223" s="2" t="n">
        <f aca="false">O223-N223</f>
        <v>9.0029296875</v>
      </c>
      <c r="R223" s="2" t="n">
        <f aca="false">IF(ROUND(Q223,1)&lt;=ROUND(Q222,1),0,R222+Q223)</f>
        <v>0</v>
      </c>
    </row>
    <row r="224" customFormat="false" ht="15" hidden="false" customHeight="false" outlineLevel="0" collapsed="false">
      <c r="B224" s="2" t="n">
        <f aca="false">D224*$E$5+E224*$E$6</f>
        <v>100</v>
      </c>
      <c r="C224" s="2" t="n">
        <f aca="false">0.5*$E$5*D224^2+0.5*$E$6*E224^2</f>
        <v>491.387610435486</v>
      </c>
      <c r="D224" s="2" t="n">
        <f aca="false">N223</f>
        <v>8.2724609375</v>
      </c>
      <c r="E224" s="2" t="n">
        <f aca="false">O223</f>
        <v>17.275390625</v>
      </c>
      <c r="F224" s="2" t="n">
        <f aca="false">D224*$E$5</f>
        <v>82.724609375</v>
      </c>
      <c r="G224" s="2" t="n">
        <f aca="false">E224*$E$6</f>
        <v>17.275390625</v>
      </c>
      <c r="H224" s="2" t="n">
        <f aca="false">IF(ROUND(Q223,2)=ROUND($R$6,2)*$R$5,0,(IF(Q223&lt;$R$6*$R$5,1,-1)))</f>
        <v>0</v>
      </c>
      <c r="I224" s="2" t="n">
        <f aca="false">IF(Q223&gt;$R$6*$R$5, H224*ABS(I223/2), H224*ABS(I223))</f>
        <v>0</v>
      </c>
      <c r="J224" s="2" t="n">
        <f aca="false">$F$9*I224</f>
        <v>0</v>
      </c>
      <c r="K224" s="2" t="n">
        <f aca="false">J224</f>
        <v>0</v>
      </c>
      <c r="L224" s="2" t="n">
        <f aca="false">F224-J224</f>
        <v>82.724609375</v>
      </c>
      <c r="M224" s="2" t="n">
        <f aca="false">G224+K224</f>
        <v>17.275390625</v>
      </c>
      <c r="N224" s="2" t="n">
        <f aca="false">L224/$E$5</f>
        <v>8.2724609375</v>
      </c>
      <c r="O224" s="2" t="n">
        <f aca="false">M224/$E$6</f>
        <v>17.275390625</v>
      </c>
      <c r="P224" s="2" t="n">
        <f aca="false">(O224-N224)/($D$9-$E$9)*100</f>
        <v>90.029296875</v>
      </c>
      <c r="Q224" s="2" t="n">
        <f aca="false">O224-N224</f>
        <v>9.0029296875</v>
      </c>
      <c r="R224" s="2" t="n">
        <f aca="false">IF(ROUND(Q224,1)&lt;=ROUND(Q223,1),0,R223+Q224)</f>
        <v>0</v>
      </c>
    </row>
    <row r="225" customFormat="false" ht="15" hidden="false" customHeight="false" outlineLevel="0" collapsed="false">
      <c r="B225" s="2" t="n">
        <f aca="false">D225*$E$5+E225*$E$6</f>
        <v>100</v>
      </c>
      <c r="C225" s="2" t="n">
        <f aca="false">0.5*$E$5*D225^2+0.5*$E$6*E225^2</f>
        <v>491.387610435486</v>
      </c>
      <c r="D225" s="2" t="n">
        <f aca="false">N224</f>
        <v>8.2724609375</v>
      </c>
      <c r="E225" s="2" t="n">
        <f aca="false">O224</f>
        <v>17.275390625</v>
      </c>
      <c r="F225" s="2" t="n">
        <f aca="false">D225*$E$5</f>
        <v>82.724609375</v>
      </c>
      <c r="G225" s="2" t="n">
        <f aca="false">E225*$E$6</f>
        <v>17.275390625</v>
      </c>
      <c r="H225" s="2" t="n">
        <f aca="false">IF(ROUND(Q224,2)=ROUND($R$6,2)*$R$5,0,(IF(Q224&lt;$R$6*$R$5,1,-1)))</f>
        <v>0</v>
      </c>
      <c r="I225" s="2" t="n">
        <f aca="false">IF(Q224&gt;$R$6*$R$5, H225*ABS(I224/2), H225*ABS(I224))</f>
        <v>0</v>
      </c>
      <c r="J225" s="2" t="n">
        <f aca="false">$F$9*I225</f>
        <v>0</v>
      </c>
      <c r="K225" s="2" t="n">
        <f aca="false">J225</f>
        <v>0</v>
      </c>
      <c r="L225" s="2" t="n">
        <f aca="false">F225-J225</f>
        <v>82.724609375</v>
      </c>
      <c r="M225" s="2" t="n">
        <f aca="false">G225+K225</f>
        <v>17.275390625</v>
      </c>
      <c r="N225" s="2" t="n">
        <f aca="false">L225/$E$5</f>
        <v>8.2724609375</v>
      </c>
      <c r="O225" s="2" t="n">
        <f aca="false">M225/$E$6</f>
        <v>17.275390625</v>
      </c>
      <c r="P225" s="2" t="n">
        <f aca="false">(O225-N225)/($D$9-$E$9)*100</f>
        <v>90.029296875</v>
      </c>
      <c r="Q225" s="2" t="n">
        <f aca="false">O225-N225</f>
        <v>9.0029296875</v>
      </c>
      <c r="R225" s="2" t="n">
        <f aca="false">IF(ROUND(Q225,1)&lt;=ROUND(Q224,1),0,R224+Q225)</f>
        <v>0</v>
      </c>
    </row>
    <row r="226" customFormat="false" ht="15" hidden="false" customHeight="false" outlineLevel="0" collapsed="false">
      <c r="B226" s="2" t="n">
        <f aca="false">D226*$E$5+E226*$E$6</f>
        <v>100</v>
      </c>
      <c r="C226" s="2" t="n">
        <f aca="false">0.5*$E$5*D226^2+0.5*$E$6*E226^2</f>
        <v>491.387610435486</v>
      </c>
      <c r="D226" s="2" t="n">
        <f aca="false">N225</f>
        <v>8.2724609375</v>
      </c>
      <c r="E226" s="2" t="n">
        <f aca="false">O225</f>
        <v>17.275390625</v>
      </c>
      <c r="F226" s="2" t="n">
        <f aca="false">D226*$E$5</f>
        <v>82.724609375</v>
      </c>
      <c r="G226" s="2" t="n">
        <f aca="false">E226*$E$6</f>
        <v>17.275390625</v>
      </c>
      <c r="H226" s="2" t="n">
        <f aca="false">IF(ROUND(Q225,2)=ROUND($R$6,2)*$R$5,0,(IF(Q225&lt;$R$6*$R$5,1,-1)))</f>
        <v>0</v>
      </c>
      <c r="I226" s="2" t="n">
        <f aca="false">IF(Q225&gt;$R$6*$R$5, H226*ABS(I225/2), H226*ABS(I225))</f>
        <v>0</v>
      </c>
      <c r="J226" s="2" t="n">
        <f aca="false">$F$9*I226</f>
        <v>0</v>
      </c>
      <c r="K226" s="2" t="n">
        <f aca="false">J226</f>
        <v>0</v>
      </c>
      <c r="L226" s="2" t="n">
        <f aca="false">F226-J226</f>
        <v>82.724609375</v>
      </c>
      <c r="M226" s="2" t="n">
        <f aca="false">G226+K226</f>
        <v>17.275390625</v>
      </c>
      <c r="N226" s="2" t="n">
        <f aca="false">L226/$E$5</f>
        <v>8.2724609375</v>
      </c>
      <c r="O226" s="2" t="n">
        <f aca="false">M226/$E$6</f>
        <v>17.275390625</v>
      </c>
      <c r="P226" s="2" t="n">
        <f aca="false">(O226-N226)/($D$9-$E$9)*100</f>
        <v>90.029296875</v>
      </c>
      <c r="Q226" s="2" t="n">
        <f aca="false">O226-N226</f>
        <v>9.0029296875</v>
      </c>
      <c r="R226" s="2" t="n">
        <f aca="false">IF(ROUND(Q226,1)&lt;=ROUND(Q225,1),0,R225+Q226)</f>
        <v>0</v>
      </c>
    </row>
    <row r="227" customFormat="false" ht="15" hidden="false" customHeight="false" outlineLevel="0" collapsed="false">
      <c r="B227" s="2" t="n">
        <f aca="false">D227*$E$5+E227*$E$6</f>
        <v>100</v>
      </c>
      <c r="C227" s="2" t="n">
        <f aca="false">0.5*$E$5*D227^2+0.5*$E$6*E227^2</f>
        <v>491.387610435486</v>
      </c>
      <c r="D227" s="2" t="n">
        <f aca="false">N226</f>
        <v>8.2724609375</v>
      </c>
      <c r="E227" s="2" t="n">
        <f aca="false">O226</f>
        <v>17.275390625</v>
      </c>
      <c r="F227" s="2" t="n">
        <f aca="false">D227*$E$5</f>
        <v>82.724609375</v>
      </c>
      <c r="G227" s="2" t="n">
        <f aca="false">E227*$E$6</f>
        <v>17.275390625</v>
      </c>
      <c r="H227" s="2" t="n">
        <f aca="false">IF(ROUND(Q226,2)=ROUND($R$6,2)*$R$5,0,(IF(Q226&lt;$R$6*$R$5,1,-1)))</f>
        <v>0</v>
      </c>
      <c r="I227" s="2" t="n">
        <f aca="false">IF(Q226&gt;$R$6*$R$5, H227*ABS(I226/2), H227*ABS(I226))</f>
        <v>0</v>
      </c>
      <c r="J227" s="2" t="n">
        <f aca="false">$F$9*I227</f>
        <v>0</v>
      </c>
      <c r="K227" s="2" t="n">
        <f aca="false">J227</f>
        <v>0</v>
      </c>
      <c r="L227" s="2" t="n">
        <f aca="false">F227-J227</f>
        <v>82.724609375</v>
      </c>
      <c r="M227" s="2" t="n">
        <f aca="false">G227+K227</f>
        <v>17.275390625</v>
      </c>
      <c r="N227" s="2" t="n">
        <f aca="false">L227/$E$5</f>
        <v>8.2724609375</v>
      </c>
      <c r="O227" s="2" t="n">
        <f aca="false">M227/$E$6</f>
        <v>17.275390625</v>
      </c>
      <c r="P227" s="2" t="n">
        <f aca="false">(O227-N227)/($D$9-$E$9)*100</f>
        <v>90.029296875</v>
      </c>
      <c r="Q227" s="2" t="n">
        <f aca="false">O227-N227</f>
        <v>9.0029296875</v>
      </c>
      <c r="R227" s="2" t="n">
        <f aca="false">IF(ROUND(Q227,1)&lt;=ROUND(Q226,1),0,R226+Q227)</f>
        <v>0</v>
      </c>
    </row>
    <row r="228" customFormat="false" ht="15" hidden="false" customHeight="false" outlineLevel="0" collapsed="false">
      <c r="B228" s="2" t="n">
        <f aca="false">D228*$E$5+E228*$E$6</f>
        <v>100</v>
      </c>
      <c r="C228" s="2" t="n">
        <f aca="false">0.5*$E$5*D228^2+0.5*$E$6*E228^2</f>
        <v>491.387610435486</v>
      </c>
      <c r="D228" s="2" t="n">
        <f aca="false">N227</f>
        <v>8.2724609375</v>
      </c>
      <c r="E228" s="2" t="n">
        <f aca="false">O227</f>
        <v>17.275390625</v>
      </c>
      <c r="F228" s="2" t="n">
        <f aca="false">D228*$E$5</f>
        <v>82.724609375</v>
      </c>
      <c r="G228" s="2" t="n">
        <f aca="false">E228*$E$6</f>
        <v>17.275390625</v>
      </c>
      <c r="H228" s="2" t="n">
        <f aca="false">IF(ROUND(Q227,2)=ROUND($R$6,2)*$R$5,0,(IF(Q227&lt;$R$6*$R$5,1,-1)))</f>
        <v>0</v>
      </c>
      <c r="I228" s="2" t="n">
        <f aca="false">IF(Q227&gt;$R$6*$R$5, H228*ABS(I227/2), H228*ABS(I227))</f>
        <v>0</v>
      </c>
      <c r="J228" s="2" t="n">
        <f aca="false">$F$9*I228</f>
        <v>0</v>
      </c>
      <c r="K228" s="2" t="n">
        <f aca="false">J228</f>
        <v>0</v>
      </c>
      <c r="L228" s="2" t="n">
        <f aca="false">F228-J228</f>
        <v>82.724609375</v>
      </c>
      <c r="M228" s="2" t="n">
        <f aca="false">G228+K228</f>
        <v>17.275390625</v>
      </c>
      <c r="N228" s="2" t="n">
        <f aca="false">L228/$E$5</f>
        <v>8.2724609375</v>
      </c>
      <c r="O228" s="2" t="n">
        <f aca="false">M228/$E$6</f>
        <v>17.275390625</v>
      </c>
      <c r="P228" s="2" t="n">
        <f aca="false">(O228-N228)/($D$9-$E$9)*100</f>
        <v>90.029296875</v>
      </c>
      <c r="Q228" s="2" t="n">
        <f aca="false">O228-N228</f>
        <v>9.0029296875</v>
      </c>
      <c r="R228" s="2" t="n">
        <f aca="false">IF(ROUND(Q228,1)&lt;=ROUND(Q227,1),0,R227+Q228)</f>
        <v>0</v>
      </c>
    </row>
    <row r="229" customFormat="false" ht="15" hidden="false" customHeight="false" outlineLevel="0" collapsed="false">
      <c r="B229" s="2" t="n">
        <f aca="false">D229*$E$5+E229*$E$6</f>
        <v>100</v>
      </c>
      <c r="C229" s="2" t="n">
        <f aca="false">0.5*$E$5*D229^2+0.5*$E$6*E229^2</f>
        <v>491.387610435486</v>
      </c>
      <c r="D229" s="2" t="n">
        <f aca="false">N228</f>
        <v>8.2724609375</v>
      </c>
      <c r="E229" s="2" t="n">
        <f aca="false">O228</f>
        <v>17.275390625</v>
      </c>
      <c r="F229" s="2" t="n">
        <f aca="false">D229*$E$5</f>
        <v>82.724609375</v>
      </c>
      <c r="G229" s="2" t="n">
        <f aca="false">E229*$E$6</f>
        <v>17.275390625</v>
      </c>
      <c r="H229" s="2" t="n">
        <f aca="false">IF(ROUND(Q228,2)=ROUND($R$6,2)*$R$5,0,(IF(Q228&lt;$R$6*$R$5,1,-1)))</f>
        <v>0</v>
      </c>
      <c r="I229" s="2" t="n">
        <f aca="false">IF(Q228&gt;$R$6*$R$5, H229*ABS(I228/2), H229*ABS(I228))</f>
        <v>0</v>
      </c>
      <c r="J229" s="2" t="n">
        <f aca="false">$F$9*I229</f>
        <v>0</v>
      </c>
      <c r="K229" s="2" t="n">
        <f aca="false">J229</f>
        <v>0</v>
      </c>
      <c r="L229" s="2" t="n">
        <f aca="false">F229-J229</f>
        <v>82.724609375</v>
      </c>
      <c r="M229" s="2" t="n">
        <f aca="false">G229+K229</f>
        <v>17.275390625</v>
      </c>
      <c r="N229" s="2" t="n">
        <f aca="false">L229/$E$5</f>
        <v>8.2724609375</v>
      </c>
      <c r="O229" s="2" t="n">
        <f aca="false">M229/$E$6</f>
        <v>17.275390625</v>
      </c>
      <c r="P229" s="2" t="n">
        <f aca="false">(O229-N229)/($D$9-$E$9)*100</f>
        <v>90.029296875</v>
      </c>
      <c r="Q229" s="2" t="n">
        <f aca="false">O229-N229</f>
        <v>9.0029296875</v>
      </c>
      <c r="R229" s="2" t="n">
        <f aca="false">IF(ROUND(Q229,1)&lt;=ROUND(Q228,1),0,R228+Q229)</f>
        <v>0</v>
      </c>
    </row>
    <row r="230" customFormat="false" ht="15" hidden="false" customHeight="false" outlineLevel="0" collapsed="false">
      <c r="B230" s="2" t="n">
        <f aca="false">D230*$E$5+E230*$E$6</f>
        <v>100</v>
      </c>
      <c r="C230" s="2" t="n">
        <f aca="false">0.5*$E$5*D230^2+0.5*$E$6*E230^2</f>
        <v>491.387610435486</v>
      </c>
      <c r="D230" s="2" t="n">
        <f aca="false">N229</f>
        <v>8.2724609375</v>
      </c>
      <c r="E230" s="2" t="n">
        <f aca="false">O229</f>
        <v>17.275390625</v>
      </c>
      <c r="F230" s="2" t="n">
        <f aca="false">D230*$E$5</f>
        <v>82.724609375</v>
      </c>
      <c r="G230" s="2" t="n">
        <f aca="false">E230*$E$6</f>
        <v>17.275390625</v>
      </c>
      <c r="H230" s="2" t="n">
        <f aca="false">IF(ROUND(Q229,2)=ROUND($R$6,2)*$R$5,0,(IF(Q229&lt;$R$6*$R$5,1,-1)))</f>
        <v>0</v>
      </c>
      <c r="I230" s="2" t="n">
        <f aca="false">IF(Q229&gt;$R$6*$R$5, H230*ABS(I229/2), H230*ABS(I229))</f>
        <v>0</v>
      </c>
      <c r="J230" s="2" t="n">
        <f aca="false">$F$9*I230</f>
        <v>0</v>
      </c>
      <c r="K230" s="2" t="n">
        <f aca="false">J230</f>
        <v>0</v>
      </c>
      <c r="L230" s="2" t="n">
        <f aca="false">F230-J230</f>
        <v>82.724609375</v>
      </c>
      <c r="M230" s="2" t="n">
        <f aca="false">G230+K230</f>
        <v>17.275390625</v>
      </c>
      <c r="N230" s="2" t="n">
        <f aca="false">L230/$E$5</f>
        <v>8.2724609375</v>
      </c>
      <c r="O230" s="2" t="n">
        <f aca="false">M230/$E$6</f>
        <v>17.275390625</v>
      </c>
      <c r="P230" s="2" t="n">
        <f aca="false">(O230-N230)/($D$9-$E$9)*100</f>
        <v>90.029296875</v>
      </c>
      <c r="Q230" s="2" t="n">
        <f aca="false">O230-N230</f>
        <v>9.0029296875</v>
      </c>
      <c r="R230" s="2" t="n">
        <f aca="false">IF(ROUND(Q230,1)&lt;=ROUND(Q229,1),0,R229+Q230)</f>
        <v>0</v>
      </c>
    </row>
    <row r="231" customFormat="false" ht="15" hidden="false" customHeight="false" outlineLevel="0" collapsed="false">
      <c r="B231" s="2" t="n">
        <f aca="false">D231*$E$5+E231*$E$6</f>
        <v>100</v>
      </c>
      <c r="C231" s="2" t="n">
        <f aca="false">0.5*$E$5*D231^2+0.5*$E$6*E231^2</f>
        <v>491.387610435486</v>
      </c>
      <c r="D231" s="2" t="n">
        <f aca="false">N230</f>
        <v>8.2724609375</v>
      </c>
      <c r="E231" s="2" t="n">
        <f aca="false">O230</f>
        <v>17.275390625</v>
      </c>
      <c r="F231" s="2" t="n">
        <f aca="false">D231*$E$5</f>
        <v>82.724609375</v>
      </c>
      <c r="G231" s="2" t="n">
        <f aca="false">E231*$E$6</f>
        <v>17.275390625</v>
      </c>
      <c r="H231" s="2" t="n">
        <f aca="false">IF(ROUND(Q230,2)=ROUND($R$6,2)*$R$5,0,(IF(Q230&lt;$R$6*$R$5,1,-1)))</f>
        <v>0</v>
      </c>
      <c r="I231" s="2" t="n">
        <f aca="false">IF(Q230&gt;$R$6*$R$5, H231*ABS(I230/2), H231*ABS(I230))</f>
        <v>0</v>
      </c>
      <c r="J231" s="2" t="n">
        <f aca="false">$F$9*I231</f>
        <v>0</v>
      </c>
      <c r="K231" s="2" t="n">
        <f aca="false">J231</f>
        <v>0</v>
      </c>
      <c r="L231" s="2" t="n">
        <f aca="false">F231-J231</f>
        <v>82.724609375</v>
      </c>
      <c r="M231" s="2" t="n">
        <f aca="false">G231+K231</f>
        <v>17.275390625</v>
      </c>
      <c r="N231" s="2" t="n">
        <f aca="false">L231/$E$5</f>
        <v>8.2724609375</v>
      </c>
      <c r="O231" s="2" t="n">
        <f aca="false">M231/$E$6</f>
        <v>17.275390625</v>
      </c>
      <c r="P231" s="2" t="n">
        <f aca="false">(O231-N231)/($D$9-$E$9)*100</f>
        <v>90.029296875</v>
      </c>
      <c r="Q231" s="2" t="n">
        <f aca="false">O231-N231</f>
        <v>9.0029296875</v>
      </c>
      <c r="R231" s="2" t="n">
        <f aca="false">IF(ROUND(Q231,1)&lt;=ROUND(Q230,1),0,R230+Q231)</f>
        <v>0</v>
      </c>
    </row>
    <row r="232" customFormat="false" ht="15" hidden="false" customHeight="false" outlineLevel="0" collapsed="false">
      <c r="B232" s="2" t="n">
        <f aca="false">D232*$E$5+E232*$E$6</f>
        <v>100</v>
      </c>
      <c r="C232" s="2" t="n">
        <f aca="false">0.5*$E$5*D232^2+0.5*$E$6*E232^2</f>
        <v>491.387610435486</v>
      </c>
      <c r="D232" s="2" t="n">
        <f aca="false">N231</f>
        <v>8.2724609375</v>
      </c>
      <c r="E232" s="2" t="n">
        <f aca="false">O231</f>
        <v>17.275390625</v>
      </c>
      <c r="F232" s="2" t="n">
        <f aca="false">D232*$E$5</f>
        <v>82.724609375</v>
      </c>
      <c r="G232" s="2" t="n">
        <f aca="false">E232*$E$6</f>
        <v>17.275390625</v>
      </c>
      <c r="H232" s="2" t="n">
        <f aca="false">IF(ROUND(Q231,2)=ROUND($R$6,2)*$R$5,0,(IF(Q231&lt;$R$6*$R$5,1,-1)))</f>
        <v>0</v>
      </c>
      <c r="I232" s="2" t="n">
        <f aca="false">IF(Q231&gt;$R$6*$R$5, H232*ABS(I231/2), H232*ABS(I231))</f>
        <v>0</v>
      </c>
      <c r="J232" s="2" t="n">
        <f aca="false">$F$9*I232</f>
        <v>0</v>
      </c>
      <c r="K232" s="2" t="n">
        <f aca="false">J232</f>
        <v>0</v>
      </c>
      <c r="L232" s="2" t="n">
        <f aca="false">F232-J232</f>
        <v>82.724609375</v>
      </c>
      <c r="M232" s="2" t="n">
        <f aca="false">G232+K232</f>
        <v>17.275390625</v>
      </c>
      <c r="N232" s="2" t="n">
        <f aca="false">L232/$E$5</f>
        <v>8.2724609375</v>
      </c>
      <c r="O232" s="2" t="n">
        <f aca="false">M232/$E$6</f>
        <v>17.275390625</v>
      </c>
      <c r="P232" s="2" t="n">
        <f aca="false">(O232-N232)/($D$9-$E$9)*100</f>
        <v>90.029296875</v>
      </c>
      <c r="Q232" s="2" t="n">
        <f aca="false">O232-N232</f>
        <v>9.0029296875</v>
      </c>
      <c r="R232" s="2" t="n">
        <f aca="false">IF(ROUND(Q232,1)&lt;=ROUND(Q231,1),0,R231+Q232)</f>
        <v>0</v>
      </c>
    </row>
    <row r="233" customFormat="false" ht="15" hidden="false" customHeight="false" outlineLevel="0" collapsed="false">
      <c r="B233" s="2" t="n">
        <f aca="false">D233*$E$5+E233*$E$6</f>
        <v>100</v>
      </c>
      <c r="C233" s="2" t="n">
        <f aca="false">0.5*$E$5*D233^2+0.5*$E$6*E233^2</f>
        <v>491.387610435486</v>
      </c>
      <c r="D233" s="2" t="n">
        <f aca="false">N232</f>
        <v>8.2724609375</v>
      </c>
      <c r="E233" s="2" t="n">
        <f aca="false">O232</f>
        <v>17.275390625</v>
      </c>
      <c r="F233" s="2" t="n">
        <f aca="false">D233*$E$5</f>
        <v>82.724609375</v>
      </c>
      <c r="G233" s="2" t="n">
        <f aca="false">E233*$E$6</f>
        <v>17.275390625</v>
      </c>
      <c r="H233" s="2" t="n">
        <f aca="false">IF(ROUND(Q232,2)=ROUND($R$6,2)*$R$5,0,(IF(Q232&lt;$R$6*$R$5,1,-1)))</f>
        <v>0</v>
      </c>
      <c r="I233" s="2" t="n">
        <f aca="false">IF(Q232&gt;$R$6*$R$5, H233*ABS(I232/2), H233*ABS(I232))</f>
        <v>0</v>
      </c>
      <c r="J233" s="2" t="n">
        <f aca="false">$F$9*I233</f>
        <v>0</v>
      </c>
      <c r="K233" s="2" t="n">
        <f aca="false">J233</f>
        <v>0</v>
      </c>
      <c r="L233" s="2" t="n">
        <f aca="false">F233-J233</f>
        <v>82.724609375</v>
      </c>
      <c r="M233" s="2" t="n">
        <f aca="false">G233+K233</f>
        <v>17.275390625</v>
      </c>
      <c r="N233" s="2" t="n">
        <f aca="false">L233/$E$5</f>
        <v>8.2724609375</v>
      </c>
      <c r="O233" s="2" t="n">
        <f aca="false">M233/$E$6</f>
        <v>17.275390625</v>
      </c>
      <c r="P233" s="2" t="n">
        <f aca="false">(O233-N233)/($D$9-$E$9)*100</f>
        <v>90.029296875</v>
      </c>
      <c r="Q233" s="2" t="n">
        <f aca="false">O233-N233</f>
        <v>9.0029296875</v>
      </c>
      <c r="R233" s="2" t="n">
        <f aca="false">IF(ROUND(Q233,1)&lt;=ROUND(Q232,1),0,R232+Q233)</f>
        <v>0</v>
      </c>
    </row>
    <row r="234" customFormat="false" ht="15" hidden="false" customHeight="false" outlineLevel="0" collapsed="false">
      <c r="B234" s="2" t="n">
        <f aca="false">D234*$E$5+E234*$E$6</f>
        <v>100</v>
      </c>
      <c r="C234" s="2" t="n">
        <f aca="false">0.5*$E$5*D234^2+0.5*$E$6*E234^2</f>
        <v>491.387610435486</v>
      </c>
      <c r="D234" s="2" t="n">
        <f aca="false">N233</f>
        <v>8.2724609375</v>
      </c>
      <c r="E234" s="2" t="n">
        <f aca="false">O233</f>
        <v>17.275390625</v>
      </c>
      <c r="F234" s="2" t="n">
        <f aca="false">D234*$E$5</f>
        <v>82.724609375</v>
      </c>
      <c r="G234" s="2" t="n">
        <f aca="false">E234*$E$6</f>
        <v>17.275390625</v>
      </c>
      <c r="H234" s="2" t="n">
        <f aca="false">IF(ROUND(Q233,2)=ROUND($R$6,2)*$R$5,0,(IF(Q233&lt;$R$6*$R$5,1,-1)))</f>
        <v>0</v>
      </c>
      <c r="I234" s="2" t="n">
        <f aca="false">IF(Q233&gt;$R$6*$R$5, H234*ABS(I233/2), H234*ABS(I233))</f>
        <v>0</v>
      </c>
      <c r="J234" s="2" t="n">
        <f aca="false">$F$9*I234</f>
        <v>0</v>
      </c>
      <c r="K234" s="2" t="n">
        <f aca="false">J234</f>
        <v>0</v>
      </c>
      <c r="L234" s="2" t="n">
        <f aca="false">F234-J234</f>
        <v>82.724609375</v>
      </c>
      <c r="M234" s="2" t="n">
        <f aca="false">G234+K234</f>
        <v>17.275390625</v>
      </c>
      <c r="N234" s="2" t="n">
        <f aca="false">L234/$E$5</f>
        <v>8.2724609375</v>
      </c>
      <c r="O234" s="2" t="n">
        <f aca="false">M234/$E$6</f>
        <v>17.275390625</v>
      </c>
      <c r="P234" s="2" t="n">
        <f aca="false">(O234-N234)/($D$9-$E$9)*100</f>
        <v>90.029296875</v>
      </c>
      <c r="Q234" s="2" t="n">
        <f aca="false">O234-N234</f>
        <v>9.0029296875</v>
      </c>
      <c r="R234" s="2" t="n">
        <f aca="false">IF(ROUND(Q234,1)&lt;=ROUND(Q233,1),0,R233+Q234)</f>
        <v>0</v>
      </c>
    </row>
    <row r="235" customFormat="false" ht="15" hidden="false" customHeight="false" outlineLevel="0" collapsed="false">
      <c r="B235" s="2" t="n">
        <f aca="false">D235*$E$5+E235*$E$6</f>
        <v>100</v>
      </c>
      <c r="C235" s="2" t="n">
        <f aca="false">0.5*$E$5*D235^2+0.5*$E$6*E235^2</f>
        <v>491.387610435486</v>
      </c>
      <c r="D235" s="2" t="n">
        <f aca="false">N234</f>
        <v>8.2724609375</v>
      </c>
      <c r="E235" s="2" t="n">
        <f aca="false">O234</f>
        <v>17.275390625</v>
      </c>
      <c r="F235" s="2" t="n">
        <f aca="false">D235*$E$5</f>
        <v>82.724609375</v>
      </c>
      <c r="G235" s="2" t="n">
        <f aca="false">E235*$E$6</f>
        <v>17.275390625</v>
      </c>
      <c r="H235" s="2" t="n">
        <f aca="false">IF(ROUND(Q234,2)=ROUND($R$6,2)*$R$5,0,(IF(Q234&lt;$R$6*$R$5,1,-1)))</f>
        <v>0</v>
      </c>
      <c r="I235" s="2" t="n">
        <f aca="false">IF(Q234&gt;$R$6*$R$5, H235*ABS(I234/2), H235*ABS(I234))</f>
        <v>0</v>
      </c>
      <c r="J235" s="2" t="n">
        <f aca="false">$F$9*I235</f>
        <v>0</v>
      </c>
      <c r="K235" s="2" t="n">
        <f aca="false">J235</f>
        <v>0</v>
      </c>
      <c r="L235" s="2" t="n">
        <f aca="false">F235-J235</f>
        <v>82.724609375</v>
      </c>
      <c r="M235" s="2" t="n">
        <f aca="false">G235+K235</f>
        <v>17.275390625</v>
      </c>
      <c r="N235" s="2" t="n">
        <f aca="false">L235/$E$5</f>
        <v>8.2724609375</v>
      </c>
      <c r="O235" s="2" t="n">
        <f aca="false">M235/$E$6</f>
        <v>17.275390625</v>
      </c>
      <c r="P235" s="2" t="n">
        <f aca="false">(O235-N235)/($D$9-$E$9)*100</f>
        <v>90.029296875</v>
      </c>
      <c r="Q235" s="2" t="n">
        <f aca="false">O235-N235</f>
        <v>9.0029296875</v>
      </c>
      <c r="R235" s="2" t="n">
        <f aca="false">IF(ROUND(Q235,1)&lt;=ROUND(Q234,1),0,R234+Q235)</f>
        <v>0</v>
      </c>
    </row>
    <row r="236" customFormat="false" ht="15" hidden="false" customHeight="false" outlineLevel="0" collapsed="false">
      <c r="B236" s="2" t="n">
        <f aca="false">D236*$E$5+E236*$E$6</f>
        <v>100</v>
      </c>
      <c r="C236" s="2" t="n">
        <f aca="false">0.5*$E$5*D236^2+0.5*$E$6*E236^2</f>
        <v>491.387610435486</v>
      </c>
      <c r="D236" s="2" t="n">
        <f aca="false">N235</f>
        <v>8.2724609375</v>
      </c>
      <c r="E236" s="2" t="n">
        <f aca="false">O235</f>
        <v>17.275390625</v>
      </c>
      <c r="F236" s="2" t="n">
        <f aca="false">D236*$E$5</f>
        <v>82.724609375</v>
      </c>
      <c r="G236" s="2" t="n">
        <f aca="false">E236*$E$6</f>
        <v>17.275390625</v>
      </c>
      <c r="H236" s="2" t="n">
        <f aca="false">IF(ROUND(Q235,2)=ROUND($R$6,2)*$R$5,0,(IF(Q235&lt;$R$6*$R$5,1,-1)))</f>
        <v>0</v>
      </c>
      <c r="I236" s="2" t="n">
        <f aca="false">IF(Q235&gt;$R$6*$R$5, H236*ABS(I235/2), H236*ABS(I235))</f>
        <v>0</v>
      </c>
      <c r="J236" s="2" t="n">
        <f aca="false">$F$9*I236</f>
        <v>0</v>
      </c>
      <c r="K236" s="2" t="n">
        <f aca="false">J236</f>
        <v>0</v>
      </c>
      <c r="L236" s="2" t="n">
        <f aca="false">F236-J236</f>
        <v>82.724609375</v>
      </c>
      <c r="M236" s="2" t="n">
        <f aca="false">G236+K236</f>
        <v>17.275390625</v>
      </c>
      <c r="N236" s="2" t="n">
        <f aca="false">L236/$E$5</f>
        <v>8.2724609375</v>
      </c>
      <c r="O236" s="2" t="n">
        <f aca="false">M236/$E$6</f>
        <v>17.275390625</v>
      </c>
      <c r="P236" s="2" t="n">
        <f aca="false">(O236-N236)/($D$9-$E$9)*100</f>
        <v>90.029296875</v>
      </c>
      <c r="Q236" s="2" t="n">
        <f aca="false">O236-N236</f>
        <v>9.0029296875</v>
      </c>
      <c r="R236" s="2" t="n">
        <f aca="false">IF(ROUND(Q236,1)&lt;=ROUND(Q235,1),0,R235+Q236)</f>
        <v>0</v>
      </c>
    </row>
    <row r="237" customFormat="false" ht="15" hidden="false" customHeight="false" outlineLevel="0" collapsed="false">
      <c r="B237" s="2" t="n">
        <f aca="false">D237*$E$5+E237*$E$6</f>
        <v>100</v>
      </c>
      <c r="C237" s="2" t="n">
        <f aca="false">0.5*$E$5*D237^2+0.5*$E$6*E237^2</f>
        <v>491.387610435486</v>
      </c>
      <c r="D237" s="2" t="n">
        <f aca="false">N236</f>
        <v>8.2724609375</v>
      </c>
      <c r="E237" s="2" t="n">
        <f aca="false">O236</f>
        <v>17.275390625</v>
      </c>
      <c r="F237" s="2" t="n">
        <f aca="false">D237*$E$5</f>
        <v>82.724609375</v>
      </c>
      <c r="G237" s="2" t="n">
        <f aca="false">E237*$E$6</f>
        <v>17.275390625</v>
      </c>
      <c r="H237" s="2" t="n">
        <f aca="false">IF(ROUND(Q236,2)=ROUND($R$6,2)*$R$5,0,(IF(Q236&lt;$R$6*$R$5,1,-1)))</f>
        <v>0</v>
      </c>
      <c r="I237" s="2" t="n">
        <f aca="false">IF(Q236&gt;$R$6*$R$5, H237*ABS(I236/2), H237*ABS(I236))</f>
        <v>0</v>
      </c>
      <c r="J237" s="2" t="n">
        <f aca="false">$F$9*I237</f>
        <v>0</v>
      </c>
      <c r="K237" s="2" t="n">
        <f aca="false">J237</f>
        <v>0</v>
      </c>
      <c r="L237" s="2" t="n">
        <f aca="false">F237-J237</f>
        <v>82.724609375</v>
      </c>
      <c r="M237" s="2" t="n">
        <f aca="false">G237+K237</f>
        <v>17.275390625</v>
      </c>
      <c r="N237" s="2" t="n">
        <f aca="false">L237/$E$5</f>
        <v>8.2724609375</v>
      </c>
      <c r="O237" s="2" t="n">
        <f aca="false">M237/$E$6</f>
        <v>17.275390625</v>
      </c>
      <c r="P237" s="2" t="n">
        <f aca="false">(O237-N237)/($D$9-$E$9)*100</f>
        <v>90.029296875</v>
      </c>
      <c r="Q237" s="2" t="n">
        <f aca="false">O237-N237</f>
        <v>9.0029296875</v>
      </c>
      <c r="R237" s="2" t="n">
        <f aca="false">IF(ROUND(Q237,1)&lt;=ROUND(Q236,1),0,R236+Q237)</f>
        <v>0</v>
      </c>
    </row>
    <row r="238" customFormat="false" ht="15" hidden="false" customHeight="false" outlineLevel="0" collapsed="false">
      <c r="B238" s="2" t="n">
        <f aca="false">D238*$E$5+E238*$E$6</f>
        <v>100</v>
      </c>
      <c r="C238" s="2" t="n">
        <f aca="false">0.5*$E$5*D238^2+0.5*$E$6*E238^2</f>
        <v>491.387610435486</v>
      </c>
      <c r="D238" s="2" t="n">
        <f aca="false">N237</f>
        <v>8.2724609375</v>
      </c>
      <c r="E238" s="2" t="n">
        <f aca="false">O237</f>
        <v>17.275390625</v>
      </c>
      <c r="F238" s="2" t="n">
        <f aca="false">D238*$E$5</f>
        <v>82.724609375</v>
      </c>
      <c r="G238" s="2" t="n">
        <f aca="false">E238*$E$6</f>
        <v>17.275390625</v>
      </c>
      <c r="H238" s="2" t="n">
        <f aca="false">IF(ROUND(Q237,2)=ROUND($R$6,2)*$R$5,0,(IF(Q237&lt;$R$6*$R$5,1,-1)))</f>
        <v>0</v>
      </c>
      <c r="I238" s="2" t="n">
        <f aca="false">IF(Q237&gt;$R$6*$R$5, H238*ABS(I237/2), H238*ABS(I237))</f>
        <v>0</v>
      </c>
      <c r="J238" s="2" t="n">
        <f aca="false">$F$9*I238</f>
        <v>0</v>
      </c>
      <c r="K238" s="2" t="n">
        <f aca="false">J238</f>
        <v>0</v>
      </c>
      <c r="L238" s="2" t="n">
        <f aca="false">F238-J238</f>
        <v>82.724609375</v>
      </c>
      <c r="M238" s="2" t="n">
        <f aca="false">G238+K238</f>
        <v>17.275390625</v>
      </c>
      <c r="N238" s="2" t="n">
        <f aca="false">L238/$E$5</f>
        <v>8.2724609375</v>
      </c>
      <c r="O238" s="2" t="n">
        <f aca="false">M238/$E$6</f>
        <v>17.275390625</v>
      </c>
      <c r="P238" s="2" t="n">
        <f aca="false">(O238-N238)/($D$9-$E$9)*100</f>
        <v>90.029296875</v>
      </c>
      <c r="Q238" s="2" t="n">
        <f aca="false">O238-N238</f>
        <v>9.0029296875</v>
      </c>
      <c r="R238" s="2" t="n">
        <f aca="false">IF(ROUND(Q238,1)&lt;=ROUND(Q237,1),0,R237+Q238)</f>
        <v>0</v>
      </c>
    </row>
    <row r="239" customFormat="false" ht="15" hidden="false" customHeight="false" outlineLevel="0" collapsed="false">
      <c r="B239" s="2" t="n">
        <f aca="false">D239*$E$5+E239*$E$6</f>
        <v>100</v>
      </c>
      <c r="C239" s="2" t="n">
        <f aca="false">0.5*$E$5*D239^2+0.5*$E$6*E239^2</f>
        <v>491.387610435486</v>
      </c>
      <c r="D239" s="2" t="n">
        <f aca="false">N238</f>
        <v>8.2724609375</v>
      </c>
      <c r="E239" s="2" t="n">
        <f aca="false">O238</f>
        <v>17.275390625</v>
      </c>
      <c r="F239" s="2" t="n">
        <f aca="false">D239*$E$5</f>
        <v>82.724609375</v>
      </c>
      <c r="G239" s="2" t="n">
        <f aca="false">E239*$E$6</f>
        <v>17.275390625</v>
      </c>
      <c r="H239" s="2" t="n">
        <f aca="false">IF(ROUND(Q238,2)=ROUND($R$6,2)*$R$5,0,(IF(Q238&lt;$R$6*$R$5,1,-1)))</f>
        <v>0</v>
      </c>
      <c r="I239" s="2" t="n">
        <f aca="false">IF(Q238&gt;$R$6*$R$5, H239*ABS(I238/2), H239*ABS(I238))</f>
        <v>0</v>
      </c>
      <c r="J239" s="2" t="n">
        <f aca="false">$F$9*I239</f>
        <v>0</v>
      </c>
      <c r="K239" s="2" t="n">
        <f aca="false">J239</f>
        <v>0</v>
      </c>
      <c r="L239" s="2" t="n">
        <f aca="false">F239-J239</f>
        <v>82.724609375</v>
      </c>
      <c r="M239" s="2" t="n">
        <f aca="false">G239+K239</f>
        <v>17.275390625</v>
      </c>
      <c r="N239" s="2" t="n">
        <f aca="false">L239/$E$5</f>
        <v>8.2724609375</v>
      </c>
      <c r="O239" s="2" t="n">
        <f aca="false">M239/$E$6</f>
        <v>17.275390625</v>
      </c>
      <c r="P239" s="2" t="n">
        <f aca="false">(O239-N239)/($D$9-$E$9)*100</f>
        <v>90.029296875</v>
      </c>
      <c r="Q239" s="2" t="n">
        <f aca="false">O239-N239</f>
        <v>9.0029296875</v>
      </c>
      <c r="R239" s="2" t="n">
        <f aca="false">IF(ROUND(Q239,1)&lt;=ROUND(Q238,1),0,R238+Q239)</f>
        <v>0</v>
      </c>
    </row>
    <row r="240" customFormat="false" ht="15" hidden="false" customHeight="false" outlineLevel="0" collapsed="false">
      <c r="B240" s="2" t="n">
        <f aca="false">D240*$E$5+E240*$E$6</f>
        <v>100</v>
      </c>
      <c r="C240" s="2" t="n">
        <f aca="false">0.5*$E$5*D240^2+0.5*$E$6*E240^2</f>
        <v>491.387610435486</v>
      </c>
      <c r="D240" s="2" t="n">
        <f aca="false">N239</f>
        <v>8.2724609375</v>
      </c>
      <c r="E240" s="2" t="n">
        <f aca="false">O239</f>
        <v>17.275390625</v>
      </c>
      <c r="F240" s="2" t="n">
        <f aca="false">D240*$E$5</f>
        <v>82.724609375</v>
      </c>
      <c r="G240" s="2" t="n">
        <f aca="false">E240*$E$6</f>
        <v>17.275390625</v>
      </c>
      <c r="H240" s="2" t="n">
        <f aca="false">IF(ROUND(Q239,2)=ROUND($R$6,2)*$R$5,0,(IF(Q239&lt;$R$6*$R$5,1,-1)))</f>
        <v>0</v>
      </c>
      <c r="I240" s="2" t="n">
        <f aca="false">IF(Q239&gt;$R$6*$R$5, H240*ABS(I239/2), H240*ABS(I239))</f>
        <v>0</v>
      </c>
      <c r="J240" s="2" t="n">
        <f aca="false">$F$9*I240</f>
        <v>0</v>
      </c>
      <c r="K240" s="2" t="n">
        <f aca="false">J240</f>
        <v>0</v>
      </c>
      <c r="L240" s="2" t="n">
        <f aca="false">F240-J240</f>
        <v>82.724609375</v>
      </c>
      <c r="M240" s="2" t="n">
        <f aca="false">G240+K240</f>
        <v>17.275390625</v>
      </c>
      <c r="N240" s="2" t="n">
        <f aca="false">L240/$E$5</f>
        <v>8.2724609375</v>
      </c>
      <c r="O240" s="2" t="n">
        <f aca="false">M240/$E$6</f>
        <v>17.275390625</v>
      </c>
      <c r="P240" s="2" t="n">
        <f aca="false">(O240-N240)/($D$9-$E$9)*100</f>
        <v>90.029296875</v>
      </c>
      <c r="Q240" s="2" t="n">
        <f aca="false">O240-N240</f>
        <v>9.0029296875</v>
      </c>
      <c r="R240" s="2" t="n">
        <f aca="false">IF(ROUND(Q240,1)&lt;=ROUND(Q239,1),0,R239+Q240)</f>
        <v>0</v>
      </c>
    </row>
    <row r="241" customFormat="false" ht="15" hidden="false" customHeight="false" outlineLevel="0" collapsed="false">
      <c r="B241" s="2" t="n">
        <f aca="false">D241*$E$5+E241*$E$6</f>
        <v>100</v>
      </c>
      <c r="C241" s="2" t="n">
        <f aca="false">0.5*$E$5*D241^2+0.5*$E$6*E241^2</f>
        <v>491.387610435486</v>
      </c>
      <c r="D241" s="2" t="n">
        <f aca="false">N240</f>
        <v>8.2724609375</v>
      </c>
      <c r="E241" s="2" t="n">
        <f aca="false">O240</f>
        <v>17.275390625</v>
      </c>
      <c r="F241" s="2" t="n">
        <f aca="false">D241*$E$5</f>
        <v>82.724609375</v>
      </c>
      <c r="G241" s="2" t="n">
        <f aca="false">E241*$E$6</f>
        <v>17.275390625</v>
      </c>
      <c r="H241" s="2" t="n">
        <f aca="false">IF(ROUND(Q240,2)=ROUND($R$6,2)*$R$5,0,(IF(Q240&lt;$R$6*$R$5,1,-1)))</f>
        <v>0</v>
      </c>
      <c r="I241" s="2" t="n">
        <f aca="false">IF(Q240&gt;$R$6*$R$5, H241*ABS(I240/2), H241*ABS(I240))</f>
        <v>0</v>
      </c>
      <c r="J241" s="2" t="n">
        <f aca="false">$F$9*I241</f>
        <v>0</v>
      </c>
      <c r="K241" s="2" t="n">
        <f aca="false">J241</f>
        <v>0</v>
      </c>
      <c r="L241" s="2" t="n">
        <f aca="false">F241-J241</f>
        <v>82.724609375</v>
      </c>
      <c r="M241" s="2" t="n">
        <f aca="false">G241+K241</f>
        <v>17.275390625</v>
      </c>
      <c r="N241" s="2" t="n">
        <f aca="false">L241/$E$5</f>
        <v>8.2724609375</v>
      </c>
      <c r="O241" s="2" t="n">
        <f aca="false">M241/$E$6</f>
        <v>17.275390625</v>
      </c>
      <c r="P241" s="2" t="n">
        <f aca="false">(O241-N241)/($D$9-$E$9)*100</f>
        <v>90.029296875</v>
      </c>
      <c r="Q241" s="2" t="n">
        <f aca="false">O241-N241</f>
        <v>9.0029296875</v>
      </c>
      <c r="R241" s="2" t="n">
        <f aca="false">IF(ROUND(Q241,1)&lt;=ROUND(Q240,1),0,R240+Q241)</f>
        <v>0</v>
      </c>
    </row>
    <row r="242" customFormat="false" ht="15" hidden="false" customHeight="false" outlineLevel="0" collapsed="false">
      <c r="B242" s="2" t="n">
        <f aca="false">D242*$E$5+E242*$E$6</f>
        <v>100</v>
      </c>
      <c r="C242" s="2" t="n">
        <f aca="false">0.5*$E$5*D242^2+0.5*$E$6*E242^2</f>
        <v>491.387610435486</v>
      </c>
      <c r="D242" s="2" t="n">
        <f aca="false">N241</f>
        <v>8.2724609375</v>
      </c>
      <c r="E242" s="2" t="n">
        <f aca="false">O241</f>
        <v>17.275390625</v>
      </c>
      <c r="F242" s="2" t="n">
        <f aca="false">D242*$E$5</f>
        <v>82.724609375</v>
      </c>
      <c r="G242" s="2" t="n">
        <f aca="false">E242*$E$6</f>
        <v>17.275390625</v>
      </c>
      <c r="H242" s="2" t="n">
        <f aca="false">IF(ROUND(Q241,2)=ROUND($R$6,2)*$R$5,0,(IF(Q241&lt;$R$6*$R$5,1,-1)))</f>
        <v>0</v>
      </c>
      <c r="I242" s="2" t="n">
        <f aca="false">IF(Q241&gt;$R$6*$R$5, H242*ABS(I241/2), H242*ABS(I241))</f>
        <v>0</v>
      </c>
      <c r="J242" s="2" t="n">
        <f aca="false">$F$9*I242</f>
        <v>0</v>
      </c>
      <c r="K242" s="2" t="n">
        <f aca="false">J242</f>
        <v>0</v>
      </c>
      <c r="L242" s="2" t="n">
        <f aca="false">F242-J242</f>
        <v>82.724609375</v>
      </c>
      <c r="M242" s="2" t="n">
        <f aca="false">G242+K242</f>
        <v>17.275390625</v>
      </c>
      <c r="N242" s="2" t="n">
        <f aca="false">L242/$E$5</f>
        <v>8.2724609375</v>
      </c>
      <c r="O242" s="2" t="n">
        <f aca="false">M242/$E$6</f>
        <v>17.275390625</v>
      </c>
      <c r="P242" s="2" t="n">
        <f aca="false">(O242-N242)/($D$9-$E$9)*100</f>
        <v>90.029296875</v>
      </c>
      <c r="Q242" s="2" t="n">
        <f aca="false">O242-N242</f>
        <v>9.0029296875</v>
      </c>
      <c r="R242" s="2" t="n">
        <f aca="false">IF(ROUND(Q242,1)&lt;=ROUND(Q241,1),0,R241+Q242)</f>
        <v>0</v>
      </c>
    </row>
    <row r="243" customFormat="false" ht="15" hidden="false" customHeight="false" outlineLevel="0" collapsed="false">
      <c r="B243" s="2" t="n">
        <f aca="false">D243*$E$5+E243*$E$6</f>
        <v>100</v>
      </c>
      <c r="C243" s="2" t="n">
        <f aca="false">0.5*$E$5*D243^2+0.5*$E$6*E243^2</f>
        <v>491.387610435486</v>
      </c>
      <c r="D243" s="2" t="n">
        <f aca="false">N242</f>
        <v>8.2724609375</v>
      </c>
      <c r="E243" s="2" t="n">
        <f aca="false">O242</f>
        <v>17.275390625</v>
      </c>
      <c r="F243" s="2" t="n">
        <f aca="false">D243*$E$5</f>
        <v>82.724609375</v>
      </c>
      <c r="G243" s="2" t="n">
        <f aca="false">E243*$E$6</f>
        <v>17.275390625</v>
      </c>
      <c r="H243" s="2" t="n">
        <f aca="false">IF(ROUND(Q242,2)=ROUND($R$6,2)*$R$5,0,(IF(Q242&lt;$R$6*$R$5,1,-1)))</f>
        <v>0</v>
      </c>
      <c r="I243" s="2" t="n">
        <f aca="false">IF(Q242&gt;$R$6*$R$5, H243*ABS(I242/2), H243*ABS(I242))</f>
        <v>0</v>
      </c>
      <c r="J243" s="2" t="n">
        <f aca="false">$F$9*I243</f>
        <v>0</v>
      </c>
      <c r="K243" s="2" t="n">
        <f aca="false">J243</f>
        <v>0</v>
      </c>
      <c r="L243" s="2" t="n">
        <f aca="false">F243-J243</f>
        <v>82.724609375</v>
      </c>
      <c r="M243" s="2" t="n">
        <f aca="false">G243+K243</f>
        <v>17.275390625</v>
      </c>
      <c r="N243" s="2" t="n">
        <f aca="false">L243/$E$5</f>
        <v>8.2724609375</v>
      </c>
      <c r="O243" s="2" t="n">
        <f aca="false">M243/$E$6</f>
        <v>17.275390625</v>
      </c>
      <c r="P243" s="2" t="n">
        <f aca="false">(O243-N243)/($D$9-$E$9)*100</f>
        <v>90.029296875</v>
      </c>
      <c r="Q243" s="2" t="n">
        <f aca="false">O243-N243</f>
        <v>9.0029296875</v>
      </c>
      <c r="R243" s="2" t="n">
        <f aca="false">IF(ROUND(Q243,1)&lt;=ROUND(Q242,1),0,R242+Q243)</f>
        <v>0</v>
      </c>
    </row>
    <row r="244" customFormat="false" ht="15" hidden="false" customHeight="false" outlineLevel="0" collapsed="false">
      <c r="B244" s="2" t="n">
        <f aca="false">D244*$E$5+E244*$E$6</f>
        <v>100</v>
      </c>
      <c r="C244" s="2" t="n">
        <f aca="false">0.5*$E$5*D244^2+0.5*$E$6*E244^2</f>
        <v>491.387610435486</v>
      </c>
      <c r="D244" s="2" t="n">
        <f aca="false">N243</f>
        <v>8.2724609375</v>
      </c>
      <c r="E244" s="2" t="n">
        <f aca="false">O243</f>
        <v>17.275390625</v>
      </c>
      <c r="F244" s="2" t="n">
        <f aca="false">D244*$E$5</f>
        <v>82.724609375</v>
      </c>
      <c r="G244" s="2" t="n">
        <f aca="false">E244*$E$6</f>
        <v>17.275390625</v>
      </c>
      <c r="H244" s="2" t="n">
        <f aca="false">IF(ROUND(Q243,2)=ROUND($R$6,2)*$R$5,0,(IF(Q243&lt;$R$6*$R$5,1,-1)))</f>
        <v>0</v>
      </c>
      <c r="I244" s="2" t="n">
        <f aca="false">IF(Q243&gt;$R$6*$R$5, H244*ABS(I243/2), H244*ABS(I243))</f>
        <v>0</v>
      </c>
      <c r="J244" s="2" t="n">
        <f aca="false">$F$9*I244</f>
        <v>0</v>
      </c>
      <c r="K244" s="2" t="n">
        <f aca="false">J244</f>
        <v>0</v>
      </c>
      <c r="L244" s="2" t="n">
        <f aca="false">F244-J244</f>
        <v>82.724609375</v>
      </c>
      <c r="M244" s="2" t="n">
        <f aca="false">G244+K244</f>
        <v>17.275390625</v>
      </c>
      <c r="N244" s="2" t="n">
        <f aca="false">L244/$E$5</f>
        <v>8.2724609375</v>
      </c>
      <c r="O244" s="2" t="n">
        <f aca="false">M244/$E$6</f>
        <v>17.275390625</v>
      </c>
      <c r="P244" s="2" t="n">
        <f aca="false">(O244-N244)/($D$9-$E$9)*100</f>
        <v>90.029296875</v>
      </c>
      <c r="Q244" s="2" t="n">
        <f aca="false">O244-N244</f>
        <v>9.0029296875</v>
      </c>
      <c r="R244" s="2" t="n">
        <f aca="false">IF(ROUND(Q244,1)&lt;=ROUND(Q243,1),0,R243+Q244)</f>
        <v>0</v>
      </c>
    </row>
    <row r="245" customFormat="false" ht="15" hidden="false" customHeight="false" outlineLevel="0" collapsed="false">
      <c r="B245" s="2" t="n">
        <f aca="false">D245*$E$5+E245*$E$6</f>
        <v>100</v>
      </c>
      <c r="C245" s="2" t="n">
        <f aca="false">0.5*$E$5*D245^2+0.5*$E$6*E245^2</f>
        <v>491.387610435486</v>
      </c>
      <c r="D245" s="2" t="n">
        <f aca="false">N244</f>
        <v>8.2724609375</v>
      </c>
      <c r="E245" s="2" t="n">
        <f aca="false">O244</f>
        <v>17.275390625</v>
      </c>
      <c r="F245" s="2" t="n">
        <f aca="false">D245*$E$5</f>
        <v>82.724609375</v>
      </c>
      <c r="G245" s="2" t="n">
        <f aca="false">E245*$E$6</f>
        <v>17.275390625</v>
      </c>
      <c r="H245" s="2" t="n">
        <f aca="false">IF(ROUND(Q244,2)=ROUND($R$6,2)*$R$5,0,(IF(Q244&lt;$R$6*$R$5,1,-1)))</f>
        <v>0</v>
      </c>
      <c r="I245" s="2" t="n">
        <f aca="false">IF(Q244&gt;$R$6*$R$5, H245*ABS(I244/2), H245*ABS(I244))</f>
        <v>0</v>
      </c>
      <c r="J245" s="2" t="n">
        <f aca="false">$F$9*I245</f>
        <v>0</v>
      </c>
      <c r="K245" s="2" t="n">
        <f aca="false">J245</f>
        <v>0</v>
      </c>
      <c r="L245" s="2" t="n">
        <f aca="false">F245-J245</f>
        <v>82.724609375</v>
      </c>
      <c r="M245" s="2" t="n">
        <f aca="false">G245+K245</f>
        <v>17.275390625</v>
      </c>
      <c r="N245" s="2" t="n">
        <f aca="false">L245/$E$5</f>
        <v>8.2724609375</v>
      </c>
      <c r="O245" s="2" t="n">
        <f aca="false">M245/$E$6</f>
        <v>17.275390625</v>
      </c>
      <c r="P245" s="2" t="n">
        <f aca="false">(O245-N245)/($D$9-$E$9)*100</f>
        <v>90.029296875</v>
      </c>
      <c r="Q245" s="2" t="n">
        <f aca="false">O245-N245</f>
        <v>9.0029296875</v>
      </c>
      <c r="R245" s="2" t="n">
        <f aca="false">IF(ROUND(Q245,1)&lt;=ROUND(Q244,1),0,R244+Q245)</f>
        <v>0</v>
      </c>
    </row>
    <row r="246" customFormat="false" ht="15" hidden="false" customHeight="false" outlineLevel="0" collapsed="false">
      <c r="B246" s="2" t="n">
        <f aca="false">D246*$E$5+E246*$E$6</f>
        <v>100</v>
      </c>
      <c r="C246" s="2" t="n">
        <f aca="false">0.5*$E$5*D246^2+0.5*$E$6*E246^2</f>
        <v>491.387610435486</v>
      </c>
      <c r="D246" s="2" t="n">
        <f aca="false">N245</f>
        <v>8.2724609375</v>
      </c>
      <c r="E246" s="2" t="n">
        <f aca="false">O245</f>
        <v>17.275390625</v>
      </c>
      <c r="F246" s="2" t="n">
        <f aca="false">D246*$E$5</f>
        <v>82.724609375</v>
      </c>
      <c r="G246" s="2" t="n">
        <f aca="false">E246*$E$6</f>
        <v>17.275390625</v>
      </c>
      <c r="H246" s="2" t="n">
        <f aca="false">IF(ROUND(Q245,2)=ROUND($R$6,2)*$R$5,0,(IF(Q245&lt;$R$6*$R$5,1,-1)))</f>
        <v>0</v>
      </c>
      <c r="I246" s="2" t="n">
        <f aca="false">IF(Q245&gt;$R$6*$R$5, H246*ABS(I245/2), H246*ABS(I245))</f>
        <v>0</v>
      </c>
      <c r="J246" s="2" t="n">
        <f aca="false">$F$9*I246</f>
        <v>0</v>
      </c>
      <c r="K246" s="2" t="n">
        <f aca="false">J246</f>
        <v>0</v>
      </c>
      <c r="L246" s="2" t="n">
        <f aca="false">F246-J246</f>
        <v>82.724609375</v>
      </c>
      <c r="M246" s="2" t="n">
        <f aca="false">G246+K246</f>
        <v>17.275390625</v>
      </c>
      <c r="N246" s="2" t="n">
        <f aca="false">L246/$E$5</f>
        <v>8.2724609375</v>
      </c>
      <c r="O246" s="2" t="n">
        <f aca="false">M246/$E$6</f>
        <v>17.275390625</v>
      </c>
      <c r="P246" s="2" t="n">
        <f aca="false">(O246-N246)/($D$9-$E$9)*100</f>
        <v>90.029296875</v>
      </c>
      <c r="Q246" s="2" t="n">
        <f aca="false">O246-N246</f>
        <v>9.0029296875</v>
      </c>
      <c r="R246" s="2" t="n">
        <f aca="false">IF(ROUND(Q246,1)&lt;=ROUND(Q245,1),0,R245+Q246)</f>
        <v>0</v>
      </c>
    </row>
    <row r="247" customFormat="false" ht="15" hidden="false" customHeight="false" outlineLevel="0" collapsed="false">
      <c r="B247" s="2" t="n">
        <f aca="false">D247*$E$5+E247*$E$6</f>
        <v>100</v>
      </c>
      <c r="C247" s="2" t="n">
        <f aca="false">0.5*$E$5*D247^2+0.5*$E$6*E247^2</f>
        <v>491.387610435486</v>
      </c>
      <c r="D247" s="2" t="n">
        <f aca="false">N246</f>
        <v>8.2724609375</v>
      </c>
      <c r="E247" s="2" t="n">
        <f aca="false">O246</f>
        <v>17.275390625</v>
      </c>
      <c r="F247" s="2" t="n">
        <f aca="false">D247*$E$5</f>
        <v>82.724609375</v>
      </c>
      <c r="G247" s="2" t="n">
        <f aca="false">E247*$E$6</f>
        <v>17.275390625</v>
      </c>
      <c r="H247" s="2" t="n">
        <f aca="false">IF(ROUND(Q246,2)=ROUND($R$6,2)*$R$5,0,(IF(Q246&lt;$R$6*$R$5,1,-1)))</f>
        <v>0</v>
      </c>
      <c r="I247" s="2" t="n">
        <f aca="false">IF(Q246&gt;$R$6*$R$5, H247*ABS(I246/2), H247*ABS(I246))</f>
        <v>0</v>
      </c>
      <c r="J247" s="2" t="n">
        <f aca="false">$F$9*I247</f>
        <v>0</v>
      </c>
      <c r="K247" s="2" t="n">
        <f aca="false">J247</f>
        <v>0</v>
      </c>
      <c r="L247" s="2" t="n">
        <f aca="false">F247-J247</f>
        <v>82.724609375</v>
      </c>
      <c r="M247" s="2" t="n">
        <f aca="false">G247+K247</f>
        <v>17.275390625</v>
      </c>
      <c r="N247" s="2" t="n">
        <f aca="false">L247/$E$5</f>
        <v>8.2724609375</v>
      </c>
      <c r="O247" s="2" t="n">
        <f aca="false">M247/$E$6</f>
        <v>17.275390625</v>
      </c>
      <c r="P247" s="2" t="n">
        <f aca="false">(O247-N247)/($D$9-$E$9)*100</f>
        <v>90.029296875</v>
      </c>
      <c r="Q247" s="2" t="n">
        <f aca="false">O247-N247</f>
        <v>9.0029296875</v>
      </c>
      <c r="R247" s="2" t="n">
        <f aca="false">IF(ROUND(Q247,1)&lt;=ROUND(Q246,1),0,R246+Q247)</f>
        <v>0</v>
      </c>
    </row>
    <row r="248" customFormat="false" ht="15" hidden="false" customHeight="false" outlineLevel="0" collapsed="false">
      <c r="B248" s="2" t="n">
        <f aca="false">D248*$E$5+E248*$E$6</f>
        <v>100</v>
      </c>
      <c r="C248" s="2" t="n">
        <f aca="false">0.5*$E$5*D248^2+0.5*$E$6*E248^2</f>
        <v>491.387610435486</v>
      </c>
      <c r="D248" s="2" t="n">
        <f aca="false">N247</f>
        <v>8.2724609375</v>
      </c>
      <c r="E248" s="2" t="n">
        <f aca="false">O247</f>
        <v>17.275390625</v>
      </c>
      <c r="F248" s="2" t="n">
        <f aca="false">D248*$E$5</f>
        <v>82.724609375</v>
      </c>
      <c r="G248" s="2" t="n">
        <f aca="false">E248*$E$6</f>
        <v>17.275390625</v>
      </c>
      <c r="H248" s="2" t="n">
        <f aca="false">IF(ROUND(Q247,2)=ROUND($R$6,2)*$R$5,0,(IF(Q247&lt;$R$6*$R$5,1,-1)))</f>
        <v>0</v>
      </c>
      <c r="I248" s="2" t="n">
        <f aca="false">IF(Q247&gt;$R$6*$R$5, H248*ABS(I247/2), H248*ABS(I247))</f>
        <v>0</v>
      </c>
      <c r="J248" s="2" t="n">
        <f aca="false">$F$9*I248</f>
        <v>0</v>
      </c>
      <c r="K248" s="2" t="n">
        <f aca="false">J248</f>
        <v>0</v>
      </c>
      <c r="L248" s="2" t="n">
        <f aca="false">F248-J248</f>
        <v>82.724609375</v>
      </c>
      <c r="M248" s="2" t="n">
        <f aca="false">G248+K248</f>
        <v>17.275390625</v>
      </c>
      <c r="N248" s="2" t="n">
        <f aca="false">L248/$E$5</f>
        <v>8.2724609375</v>
      </c>
      <c r="O248" s="2" t="n">
        <f aca="false">M248/$E$6</f>
        <v>17.275390625</v>
      </c>
      <c r="P248" s="2" t="n">
        <f aca="false">(O248-N248)/($D$9-$E$9)*100</f>
        <v>90.029296875</v>
      </c>
      <c r="Q248" s="2" t="n">
        <f aca="false">O248-N248</f>
        <v>9.0029296875</v>
      </c>
      <c r="R248" s="2" t="n">
        <f aca="false">IF(ROUND(Q248,1)&lt;=ROUND(Q247,1),0,R247+Q248)</f>
        <v>0</v>
      </c>
    </row>
    <row r="249" customFormat="false" ht="15" hidden="false" customHeight="false" outlineLevel="0" collapsed="false">
      <c r="B249" s="2" t="n">
        <f aca="false">D249*$E$5+E249*$E$6</f>
        <v>100</v>
      </c>
      <c r="C249" s="2" t="n">
        <f aca="false">0.5*$E$5*D249^2+0.5*$E$6*E249^2</f>
        <v>491.387610435486</v>
      </c>
      <c r="D249" s="2" t="n">
        <f aca="false">N248</f>
        <v>8.2724609375</v>
      </c>
      <c r="E249" s="2" t="n">
        <f aca="false">O248</f>
        <v>17.275390625</v>
      </c>
      <c r="F249" s="2" t="n">
        <f aca="false">D249*$E$5</f>
        <v>82.724609375</v>
      </c>
      <c r="G249" s="2" t="n">
        <f aca="false">E249*$E$6</f>
        <v>17.275390625</v>
      </c>
      <c r="H249" s="2" t="n">
        <f aca="false">IF(ROUND(Q248,2)=ROUND($R$6,2)*$R$5,0,(IF(Q248&lt;$R$6*$R$5,1,-1)))</f>
        <v>0</v>
      </c>
      <c r="I249" s="2" t="n">
        <f aca="false">IF(Q248&gt;$R$6*$R$5, H249*ABS(I248/2), H249*ABS(I248))</f>
        <v>0</v>
      </c>
      <c r="J249" s="2" t="n">
        <f aca="false">$F$9*I249</f>
        <v>0</v>
      </c>
      <c r="K249" s="2" t="n">
        <f aca="false">J249</f>
        <v>0</v>
      </c>
      <c r="L249" s="2" t="n">
        <f aca="false">F249-J249</f>
        <v>82.724609375</v>
      </c>
      <c r="M249" s="2" t="n">
        <f aca="false">G249+K249</f>
        <v>17.275390625</v>
      </c>
      <c r="N249" s="2" t="n">
        <f aca="false">L249/$E$5</f>
        <v>8.2724609375</v>
      </c>
      <c r="O249" s="2" t="n">
        <f aca="false">M249/$E$6</f>
        <v>17.275390625</v>
      </c>
      <c r="P249" s="2" t="n">
        <f aca="false">(O249-N249)/($D$9-$E$9)*100</f>
        <v>90.029296875</v>
      </c>
      <c r="Q249" s="2" t="n">
        <f aca="false">O249-N249</f>
        <v>9.0029296875</v>
      </c>
      <c r="R249" s="2" t="n">
        <f aca="false">IF(ROUND(Q249,1)&lt;=ROUND(Q248,1),0,R248+Q249)</f>
        <v>0</v>
      </c>
    </row>
    <row r="250" customFormat="false" ht="15" hidden="false" customHeight="false" outlineLevel="0" collapsed="false">
      <c r="B250" s="2" t="n">
        <f aca="false">D250*$E$5+E250*$E$6</f>
        <v>100</v>
      </c>
      <c r="C250" s="2" t="n">
        <f aca="false">0.5*$E$5*D250^2+0.5*$E$6*E250^2</f>
        <v>491.387610435486</v>
      </c>
      <c r="D250" s="2" t="n">
        <f aca="false">N249</f>
        <v>8.2724609375</v>
      </c>
      <c r="E250" s="2" t="n">
        <f aca="false">O249</f>
        <v>17.275390625</v>
      </c>
      <c r="F250" s="2" t="n">
        <f aca="false">D250*$E$5</f>
        <v>82.724609375</v>
      </c>
      <c r="G250" s="2" t="n">
        <f aca="false">E250*$E$6</f>
        <v>17.275390625</v>
      </c>
      <c r="H250" s="2" t="n">
        <f aca="false">IF(ROUND(Q249,2)=ROUND($R$6,2)*$R$5,0,(IF(Q249&lt;$R$6*$R$5,1,-1)))</f>
        <v>0</v>
      </c>
      <c r="I250" s="2" t="n">
        <f aca="false">IF(Q249&gt;$R$6*$R$5, H250*ABS(I249/2), H250*ABS(I249))</f>
        <v>0</v>
      </c>
      <c r="J250" s="2" t="n">
        <f aca="false">$F$9*I250</f>
        <v>0</v>
      </c>
      <c r="K250" s="2" t="n">
        <f aca="false">J250</f>
        <v>0</v>
      </c>
      <c r="L250" s="2" t="n">
        <f aca="false">F250-J250</f>
        <v>82.724609375</v>
      </c>
      <c r="M250" s="2" t="n">
        <f aca="false">G250+K250</f>
        <v>17.275390625</v>
      </c>
      <c r="N250" s="2" t="n">
        <f aca="false">L250/$E$5</f>
        <v>8.2724609375</v>
      </c>
      <c r="O250" s="2" t="n">
        <f aca="false">M250/$E$6</f>
        <v>17.275390625</v>
      </c>
      <c r="P250" s="2" t="n">
        <f aca="false">(O250-N250)/($D$9-$E$9)*100</f>
        <v>90.029296875</v>
      </c>
      <c r="Q250" s="2" t="n">
        <f aca="false">O250-N250</f>
        <v>9.0029296875</v>
      </c>
      <c r="R250" s="2" t="n">
        <f aca="false">IF(ROUND(Q250,1)&lt;=ROUND(Q249,1),0,R249+Q250)</f>
        <v>0</v>
      </c>
    </row>
    <row r="251" customFormat="false" ht="15" hidden="false" customHeight="false" outlineLevel="0" collapsed="false">
      <c r="B251" s="2" t="n">
        <f aca="false">D251*$E$5+E251*$E$6</f>
        <v>100</v>
      </c>
      <c r="C251" s="2" t="n">
        <f aca="false">0.5*$E$5*D251^2+0.5*$E$6*E251^2</f>
        <v>491.387610435486</v>
      </c>
      <c r="D251" s="2" t="n">
        <f aca="false">N250</f>
        <v>8.2724609375</v>
      </c>
      <c r="E251" s="2" t="n">
        <f aca="false">O250</f>
        <v>17.275390625</v>
      </c>
      <c r="F251" s="2" t="n">
        <f aca="false">D251*$E$5</f>
        <v>82.724609375</v>
      </c>
      <c r="G251" s="2" t="n">
        <f aca="false">E251*$E$6</f>
        <v>17.275390625</v>
      </c>
      <c r="H251" s="2" t="n">
        <f aca="false">IF(ROUND(Q250,2)=ROUND($R$6,2)*$R$5,0,(IF(Q250&lt;$R$6*$R$5,1,-1)))</f>
        <v>0</v>
      </c>
      <c r="I251" s="2" t="n">
        <f aca="false">IF(Q250&gt;$R$6*$R$5, H251*ABS(I250/2), H251*ABS(I250))</f>
        <v>0</v>
      </c>
      <c r="J251" s="2" t="n">
        <f aca="false">$F$9*I251</f>
        <v>0</v>
      </c>
      <c r="K251" s="2" t="n">
        <f aca="false">J251</f>
        <v>0</v>
      </c>
      <c r="L251" s="2" t="n">
        <f aca="false">F251-J251</f>
        <v>82.724609375</v>
      </c>
      <c r="M251" s="2" t="n">
        <f aca="false">G251+K251</f>
        <v>17.275390625</v>
      </c>
      <c r="N251" s="2" t="n">
        <f aca="false">L251/$E$5</f>
        <v>8.2724609375</v>
      </c>
      <c r="O251" s="2" t="n">
        <f aca="false">M251/$E$6</f>
        <v>17.275390625</v>
      </c>
      <c r="P251" s="2" t="n">
        <f aca="false">(O251-N251)/($D$9-$E$9)*100</f>
        <v>90.029296875</v>
      </c>
      <c r="Q251" s="2" t="n">
        <f aca="false">O251-N251</f>
        <v>9.0029296875</v>
      </c>
      <c r="R251" s="2" t="n">
        <f aca="false">IF(ROUND(Q251,1)&lt;=ROUND(Q250,1),0,R250+Q251)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R25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2" activeCellId="0" sqref="G2"/>
    </sheetView>
  </sheetViews>
  <sheetFormatPr defaultColWidth="8.54296875" defaultRowHeight="15" zeroHeight="false" outlineLevelRow="0" outlineLevelCol="0"/>
  <sheetData>
    <row r="2" customFormat="false" ht="15" hidden="false" customHeight="false" outlineLevel="0" collapsed="false">
      <c r="F2" s="1" t="s">
        <v>26</v>
      </c>
      <c r="G2" s="1"/>
      <c r="H2" s="1"/>
      <c r="I2" s="1"/>
      <c r="J2" s="1"/>
    </row>
    <row r="4" customFormat="false" ht="15" hidden="false" customHeight="false" outlineLevel="0" collapsed="false">
      <c r="D4" s="2" t="s">
        <v>1</v>
      </c>
      <c r="E4" s="3" t="n">
        <v>10</v>
      </c>
      <c r="G4" s="2" t="s">
        <v>2</v>
      </c>
      <c r="J4" s="2" t="n">
        <v>0.015</v>
      </c>
      <c r="L4" s="2" t="s">
        <v>3</v>
      </c>
      <c r="M4" s="3" t="n">
        <v>20</v>
      </c>
      <c r="N4" s="2" t="s">
        <v>4</v>
      </c>
      <c r="O4" s="2" t="n">
        <f aca="false">ROUND(N250,2)</f>
        <v>6.67</v>
      </c>
    </row>
    <row r="5" customFormat="false" ht="15" hidden="false" customHeight="false" outlineLevel="0" collapsed="false">
      <c r="D5" s="2" t="s">
        <v>6</v>
      </c>
      <c r="E5" s="3" t="n">
        <v>5</v>
      </c>
      <c r="G5" s="2" t="s">
        <v>7</v>
      </c>
      <c r="L5" s="2" t="s">
        <v>8</v>
      </c>
      <c r="M5" s="3" t="n">
        <v>0</v>
      </c>
      <c r="N5" s="2" t="s">
        <v>9</v>
      </c>
      <c r="O5" s="2" t="n">
        <f aca="false">ROUND(O250,2)</f>
        <v>26.66</v>
      </c>
    </row>
    <row r="7" customFormat="false" ht="15" hidden="false" customHeight="false" outlineLevel="0" collapsed="false">
      <c r="B7" s="2" t="s">
        <v>11</v>
      </c>
      <c r="C7" s="2" t="s">
        <v>12</v>
      </c>
      <c r="D7" s="2" t="s">
        <v>13</v>
      </c>
      <c r="E7" s="2" t="s">
        <v>14</v>
      </c>
      <c r="F7" s="2" t="s">
        <v>15</v>
      </c>
      <c r="G7" s="2" t="s">
        <v>16</v>
      </c>
      <c r="J7" s="2" t="s">
        <v>17</v>
      </c>
      <c r="K7" s="2" t="s">
        <v>18</v>
      </c>
      <c r="L7" s="2" t="s">
        <v>19</v>
      </c>
      <c r="M7" s="2" t="s">
        <v>20</v>
      </c>
      <c r="N7" s="2" t="s">
        <v>21</v>
      </c>
      <c r="O7" s="2" t="s">
        <v>22</v>
      </c>
      <c r="P7" s="2" t="s">
        <v>23</v>
      </c>
      <c r="Q7" s="2" t="s">
        <v>24</v>
      </c>
      <c r="R7" s="2" t="s">
        <v>25</v>
      </c>
    </row>
    <row r="8" customFormat="false" ht="15" hidden="false" customHeight="false" outlineLevel="0" collapsed="false">
      <c r="B8" s="2" t="n">
        <f aca="false">D8*$E$4+E8*$E$5</f>
        <v>200</v>
      </c>
      <c r="C8" s="2" t="n">
        <f aca="false">0.5*$E$4*D8^2+0.5*$E$5*E8^2</f>
        <v>2000</v>
      </c>
      <c r="D8" s="2" t="n">
        <f aca="false">M4</f>
        <v>20</v>
      </c>
      <c r="E8" s="2" t="n">
        <f aca="false">M5</f>
        <v>0</v>
      </c>
      <c r="F8" s="2" t="n">
        <f aca="false">D8*$E$4</f>
        <v>200</v>
      </c>
      <c r="G8" s="2" t="n">
        <f aca="false">E8*$E$5</f>
        <v>0</v>
      </c>
      <c r="I8" s="2" t="n">
        <f aca="false">J4</f>
        <v>0.015</v>
      </c>
      <c r="J8" s="2" t="n">
        <f aca="false">$F$8*I8</f>
        <v>3</v>
      </c>
      <c r="K8" s="2" t="n">
        <f aca="false">J8</f>
        <v>3</v>
      </c>
      <c r="L8" s="2" t="n">
        <f aca="false">F8-J8</f>
        <v>197</v>
      </c>
      <c r="M8" s="2" t="n">
        <f aca="false">G8+K8</f>
        <v>3</v>
      </c>
      <c r="N8" s="2" t="n">
        <f aca="false">L8/$E$4</f>
        <v>19.7</v>
      </c>
      <c r="O8" s="2" t="n">
        <f aca="false">M8/$E$5</f>
        <v>0.6</v>
      </c>
      <c r="P8" s="2" t="n">
        <f aca="false">(O8-N8)/($D$8-$E$8)*100</f>
        <v>-95.5</v>
      </c>
      <c r="Q8" s="2" t="n">
        <f aca="false">O8-N8</f>
        <v>-19.1</v>
      </c>
      <c r="R8" s="2" t="n">
        <f aca="false">Q8</f>
        <v>-19.1</v>
      </c>
    </row>
    <row r="9" customFormat="false" ht="15" hidden="false" customHeight="false" outlineLevel="0" collapsed="false">
      <c r="B9" s="2" t="n">
        <f aca="false">D9*$E$4+E9*$E$5</f>
        <v>200</v>
      </c>
      <c r="C9" s="2" t="n">
        <f aca="false">0.5*$E$4*D9^2+0.5*$E$5*E9^2</f>
        <v>1941.35</v>
      </c>
      <c r="D9" s="2" t="n">
        <f aca="false">N8</f>
        <v>19.7</v>
      </c>
      <c r="E9" s="2" t="n">
        <f aca="false">O8</f>
        <v>0.6</v>
      </c>
      <c r="F9" s="2" t="n">
        <f aca="false">D9*$E$4</f>
        <v>197</v>
      </c>
      <c r="G9" s="2" t="n">
        <f aca="false">E9*$E$5</f>
        <v>3</v>
      </c>
      <c r="H9" s="2" t="n">
        <f aca="false">IF(ROUND(C9,0)=ROUND($C$8,0),0,(IF(C9&lt;$C$8,1,-1)))</f>
        <v>1</v>
      </c>
      <c r="I9" s="2" t="n">
        <f aca="false">IF(C9&gt;$C$8, H9*ABS(I8/2), H9*ABS(I8))</f>
        <v>0.015</v>
      </c>
      <c r="J9" s="2" t="n">
        <f aca="false">$F$8*I9</f>
        <v>3</v>
      </c>
      <c r="K9" s="2" t="n">
        <f aca="false">J9</f>
        <v>3</v>
      </c>
      <c r="L9" s="2" t="n">
        <f aca="false">F9-J9</f>
        <v>194</v>
      </c>
      <c r="M9" s="2" t="n">
        <f aca="false">G9+K9</f>
        <v>6</v>
      </c>
      <c r="N9" s="2" t="n">
        <f aca="false">L9/$E$4</f>
        <v>19.4</v>
      </c>
      <c r="O9" s="2" t="n">
        <f aca="false">M9/$E$5</f>
        <v>1.2</v>
      </c>
      <c r="P9" s="2" t="n">
        <f aca="false">(O9-N9)/($D$8-$E$8)*100</f>
        <v>-91</v>
      </c>
      <c r="Q9" s="2" t="n">
        <f aca="false">O9-N9</f>
        <v>-18.2</v>
      </c>
      <c r="R9" s="2" t="n">
        <f aca="false">IF(ROUND(Q9,1)&lt;=ROUND(Q8,1),0,R8+Q9)</f>
        <v>-37.3</v>
      </c>
    </row>
    <row r="10" customFormat="false" ht="15" hidden="false" customHeight="false" outlineLevel="0" collapsed="false">
      <c r="B10" s="2" t="n">
        <f aca="false">D10*$E$4+E10*$E$5</f>
        <v>200</v>
      </c>
      <c r="C10" s="2" t="n">
        <f aca="false">0.5*$E$4*D10^2+0.5*$E$5*E10^2</f>
        <v>1885.4</v>
      </c>
      <c r="D10" s="2" t="n">
        <f aca="false">N9</f>
        <v>19.4</v>
      </c>
      <c r="E10" s="2" t="n">
        <f aca="false">O9</f>
        <v>1.2</v>
      </c>
      <c r="F10" s="2" t="n">
        <f aca="false">D10*$E$4</f>
        <v>194</v>
      </c>
      <c r="G10" s="2" t="n">
        <f aca="false">E10*$E$5</f>
        <v>6</v>
      </c>
      <c r="H10" s="2" t="n">
        <f aca="false">IF(ROUND(C10,0)=ROUND($C$8,0),0,(IF(C10&lt;$C$8,1,-1)))</f>
        <v>1</v>
      </c>
      <c r="I10" s="2" t="n">
        <f aca="false">IF(C10&gt;$C$8, H10*ABS(I9/2), H10*ABS(I9))</f>
        <v>0.015</v>
      </c>
      <c r="J10" s="2" t="n">
        <f aca="false">$F$8*I10</f>
        <v>3</v>
      </c>
      <c r="K10" s="2" t="n">
        <f aca="false">J10</f>
        <v>3</v>
      </c>
      <c r="L10" s="2" t="n">
        <f aca="false">F10-J10</f>
        <v>191</v>
      </c>
      <c r="M10" s="2" t="n">
        <f aca="false">G10+K10</f>
        <v>9</v>
      </c>
      <c r="N10" s="2" t="n">
        <f aca="false">L10/$E$4</f>
        <v>19.1</v>
      </c>
      <c r="O10" s="2" t="n">
        <f aca="false">M10/$E$5</f>
        <v>1.8</v>
      </c>
      <c r="P10" s="2" t="n">
        <f aca="false">(O10-N10)/($D$8-$E$8)*100</f>
        <v>-86.5</v>
      </c>
      <c r="Q10" s="2" t="n">
        <f aca="false">O10-N10</f>
        <v>-17.3</v>
      </c>
      <c r="R10" s="2" t="n">
        <f aca="false">IF(ROUND(Q10,1)&lt;=ROUND(Q9,1),0,R9+Q10)</f>
        <v>-54.6</v>
      </c>
    </row>
    <row r="11" customFormat="false" ht="15" hidden="false" customHeight="false" outlineLevel="0" collapsed="false">
      <c r="B11" s="2" t="n">
        <f aca="false">D11*$E$4+E11*$E$5</f>
        <v>200</v>
      </c>
      <c r="C11" s="2" t="n">
        <f aca="false">0.5*$E$4*D11^2+0.5*$E$5*E11^2</f>
        <v>1832.15</v>
      </c>
      <c r="D11" s="2" t="n">
        <f aca="false">N10</f>
        <v>19.1</v>
      </c>
      <c r="E11" s="2" t="n">
        <f aca="false">O10</f>
        <v>1.8</v>
      </c>
      <c r="F11" s="2" t="n">
        <f aca="false">D11*$E$4</f>
        <v>191</v>
      </c>
      <c r="G11" s="2" t="n">
        <f aca="false">E11*$E$5</f>
        <v>9</v>
      </c>
      <c r="H11" s="2" t="n">
        <f aca="false">IF(ROUND(C11,0)=ROUND($C$8,0),0,(IF(C11&lt;$C$8,1,-1)))</f>
        <v>1</v>
      </c>
      <c r="I11" s="2" t="n">
        <f aca="false">IF(C11&gt;$C$8, H11*ABS(I10/2), H11*ABS(I10))</f>
        <v>0.015</v>
      </c>
      <c r="J11" s="2" t="n">
        <f aca="false">$F$8*I11</f>
        <v>3</v>
      </c>
      <c r="K11" s="2" t="n">
        <f aca="false">J11</f>
        <v>3</v>
      </c>
      <c r="L11" s="2" t="n">
        <f aca="false">F11-J11</f>
        <v>188</v>
      </c>
      <c r="M11" s="2" t="n">
        <f aca="false">G11+K11</f>
        <v>12</v>
      </c>
      <c r="N11" s="2" t="n">
        <f aca="false">L11/$E$4</f>
        <v>18.8</v>
      </c>
      <c r="O11" s="2" t="n">
        <f aca="false">M11/$E$5</f>
        <v>2.4</v>
      </c>
      <c r="P11" s="2" t="n">
        <f aca="false">(O11-N11)/($D$8-$E$8)*100</f>
        <v>-82</v>
      </c>
      <c r="Q11" s="2" t="n">
        <f aca="false">O11-N11</f>
        <v>-16.4</v>
      </c>
      <c r="R11" s="2" t="n">
        <f aca="false">IF(ROUND(Q11,1)&lt;=ROUND(Q10,1),0,R10+Q11)</f>
        <v>-71</v>
      </c>
    </row>
    <row r="12" customFormat="false" ht="15" hidden="false" customHeight="false" outlineLevel="0" collapsed="false">
      <c r="B12" s="2" t="n">
        <f aca="false">D12*$E$4+E12*$E$5</f>
        <v>200</v>
      </c>
      <c r="C12" s="2" t="n">
        <f aca="false">0.5*$E$4*D12^2+0.5*$E$5*E12^2</f>
        <v>1781.6</v>
      </c>
      <c r="D12" s="2" t="n">
        <f aca="false">N11</f>
        <v>18.8</v>
      </c>
      <c r="E12" s="2" t="n">
        <f aca="false">O11</f>
        <v>2.4</v>
      </c>
      <c r="F12" s="2" t="n">
        <f aca="false">D12*$E$4</f>
        <v>188</v>
      </c>
      <c r="G12" s="2" t="n">
        <f aca="false">E12*$E$5</f>
        <v>12</v>
      </c>
      <c r="H12" s="2" t="n">
        <f aca="false">IF(ROUND(C12,0)=ROUND($C$8,0),0,(IF(C12&lt;$C$8,1,-1)))</f>
        <v>1</v>
      </c>
      <c r="I12" s="2" t="n">
        <f aca="false">IF(C12&gt;$C$8, H12*ABS(I11/2), H12*ABS(I11))</f>
        <v>0.015</v>
      </c>
      <c r="J12" s="2" t="n">
        <f aca="false">$F$8*I12</f>
        <v>3</v>
      </c>
      <c r="K12" s="2" t="n">
        <f aca="false">J12</f>
        <v>3</v>
      </c>
      <c r="L12" s="2" t="n">
        <f aca="false">F12-J12</f>
        <v>185</v>
      </c>
      <c r="M12" s="2" t="n">
        <f aca="false">G12+K12</f>
        <v>15</v>
      </c>
      <c r="N12" s="2" t="n">
        <f aca="false">L12/$E$4</f>
        <v>18.5</v>
      </c>
      <c r="O12" s="2" t="n">
        <f aca="false">M12/$E$5</f>
        <v>3</v>
      </c>
      <c r="P12" s="2" t="n">
        <f aca="false">(O12-N12)/($D$8-$E$8)*100</f>
        <v>-77.5</v>
      </c>
      <c r="Q12" s="2" t="n">
        <f aca="false">O12-N12</f>
        <v>-15.5</v>
      </c>
      <c r="R12" s="2" t="n">
        <f aca="false">IF(ROUND(Q12,1)&lt;=ROUND(Q11,1),0,R11+Q12)</f>
        <v>-86.5</v>
      </c>
    </row>
    <row r="13" customFormat="false" ht="15" hidden="false" customHeight="false" outlineLevel="0" collapsed="false">
      <c r="B13" s="2" t="n">
        <f aca="false">D13*$E$4+E13*$E$5</f>
        <v>200</v>
      </c>
      <c r="C13" s="2" t="n">
        <f aca="false">0.5*$E$4*D13^2+0.5*$E$5*E13^2</f>
        <v>1733.75</v>
      </c>
      <c r="D13" s="2" t="n">
        <f aca="false">N12</f>
        <v>18.5</v>
      </c>
      <c r="E13" s="2" t="n">
        <f aca="false">O12</f>
        <v>3</v>
      </c>
      <c r="F13" s="2" t="n">
        <f aca="false">D13*$E$4</f>
        <v>185</v>
      </c>
      <c r="G13" s="2" t="n">
        <f aca="false">E13*$E$5</f>
        <v>15</v>
      </c>
      <c r="H13" s="2" t="n">
        <f aca="false">IF(ROUND(C13,0)=ROUND($C$8,0),0,(IF(C13&lt;$C$8,1,-1)))</f>
        <v>1</v>
      </c>
      <c r="I13" s="2" t="n">
        <f aca="false">IF(C13&gt;$C$8, H13*ABS(I12/2), H13*ABS(I12))</f>
        <v>0.015</v>
      </c>
      <c r="J13" s="2" t="n">
        <f aca="false">$F$8*I13</f>
        <v>3</v>
      </c>
      <c r="K13" s="2" t="n">
        <f aca="false">J13</f>
        <v>3</v>
      </c>
      <c r="L13" s="2" t="n">
        <f aca="false">F13-J13</f>
        <v>182</v>
      </c>
      <c r="M13" s="2" t="n">
        <f aca="false">G13+K13</f>
        <v>18</v>
      </c>
      <c r="N13" s="2" t="n">
        <f aca="false">L13/$E$4</f>
        <v>18.2</v>
      </c>
      <c r="O13" s="2" t="n">
        <f aca="false">M13/$E$5</f>
        <v>3.6</v>
      </c>
      <c r="P13" s="2" t="n">
        <f aca="false">(O13-N13)/($D$8-$E$8)*100</f>
        <v>-73</v>
      </c>
      <c r="Q13" s="2" t="n">
        <f aca="false">O13-N13</f>
        <v>-14.6</v>
      </c>
      <c r="R13" s="2" t="n">
        <f aca="false">IF(ROUND(Q13,1)&lt;=ROUND(Q12,1),0,R12+Q13)</f>
        <v>-101.1</v>
      </c>
    </row>
    <row r="14" customFormat="false" ht="15" hidden="false" customHeight="false" outlineLevel="0" collapsed="false">
      <c r="B14" s="2" t="n">
        <f aca="false">D14*$E$4+E14*$E$5</f>
        <v>200</v>
      </c>
      <c r="C14" s="2" t="n">
        <f aca="false">0.5*$E$4*D14^2+0.5*$E$5*E14^2</f>
        <v>1688.6</v>
      </c>
      <c r="D14" s="2" t="n">
        <f aca="false">N13</f>
        <v>18.2</v>
      </c>
      <c r="E14" s="2" t="n">
        <f aca="false">O13</f>
        <v>3.6</v>
      </c>
      <c r="F14" s="2" t="n">
        <f aca="false">D14*$E$4</f>
        <v>182</v>
      </c>
      <c r="G14" s="2" t="n">
        <f aca="false">E14*$E$5</f>
        <v>18</v>
      </c>
      <c r="H14" s="2" t="n">
        <f aca="false">IF(ROUND(C14,0)=ROUND($C$8,0),0,(IF(C14&lt;$C$8,1,-1)))</f>
        <v>1</v>
      </c>
      <c r="I14" s="2" t="n">
        <f aca="false">IF(C14&gt;$C$8, H14*ABS(I13/2), H14*ABS(I13))</f>
        <v>0.015</v>
      </c>
      <c r="J14" s="2" t="n">
        <f aca="false">$F$8*I14</f>
        <v>3</v>
      </c>
      <c r="K14" s="2" t="n">
        <f aca="false">J14</f>
        <v>3</v>
      </c>
      <c r="L14" s="2" t="n">
        <f aca="false">F14-J14</f>
        <v>179</v>
      </c>
      <c r="M14" s="2" t="n">
        <f aca="false">G14+K14</f>
        <v>21</v>
      </c>
      <c r="N14" s="2" t="n">
        <f aca="false">L14/$E$4</f>
        <v>17.9</v>
      </c>
      <c r="O14" s="2" t="n">
        <f aca="false">M14/$E$5</f>
        <v>4.2</v>
      </c>
      <c r="P14" s="2" t="n">
        <f aca="false">(O14-N14)/($D$8-$E$8)*100</f>
        <v>-68.5</v>
      </c>
      <c r="Q14" s="2" t="n">
        <f aca="false">O14-N14</f>
        <v>-13.7</v>
      </c>
      <c r="R14" s="2" t="n">
        <f aca="false">IF(ROUND(Q14,1)&lt;=ROUND(Q13,1),0,R13+Q14)</f>
        <v>-114.8</v>
      </c>
    </row>
    <row r="15" customFormat="false" ht="15" hidden="false" customHeight="false" outlineLevel="0" collapsed="false">
      <c r="B15" s="2" t="n">
        <f aca="false">D15*$E$4+E15*$E$5</f>
        <v>200</v>
      </c>
      <c r="C15" s="2" t="n">
        <f aca="false">0.5*$E$4*D15^2+0.5*$E$5*E15^2</f>
        <v>1646.15</v>
      </c>
      <c r="D15" s="2" t="n">
        <f aca="false">N14</f>
        <v>17.9</v>
      </c>
      <c r="E15" s="2" t="n">
        <f aca="false">O14</f>
        <v>4.2</v>
      </c>
      <c r="F15" s="2" t="n">
        <f aca="false">D15*$E$4</f>
        <v>179</v>
      </c>
      <c r="G15" s="2" t="n">
        <f aca="false">E15*$E$5</f>
        <v>21</v>
      </c>
      <c r="H15" s="2" t="n">
        <f aca="false">IF(ROUND(C15,0)=ROUND($C$8,0),0,(IF(C15&lt;$C$8,1,-1)))</f>
        <v>1</v>
      </c>
      <c r="I15" s="2" t="n">
        <f aca="false">IF(C15&gt;$C$8, H15*ABS(I14/2), H15*ABS(I14))</f>
        <v>0.015</v>
      </c>
      <c r="J15" s="2" t="n">
        <f aca="false">$F$8*I15</f>
        <v>3</v>
      </c>
      <c r="K15" s="2" t="n">
        <f aca="false">J15</f>
        <v>3</v>
      </c>
      <c r="L15" s="2" t="n">
        <f aca="false">F15-J15</f>
        <v>176</v>
      </c>
      <c r="M15" s="2" t="n">
        <f aca="false">G15+K15</f>
        <v>24</v>
      </c>
      <c r="N15" s="2" t="n">
        <f aca="false">L15/$E$4</f>
        <v>17.6</v>
      </c>
      <c r="O15" s="2" t="n">
        <f aca="false">M15/$E$5</f>
        <v>4.8</v>
      </c>
      <c r="P15" s="2" t="n">
        <f aca="false">(O15-N15)/($D$8-$E$8)*100</f>
        <v>-64</v>
      </c>
      <c r="Q15" s="2" t="n">
        <f aca="false">O15-N15</f>
        <v>-12.8</v>
      </c>
      <c r="R15" s="2" t="n">
        <f aca="false">IF(ROUND(Q15,1)&lt;=ROUND(Q14,1),0,R14+Q15)</f>
        <v>-127.6</v>
      </c>
    </row>
    <row r="16" customFormat="false" ht="15" hidden="false" customHeight="false" outlineLevel="0" collapsed="false">
      <c r="B16" s="2" t="n">
        <f aca="false">D16*$E$4+E16*$E$5</f>
        <v>200</v>
      </c>
      <c r="C16" s="2" t="n">
        <f aca="false">0.5*$E$4*D16^2+0.5*$E$5*E16^2</f>
        <v>1606.4</v>
      </c>
      <c r="D16" s="2" t="n">
        <f aca="false">N15</f>
        <v>17.6</v>
      </c>
      <c r="E16" s="2" t="n">
        <f aca="false">O15</f>
        <v>4.8</v>
      </c>
      <c r="F16" s="2" t="n">
        <f aca="false">D16*$E$4</f>
        <v>176</v>
      </c>
      <c r="G16" s="2" t="n">
        <f aca="false">E16*$E$5</f>
        <v>24</v>
      </c>
      <c r="H16" s="2" t="n">
        <f aca="false">IF(ROUND(C16,0)=ROUND($C$8,0),0,(IF(C16&lt;$C$8,1,-1)))</f>
        <v>1</v>
      </c>
      <c r="I16" s="2" t="n">
        <f aca="false">IF(C16&gt;$C$8, H16*ABS(I15/2), H16*ABS(I15))</f>
        <v>0.015</v>
      </c>
      <c r="J16" s="2" t="n">
        <f aca="false">$F$8*I16</f>
        <v>3</v>
      </c>
      <c r="K16" s="2" t="n">
        <f aca="false">J16</f>
        <v>3</v>
      </c>
      <c r="L16" s="2" t="n">
        <f aca="false">F16-J16</f>
        <v>173</v>
      </c>
      <c r="M16" s="2" t="n">
        <f aca="false">G16+K16</f>
        <v>27</v>
      </c>
      <c r="N16" s="2" t="n">
        <f aca="false">L16/$E$4</f>
        <v>17.3</v>
      </c>
      <c r="O16" s="2" t="n">
        <f aca="false">M16/$E$5</f>
        <v>5.4</v>
      </c>
      <c r="P16" s="2" t="n">
        <f aca="false">(O16-N16)/($D$8-$E$8)*100</f>
        <v>-59.5</v>
      </c>
      <c r="Q16" s="2" t="n">
        <f aca="false">O16-N16</f>
        <v>-11.9</v>
      </c>
      <c r="R16" s="2" t="n">
        <f aca="false">IF(ROUND(Q16,1)&lt;=ROUND(Q15,1),0,R15+Q16)</f>
        <v>-139.5</v>
      </c>
    </row>
    <row r="17" customFormat="false" ht="15" hidden="false" customHeight="false" outlineLevel="0" collapsed="false">
      <c r="B17" s="2" t="n">
        <f aca="false">D17*$E$4+E17*$E$5</f>
        <v>200</v>
      </c>
      <c r="C17" s="2" t="n">
        <f aca="false">0.5*$E$4*D17^2+0.5*$E$5*E17^2</f>
        <v>1569.35</v>
      </c>
      <c r="D17" s="2" t="n">
        <f aca="false">N16</f>
        <v>17.3</v>
      </c>
      <c r="E17" s="2" t="n">
        <f aca="false">O16</f>
        <v>5.4</v>
      </c>
      <c r="F17" s="2" t="n">
        <f aca="false">D17*$E$4</f>
        <v>173</v>
      </c>
      <c r="G17" s="2" t="n">
        <f aca="false">E17*$E$5</f>
        <v>27</v>
      </c>
      <c r="H17" s="2" t="n">
        <f aca="false">IF(ROUND(C17,0)=ROUND($C$8,0),0,(IF(C17&lt;$C$8,1,-1)))</f>
        <v>1</v>
      </c>
      <c r="I17" s="2" t="n">
        <f aca="false">IF(C17&gt;$C$8, H17*ABS(I16/2), H17*ABS(I16))</f>
        <v>0.015</v>
      </c>
      <c r="J17" s="2" t="n">
        <f aca="false">$F$8*I17</f>
        <v>3</v>
      </c>
      <c r="K17" s="2" t="n">
        <f aca="false">J17</f>
        <v>3</v>
      </c>
      <c r="L17" s="2" t="n">
        <f aca="false">F17-J17</f>
        <v>170</v>
      </c>
      <c r="M17" s="2" t="n">
        <f aca="false">G17+K17</f>
        <v>30</v>
      </c>
      <c r="N17" s="2" t="n">
        <f aca="false">L17/$E$4</f>
        <v>17</v>
      </c>
      <c r="O17" s="2" t="n">
        <f aca="false">M17/$E$5</f>
        <v>6</v>
      </c>
      <c r="P17" s="2" t="n">
        <f aca="false">(O17-N17)/($D$8-$E$8)*100</f>
        <v>-55</v>
      </c>
      <c r="Q17" s="2" t="n">
        <f aca="false">O17-N17</f>
        <v>-11</v>
      </c>
      <c r="R17" s="2" t="n">
        <f aca="false">IF(ROUND(Q17,1)&lt;=ROUND(Q16,1),0,R16+Q17)</f>
        <v>-150.5</v>
      </c>
    </row>
    <row r="18" customFormat="false" ht="15" hidden="false" customHeight="false" outlineLevel="0" collapsed="false">
      <c r="B18" s="2" t="n">
        <f aca="false">D18*$E$4+E18*$E$5</f>
        <v>200</v>
      </c>
      <c r="C18" s="2" t="n">
        <f aca="false">0.5*$E$4*D18^2+0.5*$E$5*E18^2</f>
        <v>1535</v>
      </c>
      <c r="D18" s="2" t="n">
        <f aca="false">N17</f>
        <v>17</v>
      </c>
      <c r="E18" s="2" t="n">
        <f aca="false">O17</f>
        <v>6</v>
      </c>
      <c r="F18" s="2" t="n">
        <f aca="false">D18*$E$4</f>
        <v>170</v>
      </c>
      <c r="G18" s="2" t="n">
        <f aca="false">E18*$E$5</f>
        <v>30</v>
      </c>
      <c r="H18" s="2" t="n">
        <f aca="false">IF(ROUND(C18,0)=ROUND($C$8,0),0,(IF(C18&lt;$C$8,1,-1)))</f>
        <v>1</v>
      </c>
      <c r="I18" s="2" t="n">
        <f aca="false">IF(C18&gt;$C$8, H18*ABS(I17/2), H18*ABS(I17))</f>
        <v>0.015</v>
      </c>
      <c r="J18" s="2" t="n">
        <f aca="false">$F$8*I18</f>
        <v>3</v>
      </c>
      <c r="K18" s="2" t="n">
        <f aca="false">J18</f>
        <v>3</v>
      </c>
      <c r="L18" s="2" t="n">
        <f aca="false">F18-J18</f>
        <v>167</v>
      </c>
      <c r="M18" s="2" t="n">
        <f aca="false">G18+K18</f>
        <v>33</v>
      </c>
      <c r="N18" s="2" t="n">
        <f aca="false">L18/$E$4</f>
        <v>16.7</v>
      </c>
      <c r="O18" s="2" t="n">
        <f aca="false">M18/$E$5</f>
        <v>6.6</v>
      </c>
      <c r="P18" s="2" t="n">
        <f aca="false">(O18-N18)/($D$8-$E$8)*100</f>
        <v>-50.5</v>
      </c>
      <c r="Q18" s="2" t="n">
        <f aca="false">O18-N18</f>
        <v>-10.1</v>
      </c>
      <c r="R18" s="2" t="n">
        <f aca="false">IF(ROUND(Q18,1)&lt;=ROUND(Q17,1),0,R17+Q18)</f>
        <v>-160.6</v>
      </c>
    </row>
    <row r="19" customFormat="false" ht="15" hidden="false" customHeight="false" outlineLevel="0" collapsed="false">
      <c r="B19" s="2" t="n">
        <f aca="false">D19*$E$4+E19*$E$5</f>
        <v>200</v>
      </c>
      <c r="C19" s="2" t="n">
        <f aca="false">0.5*$E$4*D19^2+0.5*$E$5*E19^2</f>
        <v>1503.35</v>
      </c>
      <c r="D19" s="2" t="n">
        <f aca="false">N18</f>
        <v>16.7</v>
      </c>
      <c r="E19" s="2" t="n">
        <f aca="false">O18</f>
        <v>6.6</v>
      </c>
      <c r="F19" s="2" t="n">
        <f aca="false">D19*$E$4</f>
        <v>167</v>
      </c>
      <c r="G19" s="2" t="n">
        <f aca="false">E19*$E$5</f>
        <v>33</v>
      </c>
      <c r="H19" s="2" t="n">
        <f aca="false">IF(ROUND(C19,0)=ROUND($C$8,0),0,(IF(C19&lt;$C$8,1,-1)))</f>
        <v>1</v>
      </c>
      <c r="I19" s="2" t="n">
        <f aca="false">IF(C19&gt;$C$8, H19*ABS(I18/2), H19*ABS(I18))</f>
        <v>0.015</v>
      </c>
      <c r="J19" s="2" t="n">
        <f aca="false">$F$8*I19</f>
        <v>3</v>
      </c>
      <c r="K19" s="2" t="n">
        <f aca="false">J19</f>
        <v>3</v>
      </c>
      <c r="L19" s="2" t="n">
        <f aca="false">F19-J19</f>
        <v>164</v>
      </c>
      <c r="M19" s="2" t="n">
        <f aca="false">G19+K19</f>
        <v>36</v>
      </c>
      <c r="N19" s="2" t="n">
        <f aca="false">L19/$E$4</f>
        <v>16.4</v>
      </c>
      <c r="O19" s="2" t="n">
        <f aca="false">M19/$E$5</f>
        <v>7.2</v>
      </c>
      <c r="P19" s="2" t="n">
        <f aca="false">(O19-N19)/($D$8-$E$8)*100</f>
        <v>-46</v>
      </c>
      <c r="Q19" s="2" t="n">
        <f aca="false">O19-N19</f>
        <v>-9.2</v>
      </c>
      <c r="R19" s="2" t="n">
        <f aca="false">IF(ROUND(Q19,1)&lt;=ROUND(Q18,1),0,R18+Q19)</f>
        <v>-169.8</v>
      </c>
    </row>
    <row r="20" customFormat="false" ht="15" hidden="false" customHeight="false" outlineLevel="0" collapsed="false">
      <c r="B20" s="2" t="n">
        <f aca="false">D20*$E$4+E20*$E$5</f>
        <v>200</v>
      </c>
      <c r="C20" s="2" t="n">
        <f aca="false">0.5*$E$4*D20^2+0.5*$E$5*E20^2</f>
        <v>1474.4</v>
      </c>
      <c r="D20" s="2" t="n">
        <f aca="false">N19</f>
        <v>16.4</v>
      </c>
      <c r="E20" s="2" t="n">
        <f aca="false">O19</f>
        <v>7.2</v>
      </c>
      <c r="F20" s="2" t="n">
        <f aca="false">D20*$E$4</f>
        <v>164</v>
      </c>
      <c r="G20" s="2" t="n">
        <f aca="false">E20*$E$5</f>
        <v>36</v>
      </c>
      <c r="H20" s="2" t="n">
        <f aca="false">IF(ROUND(C20,0)=ROUND($C$8,0),0,(IF(C20&lt;$C$8,1,-1)))</f>
        <v>1</v>
      </c>
      <c r="I20" s="2" t="n">
        <f aca="false">IF(C20&gt;$C$8, H20*ABS(I19/2), H20*ABS(I19))</f>
        <v>0.015</v>
      </c>
      <c r="J20" s="2" t="n">
        <f aca="false">$F$8*I20</f>
        <v>3</v>
      </c>
      <c r="K20" s="2" t="n">
        <f aca="false">J20</f>
        <v>3</v>
      </c>
      <c r="L20" s="2" t="n">
        <f aca="false">F20-J20</f>
        <v>161</v>
      </c>
      <c r="M20" s="2" t="n">
        <f aca="false">G20+K20</f>
        <v>39</v>
      </c>
      <c r="N20" s="2" t="n">
        <f aca="false">L20/$E$4</f>
        <v>16.1</v>
      </c>
      <c r="O20" s="2" t="n">
        <f aca="false">M20/$E$5</f>
        <v>7.8</v>
      </c>
      <c r="P20" s="2" t="n">
        <f aca="false">(O20-N20)/($D$8-$E$8)*100</f>
        <v>-41.5</v>
      </c>
      <c r="Q20" s="2" t="n">
        <f aca="false">O20-N20</f>
        <v>-8.3</v>
      </c>
      <c r="R20" s="2" t="n">
        <f aca="false">IF(ROUND(Q20,1)&lt;=ROUND(Q19,1),0,R19+Q20)</f>
        <v>-178.1</v>
      </c>
    </row>
    <row r="21" customFormat="false" ht="15" hidden="false" customHeight="false" outlineLevel="0" collapsed="false">
      <c r="B21" s="2" t="n">
        <f aca="false">D21*$E$4+E21*$E$5</f>
        <v>200</v>
      </c>
      <c r="C21" s="2" t="n">
        <f aca="false">0.5*$E$4*D21^2+0.5*$E$5*E21^2</f>
        <v>1448.15</v>
      </c>
      <c r="D21" s="2" t="n">
        <f aca="false">N20</f>
        <v>16.1</v>
      </c>
      <c r="E21" s="2" t="n">
        <f aca="false">O20</f>
        <v>7.8</v>
      </c>
      <c r="F21" s="2" t="n">
        <f aca="false">D21*$E$4</f>
        <v>161</v>
      </c>
      <c r="G21" s="2" t="n">
        <f aca="false">E21*$E$5</f>
        <v>39</v>
      </c>
      <c r="H21" s="2" t="n">
        <f aca="false">IF(ROUND(C21,0)=ROUND($C$8,0),0,(IF(C21&lt;$C$8,1,-1)))</f>
        <v>1</v>
      </c>
      <c r="I21" s="2" t="n">
        <f aca="false">IF(C21&gt;$C$8, H21*ABS(I20/2), H21*ABS(I20))</f>
        <v>0.015</v>
      </c>
      <c r="J21" s="2" t="n">
        <f aca="false">$F$8*I21</f>
        <v>3</v>
      </c>
      <c r="K21" s="2" t="n">
        <f aca="false">J21</f>
        <v>3</v>
      </c>
      <c r="L21" s="2" t="n">
        <f aca="false">F21-J21</f>
        <v>158</v>
      </c>
      <c r="M21" s="2" t="n">
        <f aca="false">G21+K21</f>
        <v>42</v>
      </c>
      <c r="N21" s="2" t="n">
        <f aca="false">L21/$E$4</f>
        <v>15.8</v>
      </c>
      <c r="O21" s="2" t="n">
        <f aca="false">M21/$E$5</f>
        <v>8.4</v>
      </c>
      <c r="P21" s="2" t="n">
        <f aca="false">(O21-N21)/($D$8-$E$8)*100</f>
        <v>-37</v>
      </c>
      <c r="Q21" s="2" t="n">
        <f aca="false">O21-N21</f>
        <v>-7.4</v>
      </c>
      <c r="R21" s="2" t="n">
        <f aca="false">IF(ROUND(Q21,1)&lt;=ROUND(Q20,1),0,R20+Q21)</f>
        <v>-185.5</v>
      </c>
    </row>
    <row r="22" customFormat="false" ht="15" hidden="false" customHeight="false" outlineLevel="0" collapsed="false">
      <c r="B22" s="2" t="n">
        <f aca="false">D22*$E$4+E22*$E$5</f>
        <v>200</v>
      </c>
      <c r="C22" s="2" t="n">
        <f aca="false">0.5*$E$4*D22^2+0.5*$E$5*E22^2</f>
        <v>1424.6</v>
      </c>
      <c r="D22" s="2" t="n">
        <f aca="false">N21</f>
        <v>15.8</v>
      </c>
      <c r="E22" s="2" t="n">
        <f aca="false">O21</f>
        <v>8.4</v>
      </c>
      <c r="F22" s="2" t="n">
        <f aca="false">D22*$E$4</f>
        <v>158</v>
      </c>
      <c r="G22" s="2" t="n">
        <f aca="false">E22*$E$5</f>
        <v>42</v>
      </c>
      <c r="H22" s="2" t="n">
        <f aca="false">IF(ROUND(C22,0)=ROUND($C$8,0),0,(IF(C22&lt;$C$8,1,-1)))</f>
        <v>1</v>
      </c>
      <c r="I22" s="2" t="n">
        <f aca="false">IF(C22&gt;$C$8, H22*ABS(I21/2), H22*ABS(I21))</f>
        <v>0.015</v>
      </c>
      <c r="J22" s="2" t="n">
        <f aca="false">$F$8*I22</f>
        <v>3</v>
      </c>
      <c r="K22" s="2" t="n">
        <f aca="false">J22</f>
        <v>3</v>
      </c>
      <c r="L22" s="2" t="n">
        <f aca="false">F22-J22</f>
        <v>155</v>
      </c>
      <c r="M22" s="2" t="n">
        <f aca="false">G22+K22</f>
        <v>45</v>
      </c>
      <c r="N22" s="2" t="n">
        <f aca="false">L22/$E$4</f>
        <v>15.5</v>
      </c>
      <c r="O22" s="2" t="n">
        <f aca="false">M22/$E$5</f>
        <v>9</v>
      </c>
      <c r="P22" s="2" t="n">
        <f aca="false">(O22-N22)/($D$8-$E$8)*100</f>
        <v>-32.5</v>
      </c>
      <c r="Q22" s="2" t="n">
        <f aca="false">O22-N22</f>
        <v>-6.5</v>
      </c>
      <c r="R22" s="2" t="n">
        <f aca="false">IF(ROUND(Q22,1)&lt;=ROUND(Q21,1),0,R21+Q22)</f>
        <v>-192</v>
      </c>
    </row>
    <row r="23" customFormat="false" ht="15" hidden="false" customHeight="false" outlineLevel="0" collapsed="false">
      <c r="B23" s="2" t="n">
        <f aca="false">D23*$E$4+E23*$E$5</f>
        <v>200</v>
      </c>
      <c r="C23" s="2" t="n">
        <f aca="false">0.5*$E$4*D23^2+0.5*$E$5*E23^2</f>
        <v>1403.75</v>
      </c>
      <c r="D23" s="2" t="n">
        <f aca="false">N22</f>
        <v>15.5</v>
      </c>
      <c r="E23" s="2" t="n">
        <f aca="false">O22</f>
        <v>9</v>
      </c>
      <c r="F23" s="2" t="n">
        <f aca="false">D23*$E$4</f>
        <v>155</v>
      </c>
      <c r="G23" s="2" t="n">
        <f aca="false">E23*$E$5</f>
        <v>45</v>
      </c>
      <c r="H23" s="2" t="n">
        <f aca="false">IF(ROUND(C23,0)=ROUND($C$8,0),0,(IF(C23&lt;$C$8,1,-1)))</f>
        <v>1</v>
      </c>
      <c r="I23" s="2" t="n">
        <f aca="false">IF(C23&gt;$C$8, H23*ABS(I22/2), H23*ABS(I22))</f>
        <v>0.015</v>
      </c>
      <c r="J23" s="2" t="n">
        <f aca="false">$F$8*I23</f>
        <v>3</v>
      </c>
      <c r="K23" s="2" t="n">
        <f aca="false">J23</f>
        <v>3</v>
      </c>
      <c r="L23" s="2" t="n">
        <f aca="false">F23-J23</f>
        <v>152</v>
      </c>
      <c r="M23" s="2" t="n">
        <f aca="false">G23+K23</f>
        <v>48</v>
      </c>
      <c r="N23" s="2" t="n">
        <f aca="false">L23/$E$4</f>
        <v>15.2</v>
      </c>
      <c r="O23" s="2" t="n">
        <f aca="false">M23/$E$5</f>
        <v>9.6</v>
      </c>
      <c r="P23" s="2" t="n">
        <f aca="false">(O23-N23)/($D$8-$E$8)*100</f>
        <v>-28</v>
      </c>
      <c r="Q23" s="2" t="n">
        <f aca="false">O23-N23</f>
        <v>-5.6</v>
      </c>
      <c r="R23" s="2" t="n">
        <f aca="false">IF(ROUND(Q23,1)&lt;=ROUND(Q22,1),0,R22+Q23)</f>
        <v>-197.6</v>
      </c>
    </row>
    <row r="24" customFormat="false" ht="15" hidden="false" customHeight="false" outlineLevel="0" collapsed="false">
      <c r="B24" s="2" t="n">
        <f aca="false">D24*$E$4+E24*$E$5</f>
        <v>200</v>
      </c>
      <c r="C24" s="2" t="n">
        <f aca="false">0.5*$E$4*D24^2+0.5*$E$5*E24^2</f>
        <v>1385.6</v>
      </c>
      <c r="D24" s="2" t="n">
        <f aca="false">N23</f>
        <v>15.2</v>
      </c>
      <c r="E24" s="2" t="n">
        <f aca="false">O23</f>
        <v>9.6</v>
      </c>
      <c r="F24" s="2" t="n">
        <f aca="false">D24*$E$4</f>
        <v>152</v>
      </c>
      <c r="G24" s="2" t="n">
        <f aca="false">E24*$E$5</f>
        <v>48</v>
      </c>
      <c r="H24" s="2" t="n">
        <f aca="false">IF(ROUND(C24,0)=ROUND($C$8,0),0,(IF(C24&lt;$C$8,1,-1)))</f>
        <v>1</v>
      </c>
      <c r="I24" s="2" t="n">
        <f aca="false">IF(C24&gt;$C$8, H24*ABS(I23/2), H24*ABS(I23))</f>
        <v>0.015</v>
      </c>
      <c r="J24" s="2" t="n">
        <f aca="false">$F$8*I24</f>
        <v>3</v>
      </c>
      <c r="K24" s="2" t="n">
        <f aca="false">J24</f>
        <v>3</v>
      </c>
      <c r="L24" s="2" t="n">
        <f aca="false">F24-J24</f>
        <v>149</v>
      </c>
      <c r="M24" s="2" t="n">
        <f aca="false">G24+K24</f>
        <v>51</v>
      </c>
      <c r="N24" s="2" t="n">
        <f aca="false">L24/$E$4</f>
        <v>14.9</v>
      </c>
      <c r="O24" s="2" t="n">
        <f aca="false">M24/$E$5</f>
        <v>10.2</v>
      </c>
      <c r="P24" s="2" t="n">
        <f aca="false">(O24-N24)/($D$8-$E$8)*100</f>
        <v>-23.5</v>
      </c>
      <c r="Q24" s="2" t="n">
        <f aca="false">O24-N24</f>
        <v>-4.7</v>
      </c>
      <c r="R24" s="2" t="n">
        <f aca="false">IF(ROUND(Q24,1)&lt;=ROUND(Q23,1),0,R23+Q24)</f>
        <v>-202.3</v>
      </c>
    </row>
    <row r="25" customFormat="false" ht="15" hidden="false" customHeight="false" outlineLevel="0" collapsed="false">
      <c r="B25" s="2" t="n">
        <f aca="false">D25*$E$4+E25*$E$5</f>
        <v>200</v>
      </c>
      <c r="C25" s="2" t="n">
        <f aca="false">0.5*$E$4*D25^2+0.5*$E$5*E25^2</f>
        <v>1370.15</v>
      </c>
      <c r="D25" s="2" t="n">
        <f aca="false">N24</f>
        <v>14.9</v>
      </c>
      <c r="E25" s="2" t="n">
        <f aca="false">O24</f>
        <v>10.2</v>
      </c>
      <c r="F25" s="2" t="n">
        <f aca="false">D25*$E$4</f>
        <v>149</v>
      </c>
      <c r="G25" s="2" t="n">
        <f aca="false">E25*$E$5</f>
        <v>51</v>
      </c>
      <c r="H25" s="2" t="n">
        <f aca="false">IF(ROUND(C25,0)=ROUND($C$8,0),0,(IF(C25&lt;$C$8,1,-1)))</f>
        <v>1</v>
      </c>
      <c r="I25" s="2" t="n">
        <f aca="false">IF(C25&gt;$C$8, H25*ABS(I24/2), H25*ABS(I24))</f>
        <v>0.015</v>
      </c>
      <c r="J25" s="2" t="n">
        <f aca="false">$F$8*I25</f>
        <v>3</v>
      </c>
      <c r="K25" s="2" t="n">
        <f aca="false">J25</f>
        <v>3</v>
      </c>
      <c r="L25" s="2" t="n">
        <f aca="false">F25-J25</f>
        <v>146</v>
      </c>
      <c r="M25" s="2" t="n">
        <f aca="false">G25+K25</f>
        <v>54</v>
      </c>
      <c r="N25" s="2" t="n">
        <f aca="false">L25/$E$4</f>
        <v>14.6</v>
      </c>
      <c r="O25" s="2" t="n">
        <f aca="false">M25/$E$5</f>
        <v>10.8</v>
      </c>
      <c r="P25" s="2" t="n">
        <f aca="false">(O25-N25)/($D$8-$E$8)*100</f>
        <v>-19</v>
      </c>
      <c r="Q25" s="2" t="n">
        <f aca="false">O25-N25</f>
        <v>-3.8</v>
      </c>
      <c r="R25" s="2" t="n">
        <f aca="false">IF(ROUND(Q25,1)&lt;=ROUND(Q24,1),0,R24+Q25)</f>
        <v>-206.1</v>
      </c>
    </row>
    <row r="26" customFormat="false" ht="15" hidden="false" customHeight="false" outlineLevel="0" collapsed="false">
      <c r="B26" s="2" t="n">
        <f aca="false">D26*$E$4+E26*$E$5</f>
        <v>200</v>
      </c>
      <c r="C26" s="2" t="n">
        <f aca="false">0.5*$E$4*D26^2+0.5*$E$5*E26^2</f>
        <v>1357.4</v>
      </c>
      <c r="D26" s="2" t="n">
        <f aca="false">N25</f>
        <v>14.6</v>
      </c>
      <c r="E26" s="2" t="n">
        <f aca="false">O25</f>
        <v>10.8</v>
      </c>
      <c r="F26" s="2" t="n">
        <f aca="false">D26*$E$4</f>
        <v>146</v>
      </c>
      <c r="G26" s="2" t="n">
        <f aca="false">E26*$E$5</f>
        <v>54</v>
      </c>
      <c r="H26" s="2" t="n">
        <f aca="false">IF(ROUND(C26,0)=ROUND($C$8,0),0,(IF(C26&lt;$C$8,1,-1)))</f>
        <v>1</v>
      </c>
      <c r="I26" s="2" t="n">
        <f aca="false">IF(C26&gt;$C$8, H26*ABS(I25/2), H26*ABS(I25))</f>
        <v>0.015</v>
      </c>
      <c r="J26" s="2" t="n">
        <f aca="false">$F$8*I26</f>
        <v>3</v>
      </c>
      <c r="K26" s="2" t="n">
        <f aca="false">J26</f>
        <v>3</v>
      </c>
      <c r="L26" s="2" t="n">
        <f aca="false">F26-J26</f>
        <v>143</v>
      </c>
      <c r="M26" s="2" t="n">
        <f aca="false">G26+K26</f>
        <v>57</v>
      </c>
      <c r="N26" s="2" t="n">
        <f aca="false">L26/$E$4</f>
        <v>14.3</v>
      </c>
      <c r="O26" s="2" t="n">
        <f aca="false">M26/$E$5</f>
        <v>11.4</v>
      </c>
      <c r="P26" s="2" t="n">
        <f aca="false">(O26-N26)/($D$8-$E$8)*100</f>
        <v>-14.5</v>
      </c>
      <c r="Q26" s="2" t="n">
        <f aca="false">O26-N26</f>
        <v>-2.9</v>
      </c>
      <c r="R26" s="2" t="n">
        <f aca="false">IF(ROUND(Q26,1)&lt;=ROUND(Q25,1),0,R25+Q26)</f>
        <v>-209</v>
      </c>
    </row>
    <row r="27" customFormat="false" ht="15" hidden="false" customHeight="false" outlineLevel="0" collapsed="false">
      <c r="B27" s="2" t="n">
        <f aca="false">D27*$E$4+E27*$E$5</f>
        <v>200</v>
      </c>
      <c r="C27" s="2" t="n">
        <f aca="false">0.5*$E$4*D27^2+0.5*$E$5*E27^2</f>
        <v>1347.35</v>
      </c>
      <c r="D27" s="2" t="n">
        <f aca="false">N26</f>
        <v>14.3</v>
      </c>
      <c r="E27" s="2" t="n">
        <f aca="false">O26</f>
        <v>11.4</v>
      </c>
      <c r="F27" s="2" t="n">
        <f aca="false">D27*$E$4</f>
        <v>143</v>
      </c>
      <c r="G27" s="2" t="n">
        <f aca="false">E27*$E$5</f>
        <v>57</v>
      </c>
      <c r="H27" s="2" t="n">
        <f aca="false">IF(ROUND(C27,0)=ROUND($C$8,0),0,(IF(C27&lt;$C$8,1,-1)))</f>
        <v>1</v>
      </c>
      <c r="I27" s="2" t="n">
        <f aca="false">IF(C27&gt;$C$8, H27*ABS(I26/2), H27*ABS(I26))</f>
        <v>0.015</v>
      </c>
      <c r="J27" s="2" t="n">
        <f aca="false">$F$8*I27</f>
        <v>3</v>
      </c>
      <c r="K27" s="2" t="n">
        <f aca="false">J27</f>
        <v>3</v>
      </c>
      <c r="L27" s="2" t="n">
        <f aca="false">F27-J27</f>
        <v>140</v>
      </c>
      <c r="M27" s="2" t="n">
        <f aca="false">G27+K27</f>
        <v>60</v>
      </c>
      <c r="N27" s="2" t="n">
        <f aca="false">L27/$E$4</f>
        <v>14</v>
      </c>
      <c r="O27" s="2" t="n">
        <f aca="false">M27/$E$5</f>
        <v>12</v>
      </c>
      <c r="P27" s="2" t="n">
        <f aca="false">(O27-N27)/($D$8-$E$8)*100</f>
        <v>-10</v>
      </c>
      <c r="Q27" s="2" t="n">
        <f aca="false">O27-N27</f>
        <v>-2</v>
      </c>
      <c r="R27" s="2" t="n">
        <f aca="false">IF(ROUND(Q27,1)&lt;=ROUND(Q26,1),0,R26+Q27)</f>
        <v>-211</v>
      </c>
    </row>
    <row r="28" customFormat="false" ht="15" hidden="false" customHeight="false" outlineLevel="0" collapsed="false">
      <c r="B28" s="2" t="n">
        <f aca="false">D28*$E$4+E28*$E$5</f>
        <v>200</v>
      </c>
      <c r="C28" s="2" t="n">
        <f aca="false">0.5*$E$4*D28^2+0.5*$E$5*E28^2</f>
        <v>1340</v>
      </c>
      <c r="D28" s="2" t="n">
        <f aca="false">N27</f>
        <v>14</v>
      </c>
      <c r="E28" s="2" t="n">
        <f aca="false">O27</f>
        <v>12</v>
      </c>
      <c r="F28" s="2" t="n">
        <f aca="false">D28*$E$4</f>
        <v>140</v>
      </c>
      <c r="G28" s="2" t="n">
        <f aca="false">E28*$E$5</f>
        <v>60</v>
      </c>
      <c r="H28" s="2" t="n">
        <f aca="false">IF(ROUND(C28,0)=ROUND($C$8,0),0,(IF(C28&lt;$C$8,1,-1)))</f>
        <v>1</v>
      </c>
      <c r="I28" s="2" t="n">
        <f aca="false">IF(C28&gt;$C$8, H28*ABS(I27/2), H28*ABS(I27))</f>
        <v>0.015</v>
      </c>
      <c r="J28" s="2" t="n">
        <f aca="false">$F$8*I28</f>
        <v>3</v>
      </c>
      <c r="K28" s="2" t="n">
        <f aca="false">J28</f>
        <v>3</v>
      </c>
      <c r="L28" s="2" t="n">
        <f aca="false">F28-J28</f>
        <v>137</v>
      </c>
      <c r="M28" s="2" t="n">
        <f aca="false">G28+K28</f>
        <v>63</v>
      </c>
      <c r="N28" s="2" t="n">
        <f aca="false">L28/$E$4</f>
        <v>13.7</v>
      </c>
      <c r="O28" s="2" t="n">
        <f aca="false">M28/$E$5</f>
        <v>12.6</v>
      </c>
      <c r="P28" s="2" t="n">
        <f aca="false">(O28-N28)/($D$8-$E$8)*100</f>
        <v>-5.5</v>
      </c>
      <c r="Q28" s="2" t="n">
        <f aca="false">O28-N28</f>
        <v>-1.1</v>
      </c>
      <c r="R28" s="2" t="n">
        <f aca="false">IF(ROUND(Q28,1)&lt;=ROUND(Q27,1),0,R27+Q28)</f>
        <v>-212.1</v>
      </c>
    </row>
    <row r="29" customFormat="false" ht="15" hidden="false" customHeight="false" outlineLevel="0" collapsed="false">
      <c r="B29" s="2" t="n">
        <f aca="false">D29*$E$4+E29*$E$5</f>
        <v>200</v>
      </c>
      <c r="C29" s="2" t="n">
        <f aca="false">0.5*$E$4*D29^2+0.5*$E$5*E29^2</f>
        <v>1335.35</v>
      </c>
      <c r="D29" s="2" t="n">
        <f aca="false">N28</f>
        <v>13.7</v>
      </c>
      <c r="E29" s="2" t="n">
        <f aca="false">O28</f>
        <v>12.6</v>
      </c>
      <c r="F29" s="2" t="n">
        <f aca="false">D29*$E$4</f>
        <v>137</v>
      </c>
      <c r="G29" s="2" t="n">
        <f aca="false">E29*$E$5</f>
        <v>63</v>
      </c>
      <c r="H29" s="2" t="n">
        <f aca="false">IF(ROUND(C29,0)=ROUND($C$8,0),0,(IF(C29&lt;$C$8,1,-1)))</f>
        <v>1</v>
      </c>
      <c r="I29" s="2" t="n">
        <f aca="false">IF(C29&gt;$C$8, H29*ABS(I28/2), H29*ABS(I28))</f>
        <v>0.015</v>
      </c>
      <c r="J29" s="2" t="n">
        <f aca="false">$F$8*I29</f>
        <v>3</v>
      </c>
      <c r="K29" s="2" t="n">
        <f aca="false">J29</f>
        <v>3</v>
      </c>
      <c r="L29" s="2" t="n">
        <f aca="false">F29-J29</f>
        <v>134</v>
      </c>
      <c r="M29" s="2" t="n">
        <f aca="false">G29+K29</f>
        <v>66</v>
      </c>
      <c r="N29" s="2" t="n">
        <f aca="false">L29/$E$4</f>
        <v>13.4</v>
      </c>
      <c r="O29" s="2" t="n">
        <f aca="false">M29/$E$5</f>
        <v>13.2</v>
      </c>
      <c r="P29" s="2" t="n">
        <f aca="false">(O29-N29)/($D$8-$E$8)*100</f>
        <v>-1.00000000000001</v>
      </c>
      <c r="Q29" s="2" t="n">
        <f aca="false">O29-N29</f>
        <v>-0.200000000000001</v>
      </c>
      <c r="R29" s="2" t="n">
        <f aca="false">IF(ROUND(Q29,1)&lt;=ROUND(Q28,1),0,R28+Q29)</f>
        <v>-212.3</v>
      </c>
    </row>
    <row r="30" customFormat="false" ht="15" hidden="false" customHeight="false" outlineLevel="0" collapsed="false">
      <c r="B30" s="2" t="n">
        <f aca="false">D30*$E$4+E30*$E$5</f>
        <v>200</v>
      </c>
      <c r="C30" s="2" t="n">
        <f aca="false">0.5*$E$4*D30^2+0.5*$E$5*E30^2</f>
        <v>1333.4</v>
      </c>
      <c r="D30" s="2" t="n">
        <f aca="false">N29</f>
        <v>13.4</v>
      </c>
      <c r="E30" s="2" t="n">
        <f aca="false">O29</f>
        <v>13.2</v>
      </c>
      <c r="F30" s="2" t="n">
        <f aca="false">D30*$E$4</f>
        <v>134</v>
      </c>
      <c r="G30" s="2" t="n">
        <f aca="false">E30*$E$5</f>
        <v>66</v>
      </c>
      <c r="H30" s="2" t="n">
        <f aca="false">IF(ROUND(C30,0)=ROUND($C$8,0),0,(IF(C30&lt;$C$8,1,-1)))</f>
        <v>1</v>
      </c>
      <c r="I30" s="2" t="n">
        <f aca="false">IF(C30&gt;$C$8, H30*ABS(I29/2), H30*ABS(I29))</f>
        <v>0.015</v>
      </c>
      <c r="J30" s="2" t="n">
        <f aca="false">$F$8*I30</f>
        <v>3</v>
      </c>
      <c r="K30" s="2" t="n">
        <f aca="false">J30</f>
        <v>3</v>
      </c>
      <c r="L30" s="2" t="n">
        <f aca="false">F30-J30</f>
        <v>131</v>
      </c>
      <c r="M30" s="2" t="n">
        <f aca="false">G30+K30</f>
        <v>69</v>
      </c>
      <c r="N30" s="2" t="n">
        <f aca="false">L30/$E$4</f>
        <v>13.1</v>
      </c>
      <c r="O30" s="2" t="n">
        <f aca="false">M30/$E$5</f>
        <v>13.8</v>
      </c>
      <c r="P30" s="2" t="n">
        <f aca="false">(O30-N30)/($D$8-$E$8)*100</f>
        <v>3.50000000000001</v>
      </c>
      <c r="Q30" s="2" t="n">
        <f aca="false">O30-N30</f>
        <v>0.700000000000001</v>
      </c>
      <c r="R30" s="2" t="n">
        <f aca="false">IF(ROUND(Q30,1)&lt;=ROUND(Q29,1),0,R29+Q30)</f>
        <v>-211.6</v>
      </c>
    </row>
    <row r="31" customFormat="false" ht="15" hidden="false" customHeight="false" outlineLevel="0" collapsed="false">
      <c r="B31" s="2" t="n">
        <f aca="false">D31*$E$4+E31*$E$5</f>
        <v>200</v>
      </c>
      <c r="C31" s="2" t="n">
        <f aca="false">0.5*$E$4*D31^2+0.5*$E$5*E31^2</f>
        <v>1334.15</v>
      </c>
      <c r="D31" s="2" t="n">
        <f aca="false">N30</f>
        <v>13.1</v>
      </c>
      <c r="E31" s="2" t="n">
        <f aca="false">O30</f>
        <v>13.8</v>
      </c>
      <c r="F31" s="2" t="n">
        <f aca="false">D31*$E$4</f>
        <v>131</v>
      </c>
      <c r="G31" s="2" t="n">
        <f aca="false">E31*$E$5</f>
        <v>69</v>
      </c>
      <c r="H31" s="2" t="n">
        <f aca="false">IF(ROUND(C31,0)=ROUND($C$8,0),0,(IF(C31&lt;$C$8,1,-1)))</f>
        <v>1</v>
      </c>
      <c r="I31" s="2" t="n">
        <f aca="false">IF(C31&gt;$C$8, H31*ABS(I30/2), H31*ABS(I30))</f>
        <v>0.015</v>
      </c>
      <c r="J31" s="2" t="n">
        <f aca="false">$F$8*I31</f>
        <v>3</v>
      </c>
      <c r="K31" s="2" t="n">
        <f aca="false">J31</f>
        <v>3</v>
      </c>
      <c r="L31" s="2" t="n">
        <f aca="false">F31-J31</f>
        <v>128</v>
      </c>
      <c r="M31" s="2" t="n">
        <f aca="false">G31+K31</f>
        <v>72</v>
      </c>
      <c r="N31" s="2" t="n">
        <f aca="false">L31/$E$4</f>
        <v>12.8</v>
      </c>
      <c r="O31" s="2" t="n">
        <f aca="false">M31/$E$5</f>
        <v>14.4</v>
      </c>
      <c r="P31" s="2" t="n">
        <f aca="false">(O31-N31)/($D$8-$E$8)*100</f>
        <v>8</v>
      </c>
      <c r="Q31" s="2" t="n">
        <f aca="false">O31-N31</f>
        <v>1.6</v>
      </c>
      <c r="R31" s="2" t="n">
        <f aca="false">IF(ROUND(Q31,1)&lt;=ROUND(Q30,1),0,R30+Q31)</f>
        <v>-210</v>
      </c>
    </row>
    <row r="32" customFormat="false" ht="15" hidden="false" customHeight="false" outlineLevel="0" collapsed="false">
      <c r="B32" s="2" t="n">
        <f aca="false">D32*$E$4+E32*$E$5</f>
        <v>200</v>
      </c>
      <c r="C32" s="2" t="n">
        <f aca="false">0.5*$E$4*D32^2+0.5*$E$5*E32^2</f>
        <v>1337.6</v>
      </c>
      <c r="D32" s="2" t="n">
        <f aca="false">N31</f>
        <v>12.8</v>
      </c>
      <c r="E32" s="2" t="n">
        <f aca="false">O31</f>
        <v>14.4</v>
      </c>
      <c r="F32" s="2" t="n">
        <f aca="false">D32*$E$4</f>
        <v>128</v>
      </c>
      <c r="G32" s="2" t="n">
        <f aca="false">E32*$E$5</f>
        <v>72</v>
      </c>
      <c r="H32" s="2" t="n">
        <f aca="false">IF(ROUND(C32,0)=ROUND($C$8,0),0,(IF(C32&lt;$C$8,1,-1)))</f>
        <v>1</v>
      </c>
      <c r="I32" s="2" t="n">
        <f aca="false">IF(C32&gt;$C$8, H32*ABS(I31/2), H32*ABS(I31))</f>
        <v>0.015</v>
      </c>
      <c r="J32" s="2" t="n">
        <f aca="false">$F$8*I32</f>
        <v>3</v>
      </c>
      <c r="K32" s="2" t="n">
        <f aca="false">J32</f>
        <v>3</v>
      </c>
      <c r="L32" s="2" t="n">
        <f aca="false">F32-J32</f>
        <v>125</v>
      </c>
      <c r="M32" s="2" t="n">
        <f aca="false">G32+K32</f>
        <v>75</v>
      </c>
      <c r="N32" s="2" t="n">
        <f aca="false">L32/$E$4</f>
        <v>12.5</v>
      </c>
      <c r="O32" s="2" t="n">
        <f aca="false">M32/$E$5</f>
        <v>15</v>
      </c>
      <c r="P32" s="2" t="n">
        <f aca="false">(O32-N32)/($D$8-$E$8)*100</f>
        <v>12.5</v>
      </c>
      <c r="Q32" s="2" t="n">
        <f aca="false">O32-N32</f>
        <v>2.5</v>
      </c>
      <c r="R32" s="2" t="n">
        <f aca="false">IF(ROUND(Q32,1)&lt;=ROUND(Q31,1),0,R31+Q32)</f>
        <v>-207.5</v>
      </c>
    </row>
    <row r="33" customFormat="false" ht="15" hidden="false" customHeight="false" outlineLevel="0" collapsed="false">
      <c r="B33" s="2" t="n">
        <f aca="false">D33*$E$4+E33*$E$5</f>
        <v>200</v>
      </c>
      <c r="C33" s="2" t="n">
        <f aca="false">0.5*$E$4*D33^2+0.5*$E$5*E33^2</f>
        <v>1343.75</v>
      </c>
      <c r="D33" s="2" t="n">
        <f aca="false">N32</f>
        <v>12.5</v>
      </c>
      <c r="E33" s="2" t="n">
        <f aca="false">O32</f>
        <v>15</v>
      </c>
      <c r="F33" s="2" t="n">
        <f aca="false">D33*$E$4</f>
        <v>125</v>
      </c>
      <c r="G33" s="2" t="n">
        <f aca="false">E33*$E$5</f>
        <v>75</v>
      </c>
      <c r="H33" s="2" t="n">
        <f aca="false">IF(ROUND(C33,0)=ROUND($C$8,0),0,(IF(C33&lt;$C$8,1,-1)))</f>
        <v>1</v>
      </c>
      <c r="I33" s="2" t="n">
        <f aca="false">IF(C33&gt;$C$8, H33*ABS(I32/2), H33*ABS(I32))</f>
        <v>0.015</v>
      </c>
      <c r="J33" s="2" t="n">
        <f aca="false">$F$8*I33</f>
        <v>3</v>
      </c>
      <c r="K33" s="2" t="n">
        <f aca="false">J33</f>
        <v>3</v>
      </c>
      <c r="L33" s="2" t="n">
        <f aca="false">F33-J33</f>
        <v>122</v>
      </c>
      <c r="M33" s="2" t="n">
        <f aca="false">G33+K33</f>
        <v>78</v>
      </c>
      <c r="N33" s="2" t="n">
        <f aca="false">L33/$E$4</f>
        <v>12.2</v>
      </c>
      <c r="O33" s="2" t="n">
        <f aca="false">M33/$E$5</f>
        <v>15.6</v>
      </c>
      <c r="P33" s="2" t="n">
        <f aca="false">(O33-N33)/($D$8-$E$8)*100</f>
        <v>17</v>
      </c>
      <c r="Q33" s="2" t="n">
        <f aca="false">O33-N33</f>
        <v>3.4</v>
      </c>
      <c r="R33" s="2" t="n">
        <f aca="false">IF(ROUND(Q33,1)&lt;=ROUND(Q32,1),0,R32+Q33)</f>
        <v>-204.1</v>
      </c>
    </row>
    <row r="34" customFormat="false" ht="15" hidden="false" customHeight="false" outlineLevel="0" collapsed="false">
      <c r="B34" s="2" t="n">
        <f aca="false">D34*$E$4+E34*$E$5</f>
        <v>200</v>
      </c>
      <c r="C34" s="2" t="n">
        <f aca="false">0.5*$E$4*D34^2+0.5*$E$5*E34^2</f>
        <v>1352.6</v>
      </c>
      <c r="D34" s="2" t="n">
        <f aca="false">N33</f>
        <v>12.2</v>
      </c>
      <c r="E34" s="2" t="n">
        <f aca="false">O33</f>
        <v>15.6</v>
      </c>
      <c r="F34" s="2" t="n">
        <f aca="false">D34*$E$4</f>
        <v>122</v>
      </c>
      <c r="G34" s="2" t="n">
        <f aca="false">E34*$E$5</f>
        <v>78</v>
      </c>
      <c r="H34" s="2" t="n">
        <f aca="false">IF(ROUND(C34,0)=ROUND($C$8,0),0,(IF(C34&lt;$C$8,1,-1)))</f>
        <v>1</v>
      </c>
      <c r="I34" s="2" t="n">
        <f aca="false">IF(C34&gt;$C$8, H34*ABS(I33/2), H34*ABS(I33))</f>
        <v>0.015</v>
      </c>
      <c r="J34" s="2" t="n">
        <f aca="false">$F$8*I34</f>
        <v>3</v>
      </c>
      <c r="K34" s="2" t="n">
        <f aca="false">J34</f>
        <v>3</v>
      </c>
      <c r="L34" s="2" t="n">
        <f aca="false">F34-J34</f>
        <v>119</v>
      </c>
      <c r="M34" s="2" t="n">
        <f aca="false">G34+K34</f>
        <v>81</v>
      </c>
      <c r="N34" s="2" t="n">
        <f aca="false">L34/$E$4</f>
        <v>11.9</v>
      </c>
      <c r="O34" s="2" t="n">
        <f aca="false">M34/$E$5</f>
        <v>16.2</v>
      </c>
      <c r="P34" s="2" t="n">
        <f aca="false">(O34-N34)/($D$8-$E$8)*100</f>
        <v>21.5</v>
      </c>
      <c r="Q34" s="2" t="n">
        <f aca="false">O34-N34</f>
        <v>4.3</v>
      </c>
      <c r="R34" s="2" t="n">
        <f aca="false">IF(ROUND(Q34,1)&lt;=ROUND(Q33,1),0,R33+Q34)</f>
        <v>-199.8</v>
      </c>
    </row>
    <row r="35" customFormat="false" ht="15" hidden="false" customHeight="false" outlineLevel="0" collapsed="false">
      <c r="B35" s="2" t="n">
        <f aca="false">D35*$E$4+E35*$E$5</f>
        <v>200</v>
      </c>
      <c r="C35" s="2" t="n">
        <f aca="false">0.5*$E$4*D35^2+0.5*$E$5*E35^2</f>
        <v>1364.15</v>
      </c>
      <c r="D35" s="2" t="n">
        <f aca="false">N34</f>
        <v>11.9</v>
      </c>
      <c r="E35" s="2" t="n">
        <f aca="false">O34</f>
        <v>16.2</v>
      </c>
      <c r="F35" s="2" t="n">
        <f aca="false">D35*$E$4</f>
        <v>119</v>
      </c>
      <c r="G35" s="2" t="n">
        <f aca="false">E35*$E$5</f>
        <v>81</v>
      </c>
      <c r="H35" s="2" t="n">
        <f aca="false">IF(ROUND(C35,0)=ROUND($C$8,0),0,(IF(C35&lt;$C$8,1,-1)))</f>
        <v>1</v>
      </c>
      <c r="I35" s="2" t="n">
        <f aca="false">IF(C35&gt;$C$8, H35*ABS(I34/2), H35*ABS(I34))</f>
        <v>0.015</v>
      </c>
      <c r="J35" s="2" t="n">
        <f aca="false">$F$8*I35</f>
        <v>3</v>
      </c>
      <c r="K35" s="2" t="n">
        <f aca="false">J35</f>
        <v>3</v>
      </c>
      <c r="L35" s="2" t="n">
        <f aca="false">F35-J35</f>
        <v>116</v>
      </c>
      <c r="M35" s="2" t="n">
        <f aca="false">G35+K35</f>
        <v>84</v>
      </c>
      <c r="N35" s="2" t="n">
        <f aca="false">L35/$E$4</f>
        <v>11.6</v>
      </c>
      <c r="O35" s="2" t="n">
        <f aca="false">M35/$E$5</f>
        <v>16.8</v>
      </c>
      <c r="P35" s="2" t="n">
        <f aca="false">(O35-N35)/($D$8-$E$8)*100</f>
        <v>26</v>
      </c>
      <c r="Q35" s="2" t="n">
        <f aca="false">O35-N35</f>
        <v>5.2</v>
      </c>
      <c r="R35" s="2" t="n">
        <f aca="false">IF(ROUND(Q35,1)&lt;=ROUND(Q34,1),0,R34+Q35)</f>
        <v>-194.6</v>
      </c>
    </row>
    <row r="36" customFormat="false" ht="15" hidden="false" customHeight="false" outlineLevel="0" collapsed="false">
      <c r="B36" s="2" t="n">
        <f aca="false">D36*$E$4+E36*$E$5</f>
        <v>200</v>
      </c>
      <c r="C36" s="2" t="n">
        <f aca="false">0.5*$E$4*D36^2+0.5*$E$5*E36^2</f>
        <v>1378.4</v>
      </c>
      <c r="D36" s="2" t="n">
        <f aca="false">N35</f>
        <v>11.6</v>
      </c>
      <c r="E36" s="2" t="n">
        <f aca="false">O35</f>
        <v>16.8</v>
      </c>
      <c r="F36" s="2" t="n">
        <f aca="false">D36*$E$4</f>
        <v>116</v>
      </c>
      <c r="G36" s="2" t="n">
        <f aca="false">E36*$E$5</f>
        <v>84</v>
      </c>
      <c r="H36" s="2" t="n">
        <f aca="false">IF(ROUND(C36,0)=ROUND($C$8,0),0,(IF(C36&lt;$C$8,1,-1)))</f>
        <v>1</v>
      </c>
      <c r="I36" s="2" t="n">
        <f aca="false">IF(C36&gt;$C$8, H36*ABS(I35/2), H36*ABS(I35))</f>
        <v>0.015</v>
      </c>
      <c r="J36" s="2" t="n">
        <f aca="false">$F$8*I36</f>
        <v>3</v>
      </c>
      <c r="K36" s="2" t="n">
        <f aca="false">J36</f>
        <v>3</v>
      </c>
      <c r="L36" s="2" t="n">
        <f aca="false">F36-J36</f>
        <v>113</v>
      </c>
      <c r="M36" s="2" t="n">
        <f aca="false">G36+K36</f>
        <v>87</v>
      </c>
      <c r="N36" s="2" t="n">
        <f aca="false">L36/$E$4</f>
        <v>11.3</v>
      </c>
      <c r="O36" s="2" t="n">
        <f aca="false">M36/$E$5</f>
        <v>17.4</v>
      </c>
      <c r="P36" s="2" t="n">
        <f aca="false">(O36-N36)/($D$8-$E$8)*100</f>
        <v>30.5</v>
      </c>
      <c r="Q36" s="2" t="n">
        <f aca="false">O36-N36</f>
        <v>6.1</v>
      </c>
      <c r="R36" s="2" t="n">
        <f aca="false">IF(ROUND(Q36,1)&lt;=ROUND(Q35,1),0,R35+Q36)</f>
        <v>-188.5</v>
      </c>
    </row>
    <row r="37" customFormat="false" ht="15" hidden="false" customHeight="false" outlineLevel="0" collapsed="false">
      <c r="B37" s="2" t="n">
        <f aca="false">D37*$E$4+E37*$E$5</f>
        <v>200</v>
      </c>
      <c r="C37" s="2" t="n">
        <f aca="false">0.5*$E$4*D37^2+0.5*$E$5*E37^2</f>
        <v>1395.35</v>
      </c>
      <c r="D37" s="2" t="n">
        <f aca="false">N36</f>
        <v>11.3</v>
      </c>
      <c r="E37" s="2" t="n">
        <f aca="false">O36</f>
        <v>17.4</v>
      </c>
      <c r="F37" s="2" t="n">
        <f aca="false">D37*$E$4</f>
        <v>113</v>
      </c>
      <c r="G37" s="2" t="n">
        <f aca="false">E37*$E$5</f>
        <v>87</v>
      </c>
      <c r="H37" s="2" t="n">
        <f aca="false">IF(ROUND(C37,0)=ROUND($C$8,0),0,(IF(C37&lt;$C$8,1,-1)))</f>
        <v>1</v>
      </c>
      <c r="I37" s="2" t="n">
        <f aca="false">IF(C37&gt;$C$8, H37*ABS(I36/2), H37*ABS(I36))</f>
        <v>0.015</v>
      </c>
      <c r="J37" s="2" t="n">
        <f aca="false">$F$8*I37</f>
        <v>3</v>
      </c>
      <c r="K37" s="2" t="n">
        <f aca="false">J37</f>
        <v>3</v>
      </c>
      <c r="L37" s="2" t="n">
        <f aca="false">F37-J37</f>
        <v>110</v>
      </c>
      <c r="M37" s="2" t="n">
        <f aca="false">G37+K37</f>
        <v>90</v>
      </c>
      <c r="N37" s="2" t="n">
        <f aca="false">L37/$E$4</f>
        <v>11</v>
      </c>
      <c r="O37" s="2" t="n">
        <f aca="false">M37/$E$5</f>
        <v>18</v>
      </c>
      <c r="P37" s="2" t="n">
        <f aca="false">(O37-N37)/($D$8-$E$8)*100</f>
        <v>35</v>
      </c>
      <c r="Q37" s="2" t="n">
        <f aca="false">O37-N37</f>
        <v>7</v>
      </c>
      <c r="R37" s="2" t="n">
        <f aca="false">IF(ROUND(Q37,1)&lt;=ROUND(Q36,1),0,R36+Q37)</f>
        <v>-181.5</v>
      </c>
    </row>
    <row r="38" customFormat="false" ht="15" hidden="false" customHeight="false" outlineLevel="0" collapsed="false">
      <c r="B38" s="2" t="n">
        <f aca="false">D38*$E$4+E38*$E$5</f>
        <v>200</v>
      </c>
      <c r="C38" s="2" t="n">
        <f aca="false">0.5*$E$4*D38^2+0.5*$E$5*E38^2</f>
        <v>1415</v>
      </c>
      <c r="D38" s="2" t="n">
        <f aca="false">N37</f>
        <v>11</v>
      </c>
      <c r="E38" s="2" t="n">
        <f aca="false">O37</f>
        <v>18</v>
      </c>
      <c r="F38" s="2" t="n">
        <f aca="false">D38*$E$4</f>
        <v>110</v>
      </c>
      <c r="G38" s="2" t="n">
        <f aca="false">E38*$E$5</f>
        <v>90</v>
      </c>
      <c r="H38" s="2" t="n">
        <f aca="false">IF(ROUND(C38,0)=ROUND($C$8,0),0,(IF(C38&lt;$C$8,1,-1)))</f>
        <v>1</v>
      </c>
      <c r="I38" s="2" t="n">
        <f aca="false">IF(C38&gt;$C$8, H38*ABS(I37/2), H38*ABS(I37))</f>
        <v>0.015</v>
      </c>
      <c r="J38" s="2" t="n">
        <f aca="false">$F$8*I38</f>
        <v>3</v>
      </c>
      <c r="K38" s="2" t="n">
        <f aca="false">J38</f>
        <v>3</v>
      </c>
      <c r="L38" s="2" t="n">
        <f aca="false">F38-J38</f>
        <v>107</v>
      </c>
      <c r="M38" s="2" t="n">
        <f aca="false">G38+K38</f>
        <v>93</v>
      </c>
      <c r="N38" s="2" t="n">
        <f aca="false">L38/$E$4</f>
        <v>10.7</v>
      </c>
      <c r="O38" s="2" t="n">
        <f aca="false">M38/$E$5</f>
        <v>18.6</v>
      </c>
      <c r="P38" s="2" t="n">
        <f aca="false">(O38-N38)/($D$8-$E$8)*100</f>
        <v>39.5</v>
      </c>
      <c r="Q38" s="2" t="n">
        <f aca="false">O38-N38</f>
        <v>7.9</v>
      </c>
      <c r="R38" s="2" t="n">
        <f aca="false">IF(ROUND(Q38,1)&lt;=ROUND(Q37,1),0,R37+Q38)</f>
        <v>-173.6</v>
      </c>
    </row>
    <row r="39" customFormat="false" ht="15" hidden="false" customHeight="false" outlineLevel="0" collapsed="false">
      <c r="B39" s="2" t="n">
        <f aca="false">D39*$E$4+E39*$E$5</f>
        <v>200</v>
      </c>
      <c r="C39" s="2" t="n">
        <f aca="false">0.5*$E$4*D39^2+0.5*$E$5*E39^2</f>
        <v>1437.35</v>
      </c>
      <c r="D39" s="2" t="n">
        <f aca="false">N38</f>
        <v>10.7</v>
      </c>
      <c r="E39" s="2" t="n">
        <f aca="false">O38</f>
        <v>18.6</v>
      </c>
      <c r="F39" s="2" t="n">
        <f aca="false">D39*$E$4</f>
        <v>107</v>
      </c>
      <c r="G39" s="2" t="n">
        <f aca="false">E39*$E$5</f>
        <v>93</v>
      </c>
      <c r="H39" s="2" t="n">
        <f aca="false">IF(ROUND(C39,0)=ROUND($C$8,0),0,(IF(C39&lt;$C$8,1,-1)))</f>
        <v>1</v>
      </c>
      <c r="I39" s="2" t="n">
        <f aca="false">IF(C39&gt;$C$8, H39*ABS(I38/2), H39*ABS(I38))</f>
        <v>0.015</v>
      </c>
      <c r="J39" s="2" t="n">
        <f aca="false">$F$8*I39</f>
        <v>3</v>
      </c>
      <c r="K39" s="2" t="n">
        <f aca="false">J39</f>
        <v>3</v>
      </c>
      <c r="L39" s="2" t="n">
        <f aca="false">F39-J39</f>
        <v>104</v>
      </c>
      <c r="M39" s="2" t="n">
        <f aca="false">G39+K39</f>
        <v>96</v>
      </c>
      <c r="N39" s="2" t="n">
        <f aca="false">L39/$E$4</f>
        <v>10.4</v>
      </c>
      <c r="O39" s="2" t="n">
        <f aca="false">M39/$E$5</f>
        <v>19.2</v>
      </c>
      <c r="P39" s="2" t="n">
        <f aca="false">(O39-N39)/($D$8-$E$8)*100</f>
        <v>44</v>
      </c>
      <c r="Q39" s="2" t="n">
        <f aca="false">O39-N39</f>
        <v>8.8</v>
      </c>
      <c r="R39" s="2" t="n">
        <f aca="false">IF(ROUND(Q39,1)&lt;=ROUND(Q38,1),0,R38+Q39)</f>
        <v>-164.8</v>
      </c>
    </row>
    <row r="40" customFormat="false" ht="15" hidden="false" customHeight="false" outlineLevel="0" collapsed="false">
      <c r="B40" s="2" t="n">
        <f aca="false">D40*$E$4+E40*$E$5</f>
        <v>200</v>
      </c>
      <c r="C40" s="2" t="n">
        <f aca="false">0.5*$E$4*D40^2+0.5*$E$5*E40^2</f>
        <v>1462.4</v>
      </c>
      <c r="D40" s="2" t="n">
        <f aca="false">N39</f>
        <v>10.4</v>
      </c>
      <c r="E40" s="2" t="n">
        <f aca="false">O39</f>
        <v>19.2</v>
      </c>
      <c r="F40" s="2" t="n">
        <f aca="false">D40*$E$4</f>
        <v>104</v>
      </c>
      <c r="G40" s="2" t="n">
        <f aca="false">E40*$E$5</f>
        <v>96</v>
      </c>
      <c r="H40" s="2" t="n">
        <f aca="false">IF(ROUND(C40,0)=ROUND($C$8,0),0,(IF(C40&lt;$C$8,1,-1)))</f>
        <v>1</v>
      </c>
      <c r="I40" s="2" t="n">
        <f aca="false">IF(C40&gt;$C$8, H40*ABS(I39/2), H40*ABS(I39))</f>
        <v>0.015</v>
      </c>
      <c r="J40" s="2" t="n">
        <f aca="false">$F$8*I40</f>
        <v>3</v>
      </c>
      <c r="K40" s="2" t="n">
        <f aca="false">J40</f>
        <v>3</v>
      </c>
      <c r="L40" s="2" t="n">
        <f aca="false">F40-J40</f>
        <v>101</v>
      </c>
      <c r="M40" s="2" t="n">
        <f aca="false">G40+K40</f>
        <v>99</v>
      </c>
      <c r="N40" s="2" t="n">
        <f aca="false">L40/$E$4</f>
        <v>10.1</v>
      </c>
      <c r="O40" s="2" t="n">
        <f aca="false">M40/$E$5</f>
        <v>19.8</v>
      </c>
      <c r="P40" s="2" t="n">
        <f aca="false">(O40-N40)/($D$8-$E$8)*100</f>
        <v>48.5</v>
      </c>
      <c r="Q40" s="2" t="n">
        <f aca="false">O40-N40</f>
        <v>9.7</v>
      </c>
      <c r="R40" s="2" t="n">
        <f aca="false">IF(ROUND(Q40,1)&lt;=ROUND(Q39,1),0,R39+Q40)</f>
        <v>-155.1</v>
      </c>
    </row>
    <row r="41" customFormat="false" ht="15" hidden="false" customHeight="false" outlineLevel="0" collapsed="false">
      <c r="B41" s="2" t="n">
        <f aca="false">D41*$E$4+E41*$E$5</f>
        <v>200</v>
      </c>
      <c r="C41" s="2" t="n">
        <f aca="false">0.5*$E$4*D41^2+0.5*$E$5*E41^2</f>
        <v>1490.15</v>
      </c>
      <c r="D41" s="2" t="n">
        <f aca="false">N40</f>
        <v>10.1</v>
      </c>
      <c r="E41" s="2" t="n">
        <f aca="false">O40</f>
        <v>19.8</v>
      </c>
      <c r="F41" s="2" t="n">
        <f aca="false">D41*$E$4</f>
        <v>101</v>
      </c>
      <c r="G41" s="2" t="n">
        <f aca="false">E41*$E$5</f>
        <v>99</v>
      </c>
      <c r="H41" s="2" t="n">
        <f aca="false">IF(ROUND(C41,0)=ROUND($C$8,0),0,(IF(C41&lt;$C$8,1,-1)))</f>
        <v>1</v>
      </c>
      <c r="I41" s="2" t="n">
        <f aca="false">IF(C41&gt;$C$8, H41*ABS(I40/2), H41*ABS(I40))</f>
        <v>0.015</v>
      </c>
      <c r="J41" s="2" t="n">
        <f aca="false">$F$8*I41</f>
        <v>3</v>
      </c>
      <c r="K41" s="2" t="n">
        <f aca="false">J41</f>
        <v>3</v>
      </c>
      <c r="L41" s="2" t="n">
        <f aca="false">F41-J41</f>
        <v>98</v>
      </c>
      <c r="M41" s="2" t="n">
        <f aca="false">G41+K41</f>
        <v>102</v>
      </c>
      <c r="N41" s="2" t="n">
        <f aca="false">L41/$E$4</f>
        <v>9.8</v>
      </c>
      <c r="O41" s="2" t="n">
        <f aca="false">M41/$E$5</f>
        <v>20.4</v>
      </c>
      <c r="P41" s="2" t="n">
        <f aca="false">(O41-N41)/($D$8-$E$8)*100</f>
        <v>53</v>
      </c>
      <c r="Q41" s="2" t="n">
        <f aca="false">O41-N41</f>
        <v>10.6</v>
      </c>
      <c r="R41" s="2" t="n">
        <f aca="false">IF(ROUND(Q41,1)&lt;=ROUND(Q40,1),0,R40+Q41)</f>
        <v>-144.5</v>
      </c>
    </row>
    <row r="42" customFormat="false" ht="15" hidden="false" customHeight="false" outlineLevel="0" collapsed="false">
      <c r="B42" s="2" t="n">
        <f aca="false">D42*$E$4+E42*$E$5</f>
        <v>200</v>
      </c>
      <c r="C42" s="2" t="n">
        <f aca="false">0.5*$E$4*D42^2+0.5*$E$5*E42^2</f>
        <v>1520.6</v>
      </c>
      <c r="D42" s="2" t="n">
        <f aca="false">N41</f>
        <v>9.8</v>
      </c>
      <c r="E42" s="2" t="n">
        <f aca="false">O41</f>
        <v>20.4</v>
      </c>
      <c r="F42" s="2" t="n">
        <f aca="false">D42*$E$4</f>
        <v>98</v>
      </c>
      <c r="G42" s="2" t="n">
        <f aca="false">E42*$E$5</f>
        <v>102</v>
      </c>
      <c r="H42" s="2" t="n">
        <f aca="false">IF(ROUND(C42,0)=ROUND($C$8,0),0,(IF(C42&lt;$C$8,1,-1)))</f>
        <v>1</v>
      </c>
      <c r="I42" s="2" t="n">
        <f aca="false">IF(C42&gt;$C$8, H42*ABS(I41/2), H42*ABS(I41))</f>
        <v>0.015</v>
      </c>
      <c r="J42" s="2" t="n">
        <f aca="false">$F$8*I42</f>
        <v>3</v>
      </c>
      <c r="K42" s="2" t="n">
        <f aca="false">J42</f>
        <v>3</v>
      </c>
      <c r="L42" s="2" t="n">
        <f aca="false">F42-J42</f>
        <v>95</v>
      </c>
      <c r="M42" s="2" t="n">
        <f aca="false">G42+K42</f>
        <v>105</v>
      </c>
      <c r="N42" s="2" t="n">
        <f aca="false">L42/$E$4</f>
        <v>9.5</v>
      </c>
      <c r="O42" s="2" t="n">
        <f aca="false">M42/$E$5</f>
        <v>21</v>
      </c>
      <c r="P42" s="2" t="n">
        <f aca="false">(O42-N42)/($D$8-$E$8)*100</f>
        <v>57.5</v>
      </c>
      <c r="Q42" s="2" t="n">
        <f aca="false">O42-N42</f>
        <v>11.5</v>
      </c>
      <c r="R42" s="2" t="n">
        <f aca="false">IF(ROUND(Q42,1)&lt;=ROUND(Q41,1),0,R41+Q42)</f>
        <v>-133</v>
      </c>
    </row>
    <row r="43" customFormat="false" ht="15" hidden="false" customHeight="false" outlineLevel="0" collapsed="false">
      <c r="B43" s="2" t="n">
        <f aca="false">D43*$E$4+E43*$E$5</f>
        <v>200</v>
      </c>
      <c r="C43" s="2" t="n">
        <f aca="false">0.5*$E$4*D43^2+0.5*$E$5*E43^2</f>
        <v>1553.75</v>
      </c>
      <c r="D43" s="2" t="n">
        <f aca="false">N42</f>
        <v>9.5</v>
      </c>
      <c r="E43" s="2" t="n">
        <f aca="false">O42</f>
        <v>21</v>
      </c>
      <c r="F43" s="2" t="n">
        <f aca="false">D43*$E$4</f>
        <v>95</v>
      </c>
      <c r="G43" s="2" t="n">
        <f aca="false">E43*$E$5</f>
        <v>105</v>
      </c>
      <c r="H43" s="2" t="n">
        <f aca="false">IF(ROUND(C43,0)=ROUND($C$8,0),0,(IF(C43&lt;$C$8,1,-1)))</f>
        <v>1</v>
      </c>
      <c r="I43" s="2" t="n">
        <f aca="false">IF(C43&gt;$C$8, H43*ABS(I42/2), H43*ABS(I42))</f>
        <v>0.015</v>
      </c>
      <c r="J43" s="2" t="n">
        <f aca="false">$F$8*I43</f>
        <v>3</v>
      </c>
      <c r="K43" s="2" t="n">
        <f aca="false">J43</f>
        <v>3</v>
      </c>
      <c r="L43" s="2" t="n">
        <f aca="false">F43-J43</f>
        <v>92</v>
      </c>
      <c r="M43" s="2" t="n">
        <f aca="false">G43+K43</f>
        <v>108</v>
      </c>
      <c r="N43" s="2" t="n">
        <f aca="false">L43/$E$4</f>
        <v>9.2</v>
      </c>
      <c r="O43" s="2" t="n">
        <f aca="false">M43/$E$5</f>
        <v>21.6</v>
      </c>
      <c r="P43" s="2" t="n">
        <f aca="false">(O43-N43)/($D$8-$E$8)*100</f>
        <v>62</v>
      </c>
      <c r="Q43" s="2" t="n">
        <f aca="false">O43-N43</f>
        <v>12.4</v>
      </c>
      <c r="R43" s="2" t="n">
        <f aca="false">IF(ROUND(Q43,1)&lt;=ROUND(Q42,1),0,R42+Q43)</f>
        <v>-120.6</v>
      </c>
    </row>
    <row r="44" customFormat="false" ht="15" hidden="false" customHeight="false" outlineLevel="0" collapsed="false">
      <c r="B44" s="2" t="n">
        <f aca="false">D44*$E$4+E44*$E$5</f>
        <v>200</v>
      </c>
      <c r="C44" s="2" t="n">
        <f aca="false">0.5*$E$4*D44^2+0.5*$E$5*E44^2</f>
        <v>1589.6</v>
      </c>
      <c r="D44" s="2" t="n">
        <f aca="false">N43</f>
        <v>9.2</v>
      </c>
      <c r="E44" s="2" t="n">
        <f aca="false">O43</f>
        <v>21.6</v>
      </c>
      <c r="F44" s="2" t="n">
        <f aca="false">D44*$E$4</f>
        <v>92</v>
      </c>
      <c r="G44" s="2" t="n">
        <f aca="false">E44*$E$5</f>
        <v>108</v>
      </c>
      <c r="H44" s="2" t="n">
        <f aca="false">IF(ROUND(C44,0)=ROUND($C$8,0),0,(IF(C44&lt;$C$8,1,-1)))</f>
        <v>1</v>
      </c>
      <c r="I44" s="2" t="n">
        <f aca="false">IF(C44&gt;$C$8, H44*ABS(I43/2), H44*ABS(I43))</f>
        <v>0.015</v>
      </c>
      <c r="J44" s="2" t="n">
        <f aca="false">$F$8*I44</f>
        <v>3</v>
      </c>
      <c r="K44" s="2" t="n">
        <f aca="false">J44</f>
        <v>3</v>
      </c>
      <c r="L44" s="2" t="n">
        <f aca="false">F44-J44</f>
        <v>89</v>
      </c>
      <c r="M44" s="2" t="n">
        <f aca="false">G44+K44</f>
        <v>111</v>
      </c>
      <c r="N44" s="2" t="n">
        <f aca="false">L44/$E$4</f>
        <v>8.9</v>
      </c>
      <c r="O44" s="2" t="n">
        <f aca="false">M44/$E$5</f>
        <v>22.2</v>
      </c>
      <c r="P44" s="2" t="n">
        <f aca="false">(O44-N44)/($D$8-$E$8)*100</f>
        <v>66.5</v>
      </c>
      <c r="Q44" s="2" t="n">
        <f aca="false">O44-N44</f>
        <v>13.3</v>
      </c>
      <c r="R44" s="2" t="n">
        <f aca="false">IF(ROUND(Q44,1)&lt;=ROUND(Q43,1),0,R43+Q44)</f>
        <v>-107.3</v>
      </c>
    </row>
    <row r="45" customFormat="false" ht="15" hidden="false" customHeight="false" outlineLevel="0" collapsed="false">
      <c r="B45" s="2" t="n">
        <f aca="false">D45*$E$4+E45*$E$5</f>
        <v>200</v>
      </c>
      <c r="C45" s="2" t="n">
        <f aca="false">0.5*$E$4*D45^2+0.5*$E$5*E45^2</f>
        <v>1628.15</v>
      </c>
      <c r="D45" s="2" t="n">
        <f aca="false">N44</f>
        <v>8.9</v>
      </c>
      <c r="E45" s="2" t="n">
        <f aca="false">O44</f>
        <v>22.2</v>
      </c>
      <c r="F45" s="2" t="n">
        <f aca="false">D45*$E$4</f>
        <v>89</v>
      </c>
      <c r="G45" s="2" t="n">
        <f aca="false">E45*$E$5</f>
        <v>111</v>
      </c>
      <c r="H45" s="2" t="n">
        <f aca="false">IF(ROUND(C45,0)=ROUND($C$8,0),0,(IF(C45&lt;$C$8,1,-1)))</f>
        <v>1</v>
      </c>
      <c r="I45" s="2" t="n">
        <f aca="false">IF(C45&gt;$C$8, H45*ABS(I44/2), H45*ABS(I44))</f>
        <v>0.015</v>
      </c>
      <c r="J45" s="2" t="n">
        <f aca="false">$F$8*I45</f>
        <v>3</v>
      </c>
      <c r="K45" s="2" t="n">
        <f aca="false">J45</f>
        <v>3</v>
      </c>
      <c r="L45" s="2" t="n">
        <f aca="false">F45-J45</f>
        <v>86</v>
      </c>
      <c r="M45" s="2" t="n">
        <f aca="false">G45+K45</f>
        <v>114</v>
      </c>
      <c r="N45" s="2" t="n">
        <f aca="false">L45/$E$4</f>
        <v>8.6</v>
      </c>
      <c r="O45" s="2" t="n">
        <f aca="false">M45/$E$5</f>
        <v>22.8</v>
      </c>
      <c r="P45" s="2" t="n">
        <f aca="false">(O45-N45)/($D$8-$E$8)*100</f>
        <v>71</v>
      </c>
      <c r="Q45" s="2" t="n">
        <f aca="false">O45-N45</f>
        <v>14.2</v>
      </c>
      <c r="R45" s="2" t="n">
        <f aca="false">IF(ROUND(Q45,1)&lt;=ROUND(Q44,1),0,R44+Q45)</f>
        <v>-93.1</v>
      </c>
    </row>
    <row r="46" customFormat="false" ht="15" hidden="false" customHeight="false" outlineLevel="0" collapsed="false">
      <c r="B46" s="2" t="n">
        <f aca="false">D46*$E$4+E46*$E$5</f>
        <v>200</v>
      </c>
      <c r="C46" s="2" t="n">
        <f aca="false">0.5*$E$4*D46^2+0.5*$E$5*E46^2</f>
        <v>1669.4</v>
      </c>
      <c r="D46" s="2" t="n">
        <f aca="false">N45</f>
        <v>8.6</v>
      </c>
      <c r="E46" s="2" t="n">
        <f aca="false">O45</f>
        <v>22.8</v>
      </c>
      <c r="F46" s="2" t="n">
        <f aca="false">D46*$E$4</f>
        <v>86</v>
      </c>
      <c r="G46" s="2" t="n">
        <f aca="false">E46*$E$5</f>
        <v>114</v>
      </c>
      <c r="H46" s="2" t="n">
        <f aca="false">IF(ROUND(C46,0)=ROUND($C$8,0),0,(IF(C46&lt;$C$8,1,-1)))</f>
        <v>1</v>
      </c>
      <c r="I46" s="2" t="n">
        <f aca="false">IF(C46&gt;$C$8, H46*ABS(I45/2), H46*ABS(I45))</f>
        <v>0.015</v>
      </c>
      <c r="J46" s="2" t="n">
        <f aca="false">$F$8*I46</f>
        <v>3</v>
      </c>
      <c r="K46" s="2" t="n">
        <f aca="false">J46</f>
        <v>3</v>
      </c>
      <c r="L46" s="2" t="n">
        <f aca="false">F46-J46</f>
        <v>83</v>
      </c>
      <c r="M46" s="2" t="n">
        <f aca="false">G46+K46</f>
        <v>117</v>
      </c>
      <c r="N46" s="2" t="n">
        <f aca="false">L46/$E$4</f>
        <v>8.3</v>
      </c>
      <c r="O46" s="2" t="n">
        <f aca="false">M46/$E$5</f>
        <v>23.4</v>
      </c>
      <c r="P46" s="2" t="n">
        <f aca="false">(O46-N46)/($D$8-$E$8)*100</f>
        <v>75.5</v>
      </c>
      <c r="Q46" s="2" t="n">
        <f aca="false">O46-N46</f>
        <v>15.1</v>
      </c>
      <c r="R46" s="2" t="n">
        <f aca="false">IF(ROUND(Q46,1)&lt;=ROUND(Q45,1),0,R45+Q46)</f>
        <v>-78</v>
      </c>
    </row>
    <row r="47" customFormat="false" ht="15" hidden="false" customHeight="false" outlineLevel="0" collapsed="false">
      <c r="B47" s="2" t="n">
        <f aca="false">D47*$E$4+E47*$E$5</f>
        <v>200</v>
      </c>
      <c r="C47" s="2" t="n">
        <f aca="false">0.5*$E$4*D47^2+0.5*$E$5*E47^2</f>
        <v>1713.35</v>
      </c>
      <c r="D47" s="2" t="n">
        <f aca="false">N46</f>
        <v>8.3</v>
      </c>
      <c r="E47" s="2" t="n">
        <f aca="false">O46</f>
        <v>23.4</v>
      </c>
      <c r="F47" s="2" t="n">
        <f aca="false">D47*$E$4</f>
        <v>83</v>
      </c>
      <c r="G47" s="2" t="n">
        <f aca="false">E47*$E$5</f>
        <v>117</v>
      </c>
      <c r="H47" s="2" t="n">
        <f aca="false">IF(ROUND(C47,0)=ROUND($C$8,0),0,(IF(C47&lt;$C$8,1,-1)))</f>
        <v>1</v>
      </c>
      <c r="I47" s="2" t="n">
        <f aca="false">IF(C47&gt;$C$8, H47*ABS(I46/2), H47*ABS(I46))</f>
        <v>0.015</v>
      </c>
      <c r="J47" s="2" t="n">
        <f aca="false">$F$8*I47</f>
        <v>3</v>
      </c>
      <c r="K47" s="2" t="n">
        <f aca="false">J47</f>
        <v>3</v>
      </c>
      <c r="L47" s="2" t="n">
        <f aca="false">F47-J47</f>
        <v>80</v>
      </c>
      <c r="M47" s="2" t="n">
        <f aca="false">G47+K47</f>
        <v>120</v>
      </c>
      <c r="N47" s="2" t="n">
        <f aca="false">L47/$E$4</f>
        <v>8</v>
      </c>
      <c r="O47" s="2" t="n">
        <f aca="false">M47/$E$5</f>
        <v>24</v>
      </c>
      <c r="P47" s="2" t="n">
        <f aca="false">(O47-N47)/($D$8-$E$8)*100</f>
        <v>80</v>
      </c>
      <c r="Q47" s="2" t="n">
        <f aca="false">O47-N47</f>
        <v>16</v>
      </c>
      <c r="R47" s="2" t="n">
        <f aca="false">IF(ROUND(Q47,1)&lt;=ROUND(Q46,1),0,R46+Q47)</f>
        <v>-62</v>
      </c>
    </row>
    <row r="48" customFormat="false" ht="15" hidden="false" customHeight="false" outlineLevel="0" collapsed="false">
      <c r="B48" s="2" t="n">
        <f aca="false">D48*$E$4+E48*$E$5</f>
        <v>200</v>
      </c>
      <c r="C48" s="2" t="n">
        <f aca="false">0.5*$E$4*D48^2+0.5*$E$5*E48^2</f>
        <v>1760</v>
      </c>
      <c r="D48" s="2" t="n">
        <f aca="false">N47</f>
        <v>8</v>
      </c>
      <c r="E48" s="2" t="n">
        <f aca="false">O47</f>
        <v>24</v>
      </c>
      <c r="F48" s="2" t="n">
        <f aca="false">D48*$E$4</f>
        <v>80</v>
      </c>
      <c r="G48" s="2" t="n">
        <f aca="false">E48*$E$5</f>
        <v>120</v>
      </c>
      <c r="H48" s="2" t="n">
        <f aca="false">IF(ROUND(C48,0)=ROUND($C$8,0),0,(IF(C48&lt;$C$8,1,-1)))</f>
        <v>1</v>
      </c>
      <c r="I48" s="2" t="n">
        <f aca="false">IF(C48&gt;$C$8, H48*ABS(I47/2), H48*ABS(I47))</f>
        <v>0.015</v>
      </c>
      <c r="J48" s="2" t="n">
        <f aca="false">$F$8*I48</f>
        <v>3</v>
      </c>
      <c r="K48" s="2" t="n">
        <f aca="false">J48</f>
        <v>3</v>
      </c>
      <c r="L48" s="2" t="n">
        <f aca="false">F48-J48</f>
        <v>77</v>
      </c>
      <c r="M48" s="2" t="n">
        <f aca="false">G48+K48</f>
        <v>123</v>
      </c>
      <c r="N48" s="2" t="n">
        <f aca="false">L48/$E$4</f>
        <v>7.7</v>
      </c>
      <c r="O48" s="2" t="n">
        <f aca="false">M48/$E$5</f>
        <v>24.6</v>
      </c>
      <c r="P48" s="2" t="n">
        <f aca="false">(O48-N48)/($D$8-$E$8)*100</f>
        <v>84.5</v>
      </c>
      <c r="Q48" s="2" t="n">
        <f aca="false">O48-N48</f>
        <v>16.9</v>
      </c>
      <c r="R48" s="2" t="n">
        <f aca="false">IF(ROUND(Q48,1)&lt;=ROUND(Q47,1),0,R47+Q48)</f>
        <v>-45.1</v>
      </c>
    </row>
    <row r="49" customFormat="false" ht="15" hidden="false" customHeight="false" outlineLevel="0" collapsed="false">
      <c r="B49" s="2" t="n">
        <f aca="false">D49*$E$4+E49*$E$5</f>
        <v>200</v>
      </c>
      <c r="C49" s="2" t="n">
        <f aca="false">0.5*$E$4*D49^2+0.5*$E$5*E49^2</f>
        <v>1809.35</v>
      </c>
      <c r="D49" s="2" t="n">
        <f aca="false">N48</f>
        <v>7.7</v>
      </c>
      <c r="E49" s="2" t="n">
        <f aca="false">O48</f>
        <v>24.6</v>
      </c>
      <c r="F49" s="2" t="n">
        <f aca="false">D49*$E$4</f>
        <v>77</v>
      </c>
      <c r="G49" s="2" t="n">
        <f aca="false">E49*$E$5</f>
        <v>123</v>
      </c>
      <c r="H49" s="2" t="n">
        <f aca="false">IF(ROUND(C49,0)=ROUND($C$8,0),0,(IF(C49&lt;$C$8,1,-1)))</f>
        <v>1</v>
      </c>
      <c r="I49" s="2" t="n">
        <f aca="false">IF(C49&gt;$C$8, H49*ABS(I48/2), H49*ABS(I48))</f>
        <v>0.015</v>
      </c>
      <c r="J49" s="2" t="n">
        <f aca="false">$F$8*I49</f>
        <v>3</v>
      </c>
      <c r="K49" s="2" t="n">
        <f aca="false">J49</f>
        <v>3</v>
      </c>
      <c r="L49" s="2" t="n">
        <f aca="false">F49-J49</f>
        <v>74</v>
      </c>
      <c r="M49" s="2" t="n">
        <f aca="false">G49+K49</f>
        <v>126</v>
      </c>
      <c r="N49" s="2" t="n">
        <f aca="false">L49/$E$4</f>
        <v>7.4</v>
      </c>
      <c r="O49" s="2" t="n">
        <f aca="false">M49/$E$5</f>
        <v>25.2</v>
      </c>
      <c r="P49" s="2" t="n">
        <f aca="false">(O49-N49)/($D$8-$E$8)*100</f>
        <v>89</v>
      </c>
      <c r="Q49" s="2" t="n">
        <f aca="false">O49-N49</f>
        <v>17.8</v>
      </c>
      <c r="R49" s="2" t="n">
        <f aca="false">IF(ROUND(Q49,1)&lt;=ROUND(Q48,1),0,R48+Q49)</f>
        <v>-27.3</v>
      </c>
    </row>
    <row r="50" customFormat="false" ht="15" hidden="false" customHeight="false" outlineLevel="0" collapsed="false">
      <c r="B50" s="2" t="n">
        <f aca="false">D50*$E$4+E50*$E$5</f>
        <v>200</v>
      </c>
      <c r="C50" s="2" t="n">
        <f aca="false">0.5*$E$4*D50^2+0.5*$E$5*E50^2</f>
        <v>1861.4</v>
      </c>
      <c r="D50" s="2" t="n">
        <f aca="false">N49</f>
        <v>7.4</v>
      </c>
      <c r="E50" s="2" t="n">
        <f aca="false">O49</f>
        <v>25.2</v>
      </c>
      <c r="F50" s="2" t="n">
        <f aca="false">D50*$E$4</f>
        <v>74</v>
      </c>
      <c r="G50" s="2" t="n">
        <f aca="false">E50*$E$5</f>
        <v>126</v>
      </c>
      <c r="H50" s="2" t="n">
        <f aca="false">IF(ROUND(C50,0)=ROUND($C$8,0),0,(IF(C50&lt;$C$8,1,-1)))</f>
        <v>1</v>
      </c>
      <c r="I50" s="2" t="n">
        <f aca="false">IF(C50&gt;$C$8, H50*ABS(I49/2), H50*ABS(I49))</f>
        <v>0.015</v>
      </c>
      <c r="J50" s="2" t="n">
        <f aca="false">$F$8*I50</f>
        <v>3</v>
      </c>
      <c r="K50" s="2" t="n">
        <f aca="false">J50</f>
        <v>3</v>
      </c>
      <c r="L50" s="2" t="n">
        <f aca="false">F50-J50</f>
        <v>71</v>
      </c>
      <c r="M50" s="2" t="n">
        <f aca="false">G50+K50</f>
        <v>129</v>
      </c>
      <c r="N50" s="2" t="n">
        <f aca="false">L50/$E$4</f>
        <v>7.1</v>
      </c>
      <c r="O50" s="2" t="n">
        <f aca="false">M50/$E$5</f>
        <v>25.8</v>
      </c>
      <c r="P50" s="2" t="n">
        <f aca="false">(O50-N50)/($D$8-$E$8)*100</f>
        <v>93.5</v>
      </c>
      <c r="Q50" s="2" t="n">
        <f aca="false">O50-N50</f>
        <v>18.7</v>
      </c>
      <c r="R50" s="2" t="n">
        <f aca="false">IF(ROUND(Q50,1)&lt;=ROUND(Q49,1),0,R49+Q50)</f>
        <v>-8.59999999999999</v>
      </c>
    </row>
    <row r="51" customFormat="false" ht="15" hidden="false" customHeight="false" outlineLevel="0" collapsed="false">
      <c r="B51" s="2" t="n">
        <f aca="false">D51*$E$4+E51*$E$5</f>
        <v>200</v>
      </c>
      <c r="C51" s="2" t="n">
        <f aca="false">0.5*$E$4*D51^2+0.5*$E$5*E51^2</f>
        <v>1916.15</v>
      </c>
      <c r="D51" s="2" t="n">
        <f aca="false">N50</f>
        <v>7.1</v>
      </c>
      <c r="E51" s="2" t="n">
        <f aca="false">O50</f>
        <v>25.8</v>
      </c>
      <c r="F51" s="2" t="n">
        <f aca="false">D51*$E$4</f>
        <v>71</v>
      </c>
      <c r="G51" s="2" t="n">
        <f aca="false">E51*$E$5</f>
        <v>129</v>
      </c>
      <c r="H51" s="2" t="n">
        <f aca="false">IF(ROUND(C51,0)=ROUND($C$8,0),0,(IF(C51&lt;$C$8,1,-1)))</f>
        <v>1</v>
      </c>
      <c r="I51" s="2" t="n">
        <f aca="false">IF(C51&gt;$C$8, H51*ABS(I50/2), H51*ABS(I50))</f>
        <v>0.015</v>
      </c>
      <c r="J51" s="2" t="n">
        <f aca="false">$F$8*I51</f>
        <v>3</v>
      </c>
      <c r="K51" s="2" t="n">
        <f aca="false">J51</f>
        <v>3</v>
      </c>
      <c r="L51" s="2" t="n">
        <f aca="false">F51-J51</f>
        <v>68</v>
      </c>
      <c r="M51" s="2" t="n">
        <f aca="false">G51+K51</f>
        <v>132</v>
      </c>
      <c r="N51" s="2" t="n">
        <f aca="false">L51/$E$4</f>
        <v>6.8</v>
      </c>
      <c r="O51" s="2" t="n">
        <f aca="false">M51/$E$5</f>
        <v>26.4</v>
      </c>
      <c r="P51" s="2" t="n">
        <f aca="false">(O51-N51)/($D$8-$E$8)*100</f>
        <v>98</v>
      </c>
      <c r="Q51" s="2" t="n">
        <f aca="false">O51-N51</f>
        <v>19.6</v>
      </c>
      <c r="R51" s="2" t="n">
        <f aca="false">IF(ROUND(Q51,1)&lt;=ROUND(Q50,1),0,R50+Q51)</f>
        <v>11</v>
      </c>
    </row>
    <row r="52" customFormat="false" ht="15" hidden="false" customHeight="false" outlineLevel="0" collapsed="false">
      <c r="B52" s="2" t="n">
        <f aca="false">D52*$E$4+E52*$E$5</f>
        <v>200</v>
      </c>
      <c r="C52" s="2" t="n">
        <f aca="false">0.5*$E$4*D52^2+0.5*$E$5*E52^2</f>
        <v>1973.6</v>
      </c>
      <c r="D52" s="2" t="n">
        <f aca="false">N51</f>
        <v>6.8</v>
      </c>
      <c r="E52" s="2" t="n">
        <f aca="false">O51</f>
        <v>26.4</v>
      </c>
      <c r="F52" s="2" t="n">
        <f aca="false">D52*$E$4</f>
        <v>68</v>
      </c>
      <c r="G52" s="2" t="n">
        <f aca="false">E52*$E$5</f>
        <v>132</v>
      </c>
      <c r="H52" s="2" t="n">
        <f aca="false">IF(ROUND(C52,0)=ROUND($C$8,0),0,(IF(C52&lt;$C$8,1,-1)))</f>
        <v>1</v>
      </c>
      <c r="I52" s="2" t="n">
        <f aca="false">IF(C52&gt;$C$8, H52*ABS(I51/2), H52*ABS(I51))</f>
        <v>0.015</v>
      </c>
      <c r="J52" s="2" t="n">
        <f aca="false">$F$8*I52</f>
        <v>3</v>
      </c>
      <c r="K52" s="2" t="n">
        <f aca="false">J52</f>
        <v>3</v>
      </c>
      <c r="L52" s="2" t="n">
        <f aca="false">F52-J52</f>
        <v>65</v>
      </c>
      <c r="M52" s="2" t="n">
        <f aca="false">G52+K52</f>
        <v>135</v>
      </c>
      <c r="N52" s="2" t="n">
        <f aca="false">L52/$E$4</f>
        <v>6.5</v>
      </c>
      <c r="O52" s="2" t="n">
        <f aca="false">M52/$E$5</f>
        <v>27</v>
      </c>
      <c r="P52" s="2" t="n">
        <f aca="false">(O52-N52)/($D$8-$E$8)*100</f>
        <v>102.5</v>
      </c>
      <c r="Q52" s="2" t="n">
        <f aca="false">O52-N52</f>
        <v>20.5</v>
      </c>
      <c r="R52" s="2" t="n">
        <f aca="false">IF(ROUND(Q52,1)&lt;=ROUND(Q51,1),0,R51+Q52)</f>
        <v>31.5</v>
      </c>
    </row>
    <row r="53" customFormat="false" ht="15" hidden="false" customHeight="false" outlineLevel="0" collapsed="false">
      <c r="B53" s="2" t="n">
        <f aca="false">D53*$E$4+E53*$E$5</f>
        <v>200</v>
      </c>
      <c r="C53" s="2" t="n">
        <f aca="false">0.5*$E$4*D53^2+0.5*$E$5*E53^2</f>
        <v>2033.75</v>
      </c>
      <c r="D53" s="2" t="n">
        <f aca="false">N52</f>
        <v>6.5</v>
      </c>
      <c r="E53" s="2" t="n">
        <f aca="false">O52</f>
        <v>27</v>
      </c>
      <c r="F53" s="2" t="n">
        <f aca="false">D53*$E$4</f>
        <v>65</v>
      </c>
      <c r="G53" s="2" t="n">
        <f aca="false">E53*$E$5</f>
        <v>135</v>
      </c>
      <c r="H53" s="2" t="n">
        <f aca="false">IF(ROUND(C53,0)=ROUND($C$8,0),0,(IF(C53&lt;$C$8,1,-1)))</f>
        <v>-1</v>
      </c>
      <c r="I53" s="2" t="n">
        <f aca="false">IF(C53&gt;$C$8, H53*ABS(I52/2), H53*ABS(I52))</f>
        <v>-0.0075</v>
      </c>
      <c r="J53" s="2" t="n">
        <f aca="false">$F$8*I53</f>
        <v>-1.5</v>
      </c>
      <c r="K53" s="2" t="n">
        <f aca="false">J53</f>
        <v>-1.5</v>
      </c>
      <c r="L53" s="2" t="n">
        <f aca="false">F53-J53</f>
        <v>66.5</v>
      </c>
      <c r="M53" s="2" t="n">
        <f aca="false">G53+K53</f>
        <v>133.5</v>
      </c>
      <c r="N53" s="2" t="n">
        <f aca="false">L53/$E$4</f>
        <v>6.65</v>
      </c>
      <c r="O53" s="2" t="n">
        <f aca="false">M53/$E$5</f>
        <v>26.7</v>
      </c>
      <c r="P53" s="2" t="n">
        <f aca="false">(O53-N53)/($D$8-$E$8)*100</f>
        <v>100.25</v>
      </c>
      <c r="Q53" s="2" t="n">
        <f aca="false">O53-N53</f>
        <v>20.05</v>
      </c>
      <c r="R53" s="2" t="n">
        <f aca="false">IF(ROUND(Q53,1)&lt;=ROUND(Q52,1),0,R52+Q53)</f>
        <v>0</v>
      </c>
    </row>
    <row r="54" customFormat="false" ht="15" hidden="false" customHeight="false" outlineLevel="0" collapsed="false">
      <c r="B54" s="2" t="n">
        <f aca="false">D54*$E$4+E54*$E$5</f>
        <v>200</v>
      </c>
      <c r="C54" s="2" t="n">
        <f aca="false">0.5*$E$4*D54^2+0.5*$E$5*E54^2</f>
        <v>2003.3375</v>
      </c>
      <c r="D54" s="2" t="n">
        <f aca="false">N53</f>
        <v>6.65</v>
      </c>
      <c r="E54" s="2" t="n">
        <f aca="false">O53</f>
        <v>26.7</v>
      </c>
      <c r="F54" s="2" t="n">
        <f aca="false">D54*$E$4</f>
        <v>66.5</v>
      </c>
      <c r="G54" s="2" t="n">
        <f aca="false">E54*$E$5</f>
        <v>133.5</v>
      </c>
      <c r="H54" s="2" t="n">
        <f aca="false">IF(ROUND(C54,0)=ROUND($C$8,0),0,(IF(C54&lt;$C$8,1,-1)))</f>
        <v>-1</v>
      </c>
      <c r="I54" s="2" t="n">
        <f aca="false">IF(C54&gt;$C$8, H54*ABS(I53/2), H54*ABS(I53))</f>
        <v>-0.00375</v>
      </c>
      <c r="J54" s="2" t="n">
        <f aca="false">$F$8*I54</f>
        <v>-0.75</v>
      </c>
      <c r="K54" s="2" t="n">
        <f aca="false">J54</f>
        <v>-0.75</v>
      </c>
      <c r="L54" s="2" t="n">
        <f aca="false">F54-J54</f>
        <v>67.25</v>
      </c>
      <c r="M54" s="2" t="n">
        <f aca="false">G54+K54</f>
        <v>132.75</v>
      </c>
      <c r="N54" s="2" t="n">
        <f aca="false">L54/$E$4</f>
        <v>6.725</v>
      </c>
      <c r="O54" s="2" t="n">
        <f aca="false">M54/$E$5</f>
        <v>26.55</v>
      </c>
      <c r="P54" s="2" t="n">
        <f aca="false">(O54-N54)/($D$8-$E$8)*100</f>
        <v>99.125</v>
      </c>
      <c r="Q54" s="2" t="n">
        <f aca="false">O54-N54</f>
        <v>19.825</v>
      </c>
      <c r="R54" s="2" t="n">
        <f aca="false">IF(ROUND(Q54,1)&lt;=ROUND(Q53,1),0,R53+Q54)</f>
        <v>0</v>
      </c>
    </row>
    <row r="55" customFormat="false" ht="15" hidden="false" customHeight="false" outlineLevel="0" collapsed="false">
      <c r="B55" s="2" t="n">
        <f aca="false">D55*$E$4+E55*$E$5</f>
        <v>200</v>
      </c>
      <c r="C55" s="2" t="n">
        <f aca="false">0.5*$E$4*D55^2+0.5*$E$5*E55^2</f>
        <v>1988.384375</v>
      </c>
      <c r="D55" s="2" t="n">
        <f aca="false">N54</f>
        <v>6.725</v>
      </c>
      <c r="E55" s="2" t="n">
        <f aca="false">O54</f>
        <v>26.55</v>
      </c>
      <c r="F55" s="2" t="n">
        <f aca="false">D55*$E$4</f>
        <v>67.25</v>
      </c>
      <c r="G55" s="2" t="n">
        <f aca="false">E55*$E$5</f>
        <v>132.75</v>
      </c>
      <c r="H55" s="2" t="n">
        <f aca="false">IF(ROUND(C55,0)=ROUND($C$8,0),0,(IF(C55&lt;$C$8,1,-1)))</f>
        <v>1</v>
      </c>
      <c r="I55" s="2" t="n">
        <f aca="false">IF(C55&gt;$C$8, H55*ABS(I54/2), H55*ABS(I54))</f>
        <v>0.00375</v>
      </c>
      <c r="J55" s="2" t="n">
        <f aca="false">$F$8*I55</f>
        <v>0.75</v>
      </c>
      <c r="K55" s="2" t="n">
        <f aca="false">J55</f>
        <v>0.75</v>
      </c>
      <c r="L55" s="2" t="n">
        <f aca="false">F55-J55</f>
        <v>66.5</v>
      </c>
      <c r="M55" s="2" t="n">
        <f aca="false">G55+K55</f>
        <v>133.5</v>
      </c>
      <c r="N55" s="2" t="n">
        <f aca="false">L55/$E$4</f>
        <v>6.65</v>
      </c>
      <c r="O55" s="2" t="n">
        <f aca="false">M55/$E$5</f>
        <v>26.7</v>
      </c>
      <c r="P55" s="2" t="n">
        <f aca="false">(O55-N55)/($D$8-$E$8)*100</f>
        <v>100.25</v>
      </c>
      <c r="Q55" s="2" t="n">
        <f aca="false">O55-N55</f>
        <v>20.05</v>
      </c>
      <c r="R55" s="2" t="n">
        <f aca="false">IF(ROUND(Q55,1)&lt;=ROUND(Q54,1),0,R54+Q55)</f>
        <v>20.05</v>
      </c>
    </row>
    <row r="56" customFormat="false" ht="15" hidden="false" customHeight="false" outlineLevel="0" collapsed="false">
      <c r="B56" s="2" t="n">
        <f aca="false">D56*$E$4+E56*$E$5</f>
        <v>200</v>
      </c>
      <c r="C56" s="2" t="n">
        <f aca="false">0.5*$E$4*D56^2+0.5*$E$5*E56^2</f>
        <v>2003.3375</v>
      </c>
      <c r="D56" s="2" t="n">
        <f aca="false">N55</f>
        <v>6.65</v>
      </c>
      <c r="E56" s="2" t="n">
        <f aca="false">O55</f>
        <v>26.7</v>
      </c>
      <c r="F56" s="2" t="n">
        <f aca="false">D56*$E$4</f>
        <v>66.5</v>
      </c>
      <c r="G56" s="2" t="n">
        <f aca="false">E56*$E$5</f>
        <v>133.5</v>
      </c>
      <c r="H56" s="2" t="n">
        <f aca="false">IF(ROUND(C56,0)=ROUND($C$8,0),0,(IF(C56&lt;$C$8,1,-1)))</f>
        <v>-1</v>
      </c>
      <c r="I56" s="2" t="n">
        <f aca="false">IF(C56&gt;$C$8, H56*ABS(I55/2), H56*ABS(I55))</f>
        <v>-0.001875</v>
      </c>
      <c r="J56" s="2" t="n">
        <f aca="false">$F$8*I56</f>
        <v>-0.375</v>
      </c>
      <c r="K56" s="2" t="n">
        <f aca="false">J56</f>
        <v>-0.375</v>
      </c>
      <c r="L56" s="2" t="n">
        <f aca="false">F56-J56</f>
        <v>66.875</v>
      </c>
      <c r="M56" s="2" t="n">
        <f aca="false">G56+K56</f>
        <v>133.125</v>
      </c>
      <c r="N56" s="2" t="n">
        <f aca="false">L56/$E$4</f>
        <v>6.6875</v>
      </c>
      <c r="O56" s="2" t="n">
        <f aca="false">M56/$E$5</f>
        <v>26.625</v>
      </c>
      <c r="P56" s="2" t="n">
        <f aca="false">(O56-N56)/($D$8-$E$8)*100</f>
        <v>99.6875</v>
      </c>
      <c r="Q56" s="2" t="n">
        <f aca="false">O56-N56</f>
        <v>19.9375</v>
      </c>
      <c r="R56" s="2" t="n">
        <f aca="false">IF(ROUND(Q56,1)&lt;=ROUND(Q55,1),0,R55+Q56)</f>
        <v>0</v>
      </c>
    </row>
    <row r="57" customFormat="false" ht="15" hidden="false" customHeight="false" outlineLevel="0" collapsed="false">
      <c r="B57" s="2" t="n">
        <f aca="false">D57*$E$4+E57*$E$5</f>
        <v>200</v>
      </c>
      <c r="C57" s="2" t="n">
        <f aca="false">0.5*$E$4*D57^2+0.5*$E$5*E57^2</f>
        <v>1995.83984375</v>
      </c>
      <c r="D57" s="2" t="n">
        <f aca="false">N56</f>
        <v>6.6875</v>
      </c>
      <c r="E57" s="2" t="n">
        <f aca="false">O56</f>
        <v>26.625</v>
      </c>
      <c r="F57" s="2" t="n">
        <f aca="false">D57*$E$4</f>
        <v>66.875</v>
      </c>
      <c r="G57" s="2" t="n">
        <f aca="false">E57*$E$5</f>
        <v>133.125</v>
      </c>
      <c r="H57" s="2" t="n">
        <f aca="false">IF(ROUND(C57,0)=ROUND($C$8,0),0,(IF(C57&lt;$C$8,1,-1)))</f>
        <v>1</v>
      </c>
      <c r="I57" s="2" t="n">
        <f aca="false">IF(C57&gt;$C$8, H57*ABS(I56/2), H57*ABS(I56))</f>
        <v>0.001875</v>
      </c>
      <c r="J57" s="2" t="n">
        <f aca="false">$F$8*I57</f>
        <v>0.375</v>
      </c>
      <c r="K57" s="2" t="n">
        <f aca="false">J57</f>
        <v>0.375</v>
      </c>
      <c r="L57" s="2" t="n">
        <f aca="false">F57-J57</f>
        <v>66.5</v>
      </c>
      <c r="M57" s="2" t="n">
        <f aca="false">G57+K57</f>
        <v>133.5</v>
      </c>
      <c r="N57" s="2" t="n">
        <f aca="false">L57/$E$4</f>
        <v>6.65</v>
      </c>
      <c r="O57" s="2" t="n">
        <f aca="false">M57/$E$5</f>
        <v>26.7</v>
      </c>
      <c r="P57" s="2" t="n">
        <f aca="false">(O57-N57)/($D$8-$E$8)*100</f>
        <v>100.25</v>
      </c>
      <c r="Q57" s="2" t="n">
        <f aca="false">O57-N57</f>
        <v>20.05</v>
      </c>
      <c r="R57" s="2" t="n">
        <f aca="false">IF(ROUND(Q57,1)&lt;=ROUND(Q56,1),0,R56+Q57)</f>
        <v>20.05</v>
      </c>
    </row>
    <row r="58" customFormat="false" ht="15" hidden="false" customHeight="false" outlineLevel="0" collapsed="false">
      <c r="B58" s="2" t="n">
        <f aca="false">D58*$E$4+E58*$E$5</f>
        <v>200</v>
      </c>
      <c r="C58" s="2" t="n">
        <f aca="false">0.5*$E$4*D58^2+0.5*$E$5*E58^2</f>
        <v>2003.3375</v>
      </c>
      <c r="D58" s="2" t="n">
        <f aca="false">N57</f>
        <v>6.65</v>
      </c>
      <c r="E58" s="2" t="n">
        <f aca="false">O57</f>
        <v>26.7</v>
      </c>
      <c r="F58" s="2" t="n">
        <f aca="false">D58*$E$4</f>
        <v>66.5</v>
      </c>
      <c r="G58" s="2" t="n">
        <f aca="false">E58*$E$5</f>
        <v>133.5</v>
      </c>
      <c r="H58" s="2" t="n">
        <f aca="false">IF(ROUND(C58,0)=ROUND($C$8,0),0,(IF(C58&lt;$C$8,1,-1)))</f>
        <v>-1</v>
      </c>
      <c r="I58" s="2" t="n">
        <f aca="false">IF(C58&gt;$C$8, H58*ABS(I57/2), H58*ABS(I57))</f>
        <v>-0.0009375</v>
      </c>
      <c r="J58" s="2" t="n">
        <f aca="false">$F$8*I58</f>
        <v>-0.1875</v>
      </c>
      <c r="K58" s="2" t="n">
        <f aca="false">J58</f>
        <v>-0.1875</v>
      </c>
      <c r="L58" s="2" t="n">
        <f aca="false">F58-J58</f>
        <v>66.6875</v>
      </c>
      <c r="M58" s="2" t="n">
        <f aca="false">G58+K58</f>
        <v>133.3125</v>
      </c>
      <c r="N58" s="2" t="n">
        <f aca="false">L58/$E$4</f>
        <v>6.66875</v>
      </c>
      <c r="O58" s="2" t="n">
        <f aca="false">M58/$E$5</f>
        <v>26.6625</v>
      </c>
      <c r="P58" s="2" t="n">
        <f aca="false">(O58-N58)/($D$8-$E$8)*100</f>
        <v>99.96875</v>
      </c>
      <c r="Q58" s="2" t="n">
        <f aca="false">O58-N58</f>
        <v>19.99375</v>
      </c>
      <c r="R58" s="2" t="n">
        <f aca="false">IF(ROUND(Q58,1)&lt;=ROUND(Q57,1),0,R57+Q58)</f>
        <v>0</v>
      </c>
    </row>
    <row r="59" customFormat="false" ht="15" hidden="false" customHeight="false" outlineLevel="0" collapsed="false">
      <c r="B59" s="2" t="n">
        <f aca="false">D59*$E$4+E59*$E$5</f>
        <v>200</v>
      </c>
      <c r="C59" s="2" t="n">
        <f aca="false">0.5*$E$4*D59^2+0.5*$E$5*E59^2</f>
        <v>1999.5833984375</v>
      </c>
      <c r="D59" s="2" t="n">
        <f aca="false">N58</f>
        <v>6.66875</v>
      </c>
      <c r="E59" s="2" t="n">
        <f aca="false">O58</f>
        <v>26.6625</v>
      </c>
      <c r="F59" s="2" t="n">
        <f aca="false">D59*$E$4</f>
        <v>66.6875</v>
      </c>
      <c r="G59" s="2" t="n">
        <f aca="false">E59*$E$5</f>
        <v>133.3125</v>
      </c>
      <c r="H59" s="2" t="n">
        <f aca="false">IF(ROUND(C59,0)=ROUND($C$8,0),0,(IF(C59&lt;$C$8,1,-1)))</f>
        <v>0</v>
      </c>
      <c r="I59" s="2" t="n">
        <f aca="false">IF(C59&gt;$C$8, H59*ABS(I58/2), H59*ABS(I58))</f>
        <v>0</v>
      </c>
      <c r="J59" s="2" t="n">
        <f aca="false">$F$8*I59</f>
        <v>0</v>
      </c>
      <c r="K59" s="2" t="n">
        <f aca="false">J59</f>
        <v>0</v>
      </c>
      <c r="L59" s="2" t="n">
        <f aca="false">F59-J59</f>
        <v>66.6875</v>
      </c>
      <c r="M59" s="2" t="n">
        <f aca="false">G59+K59</f>
        <v>133.3125</v>
      </c>
      <c r="N59" s="2" t="n">
        <f aca="false">L59/$E$4</f>
        <v>6.66875</v>
      </c>
      <c r="O59" s="2" t="n">
        <f aca="false">M59/$E$5</f>
        <v>26.6625</v>
      </c>
      <c r="P59" s="2" t="n">
        <f aca="false">(O59-N59)/($D$8-$E$8)*100</f>
        <v>99.96875</v>
      </c>
      <c r="Q59" s="2" t="n">
        <f aca="false">O59-N59</f>
        <v>19.99375</v>
      </c>
      <c r="R59" s="2" t="n">
        <f aca="false">IF(ROUND(Q59,1)&lt;=ROUND(Q58,1),0,R58+Q59)</f>
        <v>0</v>
      </c>
    </row>
    <row r="60" customFormat="false" ht="15" hidden="false" customHeight="false" outlineLevel="0" collapsed="false">
      <c r="B60" s="2" t="n">
        <f aca="false">D60*$E$4+E60*$E$5</f>
        <v>200</v>
      </c>
      <c r="C60" s="2" t="n">
        <f aca="false">0.5*$E$4*D60^2+0.5*$E$5*E60^2</f>
        <v>1999.5833984375</v>
      </c>
      <c r="D60" s="2" t="n">
        <f aca="false">N59</f>
        <v>6.66875</v>
      </c>
      <c r="E60" s="2" t="n">
        <f aca="false">O59</f>
        <v>26.6625</v>
      </c>
      <c r="F60" s="2" t="n">
        <f aca="false">D60*$E$4</f>
        <v>66.6875</v>
      </c>
      <c r="G60" s="2" t="n">
        <f aca="false">E60*$E$5</f>
        <v>133.3125</v>
      </c>
      <c r="H60" s="2" t="n">
        <f aca="false">IF(ROUND(C60,0)=ROUND($C$8,0),0,(IF(C60&lt;$C$8,1,-1)))</f>
        <v>0</v>
      </c>
      <c r="I60" s="2" t="n">
        <f aca="false">IF(C60&gt;$C$8, H60*ABS(I59/2), H60*ABS(I59))</f>
        <v>0</v>
      </c>
      <c r="J60" s="2" t="n">
        <f aca="false">$F$8*I60</f>
        <v>0</v>
      </c>
      <c r="K60" s="2" t="n">
        <f aca="false">J60</f>
        <v>0</v>
      </c>
      <c r="L60" s="2" t="n">
        <f aca="false">F60-J60</f>
        <v>66.6875</v>
      </c>
      <c r="M60" s="2" t="n">
        <f aca="false">G60+K60</f>
        <v>133.3125</v>
      </c>
      <c r="N60" s="2" t="n">
        <f aca="false">L60/$E$4</f>
        <v>6.66875</v>
      </c>
      <c r="O60" s="2" t="n">
        <f aca="false">M60/$E$5</f>
        <v>26.6625</v>
      </c>
      <c r="P60" s="2" t="n">
        <f aca="false">(O60-N60)/($D$8-$E$8)*100</f>
        <v>99.96875</v>
      </c>
      <c r="Q60" s="2" t="n">
        <f aca="false">O60-N60</f>
        <v>19.99375</v>
      </c>
      <c r="R60" s="2" t="n">
        <f aca="false">IF(ROUND(Q60,1)&lt;=ROUND(Q59,1),0,R59+Q60)</f>
        <v>0</v>
      </c>
    </row>
    <row r="61" customFormat="false" ht="15" hidden="false" customHeight="false" outlineLevel="0" collapsed="false">
      <c r="B61" s="2" t="n">
        <f aca="false">D61*$E$4+E61*$E$5</f>
        <v>200</v>
      </c>
      <c r="C61" s="2" t="n">
        <f aca="false">0.5*$E$4*D61^2+0.5*$E$5*E61^2</f>
        <v>1999.5833984375</v>
      </c>
      <c r="D61" s="2" t="n">
        <f aca="false">N60</f>
        <v>6.66875</v>
      </c>
      <c r="E61" s="2" t="n">
        <f aca="false">O60</f>
        <v>26.6625</v>
      </c>
      <c r="F61" s="2" t="n">
        <f aca="false">D61*$E$4</f>
        <v>66.6875</v>
      </c>
      <c r="G61" s="2" t="n">
        <f aca="false">E61*$E$5</f>
        <v>133.3125</v>
      </c>
      <c r="H61" s="2" t="n">
        <f aca="false">IF(ROUND(C61,0)=ROUND($C$8,0),0,(IF(C61&lt;$C$8,1,-1)))</f>
        <v>0</v>
      </c>
      <c r="I61" s="2" t="n">
        <f aca="false">IF(C61&gt;$C$8, H61*ABS(I60/2), H61*ABS(I60))</f>
        <v>0</v>
      </c>
      <c r="J61" s="2" t="n">
        <f aca="false">$F$8*I61</f>
        <v>0</v>
      </c>
      <c r="K61" s="2" t="n">
        <f aca="false">J61</f>
        <v>0</v>
      </c>
      <c r="L61" s="2" t="n">
        <f aca="false">F61-J61</f>
        <v>66.6875</v>
      </c>
      <c r="M61" s="2" t="n">
        <f aca="false">G61+K61</f>
        <v>133.3125</v>
      </c>
      <c r="N61" s="2" t="n">
        <f aca="false">L61/$E$4</f>
        <v>6.66875</v>
      </c>
      <c r="O61" s="2" t="n">
        <f aca="false">M61/$E$5</f>
        <v>26.6625</v>
      </c>
      <c r="P61" s="2" t="n">
        <f aca="false">(O61-N61)/($D$8-$E$8)*100</f>
        <v>99.96875</v>
      </c>
      <c r="Q61" s="2" t="n">
        <f aca="false">O61-N61</f>
        <v>19.99375</v>
      </c>
      <c r="R61" s="2" t="n">
        <f aca="false">IF(ROUND(Q61,1)&lt;=ROUND(Q60,1),0,R60+Q61)</f>
        <v>0</v>
      </c>
    </row>
    <row r="62" customFormat="false" ht="15" hidden="false" customHeight="false" outlineLevel="0" collapsed="false">
      <c r="B62" s="2" t="n">
        <f aca="false">D62*$E$4+E62*$E$5</f>
        <v>200</v>
      </c>
      <c r="C62" s="2" t="n">
        <f aca="false">0.5*$E$4*D62^2+0.5*$E$5*E62^2</f>
        <v>1999.5833984375</v>
      </c>
      <c r="D62" s="2" t="n">
        <f aca="false">N61</f>
        <v>6.66875</v>
      </c>
      <c r="E62" s="2" t="n">
        <f aca="false">O61</f>
        <v>26.6625</v>
      </c>
      <c r="F62" s="2" t="n">
        <f aca="false">D62*$E$4</f>
        <v>66.6875</v>
      </c>
      <c r="G62" s="2" t="n">
        <f aca="false">E62*$E$5</f>
        <v>133.3125</v>
      </c>
      <c r="H62" s="2" t="n">
        <f aca="false">IF(ROUND(C62,0)=ROUND($C$8,0),0,(IF(C62&lt;$C$8,1,-1)))</f>
        <v>0</v>
      </c>
      <c r="I62" s="2" t="n">
        <f aca="false">IF(C62&gt;$C$8, H62*ABS(I61/2), H62*ABS(I61))</f>
        <v>0</v>
      </c>
      <c r="J62" s="2" t="n">
        <f aca="false">$F$8*I62</f>
        <v>0</v>
      </c>
      <c r="K62" s="2" t="n">
        <f aca="false">J62</f>
        <v>0</v>
      </c>
      <c r="L62" s="2" t="n">
        <f aca="false">F62-J62</f>
        <v>66.6875</v>
      </c>
      <c r="M62" s="2" t="n">
        <f aca="false">G62+K62</f>
        <v>133.3125</v>
      </c>
      <c r="N62" s="2" t="n">
        <f aca="false">L62/$E$4</f>
        <v>6.66875</v>
      </c>
      <c r="O62" s="2" t="n">
        <f aca="false">M62/$E$5</f>
        <v>26.6625</v>
      </c>
      <c r="P62" s="2" t="n">
        <f aca="false">(O62-N62)/($D$8-$E$8)*100</f>
        <v>99.96875</v>
      </c>
      <c r="Q62" s="2" t="n">
        <f aca="false">O62-N62</f>
        <v>19.99375</v>
      </c>
      <c r="R62" s="2" t="n">
        <f aca="false">IF(ROUND(Q62,1)&lt;=ROUND(Q61,1),0,R61+Q62)</f>
        <v>0</v>
      </c>
    </row>
    <row r="63" customFormat="false" ht="15" hidden="false" customHeight="false" outlineLevel="0" collapsed="false">
      <c r="B63" s="2" t="n">
        <f aca="false">D63*$E$4+E63*$E$5</f>
        <v>200</v>
      </c>
      <c r="C63" s="2" t="n">
        <f aca="false">0.5*$E$4*D63^2+0.5*$E$5*E63^2</f>
        <v>1999.5833984375</v>
      </c>
      <c r="D63" s="2" t="n">
        <f aca="false">N62</f>
        <v>6.66875</v>
      </c>
      <c r="E63" s="2" t="n">
        <f aca="false">O62</f>
        <v>26.6625</v>
      </c>
      <c r="F63" s="2" t="n">
        <f aca="false">D63*$E$4</f>
        <v>66.6875</v>
      </c>
      <c r="G63" s="2" t="n">
        <f aca="false">E63*$E$5</f>
        <v>133.3125</v>
      </c>
      <c r="H63" s="2" t="n">
        <f aca="false">IF(ROUND(C63,0)=ROUND($C$8,0),0,(IF(C63&lt;$C$8,1,-1)))</f>
        <v>0</v>
      </c>
      <c r="I63" s="2" t="n">
        <f aca="false">IF(C63&gt;$C$8, H63*ABS(I62/2), H63*ABS(I62))</f>
        <v>0</v>
      </c>
      <c r="J63" s="2" t="n">
        <f aca="false">$F$8*I63</f>
        <v>0</v>
      </c>
      <c r="K63" s="2" t="n">
        <f aca="false">J63</f>
        <v>0</v>
      </c>
      <c r="L63" s="2" t="n">
        <f aca="false">F63-J63</f>
        <v>66.6875</v>
      </c>
      <c r="M63" s="2" t="n">
        <f aca="false">G63+K63</f>
        <v>133.3125</v>
      </c>
      <c r="N63" s="2" t="n">
        <f aca="false">L63/$E$4</f>
        <v>6.66875</v>
      </c>
      <c r="O63" s="2" t="n">
        <f aca="false">M63/$E$5</f>
        <v>26.6625</v>
      </c>
      <c r="P63" s="2" t="n">
        <f aca="false">(O63-N63)/($D$8-$E$8)*100</f>
        <v>99.96875</v>
      </c>
      <c r="Q63" s="2" t="n">
        <f aca="false">O63-N63</f>
        <v>19.99375</v>
      </c>
      <c r="R63" s="2" t="n">
        <f aca="false">IF(ROUND(Q63,1)&lt;=ROUND(Q62,1),0,R62+Q63)</f>
        <v>0</v>
      </c>
    </row>
    <row r="64" customFormat="false" ht="15" hidden="false" customHeight="false" outlineLevel="0" collapsed="false">
      <c r="B64" s="2" t="n">
        <f aca="false">D64*$E$4+E64*$E$5</f>
        <v>200</v>
      </c>
      <c r="C64" s="2" t="n">
        <f aca="false">0.5*$E$4*D64^2+0.5*$E$5*E64^2</f>
        <v>1999.5833984375</v>
      </c>
      <c r="D64" s="2" t="n">
        <f aca="false">N63</f>
        <v>6.66875</v>
      </c>
      <c r="E64" s="2" t="n">
        <f aca="false">O63</f>
        <v>26.6625</v>
      </c>
      <c r="F64" s="2" t="n">
        <f aca="false">D64*$E$4</f>
        <v>66.6875</v>
      </c>
      <c r="G64" s="2" t="n">
        <f aca="false">E64*$E$5</f>
        <v>133.3125</v>
      </c>
      <c r="H64" s="2" t="n">
        <f aca="false">IF(ROUND(C64,0)=ROUND($C$8,0),0,(IF(C64&lt;$C$8,1,-1)))</f>
        <v>0</v>
      </c>
      <c r="I64" s="2" t="n">
        <f aca="false">IF(C64&gt;$C$8, H64*ABS(I63/2), H64*ABS(I63))</f>
        <v>0</v>
      </c>
      <c r="J64" s="2" t="n">
        <f aca="false">$F$8*I64</f>
        <v>0</v>
      </c>
      <c r="K64" s="2" t="n">
        <f aca="false">J64</f>
        <v>0</v>
      </c>
      <c r="L64" s="2" t="n">
        <f aca="false">F64-J64</f>
        <v>66.6875</v>
      </c>
      <c r="M64" s="2" t="n">
        <f aca="false">G64+K64</f>
        <v>133.3125</v>
      </c>
      <c r="N64" s="2" t="n">
        <f aca="false">L64/$E$4</f>
        <v>6.66875</v>
      </c>
      <c r="O64" s="2" t="n">
        <f aca="false">M64/$E$5</f>
        <v>26.6625</v>
      </c>
      <c r="P64" s="2" t="n">
        <f aca="false">(O64-N64)/($D$8-$E$8)*100</f>
        <v>99.96875</v>
      </c>
      <c r="Q64" s="2" t="n">
        <f aca="false">O64-N64</f>
        <v>19.99375</v>
      </c>
      <c r="R64" s="2" t="n">
        <f aca="false">IF(ROUND(Q64,1)&lt;=ROUND(Q63,1),0,R63+Q64)</f>
        <v>0</v>
      </c>
    </row>
    <row r="65" customFormat="false" ht="15" hidden="false" customHeight="false" outlineLevel="0" collapsed="false">
      <c r="B65" s="2" t="n">
        <f aca="false">D65*$E$4+E65*$E$5</f>
        <v>200</v>
      </c>
      <c r="C65" s="2" t="n">
        <f aca="false">0.5*$E$4*D65^2+0.5*$E$5*E65^2</f>
        <v>1999.5833984375</v>
      </c>
      <c r="D65" s="2" t="n">
        <f aca="false">N64</f>
        <v>6.66875</v>
      </c>
      <c r="E65" s="2" t="n">
        <f aca="false">O64</f>
        <v>26.6625</v>
      </c>
      <c r="F65" s="2" t="n">
        <f aca="false">D65*$E$4</f>
        <v>66.6875</v>
      </c>
      <c r="G65" s="2" t="n">
        <f aca="false">E65*$E$5</f>
        <v>133.3125</v>
      </c>
      <c r="H65" s="2" t="n">
        <f aca="false">IF(ROUND(C65,0)=ROUND($C$8,0),0,(IF(C65&lt;$C$8,1,-1)))</f>
        <v>0</v>
      </c>
      <c r="I65" s="2" t="n">
        <f aca="false">IF(C65&gt;$C$8, H65*ABS(I64/2), H65*ABS(I64))</f>
        <v>0</v>
      </c>
      <c r="J65" s="2" t="n">
        <f aca="false">$F$8*I65</f>
        <v>0</v>
      </c>
      <c r="K65" s="2" t="n">
        <f aca="false">J65</f>
        <v>0</v>
      </c>
      <c r="L65" s="2" t="n">
        <f aca="false">F65-J65</f>
        <v>66.6875</v>
      </c>
      <c r="M65" s="2" t="n">
        <f aca="false">G65+K65</f>
        <v>133.3125</v>
      </c>
      <c r="N65" s="2" t="n">
        <f aca="false">L65/$E$4</f>
        <v>6.66875</v>
      </c>
      <c r="O65" s="2" t="n">
        <f aca="false">M65/$E$5</f>
        <v>26.6625</v>
      </c>
      <c r="P65" s="2" t="n">
        <f aca="false">(O65-N65)/($D$8-$E$8)*100</f>
        <v>99.96875</v>
      </c>
      <c r="Q65" s="2" t="n">
        <f aca="false">O65-N65</f>
        <v>19.99375</v>
      </c>
      <c r="R65" s="2" t="n">
        <f aca="false">IF(ROUND(Q65,1)&lt;=ROUND(Q64,1),0,R64+Q65)</f>
        <v>0</v>
      </c>
    </row>
    <row r="66" customFormat="false" ht="15" hidden="false" customHeight="false" outlineLevel="0" collapsed="false">
      <c r="B66" s="2" t="n">
        <f aca="false">D66*$E$4+E66*$E$5</f>
        <v>200</v>
      </c>
      <c r="C66" s="2" t="n">
        <f aca="false">0.5*$E$4*D66^2+0.5*$E$5*E66^2</f>
        <v>1999.5833984375</v>
      </c>
      <c r="D66" s="2" t="n">
        <f aca="false">N65</f>
        <v>6.66875</v>
      </c>
      <c r="E66" s="2" t="n">
        <f aca="false">O65</f>
        <v>26.6625</v>
      </c>
      <c r="F66" s="2" t="n">
        <f aca="false">D66*$E$4</f>
        <v>66.6875</v>
      </c>
      <c r="G66" s="2" t="n">
        <f aca="false">E66*$E$5</f>
        <v>133.3125</v>
      </c>
      <c r="H66" s="2" t="n">
        <f aca="false">IF(ROUND(C66,0)=ROUND($C$8,0),0,(IF(C66&lt;$C$8,1,-1)))</f>
        <v>0</v>
      </c>
      <c r="I66" s="2" t="n">
        <f aca="false">IF(C66&gt;$C$8, H66*ABS(I65/2), H66*ABS(I65))</f>
        <v>0</v>
      </c>
      <c r="J66" s="2" t="n">
        <f aca="false">$F$8*I66</f>
        <v>0</v>
      </c>
      <c r="K66" s="2" t="n">
        <f aca="false">J66</f>
        <v>0</v>
      </c>
      <c r="L66" s="2" t="n">
        <f aca="false">F66-J66</f>
        <v>66.6875</v>
      </c>
      <c r="M66" s="2" t="n">
        <f aca="false">G66+K66</f>
        <v>133.3125</v>
      </c>
      <c r="N66" s="2" t="n">
        <f aca="false">L66/$E$4</f>
        <v>6.66875</v>
      </c>
      <c r="O66" s="2" t="n">
        <f aca="false">M66/$E$5</f>
        <v>26.6625</v>
      </c>
      <c r="P66" s="2" t="n">
        <f aca="false">(O66-N66)/($D$8-$E$8)*100</f>
        <v>99.96875</v>
      </c>
      <c r="Q66" s="2" t="n">
        <f aca="false">O66-N66</f>
        <v>19.99375</v>
      </c>
      <c r="R66" s="2" t="n">
        <f aca="false">IF(ROUND(Q66,1)&lt;=ROUND(Q65,1),0,R65+Q66)</f>
        <v>0</v>
      </c>
    </row>
    <row r="67" customFormat="false" ht="15" hidden="false" customHeight="false" outlineLevel="0" collapsed="false">
      <c r="B67" s="2" t="n">
        <f aca="false">D67*$E$4+E67*$E$5</f>
        <v>200</v>
      </c>
      <c r="C67" s="2" t="n">
        <f aca="false">0.5*$E$4*D67^2+0.5*$E$5*E67^2</f>
        <v>1999.5833984375</v>
      </c>
      <c r="D67" s="2" t="n">
        <f aca="false">N66</f>
        <v>6.66875</v>
      </c>
      <c r="E67" s="2" t="n">
        <f aca="false">O66</f>
        <v>26.6625</v>
      </c>
      <c r="F67" s="2" t="n">
        <f aca="false">D67*$E$4</f>
        <v>66.6875</v>
      </c>
      <c r="G67" s="2" t="n">
        <f aca="false">E67*$E$5</f>
        <v>133.3125</v>
      </c>
      <c r="H67" s="2" t="n">
        <f aca="false">IF(ROUND(C67,0)=ROUND($C$8,0),0,(IF(C67&lt;$C$8,1,-1)))</f>
        <v>0</v>
      </c>
      <c r="I67" s="2" t="n">
        <f aca="false">IF(C67&gt;$C$8, H67*ABS(I66/2), H67*ABS(I66))</f>
        <v>0</v>
      </c>
      <c r="J67" s="2" t="n">
        <f aca="false">$F$8*I67</f>
        <v>0</v>
      </c>
      <c r="K67" s="2" t="n">
        <f aca="false">J67</f>
        <v>0</v>
      </c>
      <c r="L67" s="2" t="n">
        <f aca="false">F67-J67</f>
        <v>66.6875</v>
      </c>
      <c r="M67" s="2" t="n">
        <f aca="false">G67+K67</f>
        <v>133.3125</v>
      </c>
      <c r="N67" s="2" t="n">
        <f aca="false">L67/$E$4</f>
        <v>6.66875</v>
      </c>
      <c r="O67" s="2" t="n">
        <f aca="false">M67/$E$5</f>
        <v>26.6625</v>
      </c>
      <c r="P67" s="2" t="n">
        <f aca="false">(O67-N67)/($D$8-$E$8)*100</f>
        <v>99.96875</v>
      </c>
      <c r="Q67" s="2" t="n">
        <f aca="false">O67-N67</f>
        <v>19.99375</v>
      </c>
      <c r="R67" s="2" t="n">
        <f aca="false">IF(ROUND(Q67,1)&lt;=ROUND(Q66,1),0,R66+Q67)</f>
        <v>0</v>
      </c>
    </row>
    <row r="68" customFormat="false" ht="15" hidden="false" customHeight="false" outlineLevel="0" collapsed="false">
      <c r="B68" s="2" t="n">
        <f aca="false">D68*$E$4+E68*$E$5</f>
        <v>200</v>
      </c>
      <c r="C68" s="2" t="n">
        <f aca="false">0.5*$E$4*D68^2+0.5*$E$5*E68^2</f>
        <v>1999.5833984375</v>
      </c>
      <c r="D68" s="2" t="n">
        <f aca="false">N67</f>
        <v>6.66875</v>
      </c>
      <c r="E68" s="2" t="n">
        <f aca="false">O67</f>
        <v>26.6625</v>
      </c>
      <c r="F68" s="2" t="n">
        <f aca="false">D68*$E$4</f>
        <v>66.6875</v>
      </c>
      <c r="G68" s="2" t="n">
        <f aca="false">E68*$E$5</f>
        <v>133.3125</v>
      </c>
      <c r="H68" s="2" t="n">
        <f aca="false">IF(ROUND(C68,0)=ROUND($C$8,0),0,(IF(C68&lt;$C$8,1,-1)))</f>
        <v>0</v>
      </c>
      <c r="I68" s="2" t="n">
        <f aca="false">IF(C68&gt;$C$8, H68*ABS(I67/2), H68*ABS(I67))</f>
        <v>0</v>
      </c>
      <c r="J68" s="2" t="n">
        <f aca="false">$F$8*I68</f>
        <v>0</v>
      </c>
      <c r="K68" s="2" t="n">
        <f aca="false">J68</f>
        <v>0</v>
      </c>
      <c r="L68" s="2" t="n">
        <f aca="false">F68-J68</f>
        <v>66.6875</v>
      </c>
      <c r="M68" s="2" t="n">
        <f aca="false">G68+K68</f>
        <v>133.3125</v>
      </c>
      <c r="N68" s="2" t="n">
        <f aca="false">L68/$E$4</f>
        <v>6.66875</v>
      </c>
      <c r="O68" s="2" t="n">
        <f aca="false">M68/$E$5</f>
        <v>26.6625</v>
      </c>
      <c r="P68" s="2" t="n">
        <f aca="false">(O68-N68)/($D$8-$E$8)*100</f>
        <v>99.96875</v>
      </c>
      <c r="Q68" s="2" t="n">
        <f aca="false">O68-N68</f>
        <v>19.99375</v>
      </c>
      <c r="R68" s="2" t="n">
        <f aca="false">IF(ROUND(Q68,1)&lt;=ROUND(Q67,1),0,R67+Q68)</f>
        <v>0</v>
      </c>
    </row>
    <row r="69" customFormat="false" ht="15" hidden="false" customHeight="false" outlineLevel="0" collapsed="false">
      <c r="B69" s="2" t="n">
        <f aca="false">D69*$E$4+E69*$E$5</f>
        <v>200</v>
      </c>
      <c r="C69" s="2" t="n">
        <f aca="false">0.5*$E$4*D69^2+0.5*$E$5*E69^2</f>
        <v>1999.5833984375</v>
      </c>
      <c r="D69" s="2" t="n">
        <f aca="false">N68</f>
        <v>6.66875</v>
      </c>
      <c r="E69" s="2" t="n">
        <f aca="false">O68</f>
        <v>26.6625</v>
      </c>
      <c r="F69" s="2" t="n">
        <f aca="false">D69*$E$4</f>
        <v>66.6875</v>
      </c>
      <c r="G69" s="2" t="n">
        <f aca="false">E69*$E$5</f>
        <v>133.3125</v>
      </c>
      <c r="H69" s="2" t="n">
        <f aca="false">IF(ROUND(C69,0)=ROUND($C$8,0),0,(IF(C69&lt;$C$8,1,-1)))</f>
        <v>0</v>
      </c>
      <c r="I69" s="2" t="n">
        <f aca="false">IF(C69&gt;$C$8, H69*ABS(I68/2), H69*ABS(I68))</f>
        <v>0</v>
      </c>
      <c r="J69" s="2" t="n">
        <f aca="false">$F$8*I69</f>
        <v>0</v>
      </c>
      <c r="K69" s="2" t="n">
        <f aca="false">J69</f>
        <v>0</v>
      </c>
      <c r="L69" s="2" t="n">
        <f aca="false">F69-J69</f>
        <v>66.6875</v>
      </c>
      <c r="M69" s="2" t="n">
        <f aca="false">G69+K69</f>
        <v>133.3125</v>
      </c>
      <c r="N69" s="2" t="n">
        <f aca="false">L69/$E$4</f>
        <v>6.66875</v>
      </c>
      <c r="O69" s="2" t="n">
        <f aca="false">M69/$E$5</f>
        <v>26.6625</v>
      </c>
      <c r="P69" s="2" t="n">
        <f aca="false">(O69-N69)/($D$8-$E$8)*100</f>
        <v>99.96875</v>
      </c>
      <c r="Q69" s="2" t="n">
        <f aca="false">O69-N69</f>
        <v>19.99375</v>
      </c>
      <c r="R69" s="2" t="n">
        <f aca="false">IF(ROUND(Q69,1)&lt;=ROUND(Q68,1),0,R68+Q69)</f>
        <v>0</v>
      </c>
    </row>
    <row r="70" customFormat="false" ht="15" hidden="false" customHeight="false" outlineLevel="0" collapsed="false">
      <c r="B70" s="2" t="n">
        <f aca="false">D70*$E$4+E70*$E$5</f>
        <v>200</v>
      </c>
      <c r="C70" s="2" t="n">
        <f aca="false">0.5*$E$4*D70^2+0.5*$E$5*E70^2</f>
        <v>1999.5833984375</v>
      </c>
      <c r="D70" s="2" t="n">
        <f aca="false">N69</f>
        <v>6.66875</v>
      </c>
      <c r="E70" s="2" t="n">
        <f aca="false">O69</f>
        <v>26.6625</v>
      </c>
      <c r="F70" s="2" t="n">
        <f aca="false">D70*$E$4</f>
        <v>66.6875</v>
      </c>
      <c r="G70" s="2" t="n">
        <f aca="false">E70*$E$5</f>
        <v>133.3125</v>
      </c>
      <c r="H70" s="2" t="n">
        <f aca="false">IF(ROUND(C70,0)=ROUND($C$8,0),0,(IF(C70&lt;$C$8,1,-1)))</f>
        <v>0</v>
      </c>
      <c r="I70" s="2" t="n">
        <f aca="false">IF(C70&gt;$C$8, H70*ABS(I69/2), H70*ABS(I69))</f>
        <v>0</v>
      </c>
      <c r="J70" s="2" t="n">
        <f aca="false">$F$8*I70</f>
        <v>0</v>
      </c>
      <c r="K70" s="2" t="n">
        <f aca="false">J70</f>
        <v>0</v>
      </c>
      <c r="L70" s="2" t="n">
        <f aca="false">F70-J70</f>
        <v>66.6875</v>
      </c>
      <c r="M70" s="2" t="n">
        <f aca="false">G70+K70</f>
        <v>133.3125</v>
      </c>
      <c r="N70" s="2" t="n">
        <f aca="false">L70/$E$4</f>
        <v>6.66875</v>
      </c>
      <c r="O70" s="2" t="n">
        <f aca="false">M70/$E$5</f>
        <v>26.6625</v>
      </c>
      <c r="P70" s="2" t="n">
        <f aca="false">(O70-N70)/($D$8-$E$8)*100</f>
        <v>99.96875</v>
      </c>
      <c r="Q70" s="2" t="n">
        <f aca="false">O70-N70</f>
        <v>19.99375</v>
      </c>
      <c r="R70" s="2" t="n">
        <f aca="false">IF(ROUND(Q70,1)&lt;=ROUND(Q69,1),0,R69+Q70)</f>
        <v>0</v>
      </c>
    </row>
    <row r="71" customFormat="false" ht="15" hidden="false" customHeight="false" outlineLevel="0" collapsed="false">
      <c r="B71" s="2" t="n">
        <f aca="false">D71*$E$4+E71*$E$5</f>
        <v>200</v>
      </c>
      <c r="C71" s="2" t="n">
        <f aca="false">0.5*$E$4*D71^2+0.5*$E$5*E71^2</f>
        <v>1999.5833984375</v>
      </c>
      <c r="D71" s="2" t="n">
        <f aca="false">N70</f>
        <v>6.66875</v>
      </c>
      <c r="E71" s="2" t="n">
        <f aca="false">O70</f>
        <v>26.6625</v>
      </c>
      <c r="F71" s="2" t="n">
        <f aca="false">D71*$E$4</f>
        <v>66.6875</v>
      </c>
      <c r="G71" s="2" t="n">
        <f aca="false">E71*$E$5</f>
        <v>133.3125</v>
      </c>
      <c r="H71" s="2" t="n">
        <f aca="false">IF(ROUND(C71,0)=ROUND($C$8,0),0,(IF(C71&lt;$C$8,1,-1)))</f>
        <v>0</v>
      </c>
      <c r="I71" s="2" t="n">
        <f aca="false">IF(C71&gt;$C$8, H71*ABS(I70/2), H71*ABS(I70))</f>
        <v>0</v>
      </c>
      <c r="J71" s="2" t="n">
        <f aca="false">$F$8*I71</f>
        <v>0</v>
      </c>
      <c r="K71" s="2" t="n">
        <f aca="false">J71</f>
        <v>0</v>
      </c>
      <c r="L71" s="2" t="n">
        <f aca="false">F71-J71</f>
        <v>66.6875</v>
      </c>
      <c r="M71" s="2" t="n">
        <f aca="false">G71+K71</f>
        <v>133.3125</v>
      </c>
      <c r="N71" s="2" t="n">
        <f aca="false">L71/$E$4</f>
        <v>6.66875</v>
      </c>
      <c r="O71" s="2" t="n">
        <f aca="false">M71/$E$5</f>
        <v>26.6625</v>
      </c>
      <c r="P71" s="2" t="n">
        <f aca="false">(O71-N71)/($D$8-$E$8)*100</f>
        <v>99.96875</v>
      </c>
      <c r="Q71" s="2" t="n">
        <f aca="false">O71-N71</f>
        <v>19.99375</v>
      </c>
      <c r="R71" s="2" t="n">
        <f aca="false">IF(ROUND(Q71,1)&lt;=ROUND(Q70,1),0,R70+Q71)</f>
        <v>0</v>
      </c>
    </row>
    <row r="72" customFormat="false" ht="15" hidden="false" customHeight="false" outlineLevel="0" collapsed="false">
      <c r="B72" s="2" t="n">
        <f aca="false">D72*$E$4+E72*$E$5</f>
        <v>200</v>
      </c>
      <c r="C72" s="2" t="n">
        <f aca="false">0.5*$E$4*D72^2+0.5*$E$5*E72^2</f>
        <v>1999.5833984375</v>
      </c>
      <c r="D72" s="2" t="n">
        <f aca="false">N71</f>
        <v>6.66875</v>
      </c>
      <c r="E72" s="2" t="n">
        <f aca="false">O71</f>
        <v>26.6625</v>
      </c>
      <c r="F72" s="2" t="n">
        <f aca="false">D72*$E$4</f>
        <v>66.6875</v>
      </c>
      <c r="G72" s="2" t="n">
        <f aca="false">E72*$E$5</f>
        <v>133.3125</v>
      </c>
      <c r="H72" s="2" t="n">
        <f aca="false">IF(ROUND(C72,0)=ROUND($C$8,0),0,(IF(C72&lt;$C$8,1,-1)))</f>
        <v>0</v>
      </c>
      <c r="I72" s="2" t="n">
        <f aca="false">IF(C72&gt;$C$8, H72*ABS(I71/2), H72*ABS(I71))</f>
        <v>0</v>
      </c>
      <c r="J72" s="2" t="n">
        <f aca="false">$F$8*I72</f>
        <v>0</v>
      </c>
      <c r="K72" s="2" t="n">
        <f aca="false">J72</f>
        <v>0</v>
      </c>
      <c r="L72" s="2" t="n">
        <f aca="false">F72-J72</f>
        <v>66.6875</v>
      </c>
      <c r="M72" s="2" t="n">
        <f aca="false">G72+K72</f>
        <v>133.3125</v>
      </c>
      <c r="N72" s="2" t="n">
        <f aca="false">L72/$E$4</f>
        <v>6.66875</v>
      </c>
      <c r="O72" s="2" t="n">
        <f aca="false">M72/$E$5</f>
        <v>26.6625</v>
      </c>
      <c r="P72" s="2" t="n">
        <f aca="false">(O72-N72)/($D$8-$E$8)*100</f>
        <v>99.96875</v>
      </c>
      <c r="Q72" s="2" t="n">
        <f aca="false">O72-N72</f>
        <v>19.99375</v>
      </c>
      <c r="R72" s="2" t="n">
        <f aca="false">IF(ROUND(Q72,1)&lt;=ROUND(Q71,1),0,R71+Q72)</f>
        <v>0</v>
      </c>
    </row>
    <row r="73" customFormat="false" ht="15" hidden="false" customHeight="false" outlineLevel="0" collapsed="false">
      <c r="B73" s="2" t="n">
        <f aca="false">D73*$E$4+E73*$E$5</f>
        <v>200</v>
      </c>
      <c r="C73" s="2" t="n">
        <f aca="false">0.5*$E$4*D73^2+0.5*$E$5*E73^2</f>
        <v>1999.5833984375</v>
      </c>
      <c r="D73" s="2" t="n">
        <f aca="false">N72</f>
        <v>6.66875</v>
      </c>
      <c r="E73" s="2" t="n">
        <f aca="false">O72</f>
        <v>26.6625</v>
      </c>
      <c r="F73" s="2" t="n">
        <f aca="false">D73*$E$4</f>
        <v>66.6875</v>
      </c>
      <c r="G73" s="2" t="n">
        <f aca="false">E73*$E$5</f>
        <v>133.3125</v>
      </c>
      <c r="H73" s="2" t="n">
        <f aca="false">IF(ROUND(C73,0)=ROUND($C$8,0),0,(IF(C73&lt;$C$8,1,-1)))</f>
        <v>0</v>
      </c>
      <c r="I73" s="2" t="n">
        <f aca="false">IF(C73&gt;$C$8, H73*ABS(I72/2), H73*ABS(I72))</f>
        <v>0</v>
      </c>
      <c r="J73" s="2" t="n">
        <f aca="false">$F$8*I73</f>
        <v>0</v>
      </c>
      <c r="K73" s="2" t="n">
        <f aca="false">J73</f>
        <v>0</v>
      </c>
      <c r="L73" s="2" t="n">
        <f aca="false">F73-J73</f>
        <v>66.6875</v>
      </c>
      <c r="M73" s="2" t="n">
        <f aca="false">G73+K73</f>
        <v>133.3125</v>
      </c>
      <c r="N73" s="2" t="n">
        <f aca="false">L73/$E$4</f>
        <v>6.66875</v>
      </c>
      <c r="O73" s="2" t="n">
        <f aca="false">M73/$E$5</f>
        <v>26.6625</v>
      </c>
      <c r="P73" s="2" t="n">
        <f aca="false">(O73-N73)/($D$8-$E$8)*100</f>
        <v>99.96875</v>
      </c>
      <c r="Q73" s="2" t="n">
        <f aca="false">O73-N73</f>
        <v>19.99375</v>
      </c>
      <c r="R73" s="2" t="n">
        <f aca="false">IF(ROUND(Q73,1)&lt;=ROUND(Q72,1),0,R72+Q73)</f>
        <v>0</v>
      </c>
    </row>
    <row r="74" customFormat="false" ht="15" hidden="false" customHeight="false" outlineLevel="0" collapsed="false">
      <c r="B74" s="2" t="n">
        <f aca="false">D74*$E$4+E74*$E$5</f>
        <v>200</v>
      </c>
      <c r="C74" s="2" t="n">
        <f aca="false">0.5*$E$4*D74^2+0.5*$E$5*E74^2</f>
        <v>1999.5833984375</v>
      </c>
      <c r="D74" s="2" t="n">
        <f aca="false">N73</f>
        <v>6.66875</v>
      </c>
      <c r="E74" s="2" t="n">
        <f aca="false">O73</f>
        <v>26.6625</v>
      </c>
      <c r="F74" s="2" t="n">
        <f aca="false">D74*$E$4</f>
        <v>66.6875</v>
      </c>
      <c r="G74" s="2" t="n">
        <f aca="false">E74*$E$5</f>
        <v>133.3125</v>
      </c>
      <c r="H74" s="2" t="n">
        <f aca="false">IF(ROUND(C74,0)=ROUND($C$8,0),0,(IF(C74&lt;$C$8,1,-1)))</f>
        <v>0</v>
      </c>
      <c r="I74" s="2" t="n">
        <f aca="false">IF(C74&gt;$C$8, H74*ABS(I73/2), H74*ABS(I73))</f>
        <v>0</v>
      </c>
      <c r="J74" s="2" t="n">
        <f aca="false">$F$8*I74</f>
        <v>0</v>
      </c>
      <c r="K74" s="2" t="n">
        <f aca="false">J74</f>
        <v>0</v>
      </c>
      <c r="L74" s="2" t="n">
        <f aca="false">F74-J74</f>
        <v>66.6875</v>
      </c>
      <c r="M74" s="2" t="n">
        <f aca="false">G74+K74</f>
        <v>133.3125</v>
      </c>
      <c r="N74" s="2" t="n">
        <f aca="false">L74/$E$4</f>
        <v>6.66875</v>
      </c>
      <c r="O74" s="2" t="n">
        <f aca="false">M74/$E$5</f>
        <v>26.6625</v>
      </c>
      <c r="P74" s="2" t="n">
        <f aca="false">(O74-N74)/($D$8-$E$8)*100</f>
        <v>99.96875</v>
      </c>
      <c r="Q74" s="2" t="n">
        <f aca="false">O74-N74</f>
        <v>19.99375</v>
      </c>
      <c r="R74" s="2" t="n">
        <f aca="false">IF(ROUND(Q74,1)&lt;=ROUND(Q73,1),0,R73+Q74)</f>
        <v>0</v>
      </c>
    </row>
    <row r="75" customFormat="false" ht="15" hidden="false" customHeight="false" outlineLevel="0" collapsed="false">
      <c r="B75" s="2" t="n">
        <f aca="false">D75*$E$4+E75*$E$5</f>
        <v>200</v>
      </c>
      <c r="C75" s="2" t="n">
        <f aca="false">0.5*$E$4*D75^2+0.5*$E$5*E75^2</f>
        <v>1999.5833984375</v>
      </c>
      <c r="D75" s="2" t="n">
        <f aca="false">N74</f>
        <v>6.66875</v>
      </c>
      <c r="E75" s="2" t="n">
        <f aca="false">O74</f>
        <v>26.6625</v>
      </c>
      <c r="F75" s="2" t="n">
        <f aca="false">D75*$E$4</f>
        <v>66.6875</v>
      </c>
      <c r="G75" s="2" t="n">
        <f aca="false">E75*$E$5</f>
        <v>133.3125</v>
      </c>
      <c r="H75" s="2" t="n">
        <f aca="false">IF(ROUND(C75,0)=ROUND($C$8,0),0,(IF(C75&lt;$C$8,1,-1)))</f>
        <v>0</v>
      </c>
      <c r="I75" s="2" t="n">
        <f aca="false">IF(C75&gt;$C$8, H75*ABS(I74/2), H75*ABS(I74))</f>
        <v>0</v>
      </c>
      <c r="J75" s="2" t="n">
        <f aca="false">$F$8*I75</f>
        <v>0</v>
      </c>
      <c r="K75" s="2" t="n">
        <f aca="false">J75</f>
        <v>0</v>
      </c>
      <c r="L75" s="2" t="n">
        <f aca="false">F75-J75</f>
        <v>66.6875</v>
      </c>
      <c r="M75" s="2" t="n">
        <f aca="false">G75+K75</f>
        <v>133.3125</v>
      </c>
      <c r="N75" s="2" t="n">
        <f aca="false">L75/$E$4</f>
        <v>6.66875</v>
      </c>
      <c r="O75" s="2" t="n">
        <f aca="false">M75/$E$5</f>
        <v>26.6625</v>
      </c>
      <c r="P75" s="2" t="n">
        <f aca="false">(O75-N75)/($D$8-$E$8)*100</f>
        <v>99.96875</v>
      </c>
      <c r="Q75" s="2" t="n">
        <f aca="false">O75-N75</f>
        <v>19.99375</v>
      </c>
      <c r="R75" s="2" t="n">
        <f aca="false">IF(ROUND(Q75,1)&lt;=ROUND(Q74,1),0,R74+Q75)</f>
        <v>0</v>
      </c>
    </row>
    <row r="76" customFormat="false" ht="15" hidden="false" customHeight="false" outlineLevel="0" collapsed="false">
      <c r="B76" s="2" t="n">
        <f aca="false">D76*$E$4+E76*$E$5</f>
        <v>200</v>
      </c>
      <c r="C76" s="2" t="n">
        <f aca="false">0.5*$E$4*D76^2+0.5*$E$5*E76^2</f>
        <v>1999.5833984375</v>
      </c>
      <c r="D76" s="2" t="n">
        <f aca="false">N75</f>
        <v>6.66875</v>
      </c>
      <c r="E76" s="2" t="n">
        <f aca="false">O75</f>
        <v>26.6625</v>
      </c>
      <c r="F76" s="2" t="n">
        <f aca="false">D76*$E$4</f>
        <v>66.6875</v>
      </c>
      <c r="G76" s="2" t="n">
        <f aca="false">E76*$E$5</f>
        <v>133.3125</v>
      </c>
      <c r="H76" s="2" t="n">
        <f aca="false">IF(ROUND(C76,0)=ROUND($C$8,0),0,(IF(C76&lt;$C$8,1,-1)))</f>
        <v>0</v>
      </c>
      <c r="I76" s="2" t="n">
        <f aca="false">IF(C76&gt;$C$8, H76*ABS(I75/2), H76*ABS(I75))</f>
        <v>0</v>
      </c>
      <c r="J76" s="2" t="n">
        <f aca="false">$F$8*I76</f>
        <v>0</v>
      </c>
      <c r="K76" s="2" t="n">
        <f aca="false">J76</f>
        <v>0</v>
      </c>
      <c r="L76" s="2" t="n">
        <f aca="false">F76-J76</f>
        <v>66.6875</v>
      </c>
      <c r="M76" s="2" t="n">
        <f aca="false">G76+K76</f>
        <v>133.3125</v>
      </c>
      <c r="N76" s="2" t="n">
        <f aca="false">L76/$E$4</f>
        <v>6.66875</v>
      </c>
      <c r="O76" s="2" t="n">
        <f aca="false">M76/$E$5</f>
        <v>26.6625</v>
      </c>
      <c r="P76" s="2" t="n">
        <f aca="false">(O76-N76)/($D$8-$E$8)*100</f>
        <v>99.96875</v>
      </c>
      <c r="Q76" s="2" t="n">
        <f aca="false">O76-N76</f>
        <v>19.99375</v>
      </c>
      <c r="R76" s="2" t="n">
        <f aca="false">IF(ROUND(Q76,1)&lt;=ROUND(Q75,1),0,R75+Q76)</f>
        <v>0</v>
      </c>
    </row>
    <row r="77" customFormat="false" ht="15" hidden="false" customHeight="false" outlineLevel="0" collapsed="false">
      <c r="B77" s="2" t="n">
        <f aca="false">D77*$E$4+E77*$E$5</f>
        <v>200</v>
      </c>
      <c r="C77" s="2" t="n">
        <f aca="false">0.5*$E$4*D77^2+0.5*$E$5*E77^2</f>
        <v>1999.5833984375</v>
      </c>
      <c r="D77" s="2" t="n">
        <f aca="false">N76</f>
        <v>6.66875</v>
      </c>
      <c r="E77" s="2" t="n">
        <f aca="false">O76</f>
        <v>26.6625</v>
      </c>
      <c r="F77" s="2" t="n">
        <f aca="false">D77*$E$4</f>
        <v>66.6875</v>
      </c>
      <c r="G77" s="2" t="n">
        <f aca="false">E77*$E$5</f>
        <v>133.3125</v>
      </c>
      <c r="H77" s="2" t="n">
        <f aca="false">IF(ROUND(C77,0)=ROUND($C$8,0),0,(IF(C77&lt;$C$8,1,-1)))</f>
        <v>0</v>
      </c>
      <c r="I77" s="2" t="n">
        <f aca="false">IF(C77&gt;$C$8, H77*ABS(I76/2), H77*ABS(I76))</f>
        <v>0</v>
      </c>
      <c r="J77" s="2" t="n">
        <f aca="false">$F$8*I77</f>
        <v>0</v>
      </c>
      <c r="K77" s="2" t="n">
        <f aca="false">J77</f>
        <v>0</v>
      </c>
      <c r="L77" s="2" t="n">
        <f aca="false">F77-J77</f>
        <v>66.6875</v>
      </c>
      <c r="M77" s="2" t="n">
        <f aca="false">G77+K77</f>
        <v>133.3125</v>
      </c>
      <c r="N77" s="2" t="n">
        <f aca="false">L77/$E$4</f>
        <v>6.66875</v>
      </c>
      <c r="O77" s="2" t="n">
        <f aca="false">M77/$E$5</f>
        <v>26.6625</v>
      </c>
      <c r="P77" s="2" t="n">
        <f aca="false">(O77-N77)/($D$8-$E$8)*100</f>
        <v>99.96875</v>
      </c>
      <c r="Q77" s="2" t="n">
        <f aca="false">O77-N77</f>
        <v>19.99375</v>
      </c>
      <c r="R77" s="2" t="n">
        <f aca="false">IF(ROUND(Q77,1)&lt;=ROUND(Q76,1),0,R76+Q77)</f>
        <v>0</v>
      </c>
    </row>
    <row r="78" customFormat="false" ht="15" hidden="false" customHeight="false" outlineLevel="0" collapsed="false">
      <c r="B78" s="2" t="n">
        <f aca="false">D78*$E$4+E78*$E$5</f>
        <v>200</v>
      </c>
      <c r="C78" s="2" t="n">
        <f aca="false">0.5*$E$4*D78^2+0.5*$E$5*E78^2</f>
        <v>1999.5833984375</v>
      </c>
      <c r="D78" s="2" t="n">
        <f aca="false">N77</f>
        <v>6.66875</v>
      </c>
      <c r="E78" s="2" t="n">
        <f aca="false">O77</f>
        <v>26.6625</v>
      </c>
      <c r="F78" s="2" t="n">
        <f aca="false">D78*$E$4</f>
        <v>66.6875</v>
      </c>
      <c r="G78" s="2" t="n">
        <f aca="false">E78*$E$5</f>
        <v>133.3125</v>
      </c>
      <c r="H78" s="2" t="n">
        <f aca="false">IF(ROUND(C78,0)=ROUND($C$8,0),0,(IF(C78&lt;$C$8,1,-1)))</f>
        <v>0</v>
      </c>
      <c r="I78" s="2" t="n">
        <f aca="false">IF(C78&gt;$C$8, H78*ABS(I77/2), H78*ABS(I77))</f>
        <v>0</v>
      </c>
      <c r="J78" s="2" t="n">
        <f aca="false">$F$8*I78</f>
        <v>0</v>
      </c>
      <c r="K78" s="2" t="n">
        <f aca="false">J78</f>
        <v>0</v>
      </c>
      <c r="L78" s="2" t="n">
        <f aca="false">F78-J78</f>
        <v>66.6875</v>
      </c>
      <c r="M78" s="2" t="n">
        <f aca="false">G78+K78</f>
        <v>133.3125</v>
      </c>
      <c r="N78" s="2" t="n">
        <f aca="false">L78/$E$4</f>
        <v>6.66875</v>
      </c>
      <c r="O78" s="2" t="n">
        <f aca="false">M78/$E$5</f>
        <v>26.6625</v>
      </c>
      <c r="P78" s="2" t="n">
        <f aca="false">(O78-N78)/($D$8-$E$8)*100</f>
        <v>99.96875</v>
      </c>
      <c r="Q78" s="2" t="n">
        <f aca="false">O78-N78</f>
        <v>19.99375</v>
      </c>
      <c r="R78" s="2" t="n">
        <f aca="false">IF(ROUND(Q78,1)&lt;=ROUND(Q77,1),0,R77+Q78)</f>
        <v>0</v>
      </c>
    </row>
    <row r="79" customFormat="false" ht="15" hidden="false" customHeight="false" outlineLevel="0" collapsed="false">
      <c r="B79" s="2" t="n">
        <f aca="false">D79*$E$4+E79*$E$5</f>
        <v>200</v>
      </c>
      <c r="C79" s="2" t="n">
        <f aca="false">0.5*$E$4*D79^2+0.5*$E$5*E79^2</f>
        <v>1999.5833984375</v>
      </c>
      <c r="D79" s="2" t="n">
        <f aca="false">N78</f>
        <v>6.66875</v>
      </c>
      <c r="E79" s="2" t="n">
        <f aca="false">O78</f>
        <v>26.6625</v>
      </c>
      <c r="F79" s="2" t="n">
        <f aca="false">D79*$E$4</f>
        <v>66.6875</v>
      </c>
      <c r="G79" s="2" t="n">
        <f aca="false">E79*$E$5</f>
        <v>133.3125</v>
      </c>
      <c r="H79" s="2" t="n">
        <f aca="false">IF(ROUND(C79,0)=ROUND($C$8,0),0,(IF(C79&lt;$C$8,1,-1)))</f>
        <v>0</v>
      </c>
      <c r="I79" s="2" t="n">
        <f aca="false">IF(C79&gt;$C$8, H79*ABS(I78/2), H79*ABS(I78))</f>
        <v>0</v>
      </c>
      <c r="J79" s="2" t="n">
        <f aca="false">$F$8*I79</f>
        <v>0</v>
      </c>
      <c r="K79" s="2" t="n">
        <f aca="false">J79</f>
        <v>0</v>
      </c>
      <c r="L79" s="2" t="n">
        <f aca="false">F79-J79</f>
        <v>66.6875</v>
      </c>
      <c r="M79" s="2" t="n">
        <f aca="false">G79+K79</f>
        <v>133.3125</v>
      </c>
      <c r="N79" s="2" t="n">
        <f aca="false">L79/$E$4</f>
        <v>6.66875</v>
      </c>
      <c r="O79" s="2" t="n">
        <f aca="false">M79/$E$5</f>
        <v>26.6625</v>
      </c>
      <c r="P79" s="2" t="n">
        <f aca="false">(O79-N79)/($D$8-$E$8)*100</f>
        <v>99.96875</v>
      </c>
      <c r="Q79" s="2" t="n">
        <f aca="false">O79-N79</f>
        <v>19.99375</v>
      </c>
      <c r="R79" s="2" t="n">
        <f aca="false">IF(ROUND(Q79,1)&lt;=ROUND(Q78,1),0,R78+Q79)</f>
        <v>0</v>
      </c>
    </row>
    <row r="80" customFormat="false" ht="15" hidden="false" customHeight="false" outlineLevel="0" collapsed="false">
      <c r="B80" s="2" t="n">
        <f aca="false">D80*$E$4+E80*$E$5</f>
        <v>200</v>
      </c>
      <c r="C80" s="2" t="n">
        <f aca="false">0.5*$E$4*D80^2+0.5*$E$5*E80^2</f>
        <v>1999.5833984375</v>
      </c>
      <c r="D80" s="2" t="n">
        <f aca="false">N79</f>
        <v>6.66875</v>
      </c>
      <c r="E80" s="2" t="n">
        <f aca="false">O79</f>
        <v>26.6625</v>
      </c>
      <c r="F80" s="2" t="n">
        <f aca="false">D80*$E$4</f>
        <v>66.6875</v>
      </c>
      <c r="G80" s="2" t="n">
        <f aca="false">E80*$E$5</f>
        <v>133.3125</v>
      </c>
      <c r="H80" s="2" t="n">
        <f aca="false">IF(ROUND(C80,0)=ROUND($C$8,0),0,(IF(C80&lt;$C$8,1,-1)))</f>
        <v>0</v>
      </c>
      <c r="I80" s="2" t="n">
        <f aca="false">IF(C80&gt;$C$8, H80*ABS(I79/2), H80*ABS(I79))</f>
        <v>0</v>
      </c>
      <c r="J80" s="2" t="n">
        <f aca="false">$F$8*I80</f>
        <v>0</v>
      </c>
      <c r="K80" s="2" t="n">
        <f aca="false">J80</f>
        <v>0</v>
      </c>
      <c r="L80" s="2" t="n">
        <f aca="false">F80-J80</f>
        <v>66.6875</v>
      </c>
      <c r="M80" s="2" t="n">
        <f aca="false">G80+K80</f>
        <v>133.3125</v>
      </c>
      <c r="N80" s="2" t="n">
        <f aca="false">L80/$E$4</f>
        <v>6.66875</v>
      </c>
      <c r="O80" s="2" t="n">
        <f aca="false">M80/$E$5</f>
        <v>26.6625</v>
      </c>
      <c r="P80" s="2" t="n">
        <f aca="false">(O80-N80)/($D$8-$E$8)*100</f>
        <v>99.96875</v>
      </c>
      <c r="Q80" s="2" t="n">
        <f aca="false">O80-N80</f>
        <v>19.99375</v>
      </c>
      <c r="R80" s="2" t="n">
        <f aca="false">IF(ROUND(Q80,1)&lt;=ROUND(Q79,1),0,R79+Q80)</f>
        <v>0</v>
      </c>
    </row>
    <row r="81" customFormat="false" ht="15" hidden="false" customHeight="false" outlineLevel="0" collapsed="false">
      <c r="B81" s="2" t="n">
        <f aca="false">D81*$E$4+E81*$E$5</f>
        <v>200</v>
      </c>
      <c r="C81" s="2" t="n">
        <f aca="false">0.5*$E$4*D81^2+0.5*$E$5*E81^2</f>
        <v>1999.5833984375</v>
      </c>
      <c r="D81" s="2" t="n">
        <f aca="false">N80</f>
        <v>6.66875</v>
      </c>
      <c r="E81" s="2" t="n">
        <f aca="false">O80</f>
        <v>26.6625</v>
      </c>
      <c r="F81" s="2" t="n">
        <f aca="false">D81*$E$4</f>
        <v>66.6875</v>
      </c>
      <c r="G81" s="2" t="n">
        <f aca="false">E81*$E$5</f>
        <v>133.3125</v>
      </c>
      <c r="H81" s="2" t="n">
        <f aca="false">IF(ROUND(C81,0)=ROUND($C$8,0),0,(IF(C81&lt;$C$8,1,-1)))</f>
        <v>0</v>
      </c>
      <c r="I81" s="2" t="n">
        <f aca="false">IF(C81&gt;$C$8, H81*ABS(I80/2), H81*ABS(I80))</f>
        <v>0</v>
      </c>
      <c r="J81" s="2" t="n">
        <f aca="false">$F$8*I81</f>
        <v>0</v>
      </c>
      <c r="K81" s="2" t="n">
        <f aca="false">J81</f>
        <v>0</v>
      </c>
      <c r="L81" s="2" t="n">
        <f aca="false">F81-J81</f>
        <v>66.6875</v>
      </c>
      <c r="M81" s="2" t="n">
        <f aca="false">G81+K81</f>
        <v>133.3125</v>
      </c>
      <c r="N81" s="2" t="n">
        <f aca="false">L81/$E$4</f>
        <v>6.66875</v>
      </c>
      <c r="O81" s="2" t="n">
        <f aca="false">M81/$E$5</f>
        <v>26.6625</v>
      </c>
      <c r="P81" s="2" t="n">
        <f aca="false">(O81-N81)/($D$8-$E$8)*100</f>
        <v>99.96875</v>
      </c>
      <c r="Q81" s="2" t="n">
        <f aca="false">O81-N81</f>
        <v>19.99375</v>
      </c>
      <c r="R81" s="2" t="n">
        <f aca="false">IF(ROUND(Q81,1)&lt;=ROUND(Q80,1),0,R80+Q81)</f>
        <v>0</v>
      </c>
    </row>
    <row r="82" customFormat="false" ht="15" hidden="false" customHeight="false" outlineLevel="0" collapsed="false">
      <c r="B82" s="2" t="n">
        <f aca="false">D82*$E$4+E82*$E$5</f>
        <v>200</v>
      </c>
      <c r="C82" s="2" t="n">
        <f aca="false">0.5*$E$4*D82^2+0.5*$E$5*E82^2</f>
        <v>1999.5833984375</v>
      </c>
      <c r="D82" s="2" t="n">
        <f aca="false">N81</f>
        <v>6.66875</v>
      </c>
      <c r="E82" s="2" t="n">
        <f aca="false">O81</f>
        <v>26.6625</v>
      </c>
      <c r="F82" s="2" t="n">
        <f aca="false">D82*$E$4</f>
        <v>66.6875</v>
      </c>
      <c r="G82" s="2" t="n">
        <f aca="false">E82*$E$5</f>
        <v>133.3125</v>
      </c>
      <c r="H82" s="2" t="n">
        <f aca="false">IF(ROUND(C82,0)=ROUND($C$8,0),0,(IF(C82&lt;$C$8,1,-1)))</f>
        <v>0</v>
      </c>
      <c r="I82" s="2" t="n">
        <f aca="false">IF(C82&gt;$C$8, H82*ABS(I81/2), H82*ABS(I81))</f>
        <v>0</v>
      </c>
      <c r="J82" s="2" t="n">
        <f aca="false">$F$8*I82</f>
        <v>0</v>
      </c>
      <c r="K82" s="2" t="n">
        <f aca="false">J82</f>
        <v>0</v>
      </c>
      <c r="L82" s="2" t="n">
        <f aca="false">F82-J82</f>
        <v>66.6875</v>
      </c>
      <c r="M82" s="2" t="n">
        <f aca="false">G82+K82</f>
        <v>133.3125</v>
      </c>
      <c r="N82" s="2" t="n">
        <f aca="false">L82/$E$4</f>
        <v>6.66875</v>
      </c>
      <c r="O82" s="2" t="n">
        <f aca="false">M82/$E$5</f>
        <v>26.6625</v>
      </c>
      <c r="P82" s="2" t="n">
        <f aca="false">(O82-N82)/($D$8-$E$8)*100</f>
        <v>99.96875</v>
      </c>
      <c r="Q82" s="2" t="n">
        <f aca="false">O82-N82</f>
        <v>19.99375</v>
      </c>
      <c r="R82" s="2" t="n">
        <f aca="false">IF(ROUND(Q82,1)&lt;=ROUND(Q81,1),0,R81+Q82)</f>
        <v>0</v>
      </c>
    </row>
    <row r="83" customFormat="false" ht="15" hidden="false" customHeight="false" outlineLevel="0" collapsed="false">
      <c r="B83" s="2" t="n">
        <f aca="false">D83*$E$4+E83*$E$5</f>
        <v>200</v>
      </c>
      <c r="C83" s="2" t="n">
        <f aca="false">0.5*$E$4*D83^2+0.5*$E$5*E83^2</f>
        <v>1999.5833984375</v>
      </c>
      <c r="D83" s="2" t="n">
        <f aca="false">N82</f>
        <v>6.66875</v>
      </c>
      <c r="E83" s="2" t="n">
        <f aca="false">O82</f>
        <v>26.6625</v>
      </c>
      <c r="F83" s="2" t="n">
        <f aca="false">D83*$E$4</f>
        <v>66.6875</v>
      </c>
      <c r="G83" s="2" t="n">
        <f aca="false">E83*$E$5</f>
        <v>133.3125</v>
      </c>
      <c r="H83" s="2" t="n">
        <f aca="false">IF(ROUND(C83,0)=ROUND($C$8,0),0,(IF(C83&lt;$C$8,1,-1)))</f>
        <v>0</v>
      </c>
      <c r="I83" s="2" t="n">
        <f aca="false">IF(C83&gt;$C$8, H83*ABS(I82/2), H83*ABS(I82))</f>
        <v>0</v>
      </c>
      <c r="J83" s="2" t="n">
        <f aca="false">$F$8*I83</f>
        <v>0</v>
      </c>
      <c r="K83" s="2" t="n">
        <f aca="false">J83</f>
        <v>0</v>
      </c>
      <c r="L83" s="2" t="n">
        <f aca="false">F83-J83</f>
        <v>66.6875</v>
      </c>
      <c r="M83" s="2" t="n">
        <f aca="false">G83+K83</f>
        <v>133.3125</v>
      </c>
      <c r="N83" s="2" t="n">
        <f aca="false">L83/$E$4</f>
        <v>6.66875</v>
      </c>
      <c r="O83" s="2" t="n">
        <f aca="false">M83/$E$5</f>
        <v>26.6625</v>
      </c>
      <c r="P83" s="2" t="n">
        <f aca="false">(O83-N83)/($D$8-$E$8)*100</f>
        <v>99.96875</v>
      </c>
      <c r="Q83" s="2" t="n">
        <f aca="false">O83-N83</f>
        <v>19.99375</v>
      </c>
      <c r="R83" s="2" t="n">
        <f aca="false">IF(ROUND(Q83,1)&lt;=ROUND(Q82,1),0,R82+Q83)</f>
        <v>0</v>
      </c>
    </row>
    <row r="84" customFormat="false" ht="15" hidden="false" customHeight="false" outlineLevel="0" collapsed="false">
      <c r="B84" s="2" t="n">
        <f aca="false">D84*$E$4+E84*$E$5</f>
        <v>200</v>
      </c>
      <c r="C84" s="2" t="n">
        <f aca="false">0.5*$E$4*D84^2+0.5*$E$5*E84^2</f>
        <v>1999.5833984375</v>
      </c>
      <c r="D84" s="2" t="n">
        <f aca="false">N83</f>
        <v>6.66875</v>
      </c>
      <c r="E84" s="2" t="n">
        <f aca="false">O83</f>
        <v>26.6625</v>
      </c>
      <c r="F84" s="2" t="n">
        <f aca="false">D84*$E$4</f>
        <v>66.6875</v>
      </c>
      <c r="G84" s="2" t="n">
        <f aca="false">E84*$E$5</f>
        <v>133.3125</v>
      </c>
      <c r="H84" s="2" t="n">
        <f aca="false">IF(ROUND(C84,0)=ROUND($C$8,0),0,(IF(C84&lt;$C$8,1,-1)))</f>
        <v>0</v>
      </c>
      <c r="I84" s="2" t="n">
        <f aca="false">IF(C84&gt;$C$8, H84*ABS(I83/2), H84*ABS(I83))</f>
        <v>0</v>
      </c>
      <c r="J84" s="2" t="n">
        <f aca="false">$F$8*I84</f>
        <v>0</v>
      </c>
      <c r="K84" s="2" t="n">
        <f aca="false">J84</f>
        <v>0</v>
      </c>
      <c r="L84" s="2" t="n">
        <f aca="false">F84-J84</f>
        <v>66.6875</v>
      </c>
      <c r="M84" s="2" t="n">
        <f aca="false">G84+K84</f>
        <v>133.3125</v>
      </c>
      <c r="N84" s="2" t="n">
        <f aca="false">L84/$E$4</f>
        <v>6.66875</v>
      </c>
      <c r="O84" s="2" t="n">
        <f aca="false">M84/$E$5</f>
        <v>26.6625</v>
      </c>
      <c r="P84" s="2" t="n">
        <f aca="false">(O84-N84)/($D$8-$E$8)*100</f>
        <v>99.96875</v>
      </c>
      <c r="Q84" s="2" t="n">
        <f aca="false">O84-N84</f>
        <v>19.99375</v>
      </c>
      <c r="R84" s="2" t="n">
        <f aca="false">IF(ROUND(Q84,1)&lt;=ROUND(Q83,1),0,R83+Q84)</f>
        <v>0</v>
      </c>
    </row>
    <row r="85" customFormat="false" ht="15" hidden="false" customHeight="false" outlineLevel="0" collapsed="false">
      <c r="B85" s="2" t="n">
        <f aca="false">D85*$E$4+E85*$E$5</f>
        <v>200</v>
      </c>
      <c r="C85" s="2" t="n">
        <f aca="false">0.5*$E$4*D85^2+0.5*$E$5*E85^2</f>
        <v>1999.5833984375</v>
      </c>
      <c r="D85" s="2" t="n">
        <f aca="false">N84</f>
        <v>6.66875</v>
      </c>
      <c r="E85" s="2" t="n">
        <f aca="false">O84</f>
        <v>26.6625</v>
      </c>
      <c r="F85" s="2" t="n">
        <f aca="false">D85*$E$4</f>
        <v>66.6875</v>
      </c>
      <c r="G85" s="2" t="n">
        <f aca="false">E85*$E$5</f>
        <v>133.3125</v>
      </c>
      <c r="H85" s="2" t="n">
        <f aca="false">IF(ROUND(C85,0)=ROUND($C$8,0),0,(IF(C85&lt;$C$8,1,-1)))</f>
        <v>0</v>
      </c>
      <c r="I85" s="2" t="n">
        <f aca="false">IF(C85&gt;$C$8, H85*ABS(I84/2), H85*ABS(I84))</f>
        <v>0</v>
      </c>
      <c r="J85" s="2" t="n">
        <f aca="false">$F$8*I85</f>
        <v>0</v>
      </c>
      <c r="K85" s="2" t="n">
        <f aca="false">J85</f>
        <v>0</v>
      </c>
      <c r="L85" s="2" t="n">
        <f aca="false">F85-J85</f>
        <v>66.6875</v>
      </c>
      <c r="M85" s="2" t="n">
        <f aca="false">G85+K85</f>
        <v>133.3125</v>
      </c>
      <c r="N85" s="2" t="n">
        <f aca="false">L85/$E$4</f>
        <v>6.66875</v>
      </c>
      <c r="O85" s="2" t="n">
        <f aca="false">M85/$E$5</f>
        <v>26.6625</v>
      </c>
      <c r="P85" s="2" t="n">
        <f aca="false">(O85-N85)/($D$8-$E$8)*100</f>
        <v>99.96875</v>
      </c>
      <c r="Q85" s="2" t="n">
        <f aca="false">O85-N85</f>
        <v>19.99375</v>
      </c>
      <c r="R85" s="2" t="n">
        <f aca="false">IF(ROUND(Q85,1)&lt;=ROUND(Q84,1),0,R84+Q85)</f>
        <v>0</v>
      </c>
    </row>
    <row r="86" customFormat="false" ht="15" hidden="false" customHeight="false" outlineLevel="0" collapsed="false">
      <c r="B86" s="2" t="n">
        <f aca="false">D86*$E$4+E86*$E$5</f>
        <v>200</v>
      </c>
      <c r="C86" s="2" t="n">
        <f aca="false">0.5*$E$4*D86^2+0.5*$E$5*E86^2</f>
        <v>1999.5833984375</v>
      </c>
      <c r="D86" s="2" t="n">
        <f aca="false">N85</f>
        <v>6.66875</v>
      </c>
      <c r="E86" s="2" t="n">
        <f aca="false">O85</f>
        <v>26.6625</v>
      </c>
      <c r="F86" s="2" t="n">
        <f aca="false">D86*$E$4</f>
        <v>66.6875</v>
      </c>
      <c r="G86" s="2" t="n">
        <f aca="false">E86*$E$5</f>
        <v>133.3125</v>
      </c>
      <c r="H86" s="2" t="n">
        <f aca="false">IF(ROUND(C86,0)=ROUND($C$8,0),0,(IF(C86&lt;$C$8,1,-1)))</f>
        <v>0</v>
      </c>
      <c r="I86" s="2" t="n">
        <f aca="false">IF(C86&gt;$C$8, H86*ABS(I85/2), H86*ABS(I85))</f>
        <v>0</v>
      </c>
      <c r="J86" s="2" t="n">
        <f aca="false">$F$8*I86</f>
        <v>0</v>
      </c>
      <c r="K86" s="2" t="n">
        <f aca="false">J86</f>
        <v>0</v>
      </c>
      <c r="L86" s="2" t="n">
        <f aca="false">F86-J86</f>
        <v>66.6875</v>
      </c>
      <c r="M86" s="2" t="n">
        <f aca="false">G86+K86</f>
        <v>133.3125</v>
      </c>
      <c r="N86" s="2" t="n">
        <f aca="false">L86/$E$4</f>
        <v>6.66875</v>
      </c>
      <c r="O86" s="2" t="n">
        <f aca="false">M86/$E$5</f>
        <v>26.6625</v>
      </c>
      <c r="P86" s="2" t="n">
        <f aca="false">(O86-N86)/($D$8-$E$8)*100</f>
        <v>99.96875</v>
      </c>
      <c r="Q86" s="2" t="n">
        <f aca="false">O86-N86</f>
        <v>19.99375</v>
      </c>
      <c r="R86" s="2" t="n">
        <f aca="false">IF(ROUND(Q86,1)&lt;=ROUND(Q85,1),0,R85+Q86)</f>
        <v>0</v>
      </c>
    </row>
    <row r="87" customFormat="false" ht="15" hidden="false" customHeight="false" outlineLevel="0" collapsed="false">
      <c r="B87" s="2" t="n">
        <f aca="false">D87*$E$4+E87*$E$5</f>
        <v>200</v>
      </c>
      <c r="C87" s="2" t="n">
        <f aca="false">0.5*$E$4*D87^2+0.5*$E$5*E87^2</f>
        <v>1999.5833984375</v>
      </c>
      <c r="D87" s="2" t="n">
        <f aca="false">N86</f>
        <v>6.66875</v>
      </c>
      <c r="E87" s="2" t="n">
        <f aca="false">O86</f>
        <v>26.6625</v>
      </c>
      <c r="F87" s="2" t="n">
        <f aca="false">D87*$E$4</f>
        <v>66.6875</v>
      </c>
      <c r="G87" s="2" t="n">
        <f aca="false">E87*$E$5</f>
        <v>133.3125</v>
      </c>
      <c r="H87" s="2" t="n">
        <f aca="false">IF(ROUND(C87,0)=ROUND($C$8,0),0,(IF(C87&lt;$C$8,1,-1)))</f>
        <v>0</v>
      </c>
      <c r="I87" s="2" t="n">
        <f aca="false">IF(C87&gt;$C$8, H87*ABS(I86/2), H87*ABS(I86))</f>
        <v>0</v>
      </c>
      <c r="J87" s="2" t="n">
        <f aca="false">$F$8*I87</f>
        <v>0</v>
      </c>
      <c r="K87" s="2" t="n">
        <f aca="false">J87</f>
        <v>0</v>
      </c>
      <c r="L87" s="2" t="n">
        <f aca="false">F87-J87</f>
        <v>66.6875</v>
      </c>
      <c r="M87" s="2" t="n">
        <f aca="false">G87+K87</f>
        <v>133.3125</v>
      </c>
      <c r="N87" s="2" t="n">
        <f aca="false">L87/$E$4</f>
        <v>6.66875</v>
      </c>
      <c r="O87" s="2" t="n">
        <f aca="false">M87/$E$5</f>
        <v>26.6625</v>
      </c>
      <c r="P87" s="2" t="n">
        <f aca="false">(O87-N87)/($D$8-$E$8)*100</f>
        <v>99.96875</v>
      </c>
      <c r="Q87" s="2" t="n">
        <f aca="false">O87-N87</f>
        <v>19.99375</v>
      </c>
      <c r="R87" s="2" t="n">
        <f aca="false">IF(ROUND(Q87,1)&lt;=ROUND(Q86,1),0,R86+Q87)</f>
        <v>0</v>
      </c>
    </row>
    <row r="88" customFormat="false" ht="15" hidden="false" customHeight="false" outlineLevel="0" collapsed="false">
      <c r="B88" s="2" t="n">
        <f aca="false">D88*$E$4+E88*$E$5</f>
        <v>200</v>
      </c>
      <c r="C88" s="2" t="n">
        <f aca="false">0.5*$E$4*D88^2+0.5*$E$5*E88^2</f>
        <v>1999.5833984375</v>
      </c>
      <c r="D88" s="2" t="n">
        <f aca="false">N87</f>
        <v>6.66875</v>
      </c>
      <c r="E88" s="2" t="n">
        <f aca="false">O87</f>
        <v>26.6625</v>
      </c>
      <c r="F88" s="2" t="n">
        <f aca="false">D88*$E$4</f>
        <v>66.6875</v>
      </c>
      <c r="G88" s="2" t="n">
        <f aca="false">E88*$E$5</f>
        <v>133.3125</v>
      </c>
      <c r="H88" s="2" t="n">
        <f aca="false">IF(ROUND(C88,0)=ROUND($C$8,0),0,(IF(C88&lt;$C$8,1,-1)))</f>
        <v>0</v>
      </c>
      <c r="I88" s="2" t="n">
        <f aca="false">IF(C88&gt;$C$8, H88*ABS(I87/2), H88*ABS(I87))</f>
        <v>0</v>
      </c>
      <c r="J88" s="2" t="n">
        <f aca="false">$F$8*I88</f>
        <v>0</v>
      </c>
      <c r="K88" s="2" t="n">
        <f aca="false">J88</f>
        <v>0</v>
      </c>
      <c r="L88" s="2" t="n">
        <f aca="false">F88-J88</f>
        <v>66.6875</v>
      </c>
      <c r="M88" s="2" t="n">
        <f aca="false">G88+K88</f>
        <v>133.3125</v>
      </c>
      <c r="N88" s="2" t="n">
        <f aca="false">L88/$E$4</f>
        <v>6.66875</v>
      </c>
      <c r="O88" s="2" t="n">
        <f aca="false">M88/$E$5</f>
        <v>26.6625</v>
      </c>
      <c r="P88" s="2" t="n">
        <f aca="false">(O88-N88)/($D$8-$E$8)*100</f>
        <v>99.96875</v>
      </c>
      <c r="Q88" s="2" t="n">
        <f aca="false">O88-N88</f>
        <v>19.99375</v>
      </c>
      <c r="R88" s="2" t="n">
        <f aca="false">IF(ROUND(Q88,1)&lt;=ROUND(Q87,1),0,R87+Q88)</f>
        <v>0</v>
      </c>
    </row>
    <row r="89" customFormat="false" ht="15" hidden="false" customHeight="false" outlineLevel="0" collapsed="false">
      <c r="B89" s="2" t="n">
        <f aca="false">D89*$E$4+E89*$E$5</f>
        <v>200</v>
      </c>
      <c r="C89" s="2" t="n">
        <f aca="false">0.5*$E$4*D89^2+0.5*$E$5*E89^2</f>
        <v>1999.5833984375</v>
      </c>
      <c r="D89" s="2" t="n">
        <f aca="false">N88</f>
        <v>6.66875</v>
      </c>
      <c r="E89" s="2" t="n">
        <f aca="false">O88</f>
        <v>26.6625</v>
      </c>
      <c r="F89" s="2" t="n">
        <f aca="false">D89*$E$4</f>
        <v>66.6875</v>
      </c>
      <c r="G89" s="2" t="n">
        <f aca="false">E89*$E$5</f>
        <v>133.3125</v>
      </c>
      <c r="H89" s="2" t="n">
        <f aca="false">IF(ROUND(C89,0)=ROUND($C$8,0),0,(IF(C89&lt;$C$8,1,-1)))</f>
        <v>0</v>
      </c>
      <c r="I89" s="2" t="n">
        <f aca="false">IF(C89&gt;$C$8, H89*ABS(I88/2), H89*ABS(I88))</f>
        <v>0</v>
      </c>
      <c r="J89" s="2" t="n">
        <f aca="false">$F$8*I89</f>
        <v>0</v>
      </c>
      <c r="K89" s="2" t="n">
        <f aca="false">J89</f>
        <v>0</v>
      </c>
      <c r="L89" s="2" t="n">
        <f aca="false">F89-J89</f>
        <v>66.6875</v>
      </c>
      <c r="M89" s="2" t="n">
        <f aca="false">G89+K89</f>
        <v>133.3125</v>
      </c>
      <c r="N89" s="2" t="n">
        <f aca="false">L89/$E$4</f>
        <v>6.66875</v>
      </c>
      <c r="O89" s="2" t="n">
        <f aca="false">M89/$E$5</f>
        <v>26.6625</v>
      </c>
      <c r="P89" s="2" t="n">
        <f aca="false">(O89-N89)/($D$8-$E$8)*100</f>
        <v>99.96875</v>
      </c>
      <c r="Q89" s="2" t="n">
        <f aca="false">O89-N89</f>
        <v>19.99375</v>
      </c>
      <c r="R89" s="2" t="n">
        <f aca="false">IF(ROUND(Q89,1)&lt;=ROUND(Q88,1),0,R88+Q89)</f>
        <v>0</v>
      </c>
    </row>
    <row r="90" customFormat="false" ht="15" hidden="false" customHeight="false" outlineLevel="0" collapsed="false">
      <c r="B90" s="2" t="n">
        <f aca="false">D90*$E$4+E90*$E$5</f>
        <v>200</v>
      </c>
      <c r="C90" s="2" t="n">
        <f aca="false">0.5*$E$4*D90^2+0.5*$E$5*E90^2</f>
        <v>1999.5833984375</v>
      </c>
      <c r="D90" s="2" t="n">
        <f aca="false">N89</f>
        <v>6.66875</v>
      </c>
      <c r="E90" s="2" t="n">
        <f aca="false">O89</f>
        <v>26.6625</v>
      </c>
      <c r="F90" s="2" t="n">
        <f aca="false">D90*$E$4</f>
        <v>66.6875</v>
      </c>
      <c r="G90" s="2" t="n">
        <f aca="false">E90*$E$5</f>
        <v>133.3125</v>
      </c>
      <c r="H90" s="2" t="n">
        <f aca="false">IF(ROUND(C90,0)=ROUND($C$8,0),0,(IF(C90&lt;$C$8,1,-1)))</f>
        <v>0</v>
      </c>
      <c r="I90" s="2" t="n">
        <f aca="false">IF(C90&gt;$C$8, H90*ABS(I89/2), H90*ABS(I89))</f>
        <v>0</v>
      </c>
      <c r="J90" s="2" t="n">
        <f aca="false">$F$8*I90</f>
        <v>0</v>
      </c>
      <c r="K90" s="2" t="n">
        <f aca="false">J90</f>
        <v>0</v>
      </c>
      <c r="L90" s="2" t="n">
        <f aca="false">F90-J90</f>
        <v>66.6875</v>
      </c>
      <c r="M90" s="2" t="n">
        <f aca="false">G90+K90</f>
        <v>133.3125</v>
      </c>
      <c r="N90" s="2" t="n">
        <f aca="false">L90/$E$4</f>
        <v>6.66875</v>
      </c>
      <c r="O90" s="2" t="n">
        <f aca="false">M90/$E$5</f>
        <v>26.6625</v>
      </c>
      <c r="P90" s="2" t="n">
        <f aca="false">(O90-N90)/($D$8-$E$8)*100</f>
        <v>99.96875</v>
      </c>
      <c r="Q90" s="2" t="n">
        <f aca="false">O90-N90</f>
        <v>19.99375</v>
      </c>
      <c r="R90" s="2" t="n">
        <f aca="false">IF(ROUND(Q90,1)&lt;=ROUND(Q89,1),0,R89+Q90)</f>
        <v>0</v>
      </c>
    </row>
    <row r="91" customFormat="false" ht="15" hidden="false" customHeight="false" outlineLevel="0" collapsed="false">
      <c r="B91" s="2" t="n">
        <f aca="false">D91*$E$4+E91*$E$5</f>
        <v>200</v>
      </c>
      <c r="C91" s="2" t="n">
        <f aca="false">0.5*$E$4*D91^2+0.5*$E$5*E91^2</f>
        <v>1999.5833984375</v>
      </c>
      <c r="D91" s="2" t="n">
        <f aca="false">N90</f>
        <v>6.66875</v>
      </c>
      <c r="E91" s="2" t="n">
        <f aca="false">O90</f>
        <v>26.6625</v>
      </c>
      <c r="F91" s="2" t="n">
        <f aca="false">D91*$E$4</f>
        <v>66.6875</v>
      </c>
      <c r="G91" s="2" t="n">
        <f aca="false">E91*$E$5</f>
        <v>133.3125</v>
      </c>
      <c r="H91" s="2" t="n">
        <f aca="false">IF(ROUND(C91,0)=ROUND($C$8,0),0,(IF(C91&lt;$C$8,1,-1)))</f>
        <v>0</v>
      </c>
      <c r="I91" s="2" t="n">
        <f aca="false">IF(C91&gt;$C$8, H91*ABS(I90/2), H91*ABS(I90))</f>
        <v>0</v>
      </c>
      <c r="J91" s="2" t="n">
        <f aca="false">$F$8*I91</f>
        <v>0</v>
      </c>
      <c r="K91" s="2" t="n">
        <f aca="false">J91</f>
        <v>0</v>
      </c>
      <c r="L91" s="2" t="n">
        <f aca="false">F91-J91</f>
        <v>66.6875</v>
      </c>
      <c r="M91" s="2" t="n">
        <f aca="false">G91+K91</f>
        <v>133.3125</v>
      </c>
      <c r="N91" s="2" t="n">
        <f aca="false">L91/$E$4</f>
        <v>6.66875</v>
      </c>
      <c r="O91" s="2" t="n">
        <f aca="false">M91/$E$5</f>
        <v>26.6625</v>
      </c>
      <c r="P91" s="2" t="n">
        <f aca="false">(O91-N91)/($D$8-$E$8)*100</f>
        <v>99.96875</v>
      </c>
      <c r="Q91" s="2" t="n">
        <f aca="false">O91-N91</f>
        <v>19.99375</v>
      </c>
      <c r="R91" s="2" t="n">
        <f aca="false">IF(ROUND(Q91,1)&lt;=ROUND(Q90,1),0,R90+Q91)</f>
        <v>0</v>
      </c>
    </row>
    <row r="92" customFormat="false" ht="15" hidden="false" customHeight="false" outlineLevel="0" collapsed="false">
      <c r="B92" s="2" t="n">
        <f aca="false">D92*$E$4+E92*$E$5</f>
        <v>200</v>
      </c>
      <c r="C92" s="2" t="n">
        <f aca="false">0.5*$E$4*D92^2+0.5*$E$5*E92^2</f>
        <v>1999.5833984375</v>
      </c>
      <c r="D92" s="2" t="n">
        <f aca="false">N91</f>
        <v>6.66875</v>
      </c>
      <c r="E92" s="2" t="n">
        <f aca="false">O91</f>
        <v>26.6625</v>
      </c>
      <c r="F92" s="2" t="n">
        <f aca="false">D92*$E$4</f>
        <v>66.6875</v>
      </c>
      <c r="G92" s="2" t="n">
        <f aca="false">E92*$E$5</f>
        <v>133.3125</v>
      </c>
      <c r="H92" s="2" t="n">
        <f aca="false">IF(ROUND(C92,0)=ROUND($C$8,0),0,(IF(C92&lt;$C$8,1,-1)))</f>
        <v>0</v>
      </c>
      <c r="I92" s="2" t="n">
        <f aca="false">IF(C92&gt;$C$8, H92*ABS(I91/2), H92*ABS(I91))</f>
        <v>0</v>
      </c>
      <c r="J92" s="2" t="n">
        <f aca="false">$F$8*I92</f>
        <v>0</v>
      </c>
      <c r="K92" s="2" t="n">
        <f aca="false">J92</f>
        <v>0</v>
      </c>
      <c r="L92" s="2" t="n">
        <f aca="false">F92-J92</f>
        <v>66.6875</v>
      </c>
      <c r="M92" s="2" t="n">
        <f aca="false">G92+K92</f>
        <v>133.3125</v>
      </c>
      <c r="N92" s="2" t="n">
        <f aca="false">L92/$E$4</f>
        <v>6.66875</v>
      </c>
      <c r="O92" s="2" t="n">
        <f aca="false">M92/$E$5</f>
        <v>26.6625</v>
      </c>
      <c r="P92" s="2" t="n">
        <f aca="false">(O92-N92)/($D$8-$E$8)*100</f>
        <v>99.96875</v>
      </c>
      <c r="Q92" s="2" t="n">
        <f aca="false">O92-N92</f>
        <v>19.99375</v>
      </c>
      <c r="R92" s="2" t="n">
        <f aca="false">IF(ROUND(Q92,1)&lt;=ROUND(Q91,1),0,R91+Q92)</f>
        <v>0</v>
      </c>
    </row>
    <row r="93" customFormat="false" ht="15" hidden="false" customHeight="false" outlineLevel="0" collapsed="false">
      <c r="B93" s="2" t="n">
        <f aca="false">D93*$E$4+E93*$E$5</f>
        <v>200</v>
      </c>
      <c r="C93" s="2" t="n">
        <f aca="false">0.5*$E$4*D93^2+0.5*$E$5*E93^2</f>
        <v>1999.5833984375</v>
      </c>
      <c r="D93" s="2" t="n">
        <f aca="false">N92</f>
        <v>6.66875</v>
      </c>
      <c r="E93" s="2" t="n">
        <f aca="false">O92</f>
        <v>26.6625</v>
      </c>
      <c r="F93" s="2" t="n">
        <f aca="false">D93*$E$4</f>
        <v>66.6875</v>
      </c>
      <c r="G93" s="2" t="n">
        <f aca="false">E93*$E$5</f>
        <v>133.3125</v>
      </c>
      <c r="H93" s="2" t="n">
        <f aca="false">IF(ROUND(C93,0)=ROUND($C$8,0),0,(IF(C93&lt;$C$8,1,-1)))</f>
        <v>0</v>
      </c>
      <c r="I93" s="2" t="n">
        <f aca="false">IF(C93&gt;$C$8, H93*ABS(I92/2), H93*ABS(I92))</f>
        <v>0</v>
      </c>
      <c r="J93" s="2" t="n">
        <f aca="false">$F$8*I93</f>
        <v>0</v>
      </c>
      <c r="K93" s="2" t="n">
        <f aca="false">J93</f>
        <v>0</v>
      </c>
      <c r="L93" s="2" t="n">
        <f aca="false">F93-J93</f>
        <v>66.6875</v>
      </c>
      <c r="M93" s="2" t="n">
        <f aca="false">G93+K93</f>
        <v>133.3125</v>
      </c>
      <c r="N93" s="2" t="n">
        <f aca="false">L93/$E$4</f>
        <v>6.66875</v>
      </c>
      <c r="O93" s="2" t="n">
        <f aca="false">M93/$E$5</f>
        <v>26.6625</v>
      </c>
      <c r="P93" s="2" t="n">
        <f aca="false">(O93-N93)/($D$8-$E$8)*100</f>
        <v>99.96875</v>
      </c>
      <c r="Q93" s="2" t="n">
        <f aca="false">O93-N93</f>
        <v>19.99375</v>
      </c>
      <c r="R93" s="2" t="n">
        <f aca="false">IF(ROUND(Q93,1)&lt;=ROUND(Q92,1),0,R92+Q93)</f>
        <v>0</v>
      </c>
    </row>
    <row r="94" customFormat="false" ht="15" hidden="false" customHeight="false" outlineLevel="0" collapsed="false">
      <c r="B94" s="2" t="n">
        <f aca="false">D94*$E$4+E94*$E$5</f>
        <v>200</v>
      </c>
      <c r="C94" s="2" t="n">
        <f aca="false">0.5*$E$4*D94^2+0.5*$E$5*E94^2</f>
        <v>1999.5833984375</v>
      </c>
      <c r="D94" s="2" t="n">
        <f aca="false">N93</f>
        <v>6.66875</v>
      </c>
      <c r="E94" s="2" t="n">
        <f aca="false">O93</f>
        <v>26.6625</v>
      </c>
      <c r="F94" s="2" t="n">
        <f aca="false">D94*$E$4</f>
        <v>66.6875</v>
      </c>
      <c r="G94" s="2" t="n">
        <f aca="false">E94*$E$5</f>
        <v>133.3125</v>
      </c>
      <c r="H94" s="2" t="n">
        <f aca="false">IF(ROUND(C94,0)=ROUND($C$8,0),0,(IF(C94&lt;$C$8,1,-1)))</f>
        <v>0</v>
      </c>
      <c r="I94" s="2" t="n">
        <f aca="false">IF(C94&gt;$C$8, H94*ABS(I93/2), H94*ABS(I93))</f>
        <v>0</v>
      </c>
      <c r="J94" s="2" t="n">
        <f aca="false">$F$8*I94</f>
        <v>0</v>
      </c>
      <c r="K94" s="2" t="n">
        <f aca="false">J94</f>
        <v>0</v>
      </c>
      <c r="L94" s="2" t="n">
        <f aca="false">F94-J94</f>
        <v>66.6875</v>
      </c>
      <c r="M94" s="2" t="n">
        <f aca="false">G94+K94</f>
        <v>133.3125</v>
      </c>
      <c r="N94" s="2" t="n">
        <f aca="false">L94/$E$4</f>
        <v>6.66875</v>
      </c>
      <c r="O94" s="2" t="n">
        <f aca="false">M94/$E$5</f>
        <v>26.6625</v>
      </c>
      <c r="P94" s="2" t="n">
        <f aca="false">(O94-N94)/($D$8-$E$8)*100</f>
        <v>99.96875</v>
      </c>
      <c r="Q94" s="2" t="n">
        <f aca="false">O94-N94</f>
        <v>19.99375</v>
      </c>
      <c r="R94" s="2" t="n">
        <f aca="false">IF(ROUND(Q94,1)&lt;=ROUND(Q93,1),0,R93+Q94)</f>
        <v>0</v>
      </c>
    </row>
    <row r="95" customFormat="false" ht="15" hidden="false" customHeight="false" outlineLevel="0" collapsed="false">
      <c r="B95" s="2" t="n">
        <f aca="false">D95*$E$4+E95*$E$5</f>
        <v>200</v>
      </c>
      <c r="C95" s="2" t="n">
        <f aca="false">0.5*$E$4*D95^2+0.5*$E$5*E95^2</f>
        <v>1999.5833984375</v>
      </c>
      <c r="D95" s="2" t="n">
        <f aca="false">N94</f>
        <v>6.66875</v>
      </c>
      <c r="E95" s="2" t="n">
        <f aca="false">O94</f>
        <v>26.6625</v>
      </c>
      <c r="F95" s="2" t="n">
        <f aca="false">D95*$E$4</f>
        <v>66.6875</v>
      </c>
      <c r="G95" s="2" t="n">
        <f aca="false">E95*$E$5</f>
        <v>133.3125</v>
      </c>
      <c r="H95" s="2" t="n">
        <f aca="false">IF(ROUND(C95,0)=ROUND($C$8,0),0,(IF(C95&lt;$C$8,1,-1)))</f>
        <v>0</v>
      </c>
      <c r="I95" s="2" t="n">
        <f aca="false">IF(C95&gt;$C$8, H95*ABS(I94/2), H95*ABS(I94))</f>
        <v>0</v>
      </c>
      <c r="J95" s="2" t="n">
        <f aca="false">$F$8*I95</f>
        <v>0</v>
      </c>
      <c r="K95" s="2" t="n">
        <f aca="false">J95</f>
        <v>0</v>
      </c>
      <c r="L95" s="2" t="n">
        <f aca="false">F95-J95</f>
        <v>66.6875</v>
      </c>
      <c r="M95" s="2" t="n">
        <f aca="false">G95+K95</f>
        <v>133.3125</v>
      </c>
      <c r="N95" s="2" t="n">
        <f aca="false">L95/$E$4</f>
        <v>6.66875</v>
      </c>
      <c r="O95" s="2" t="n">
        <f aca="false">M95/$E$5</f>
        <v>26.6625</v>
      </c>
      <c r="P95" s="2" t="n">
        <f aca="false">(O95-N95)/($D$8-$E$8)*100</f>
        <v>99.96875</v>
      </c>
      <c r="Q95" s="2" t="n">
        <f aca="false">O95-N95</f>
        <v>19.99375</v>
      </c>
      <c r="R95" s="2" t="n">
        <f aca="false">IF(ROUND(Q95,1)&lt;=ROUND(Q94,1),0,R94+Q95)</f>
        <v>0</v>
      </c>
    </row>
    <row r="96" customFormat="false" ht="15" hidden="false" customHeight="false" outlineLevel="0" collapsed="false">
      <c r="B96" s="2" t="n">
        <f aca="false">D96*$E$4+E96*$E$5</f>
        <v>200</v>
      </c>
      <c r="C96" s="2" t="n">
        <f aca="false">0.5*$E$4*D96^2+0.5*$E$5*E96^2</f>
        <v>1999.5833984375</v>
      </c>
      <c r="D96" s="2" t="n">
        <f aca="false">N95</f>
        <v>6.66875</v>
      </c>
      <c r="E96" s="2" t="n">
        <f aca="false">O95</f>
        <v>26.6625</v>
      </c>
      <c r="F96" s="2" t="n">
        <f aca="false">D96*$E$4</f>
        <v>66.6875</v>
      </c>
      <c r="G96" s="2" t="n">
        <f aca="false">E96*$E$5</f>
        <v>133.3125</v>
      </c>
      <c r="H96" s="2" t="n">
        <f aca="false">IF(ROUND(C96,0)=ROUND($C$8,0),0,(IF(C96&lt;$C$8,1,-1)))</f>
        <v>0</v>
      </c>
      <c r="I96" s="2" t="n">
        <f aca="false">IF(C96&gt;$C$8, H96*ABS(I95/2), H96*ABS(I95))</f>
        <v>0</v>
      </c>
      <c r="J96" s="2" t="n">
        <f aca="false">$F$8*I96</f>
        <v>0</v>
      </c>
      <c r="K96" s="2" t="n">
        <f aca="false">J96</f>
        <v>0</v>
      </c>
      <c r="L96" s="2" t="n">
        <f aca="false">F96-J96</f>
        <v>66.6875</v>
      </c>
      <c r="M96" s="2" t="n">
        <f aca="false">G96+K96</f>
        <v>133.3125</v>
      </c>
      <c r="N96" s="2" t="n">
        <f aca="false">L96/$E$4</f>
        <v>6.66875</v>
      </c>
      <c r="O96" s="2" t="n">
        <f aca="false">M96/$E$5</f>
        <v>26.6625</v>
      </c>
      <c r="P96" s="2" t="n">
        <f aca="false">(O96-N96)/($D$8-$E$8)*100</f>
        <v>99.96875</v>
      </c>
      <c r="Q96" s="2" t="n">
        <f aca="false">O96-N96</f>
        <v>19.99375</v>
      </c>
      <c r="R96" s="2" t="n">
        <f aca="false">IF(ROUND(Q96,1)&lt;=ROUND(Q95,1),0,R95+Q96)</f>
        <v>0</v>
      </c>
    </row>
    <row r="97" customFormat="false" ht="15" hidden="false" customHeight="false" outlineLevel="0" collapsed="false">
      <c r="B97" s="2" t="n">
        <f aca="false">D97*$E$4+E97*$E$5</f>
        <v>200</v>
      </c>
      <c r="C97" s="2" t="n">
        <f aca="false">0.5*$E$4*D97^2+0.5*$E$5*E97^2</f>
        <v>1999.5833984375</v>
      </c>
      <c r="D97" s="2" t="n">
        <f aca="false">N96</f>
        <v>6.66875</v>
      </c>
      <c r="E97" s="2" t="n">
        <f aca="false">O96</f>
        <v>26.6625</v>
      </c>
      <c r="F97" s="2" t="n">
        <f aca="false">D97*$E$4</f>
        <v>66.6875</v>
      </c>
      <c r="G97" s="2" t="n">
        <f aca="false">E97*$E$5</f>
        <v>133.3125</v>
      </c>
      <c r="H97" s="2" t="n">
        <f aca="false">IF(ROUND(C97,0)=ROUND($C$8,0),0,(IF(C97&lt;$C$8,1,-1)))</f>
        <v>0</v>
      </c>
      <c r="I97" s="2" t="n">
        <f aca="false">IF(C97&gt;$C$8, H97*ABS(I96/2), H97*ABS(I96))</f>
        <v>0</v>
      </c>
      <c r="J97" s="2" t="n">
        <f aca="false">$F$8*I97</f>
        <v>0</v>
      </c>
      <c r="K97" s="2" t="n">
        <f aca="false">J97</f>
        <v>0</v>
      </c>
      <c r="L97" s="2" t="n">
        <f aca="false">F97-J97</f>
        <v>66.6875</v>
      </c>
      <c r="M97" s="2" t="n">
        <f aca="false">G97+K97</f>
        <v>133.3125</v>
      </c>
      <c r="N97" s="2" t="n">
        <f aca="false">L97/$E$4</f>
        <v>6.66875</v>
      </c>
      <c r="O97" s="2" t="n">
        <f aca="false">M97/$E$5</f>
        <v>26.6625</v>
      </c>
      <c r="P97" s="2" t="n">
        <f aca="false">(O97-N97)/($D$8-$E$8)*100</f>
        <v>99.96875</v>
      </c>
      <c r="Q97" s="2" t="n">
        <f aca="false">O97-N97</f>
        <v>19.99375</v>
      </c>
      <c r="R97" s="2" t="n">
        <f aca="false">IF(ROUND(Q97,1)&lt;=ROUND(Q96,1),0,R96+Q97)</f>
        <v>0</v>
      </c>
    </row>
    <row r="98" customFormat="false" ht="15" hidden="false" customHeight="false" outlineLevel="0" collapsed="false">
      <c r="B98" s="2" t="n">
        <f aca="false">D98*$E$4+E98*$E$5</f>
        <v>200</v>
      </c>
      <c r="C98" s="2" t="n">
        <f aca="false">0.5*$E$4*D98^2+0.5*$E$5*E98^2</f>
        <v>1999.5833984375</v>
      </c>
      <c r="D98" s="2" t="n">
        <f aca="false">N97</f>
        <v>6.66875</v>
      </c>
      <c r="E98" s="2" t="n">
        <f aca="false">O97</f>
        <v>26.6625</v>
      </c>
      <c r="F98" s="2" t="n">
        <f aca="false">D98*$E$4</f>
        <v>66.6875</v>
      </c>
      <c r="G98" s="2" t="n">
        <f aca="false">E98*$E$5</f>
        <v>133.3125</v>
      </c>
      <c r="H98" s="2" t="n">
        <f aca="false">IF(ROUND(C98,0)=ROUND($C$8,0),0,(IF(C98&lt;$C$8,1,-1)))</f>
        <v>0</v>
      </c>
      <c r="I98" s="2" t="n">
        <f aca="false">IF(C98&gt;$C$8, H98*ABS(I97/2), H98*ABS(I97))</f>
        <v>0</v>
      </c>
      <c r="J98" s="2" t="n">
        <f aca="false">$F$8*I98</f>
        <v>0</v>
      </c>
      <c r="K98" s="2" t="n">
        <f aca="false">J98</f>
        <v>0</v>
      </c>
      <c r="L98" s="2" t="n">
        <f aca="false">F98-J98</f>
        <v>66.6875</v>
      </c>
      <c r="M98" s="2" t="n">
        <f aca="false">G98+K98</f>
        <v>133.3125</v>
      </c>
      <c r="N98" s="2" t="n">
        <f aca="false">L98/$E$4</f>
        <v>6.66875</v>
      </c>
      <c r="O98" s="2" t="n">
        <f aca="false">M98/$E$5</f>
        <v>26.6625</v>
      </c>
      <c r="P98" s="2" t="n">
        <f aca="false">(O98-N98)/($D$8-$E$8)*100</f>
        <v>99.96875</v>
      </c>
      <c r="Q98" s="2" t="n">
        <f aca="false">O98-N98</f>
        <v>19.99375</v>
      </c>
      <c r="R98" s="2" t="n">
        <f aca="false">IF(ROUND(Q98,1)&lt;=ROUND(Q97,1),0,R97+Q98)</f>
        <v>0</v>
      </c>
    </row>
    <row r="99" customFormat="false" ht="15" hidden="false" customHeight="false" outlineLevel="0" collapsed="false">
      <c r="B99" s="2" t="n">
        <f aca="false">D99*$E$4+E99*$E$5</f>
        <v>200</v>
      </c>
      <c r="C99" s="2" t="n">
        <f aca="false">0.5*$E$4*D99^2+0.5*$E$5*E99^2</f>
        <v>1999.5833984375</v>
      </c>
      <c r="D99" s="2" t="n">
        <f aca="false">N98</f>
        <v>6.66875</v>
      </c>
      <c r="E99" s="2" t="n">
        <f aca="false">O98</f>
        <v>26.6625</v>
      </c>
      <c r="F99" s="2" t="n">
        <f aca="false">D99*$E$4</f>
        <v>66.6875</v>
      </c>
      <c r="G99" s="2" t="n">
        <f aca="false">E99*$E$5</f>
        <v>133.3125</v>
      </c>
      <c r="H99" s="2" t="n">
        <f aca="false">IF(ROUND(C99,0)=ROUND($C$8,0),0,(IF(C99&lt;$C$8,1,-1)))</f>
        <v>0</v>
      </c>
      <c r="I99" s="2" t="n">
        <f aca="false">IF(C99&gt;$C$8, H99*ABS(I98/2), H99*ABS(I98))</f>
        <v>0</v>
      </c>
      <c r="J99" s="2" t="n">
        <f aca="false">$F$8*I99</f>
        <v>0</v>
      </c>
      <c r="K99" s="2" t="n">
        <f aca="false">J99</f>
        <v>0</v>
      </c>
      <c r="L99" s="2" t="n">
        <f aca="false">F99-J99</f>
        <v>66.6875</v>
      </c>
      <c r="M99" s="2" t="n">
        <f aca="false">G99+K99</f>
        <v>133.3125</v>
      </c>
      <c r="N99" s="2" t="n">
        <f aca="false">L99/$E$4</f>
        <v>6.66875</v>
      </c>
      <c r="O99" s="2" t="n">
        <f aca="false">M99/$E$5</f>
        <v>26.6625</v>
      </c>
      <c r="P99" s="2" t="n">
        <f aca="false">(O99-N99)/($D$8-$E$8)*100</f>
        <v>99.96875</v>
      </c>
      <c r="Q99" s="2" t="n">
        <f aca="false">O99-N99</f>
        <v>19.99375</v>
      </c>
      <c r="R99" s="2" t="n">
        <f aca="false">IF(ROUND(Q99,1)&lt;=ROUND(Q98,1),0,R98+Q99)</f>
        <v>0</v>
      </c>
    </row>
    <row r="100" customFormat="false" ht="15" hidden="false" customHeight="false" outlineLevel="0" collapsed="false">
      <c r="B100" s="2" t="n">
        <f aca="false">D100*$E$4+E100*$E$5</f>
        <v>200</v>
      </c>
      <c r="C100" s="2" t="n">
        <f aca="false">0.5*$E$4*D100^2+0.5*$E$5*E100^2</f>
        <v>1999.5833984375</v>
      </c>
      <c r="D100" s="2" t="n">
        <f aca="false">N99</f>
        <v>6.66875</v>
      </c>
      <c r="E100" s="2" t="n">
        <f aca="false">O99</f>
        <v>26.6625</v>
      </c>
      <c r="F100" s="2" t="n">
        <f aca="false">D100*$E$4</f>
        <v>66.6875</v>
      </c>
      <c r="G100" s="2" t="n">
        <f aca="false">E100*$E$5</f>
        <v>133.3125</v>
      </c>
      <c r="H100" s="2" t="n">
        <f aca="false">IF(ROUND(C100,0)=ROUND($C$8,0),0,(IF(C100&lt;$C$8,1,-1)))</f>
        <v>0</v>
      </c>
      <c r="I100" s="2" t="n">
        <f aca="false">IF(C100&gt;$C$8, H100*ABS(I99/2), H100*ABS(I99))</f>
        <v>0</v>
      </c>
      <c r="J100" s="2" t="n">
        <f aca="false">$F$8*I100</f>
        <v>0</v>
      </c>
      <c r="K100" s="2" t="n">
        <f aca="false">J100</f>
        <v>0</v>
      </c>
      <c r="L100" s="2" t="n">
        <f aca="false">F100-J100</f>
        <v>66.6875</v>
      </c>
      <c r="M100" s="2" t="n">
        <f aca="false">G100+K100</f>
        <v>133.3125</v>
      </c>
      <c r="N100" s="2" t="n">
        <f aca="false">L100/$E$4</f>
        <v>6.66875</v>
      </c>
      <c r="O100" s="2" t="n">
        <f aca="false">M100/$E$5</f>
        <v>26.6625</v>
      </c>
      <c r="P100" s="2" t="n">
        <f aca="false">(O100-N100)/($D$8-$E$8)*100</f>
        <v>99.96875</v>
      </c>
      <c r="Q100" s="2" t="n">
        <f aca="false">O100-N100</f>
        <v>19.99375</v>
      </c>
      <c r="R100" s="2" t="n">
        <f aca="false">IF(ROUND(Q100,1)&lt;=ROUND(Q99,1),0,R99+Q100)</f>
        <v>0</v>
      </c>
    </row>
    <row r="101" customFormat="false" ht="15" hidden="false" customHeight="false" outlineLevel="0" collapsed="false">
      <c r="B101" s="2" t="n">
        <f aca="false">D101*$E$4+E101*$E$5</f>
        <v>200</v>
      </c>
      <c r="C101" s="2" t="n">
        <f aca="false">0.5*$E$4*D101^2+0.5*$E$5*E101^2</f>
        <v>1999.5833984375</v>
      </c>
      <c r="D101" s="2" t="n">
        <f aca="false">N100</f>
        <v>6.66875</v>
      </c>
      <c r="E101" s="2" t="n">
        <f aca="false">O100</f>
        <v>26.6625</v>
      </c>
      <c r="F101" s="2" t="n">
        <f aca="false">D101*$E$4</f>
        <v>66.6875</v>
      </c>
      <c r="G101" s="2" t="n">
        <f aca="false">E101*$E$5</f>
        <v>133.3125</v>
      </c>
      <c r="H101" s="2" t="n">
        <f aca="false">IF(ROUND(C101,0)=ROUND($C$8,0),0,(IF(C101&lt;$C$8,1,-1)))</f>
        <v>0</v>
      </c>
      <c r="I101" s="2" t="n">
        <f aca="false">IF(C101&gt;$C$8, H101*ABS(I100/2), H101*ABS(I100))</f>
        <v>0</v>
      </c>
      <c r="J101" s="2" t="n">
        <f aca="false">$F$8*I101</f>
        <v>0</v>
      </c>
      <c r="K101" s="2" t="n">
        <f aca="false">J101</f>
        <v>0</v>
      </c>
      <c r="L101" s="2" t="n">
        <f aca="false">F101-J101</f>
        <v>66.6875</v>
      </c>
      <c r="M101" s="2" t="n">
        <f aca="false">G101+K101</f>
        <v>133.3125</v>
      </c>
      <c r="N101" s="2" t="n">
        <f aca="false">L101/$E$4</f>
        <v>6.66875</v>
      </c>
      <c r="O101" s="2" t="n">
        <f aca="false">M101/$E$5</f>
        <v>26.6625</v>
      </c>
      <c r="P101" s="2" t="n">
        <f aca="false">(O101-N101)/($D$8-$E$8)*100</f>
        <v>99.96875</v>
      </c>
      <c r="Q101" s="2" t="n">
        <f aca="false">O101-N101</f>
        <v>19.99375</v>
      </c>
      <c r="R101" s="2" t="n">
        <f aca="false">IF(ROUND(Q101,1)&lt;=ROUND(Q100,1),0,R100+Q101)</f>
        <v>0</v>
      </c>
    </row>
    <row r="102" customFormat="false" ht="15" hidden="false" customHeight="false" outlineLevel="0" collapsed="false">
      <c r="B102" s="2" t="n">
        <f aca="false">D102*$E$4+E102*$E$5</f>
        <v>200</v>
      </c>
      <c r="C102" s="2" t="n">
        <f aca="false">0.5*$E$4*D102^2+0.5*$E$5*E102^2</f>
        <v>1999.5833984375</v>
      </c>
      <c r="D102" s="2" t="n">
        <f aca="false">N101</f>
        <v>6.66875</v>
      </c>
      <c r="E102" s="2" t="n">
        <f aca="false">O101</f>
        <v>26.6625</v>
      </c>
      <c r="F102" s="2" t="n">
        <f aca="false">D102*$E$4</f>
        <v>66.6875</v>
      </c>
      <c r="G102" s="2" t="n">
        <f aca="false">E102*$E$5</f>
        <v>133.3125</v>
      </c>
      <c r="H102" s="2" t="n">
        <f aca="false">IF(ROUND(C102,0)=ROUND($C$8,0),0,(IF(C102&lt;$C$8,1,-1)))</f>
        <v>0</v>
      </c>
      <c r="I102" s="2" t="n">
        <f aca="false">IF(C102&gt;$C$8, H102*ABS(I101/2), H102*ABS(I101))</f>
        <v>0</v>
      </c>
      <c r="J102" s="2" t="n">
        <f aca="false">$F$8*I102</f>
        <v>0</v>
      </c>
      <c r="K102" s="2" t="n">
        <f aca="false">J102</f>
        <v>0</v>
      </c>
      <c r="L102" s="2" t="n">
        <f aca="false">F102-J102</f>
        <v>66.6875</v>
      </c>
      <c r="M102" s="2" t="n">
        <f aca="false">G102+K102</f>
        <v>133.3125</v>
      </c>
      <c r="N102" s="2" t="n">
        <f aca="false">L102/$E$4</f>
        <v>6.66875</v>
      </c>
      <c r="O102" s="2" t="n">
        <f aca="false">M102/$E$5</f>
        <v>26.6625</v>
      </c>
      <c r="P102" s="2" t="n">
        <f aca="false">(O102-N102)/($D$8-$E$8)*100</f>
        <v>99.96875</v>
      </c>
      <c r="Q102" s="2" t="n">
        <f aca="false">O102-N102</f>
        <v>19.99375</v>
      </c>
      <c r="R102" s="2" t="n">
        <f aca="false">IF(ROUND(Q102,1)&lt;=ROUND(Q101,1),0,R101+Q102)</f>
        <v>0</v>
      </c>
    </row>
    <row r="103" customFormat="false" ht="15" hidden="false" customHeight="false" outlineLevel="0" collapsed="false">
      <c r="B103" s="2" t="n">
        <f aca="false">D103*$E$4+E103*$E$5</f>
        <v>200</v>
      </c>
      <c r="C103" s="2" t="n">
        <f aca="false">0.5*$E$4*D103^2+0.5*$E$5*E103^2</f>
        <v>1999.5833984375</v>
      </c>
      <c r="D103" s="2" t="n">
        <f aca="false">N102</f>
        <v>6.66875</v>
      </c>
      <c r="E103" s="2" t="n">
        <f aca="false">O102</f>
        <v>26.6625</v>
      </c>
      <c r="F103" s="2" t="n">
        <f aca="false">D103*$E$4</f>
        <v>66.6875</v>
      </c>
      <c r="G103" s="2" t="n">
        <f aca="false">E103*$E$5</f>
        <v>133.3125</v>
      </c>
      <c r="H103" s="2" t="n">
        <f aca="false">IF(ROUND(C103,0)=ROUND($C$8,0),0,(IF(C103&lt;$C$8,1,-1)))</f>
        <v>0</v>
      </c>
      <c r="I103" s="2" t="n">
        <f aca="false">IF(C103&gt;$C$8, H103*ABS(I102/2), H103*ABS(I102))</f>
        <v>0</v>
      </c>
      <c r="J103" s="2" t="n">
        <f aca="false">$F$8*I103</f>
        <v>0</v>
      </c>
      <c r="K103" s="2" t="n">
        <f aca="false">J103</f>
        <v>0</v>
      </c>
      <c r="L103" s="2" t="n">
        <f aca="false">F103-J103</f>
        <v>66.6875</v>
      </c>
      <c r="M103" s="2" t="n">
        <f aca="false">G103+K103</f>
        <v>133.3125</v>
      </c>
      <c r="N103" s="2" t="n">
        <f aca="false">L103/$E$4</f>
        <v>6.66875</v>
      </c>
      <c r="O103" s="2" t="n">
        <f aca="false">M103/$E$5</f>
        <v>26.6625</v>
      </c>
      <c r="P103" s="2" t="n">
        <f aca="false">(O103-N103)/($D$8-$E$8)*100</f>
        <v>99.96875</v>
      </c>
      <c r="Q103" s="2" t="n">
        <f aca="false">O103-N103</f>
        <v>19.99375</v>
      </c>
      <c r="R103" s="2" t="n">
        <f aca="false">IF(ROUND(Q103,1)&lt;=ROUND(Q102,1),0,R102+Q103)</f>
        <v>0</v>
      </c>
    </row>
    <row r="104" customFormat="false" ht="15" hidden="false" customHeight="false" outlineLevel="0" collapsed="false">
      <c r="B104" s="2" t="n">
        <f aca="false">D104*$E$4+E104*$E$5</f>
        <v>200</v>
      </c>
      <c r="C104" s="2" t="n">
        <f aca="false">0.5*$E$4*D104^2+0.5*$E$5*E104^2</f>
        <v>1999.5833984375</v>
      </c>
      <c r="D104" s="2" t="n">
        <f aca="false">N103</f>
        <v>6.66875</v>
      </c>
      <c r="E104" s="2" t="n">
        <f aca="false">O103</f>
        <v>26.6625</v>
      </c>
      <c r="F104" s="2" t="n">
        <f aca="false">D104*$E$4</f>
        <v>66.6875</v>
      </c>
      <c r="G104" s="2" t="n">
        <f aca="false">E104*$E$5</f>
        <v>133.3125</v>
      </c>
      <c r="H104" s="2" t="n">
        <f aca="false">IF(ROUND(C104,0)=ROUND($C$8,0),0,(IF(C104&lt;$C$8,1,-1)))</f>
        <v>0</v>
      </c>
      <c r="I104" s="2" t="n">
        <f aca="false">IF(C104&gt;$C$8, H104*ABS(I103/2), H104*ABS(I103))</f>
        <v>0</v>
      </c>
      <c r="J104" s="2" t="n">
        <f aca="false">$F$8*I104</f>
        <v>0</v>
      </c>
      <c r="K104" s="2" t="n">
        <f aca="false">J104</f>
        <v>0</v>
      </c>
      <c r="L104" s="2" t="n">
        <f aca="false">F104-J104</f>
        <v>66.6875</v>
      </c>
      <c r="M104" s="2" t="n">
        <f aca="false">G104+K104</f>
        <v>133.3125</v>
      </c>
      <c r="N104" s="2" t="n">
        <f aca="false">L104/$E$4</f>
        <v>6.66875</v>
      </c>
      <c r="O104" s="2" t="n">
        <f aca="false">M104/$E$5</f>
        <v>26.6625</v>
      </c>
      <c r="P104" s="2" t="n">
        <f aca="false">(O104-N104)/($D$8-$E$8)*100</f>
        <v>99.96875</v>
      </c>
      <c r="Q104" s="2" t="n">
        <f aca="false">O104-N104</f>
        <v>19.99375</v>
      </c>
      <c r="R104" s="2" t="n">
        <f aca="false">IF(ROUND(Q104,1)&lt;=ROUND(Q103,1),0,R103+Q104)</f>
        <v>0</v>
      </c>
    </row>
    <row r="105" customFormat="false" ht="15" hidden="false" customHeight="false" outlineLevel="0" collapsed="false">
      <c r="B105" s="2" t="n">
        <f aca="false">D105*$E$4+E105*$E$5</f>
        <v>200</v>
      </c>
      <c r="C105" s="2" t="n">
        <f aca="false">0.5*$E$4*D105^2+0.5*$E$5*E105^2</f>
        <v>1999.5833984375</v>
      </c>
      <c r="D105" s="2" t="n">
        <f aca="false">N104</f>
        <v>6.66875</v>
      </c>
      <c r="E105" s="2" t="n">
        <f aca="false">O104</f>
        <v>26.6625</v>
      </c>
      <c r="F105" s="2" t="n">
        <f aca="false">D105*$E$4</f>
        <v>66.6875</v>
      </c>
      <c r="G105" s="2" t="n">
        <f aca="false">E105*$E$5</f>
        <v>133.3125</v>
      </c>
      <c r="H105" s="2" t="n">
        <f aca="false">IF(ROUND(C105,0)=ROUND($C$8,0),0,(IF(C105&lt;$C$8,1,-1)))</f>
        <v>0</v>
      </c>
      <c r="I105" s="2" t="n">
        <f aca="false">IF(C105&gt;$C$8, H105*ABS(I104/2), H105*ABS(I104))</f>
        <v>0</v>
      </c>
      <c r="J105" s="2" t="n">
        <f aca="false">$F$8*I105</f>
        <v>0</v>
      </c>
      <c r="K105" s="2" t="n">
        <f aca="false">J105</f>
        <v>0</v>
      </c>
      <c r="L105" s="2" t="n">
        <f aca="false">F105-J105</f>
        <v>66.6875</v>
      </c>
      <c r="M105" s="2" t="n">
        <f aca="false">G105+K105</f>
        <v>133.3125</v>
      </c>
      <c r="N105" s="2" t="n">
        <f aca="false">L105/$E$4</f>
        <v>6.66875</v>
      </c>
      <c r="O105" s="2" t="n">
        <f aca="false">M105/$E$5</f>
        <v>26.6625</v>
      </c>
      <c r="P105" s="2" t="n">
        <f aca="false">(O105-N105)/($D$8-$E$8)*100</f>
        <v>99.96875</v>
      </c>
      <c r="Q105" s="2" t="n">
        <f aca="false">O105-N105</f>
        <v>19.99375</v>
      </c>
      <c r="R105" s="2" t="n">
        <f aca="false">IF(ROUND(Q105,1)&lt;=ROUND(Q104,1),0,R104+Q105)</f>
        <v>0</v>
      </c>
    </row>
    <row r="106" customFormat="false" ht="15" hidden="false" customHeight="false" outlineLevel="0" collapsed="false">
      <c r="B106" s="2" t="n">
        <f aca="false">D106*$E$4+E106*$E$5</f>
        <v>200</v>
      </c>
      <c r="C106" s="2" t="n">
        <f aca="false">0.5*$E$4*D106^2+0.5*$E$5*E106^2</f>
        <v>1999.5833984375</v>
      </c>
      <c r="D106" s="2" t="n">
        <f aca="false">N105</f>
        <v>6.66875</v>
      </c>
      <c r="E106" s="2" t="n">
        <f aca="false">O105</f>
        <v>26.6625</v>
      </c>
      <c r="F106" s="2" t="n">
        <f aca="false">D106*$E$4</f>
        <v>66.6875</v>
      </c>
      <c r="G106" s="2" t="n">
        <f aca="false">E106*$E$5</f>
        <v>133.3125</v>
      </c>
      <c r="H106" s="2" t="n">
        <f aca="false">IF(ROUND(C106,0)=ROUND($C$8,0),0,(IF(C106&lt;$C$8,1,-1)))</f>
        <v>0</v>
      </c>
      <c r="I106" s="2" t="n">
        <f aca="false">IF(C106&gt;$C$8, H106*ABS(I105/2), H106*ABS(I105))</f>
        <v>0</v>
      </c>
      <c r="J106" s="2" t="n">
        <f aca="false">$F$8*I106</f>
        <v>0</v>
      </c>
      <c r="K106" s="2" t="n">
        <f aca="false">J106</f>
        <v>0</v>
      </c>
      <c r="L106" s="2" t="n">
        <f aca="false">F106-J106</f>
        <v>66.6875</v>
      </c>
      <c r="M106" s="2" t="n">
        <f aca="false">G106+K106</f>
        <v>133.3125</v>
      </c>
      <c r="N106" s="2" t="n">
        <f aca="false">L106/$E$4</f>
        <v>6.66875</v>
      </c>
      <c r="O106" s="2" t="n">
        <f aca="false">M106/$E$5</f>
        <v>26.6625</v>
      </c>
      <c r="P106" s="2" t="n">
        <f aca="false">(O106-N106)/($D$8-$E$8)*100</f>
        <v>99.96875</v>
      </c>
      <c r="Q106" s="2" t="n">
        <f aca="false">O106-N106</f>
        <v>19.99375</v>
      </c>
      <c r="R106" s="2" t="n">
        <f aca="false">IF(ROUND(Q106,1)&lt;=ROUND(Q105,1),0,R105+Q106)</f>
        <v>0</v>
      </c>
    </row>
    <row r="107" customFormat="false" ht="15" hidden="false" customHeight="false" outlineLevel="0" collapsed="false">
      <c r="B107" s="2" t="n">
        <f aca="false">D107*$E$4+E107*$E$5</f>
        <v>200</v>
      </c>
      <c r="C107" s="2" t="n">
        <f aca="false">0.5*$E$4*D107^2+0.5*$E$5*E107^2</f>
        <v>1999.5833984375</v>
      </c>
      <c r="D107" s="2" t="n">
        <f aca="false">N106</f>
        <v>6.66875</v>
      </c>
      <c r="E107" s="2" t="n">
        <f aca="false">O106</f>
        <v>26.6625</v>
      </c>
      <c r="F107" s="2" t="n">
        <f aca="false">D107*$E$4</f>
        <v>66.6875</v>
      </c>
      <c r="G107" s="2" t="n">
        <f aca="false">E107*$E$5</f>
        <v>133.3125</v>
      </c>
      <c r="H107" s="2" t="n">
        <f aca="false">IF(ROUND(C107,0)=ROUND($C$8,0),0,(IF(C107&lt;$C$8,1,-1)))</f>
        <v>0</v>
      </c>
      <c r="I107" s="2" t="n">
        <f aca="false">IF(C107&gt;$C$8, H107*ABS(I106/2), H107*ABS(I106))</f>
        <v>0</v>
      </c>
      <c r="J107" s="2" t="n">
        <f aca="false">$F$8*I107</f>
        <v>0</v>
      </c>
      <c r="K107" s="2" t="n">
        <f aca="false">J107</f>
        <v>0</v>
      </c>
      <c r="L107" s="2" t="n">
        <f aca="false">F107-J107</f>
        <v>66.6875</v>
      </c>
      <c r="M107" s="2" t="n">
        <f aca="false">G107+K107</f>
        <v>133.3125</v>
      </c>
      <c r="N107" s="2" t="n">
        <f aca="false">L107/$E$4</f>
        <v>6.66875</v>
      </c>
      <c r="O107" s="2" t="n">
        <f aca="false">M107/$E$5</f>
        <v>26.6625</v>
      </c>
      <c r="P107" s="2" t="n">
        <f aca="false">(O107-N107)/($D$8-$E$8)*100</f>
        <v>99.96875</v>
      </c>
      <c r="Q107" s="2" t="n">
        <f aca="false">O107-N107</f>
        <v>19.99375</v>
      </c>
      <c r="R107" s="2" t="n">
        <f aca="false">IF(ROUND(Q107,1)&lt;=ROUND(Q106,1),0,R106+Q107)</f>
        <v>0</v>
      </c>
    </row>
    <row r="108" customFormat="false" ht="15" hidden="false" customHeight="false" outlineLevel="0" collapsed="false">
      <c r="B108" s="2" t="n">
        <f aca="false">D108*$E$4+E108*$E$5</f>
        <v>200</v>
      </c>
      <c r="C108" s="2" t="n">
        <f aca="false">0.5*$E$4*D108^2+0.5*$E$5*E108^2</f>
        <v>1999.5833984375</v>
      </c>
      <c r="D108" s="2" t="n">
        <f aca="false">N107</f>
        <v>6.66875</v>
      </c>
      <c r="E108" s="2" t="n">
        <f aca="false">O107</f>
        <v>26.6625</v>
      </c>
      <c r="F108" s="2" t="n">
        <f aca="false">D108*$E$4</f>
        <v>66.6875</v>
      </c>
      <c r="G108" s="2" t="n">
        <f aca="false">E108*$E$5</f>
        <v>133.3125</v>
      </c>
      <c r="H108" s="2" t="n">
        <f aca="false">IF(ROUND(C108,0)=ROUND($C$8,0),0,(IF(C108&lt;$C$8,1,-1)))</f>
        <v>0</v>
      </c>
      <c r="I108" s="2" t="n">
        <f aca="false">IF(C108&gt;$C$8, H108*ABS(I107/2), H108*ABS(I107))</f>
        <v>0</v>
      </c>
      <c r="J108" s="2" t="n">
        <f aca="false">$F$8*I108</f>
        <v>0</v>
      </c>
      <c r="K108" s="2" t="n">
        <f aca="false">J108</f>
        <v>0</v>
      </c>
      <c r="L108" s="2" t="n">
        <f aca="false">F108-J108</f>
        <v>66.6875</v>
      </c>
      <c r="M108" s="2" t="n">
        <f aca="false">G108+K108</f>
        <v>133.3125</v>
      </c>
      <c r="N108" s="2" t="n">
        <f aca="false">L108/$E$4</f>
        <v>6.66875</v>
      </c>
      <c r="O108" s="2" t="n">
        <f aca="false">M108/$E$5</f>
        <v>26.6625</v>
      </c>
      <c r="P108" s="2" t="n">
        <f aca="false">(O108-N108)/($D$8-$E$8)*100</f>
        <v>99.96875</v>
      </c>
      <c r="Q108" s="2" t="n">
        <f aca="false">O108-N108</f>
        <v>19.99375</v>
      </c>
      <c r="R108" s="2" t="n">
        <f aca="false">IF(ROUND(Q108,1)&lt;=ROUND(Q107,1),0,R107+Q108)</f>
        <v>0</v>
      </c>
    </row>
    <row r="109" customFormat="false" ht="15" hidden="false" customHeight="false" outlineLevel="0" collapsed="false">
      <c r="B109" s="2" t="n">
        <f aca="false">D109*$E$4+E109*$E$5</f>
        <v>200</v>
      </c>
      <c r="C109" s="2" t="n">
        <f aca="false">0.5*$E$4*D109^2+0.5*$E$5*E109^2</f>
        <v>1999.5833984375</v>
      </c>
      <c r="D109" s="2" t="n">
        <f aca="false">N108</f>
        <v>6.66875</v>
      </c>
      <c r="E109" s="2" t="n">
        <f aca="false">O108</f>
        <v>26.6625</v>
      </c>
      <c r="F109" s="2" t="n">
        <f aca="false">D109*$E$4</f>
        <v>66.6875</v>
      </c>
      <c r="G109" s="2" t="n">
        <f aca="false">E109*$E$5</f>
        <v>133.3125</v>
      </c>
      <c r="H109" s="2" t="n">
        <f aca="false">IF(ROUND(C109,0)=ROUND($C$8,0),0,(IF(C109&lt;$C$8,1,-1)))</f>
        <v>0</v>
      </c>
      <c r="I109" s="2" t="n">
        <f aca="false">IF(C109&gt;$C$8, H109*ABS(I108/2), H109*ABS(I108))</f>
        <v>0</v>
      </c>
      <c r="J109" s="2" t="n">
        <f aca="false">$F$8*I109</f>
        <v>0</v>
      </c>
      <c r="K109" s="2" t="n">
        <f aca="false">J109</f>
        <v>0</v>
      </c>
      <c r="L109" s="2" t="n">
        <f aca="false">F109-J109</f>
        <v>66.6875</v>
      </c>
      <c r="M109" s="2" t="n">
        <f aca="false">G109+K109</f>
        <v>133.3125</v>
      </c>
      <c r="N109" s="2" t="n">
        <f aca="false">L109/$E$4</f>
        <v>6.66875</v>
      </c>
      <c r="O109" s="2" t="n">
        <f aca="false">M109/$E$5</f>
        <v>26.6625</v>
      </c>
      <c r="P109" s="2" t="n">
        <f aca="false">(O109-N109)/($D$8-$E$8)*100</f>
        <v>99.96875</v>
      </c>
      <c r="Q109" s="2" t="n">
        <f aca="false">O109-N109</f>
        <v>19.99375</v>
      </c>
      <c r="R109" s="2" t="n">
        <f aca="false">IF(ROUND(Q109,1)&lt;=ROUND(Q108,1),0,R108+Q109)</f>
        <v>0</v>
      </c>
    </row>
    <row r="110" customFormat="false" ht="15" hidden="false" customHeight="false" outlineLevel="0" collapsed="false">
      <c r="B110" s="2" t="n">
        <f aca="false">D110*$E$4+E110*$E$5</f>
        <v>200</v>
      </c>
      <c r="C110" s="2" t="n">
        <f aca="false">0.5*$E$4*D110^2+0.5*$E$5*E110^2</f>
        <v>1999.5833984375</v>
      </c>
      <c r="D110" s="2" t="n">
        <f aca="false">N109</f>
        <v>6.66875</v>
      </c>
      <c r="E110" s="2" t="n">
        <f aca="false">O109</f>
        <v>26.6625</v>
      </c>
      <c r="F110" s="2" t="n">
        <f aca="false">D110*$E$4</f>
        <v>66.6875</v>
      </c>
      <c r="G110" s="2" t="n">
        <f aca="false">E110*$E$5</f>
        <v>133.3125</v>
      </c>
      <c r="H110" s="2" t="n">
        <f aca="false">IF(ROUND(C110,0)=ROUND($C$8,0),0,(IF(C110&lt;$C$8,1,-1)))</f>
        <v>0</v>
      </c>
      <c r="I110" s="2" t="n">
        <f aca="false">IF(C110&gt;$C$8, H110*ABS(I109/2), H110*ABS(I109))</f>
        <v>0</v>
      </c>
      <c r="J110" s="2" t="n">
        <f aca="false">$F$8*I110</f>
        <v>0</v>
      </c>
      <c r="K110" s="2" t="n">
        <f aca="false">J110</f>
        <v>0</v>
      </c>
      <c r="L110" s="2" t="n">
        <f aca="false">F110-J110</f>
        <v>66.6875</v>
      </c>
      <c r="M110" s="2" t="n">
        <f aca="false">G110+K110</f>
        <v>133.3125</v>
      </c>
      <c r="N110" s="2" t="n">
        <f aca="false">L110/$E$4</f>
        <v>6.66875</v>
      </c>
      <c r="O110" s="2" t="n">
        <f aca="false">M110/$E$5</f>
        <v>26.6625</v>
      </c>
      <c r="P110" s="2" t="n">
        <f aca="false">(O110-N110)/($D$8-$E$8)*100</f>
        <v>99.96875</v>
      </c>
      <c r="Q110" s="2" t="n">
        <f aca="false">O110-N110</f>
        <v>19.99375</v>
      </c>
      <c r="R110" s="2" t="n">
        <f aca="false">IF(ROUND(Q110,1)&lt;=ROUND(Q109,1),0,R109+Q110)</f>
        <v>0</v>
      </c>
    </row>
    <row r="111" customFormat="false" ht="15" hidden="false" customHeight="false" outlineLevel="0" collapsed="false">
      <c r="B111" s="2" t="n">
        <f aca="false">D111*$E$4+E111*$E$5</f>
        <v>200</v>
      </c>
      <c r="C111" s="2" t="n">
        <f aca="false">0.5*$E$4*D111^2+0.5*$E$5*E111^2</f>
        <v>1999.5833984375</v>
      </c>
      <c r="D111" s="2" t="n">
        <f aca="false">N110</f>
        <v>6.66875</v>
      </c>
      <c r="E111" s="2" t="n">
        <f aca="false">O110</f>
        <v>26.6625</v>
      </c>
      <c r="F111" s="2" t="n">
        <f aca="false">D111*$E$4</f>
        <v>66.6875</v>
      </c>
      <c r="G111" s="2" t="n">
        <f aca="false">E111*$E$5</f>
        <v>133.3125</v>
      </c>
      <c r="H111" s="2" t="n">
        <f aca="false">IF(ROUND(C111,0)=ROUND($C$8,0),0,(IF(C111&lt;$C$8,1,-1)))</f>
        <v>0</v>
      </c>
      <c r="I111" s="2" t="n">
        <f aca="false">IF(C111&gt;$C$8, H111*ABS(I110/2), H111*ABS(I110))</f>
        <v>0</v>
      </c>
      <c r="J111" s="2" t="n">
        <f aca="false">$F$8*I111</f>
        <v>0</v>
      </c>
      <c r="K111" s="2" t="n">
        <f aca="false">J111</f>
        <v>0</v>
      </c>
      <c r="L111" s="2" t="n">
        <f aca="false">F111-J111</f>
        <v>66.6875</v>
      </c>
      <c r="M111" s="2" t="n">
        <f aca="false">G111+K111</f>
        <v>133.3125</v>
      </c>
      <c r="N111" s="2" t="n">
        <f aca="false">L111/$E$4</f>
        <v>6.66875</v>
      </c>
      <c r="O111" s="2" t="n">
        <f aca="false">M111/$E$5</f>
        <v>26.6625</v>
      </c>
      <c r="P111" s="2" t="n">
        <f aca="false">(O111-N111)/($D$8-$E$8)*100</f>
        <v>99.96875</v>
      </c>
      <c r="Q111" s="2" t="n">
        <f aca="false">O111-N111</f>
        <v>19.99375</v>
      </c>
      <c r="R111" s="2" t="n">
        <f aca="false">IF(ROUND(Q111,1)&lt;=ROUND(Q110,1),0,R110+Q111)</f>
        <v>0</v>
      </c>
    </row>
    <row r="112" customFormat="false" ht="15" hidden="false" customHeight="false" outlineLevel="0" collapsed="false">
      <c r="B112" s="2" t="n">
        <f aca="false">D112*$E$4+E112*$E$5</f>
        <v>200</v>
      </c>
      <c r="C112" s="2" t="n">
        <f aca="false">0.5*$E$4*D112^2+0.5*$E$5*E112^2</f>
        <v>1999.5833984375</v>
      </c>
      <c r="D112" s="2" t="n">
        <f aca="false">N111</f>
        <v>6.66875</v>
      </c>
      <c r="E112" s="2" t="n">
        <f aca="false">O111</f>
        <v>26.6625</v>
      </c>
      <c r="F112" s="2" t="n">
        <f aca="false">D112*$E$4</f>
        <v>66.6875</v>
      </c>
      <c r="G112" s="2" t="n">
        <f aca="false">E112*$E$5</f>
        <v>133.3125</v>
      </c>
      <c r="H112" s="2" t="n">
        <f aca="false">IF(ROUND(C112,0)=ROUND($C$8,0),0,(IF(C112&lt;$C$8,1,-1)))</f>
        <v>0</v>
      </c>
      <c r="I112" s="2" t="n">
        <f aca="false">IF(C112&gt;$C$8, H112*ABS(I111/2), H112*ABS(I111))</f>
        <v>0</v>
      </c>
      <c r="J112" s="2" t="n">
        <f aca="false">$F$8*I112</f>
        <v>0</v>
      </c>
      <c r="K112" s="2" t="n">
        <f aca="false">J112</f>
        <v>0</v>
      </c>
      <c r="L112" s="2" t="n">
        <f aca="false">F112-J112</f>
        <v>66.6875</v>
      </c>
      <c r="M112" s="2" t="n">
        <f aca="false">G112+K112</f>
        <v>133.3125</v>
      </c>
      <c r="N112" s="2" t="n">
        <f aca="false">L112/$E$4</f>
        <v>6.66875</v>
      </c>
      <c r="O112" s="2" t="n">
        <f aca="false">M112/$E$5</f>
        <v>26.6625</v>
      </c>
      <c r="P112" s="2" t="n">
        <f aca="false">(O112-N112)/($D$8-$E$8)*100</f>
        <v>99.96875</v>
      </c>
      <c r="Q112" s="2" t="n">
        <f aca="false">O112-N112</f>
        <v>19.99375</v>
      </c>
      <c r="R112" s="2" t="n">
        <f aca="false">IF(ROUND(Q112,1)&lt;=ROUND(Q111,1),0,R111+Q112)</f>
        <v>0</v>
      </c>
    </row>
    <row r="113" customFormat="false" ht="15" hidden="false" customHeight="false" outlineLevel="0" collapsed="false">
      <c r="B113" s="2" t="n">
        <f aca="false">D113*$E$4+E113*$E$5</f>
        <v>200</v>
      </c>
      <c r="C113" s="2" t="n">
        <f aca="false">0.5*$E$4*D113^2+0.5*$E$5*E113^2</f>
        <v>1999.5833984375</v>
      </c>
      <c r="D113" s="2" t="n">
        <f aca="false">N112</f>
        <v>6.66875</v>
      </c>
      <c r="E113" s="2" t="n">
        <f aca="false">O112</f>
        <v>26.6625</v>
      </c>
      <c r="F113" s="2" t="n">
        <f aca="false">D113*$E$4</f>
        <v>66.6875</v>
      </c>
      <c r="G113" s="2" t="n">
        <f aca="false">E113*$E$5</f>
        <v>133.3125</v>
      </c>
      <c r="H113" s="2" t="n">
        <f aca="false">IF(ROUND(C113,0)=ROUND($C$8,0),0,(IF(C113&lt;$C$8,1,-1)))</f>
        <v>0</v>
      </c>
      <c r="I113" s="2" t="n">
        <f aca="false">IF(C113&gt;$C$8, H113*ABS(I112/2), H113*ABS(I112))</f>
        <v>0</v>
      </c>
      <c r="J113" s="2" t="n">
        <f aca="false">$F$8*I113</f>
        <v>0</v>
      </c>
      <c r="K113" s="2" t="n">
        <f aca="false">J113</f>
        <v>0</v>
      </c>
      <c r="L113" s="2" t="n">
        <f aca="false">F113-J113</f>
        <v>66.6875</v>
      </c>
      <c r="M113" s="2" t="n">
        <f aca="false">G113+K113</f>
        <v>133.3125</v>
      </c>
      <c r="N113" s="2" t="n">
        <f aca="false">L113/$E$4</f>
        <v>6.66875</v>
      </c>
      <c r="O113" s="2" t="n">
        <f aca="false">M113/$E$5</f>
        <v>26.6625</v>
      </c>
      <c r="P113" s="2" t="n">
        <f aca="false">(O113-N113)/($D$8-$E$8)*100</f>
        <v>99.96875</v>
      </c>
      <c r="Q113" s="2" t="n">
        <f aca="false">O113-N113</f>
        <v>19.99375</v>
      </c>
      <c r="R113" s="2" t="n">
        <f aca="false">IF(ROUND(Q113,1)&lt;=ROUND(Q112,1),0,R112+Q113)</f>
        <v>0</v>
      </c>
    </row>
    <row r="114" customFormat="false" ht="15" hidden="false" customHeight="false" outlineLevel="0" collapsed="false">
      <c r="B114" s="2" t="n">
        <f aca="false">D114*$E$4+E114*$E$5</f>
        <v>200</v>
      </c>
      <c r="C114" s="2" t="n">
        <f aca="false">0.5*$E$4*D114^2+0.5*$E$5*E114^2</f>
        <v>1999.5833984375</v>
      </c>
      <c r="D114" s="2" t="n">
        <f aca="false">N113</f>
        <v>6.66875</v>
      </c>
      <c r="E114" s="2" t="n">
        <f aca="false">O113</f>
        <v>26.6625</v>
      </c>
      <c r="F114" s="2" t="n">
        <f aca="false">D114*$E$4</f>
        <v>66.6875</v>
      </c>
      <c r="G114" s="2" t="n">
        <f aca="false">E114*$E$5</f>
        <v>133.3125</v>
      </c>
      <c r="H114" s="2" t="n">
        <f aca="false">IF(ROUND(C114,0)=ROUND($C$8,0),0,(IF(C114&lt;$C$8,1,-1)))</f>
        <v>0</v>
      </c>
      <c r="I114" s="2" t="n">
        <f aca="false">IF(C114&gt;$C$8, H114*ABS(I113/2), H114*ABS(I113))</f>
        <v>0</v>
      </c>
      <c r="J114" s="2" t="n">
        <f aca="false">$F$8*I114</f>
        <v>0</v>
      </c>
      <c r="K114" s="2" t="n">
        <f aca="false">J114</f>
        <v>0</v>
      </c>
      <c r="L114" s="2" t="n">
        <f aca="false">F114-J114</f>
        <v>66.6875</v>
      </c>
      <c r="M114" s="2" t="n">
        <f aca="false">G114+K114</f>
        <v>133.3125</v>
      </c>
      <c r="N114" s="2" t="n">
        <f aca="false">L114/$E$4</f>
        <v>6.66875</v>
      </c>
      <c r="O114" s="2" t="n">
        <f aca="false">M114/$E$5</f>
        <v>26.6625</v>
      </c>
      <c r="P114" s="2" t="n">
        <f aca="false">(O114-N114)/($D$8-$E$8)*100</f>
        <v>99.96875</v>
      </c>
      <c r="Q114" s="2" t="n">
        <f aca="false">O114-N114</f>
        <v>19.99375</v>
      </c>
      <c r="R114" s="2" t="n">
        <f aca="false">IF(ROUND(Q114,1)&lt;=ROUND(Q113,1),0,R113+Q114)</f>
        <v>0</v>
      </c>
    </row>
    <row r="115" customFormat="false" ht="15" hidden="false" customHeight="false" outlineLevel="0" collapsed="false">
      <c r="B115" s="2" t="n">
        <f aca="false">D115*$E$4+E115*$E$5</f>
        <v>200</v>
      </c>
      <c r="C115" s="2" t="n">
        <f aca="false">0.5*$E$4*D115^2+0.5*$E$5*E115^2</f>
        <v>1999.5833984375</v>
      </c>
      <c r="D115" s="2" t="n">
        <f aca="false">N114</f>
        <v>6.66875</v>
      </c>
      <c r="E115" s="2" t="n">
        <f aca="false">O114</f>
        <v>26.6625</v>
      </c>
      <c r="F115" s="2" t="n">
        <f aca="false">D115*$E$4</f>
        <v>66.6875</v>
      </c>
      <c r="G115" s="2" t="n">
        <f aca="false">E115*$E$5</f>
        <v>133.3125</v>
      </c>
      <c r="H115" s="2" t="n">
        <f aca="false">IF(ROUND(C115,0)=ROUND($C$8,0),0,(IF(C115&lt;$C$8,1,-1)))</f>
        <v>0</v>
      </c>
      <c r="I115" s="2" t="n">
        <f aca="false">IF(C115&gt;$C$8, H115*ABS(I114/2), H115*ABS(I114))</f>
        <v>0</v>
      </c>
      <c r="J115" s="2" t="n">
        <f aca="false">$F$8*I115</f>
        <v>0</v>
      </c>
      <c r="K115" s="2" t="n">
        <f aca="false">J115</f>
        <v>0</v>
      </c>
      <c r="L115" s="2" t="n">
        <f aca="false">F115-J115</f>
        <v>66.6875</v>
      </c>
      <c r="M115" s="2" t="n">
        <f aca="false">G115+K115</f>
        <v>133.3125</v>
      </c>
      <c r="N115" s="2" t="n">
        <f aca="false">L115/$E$4</f>
        <v>6.66875</v>
      </c>
      <c r="O115" s="2" t="n">
        <f aca="false">M115/$E$5</f>
        <v>26.6625</v>
      </c>
      <c r="P115" s="2" t="n">
        <f aca="false">(O115-N115)/($D$8-$E$8)*100</f>
        <v>99.96875</v>
      </c>
      <c r="Q115" s="2" t="n">
        <f aca="false">O115-N115</f>
        <v>19.99375</v>
      </c>
      <c r="R115" s="2" t="n">
        <f aca="false">IF(ROUND(Q115,1)&lt;=ROUND(Q114,1),0,R114+Q115)</f>
        <v>0</v>
      </c>
    </row>
    <row r="116" customFormat="false" ht="15" hidden="false" customHeight="false" outlineLevel="0" collapsed="false">
      <c r="B116" s="2" t="n">
        <f aca="false">D116*$E$4+E116*$E$5</f>
        <v>200</v>
      </c>
      <c r="C116" s="2" t="n">
        <f aca="false">0.5*$E$4*D116^2+0.5*$E$5*E116^2</f>
        <v>1999.5833984375</v>
      </c>
      <c r="D116" s="2" t="n">
        <f aca="false">N115</f>
        <v>6.66875</v>
      </c>
      <c r="E116" s="2" t="n">
        <f aca="false">O115</f>
        <v>26.6625</v>
      </c>
      <c r="F116" s="2" t="n">
        <f aca="false">D116*$E$4</f>
        <v>66.6875</v>
      </c>
      <c r="G116" s="2" t="n">
        <f aca="false">E116*$E$5</f>
        <v>133.3125</v>
      </c>
      <c r="H116" s="2" t="n">
        <f aca="false">IF(ROUND(C116,0)=ROUND($C$8,0),0,(IF(C116&lt;$C$8,1,-1)))</f>
        <v>0</v>
      </c>
      <c r="I116" s="2" t="n">
        <f aca="false">IF(C116&gt;$C$8, H116*ABS(I115/2), H116*ABS(I115))</f>
        <v>0</v>
      </c>
      <c r="J116" s="2" t="n">
        <f aca="false">$F$8*I116</f>
        <v>0</v>
      </c>
      <c r="K116" s="2" t="n">
        <f aca="false">J116</f>
        <v>0</v>
      </c>
      <c r="L116" s="2" t="n">
        <f aca="false">F116-J116</f>
        <v>66.6875</v>
      </c>
      <c r="M116" s="2" t="n">
        <f aca="false">G116+K116</f>
        <v>133.3125</v>
      </c>
      <c r="N116" s="2" t="n">
        <f aca="false">L116/$E$4</f>
        <v>6.66875</v>
      </c>
      <c r="O116" s="2" t="n">
        <f aca="false">M116/$E$5</f>
        <v>26.6625</v>
      </c>
      <c r="P116" s="2" t="n">
        <f aca="false">(O116-N116)/($D$8-$E$8)*100</f>
        <v>99.96875</v>
      </c>
      <c r="Q116" s="2" t="n">
        <f aca="false">O116-N116</f>
        <v>19.99375</v>
      </c>
      <c r="R116" s="2" t="n">
        <f aca="false">IF(ROUND(Q116,1)&lt;=ROUND(Q115,1),0,R115+Q116)</f>
        <v>0</v>
      </c>
    </row>
    <row r="117" customFormat="false" ht="15" hidden="false" customHeight="false" outlineLevel="0" collapsed="false">
      <c r="B117" s="2" t="n">
        <f aca="false">D117*$E$4+E117*$E$5</f>
        <v>200</v>
      </c>
      <c r="C117" s="2" t="n">
        <f aca="false">0.5*$E$4*D117^2+0.5*$E$5*E117^2</f>
        <v>1999.5833984375</v>
      </c>
      <c r="D117" s="2" t="n">
        <f aca="false">N116</f>
        <v>6.66875</v>
      </c>
      <c r="E117" s="2" t="n">
        <f aca="false">O116</f>
        <v>26.6625</v>
      </c>
      <c r="F117" s="2" t="n">
        <f aca="false">D117*$E$4</f>
        <v>66.6875</v>
      </c>
      <c r="G117" s="2" t="n">
        <f aca="false">E117*$E$5</f>
        <v>133.3125</v>
      </c>
      <c r="H117" s="2" t="n">
        <f aca="false">IF(ROUND(C117,0)=ROUND($C$8,0),0,(IF(C117&lt;$C$8,1,-1)))</f>
        <v>0</v>
      </c>
      <c r="I117" s="2" t="n">
        <f aca="false">IF(C117&gt;$C$8, H117*ABS(I116/2), H117*ABS(I116))</f>
        <v>0</v>
      </c>
      <c r="J117" s="2" t="n">
        <f aca="false">$F$8*I117</f>
        <v>0</v>
      </c>
      <c r="K117" s="2" t="n">
        <f aca="false">J117</f>
        <v>0</v>
      </c>
      <c r="L117" s="2" t="n">
        <f aca="false">F117-J117</f>
        <v>66.6875</v>
      </c>
      <c r="M117" s="2" t="n">
        <f aca="false">G117+K117</f>
        <v>133.3125</v>
      </c>
      <c r="N117" s="2" t="n">
        <f aca="false">L117/$E$4</f>
        <v>6.66875</v>
      </c>
      <c r="O117" s="2" t="n">
        <f aca="false">M117/$E$5</f>
        <v>26.6625</v>
      </c>
      <c r="P117" s="2" t="n">
        <f aca="false">(O117-N117)/($D$8-$E$8)*100</f>
        <v>99.96875</v>
      </c>
      <c r="Q117" s="2" t="n">
        <f aca="false">O117-N117</f>
        <v>19.99375</v>
      </c>
      <c r="R117" s="2" t="n">
        <f aca="false">IF(ROUND(Q117,1)&lt;=ROUND(Q116,1),0,R116+Q117)</f>
        <v>0</v>
      </c>
    </row>
    <row r="118" customFormat="false" ht="15" hidden="false" customHeight="false" outlineLevel="0" collapsed="false">
      <c r="B118" s="2" t="n">
        <f aca="false">D118*$E$4+E118*$E$5</f>
        <v>200</v>
      </c>
      <c r="C118" s="2" t="n">
        <f aca="false">0.5*$E$4*D118^2+0.5*$E$5*E118^2</f>
        <v>1999.5833984375</v>
      </c>
      <c r="D118" s="2" t="n">
        <f aca="false">N117</f>
        <v>6.66875</v>
      </c>
      <c r="E118" s="2" t="n">
        <f aca="false">O117</f>
        <v>26.6625</v>
      </c>
      <c r="F118" s="2" t="n">
        <f aca="false">D118*$E$4</f>
        <v>66.6875</v>
      </c>
      <c r="G118" s="2" t="n">
        <f aca="false">E118*$E$5</f>
        <v>133.3125</v>
      </c>
      <c r="H118" s="2" t="n">
        <f aca="false">IF(ROUND(C118,0)=ROUND($C$8,0),0,(IF(C118&lt;$C$8,1,-1)))</f>
        <v>0</v>
      </c>
      <c r="I118" s="2" t="n">
        <f aca="false">IF(C118&gt;$C$8, H118*ABS(I117/2), H118*ABS(I117))</f>
        <v>0</v>
      </c>
      <c r="J118" s="2" t="n">
        <f aca="false">$F$8*I118</f>
        <v>0</v>
      </c>
      <c r="K118" s="2" t="n">
        <f aca="false">J118</f>
        <v>0</v>
      </c>
      <c r="L118" s="2" t="n">
        <f aca="false">F118-J118</f>
        <v>66.6875</v>
      </c>
      <c r="M118" s="2" t="n">
        <f aca="false">G118+K118</f>
        <v>133.3125</v>
      </c>
      <c r="N118" s="2" t="n">
        <f aca="false">L118/$E$4</f>
        <v>6.66875</v>
      </c>
      <c r="O118" s="2" t="n">
        <f aca="false">M118/$E$5</f>
        <v>26.6625</v>
      </c>
      <c r="P118" s="2" t="n">
        <f aca="false">(O118-N118)/($D$8-$E$8)*100</f>
        <v>99.96875</v>
      </c>
      <c r="Q118" s="2" t="n">
        <f aca="false">O118-N118</f>
        <v>19.99375</v>
      </c>
      <c r="R118" s="2" t="n">
        <f aca="false">IF(ROUND(Q118,1)&lt;=ROUND(Q117,1),0,R117+Q118)</f>
        <v>0</v>
      </c>
    </row>
    <row r="119" customFormat="false" ht="15" hidden="false" customHeight="false" outlineLevel="0" collapsed="false">
      <c r="B119" s="2" t="n">
        <f aca="false">D119*$E$4+E119*$E$5</f>
        <v>200</v>
      </c>
      <c r="C119" s="2" t="n">
        <f aca="false">0.5*$E$4*D119^2+0.5*$E$5*E119^2</f>
        <v>1999.5833984375</v>
      </c>
      <c r="D119" s="2" t="n">
        <f aca="false">N118</f>
        <v>6.66875</v>
      </c>
      <c r="E119" s="2" t="n">
        <f aca="false">O118</f>
        <v>26.6625</v>
      </c>
      <c r="F119" s="2" t="n">
        <f aca="false">D119*$E$4</f>
        <v>66.6875</v>
      </c>
      <c r="G119" s="2" t="n">
        <f aca="false">E119*$E$5</f>
        <v>133.3125</v>
      </c>
      <c r="H119" s="2" t="n">
        <f aca="false">IF(ROUND(C119,0)=ROUND($C$8,0),0,(IF(C119&lt;$C$8,1,-1)))</f>
        <v>0</v>
      </c>
      <c r="I119" s="2" t="n">
        <f aca="false">IF(C119&gt;$C$8, H119*ABS(I118/2), H119*ABS(I118))</f>
        <v>0</v>
      </c>
      <c r="J119" s="2" t="n">
        <f aca="false">$F$8*I119</f>
        <v>0</v>
      </c>
      <c r="K119" s="2" t="n">
        <f aca="false">J119</f>
        <v>0</v>
      </c>
      <c r="L119" s="2" t="n">
        <f aca="false">F119-J119</f>
        <v>66.6875</v>
      </c>
      <c r="M119" s="2" t="n">
        <f aca="false">G119+K119</f>
        <v>133.3125</v>
      </c>
      <c r="N119" s="2" t="n">
        <f aca="false">L119/$E$4</f>
        <v>6.66875</v>
      </c>
      <c r="O119" s="2" t="n">
        <f aca="false">M119/$E$5</f>
        <v>26.6625</v>
      </c>
      <c r="P119" s="2" t="n">
        <f aca="false">(O119-N119)/($D$8-$E$8)*100</f>
        <v>99.96875</v>
      </c>
      <c r="Q119" s="2" t="n">
        <f aca="false">O119-N119</f>
        <v>19.99375</v>
      </c>
      <c r="R119" s="2" t="n">
        <f aca="false">IF(ROUND(Q119,1)&lt;=ROUND(Q118,1),0,R118+Q119)</f>
        <v>0</v>
      </c>
    </row>
    <row r="120" customFormat="false" ht="15" hidden="false" customHeight="false" outlineLevel="0" collapsed="false">
      <c r="B120" s="2" t="n">
        <f aca="false">D120*$E$4+E120*$E$5</f>
        <v>200</v>
      </c>
      <c r="C120" s="2" t="n">
        <f aca="false">0.5*$E$4*D120^2+0.5*$E$5*E120^2</f>
        <v>1999.5833984375</v>
      </c>
      <c r="D120" s="2" t="n">
        <f aca="false">N119</f>
        <v>6.66875</v>
      </c>
      <c r="E120" s="2" t="n">
        <f aca="false">O119</f>
        <v>26.6625</v>
      </c>
      <c r="F120" s="2" t="n">
        <f aca="false">D120*$E$4</f>
        <v>66.6875</v>
      </c>
      <c r="G120" s="2" t="n">
        <f aca="false">E120*$E$5</f>
        <v>133.3125</v>
      </c>
      <c r="H120" s="2" t="n">
        <f aca="false">IF(ROUND(C120,0)=ROUND($C$8,0),0,(IF(C120&lt;$C$8,1,-1)))</f>
        <v>0</v>
      </c>
      <c r="I120" s="2" t="n">
        <f aca="false">IF(C120&gt;$C$8, H120*ABS(I119/2), H120*ABS(I119))</f>
        <v>0</v>
      </c>
      <c r="J120" s="2" t="n">
        <f aca="false">$F$8*I120</f>
        <v>0</v>
      </c>
      <c r="K120" s="2" t="n">
        <f aca="false">J120</f>
        <v>0</v>
      </c>
      <c r="L120" s="2" t="n">
        <f aca="false">F120-J120</f>
        <v>66.6875</v>
      </c>
      <c r="M120" s="2" t="n">
        <f aca="false">G120+K120</f>
        <v>133.3125</v>
      </c>
      <c r="N120" s="2" t="n">
        <f aca="false">L120/$E$4</f>
        <v>6.66875</v>
      </c>
      <c r="O120" s="2" t="n">
        <f aca="false">M120/$E$5</f>
        <v>26.6625</v>
      </c>
      <c r="P120" s="2" t="n">
        <f aca="false">(O120-N120)/($D$8-$E$8)*100</f>
        <v>99.96875</v>
      </c>
      <c r="Q120" s="2" t="n">
        <f aca="false">O120-N120</f>
        <v>19.99375</v>
      </c>
      <c r="R120" s="2" t="n">
        <f aca="false">IF(ROUND(Q120,1)&lt;=ROUND(Q119,1),0,R119+Q120)</f>
        <v>0</v>
      </c>
    </row>
    <row r="121" customFormat="false" ht="15" hidden="false" customHeight="false" outlineLevel="0" collapsed="false">
      <c r="B121" s="2" t="n">
        <f aca="false">D121*$E$4+E121*$E$5</f>
        <v>200</v>
      </c>
      <c r="C121" s="2" t="n">
        <f aca="false">0.5*$E$4*D121^2+0.5*$E$5*E121^2</f>
        <v>1999.5833984375</v>
      </c>
      <c r="D121" s="2" t="n">
        <f aca="false">N120</f>
        <v>6.66875</v>
      </c>
      <c r="E121" s="2" t="n">
        <f aca="false">O120</f>
        <v>26.6625</v>
      </c>
      <c r="F121" s="2" t="n">
        <f aca="false">D121*$E$4</f>
        <v>66.6875</v>
      </c>
      <c r="G121" s="2" t="n">
        <f aca="false">E121*$E$5</f>
        <v>133.3125</v>
      </c>
      <c r="H121" s="2" t="n">
        <f aca="false">IF(ROUND(C121,0)=ROUND($C$8,0),0,(IF(C121&lt;$C$8,1,-1)))</f>
        <v>0</v>
      </c>
      <c r="I121" s="2" t="n">
        <f aca="false">IF(C121&gt;$C$8, H121*ABS(I120/2), H121*ABS(I120))</f>
        <v>0</v>
      </c>
      <c r="J121" s="2" t="n">
        <f aca="false">$F$8*I121</f>
        <v>0</v>
      </c>
      <c r="K121" s="2" t="n">
        <f aca="false">J121</f>
        <v>0</v>
      </c>
      <c r="L121" s="2" t="n">
        <f aca="false">F121-J121</f>
        <v>66.6875</v>
      </c>
      <c r="M121" s="2" t="n">
        <f aca="false">G121+K121</f>
        <v>133.3125</v>
      </c>
      <c r="N121" s="2" t="n">
        <f aca="false">L121/$E$4</f>
        <v>6.66875</v>
      </c>
      <c r="O121" s="2" t="n">
        <f aca="false">M121/$E$5</f>
        <v>26.6625</v>
      </c>
      <c r="P121" s="2" t="n">
        <f aca="false">(O121-N121)/($D$8-$E$8)*100</f>
        <v>99.96875</v>
      </c>
      <c r="Q121" s="2" t="n">
        <f aca="false">O121-N121</f>
        <v>19.99375</v>
      </c>
      <c r="R121" s="2" t="n">
        <f aca="false">IF(ROUND(Q121,1)&lt;=ROUND(Q120,1),0,R120+Q121)</f>
        <v>0</v>
      </c>
    </row>
    <row r="122" customFormat="false" ht="15" hidden="false" customHeight="false" outlineLevel="0" collapsed="false">
      <c r="B122" s="2" t="n">
        <f aca="false">D122*$E$4+E122*$E$5</f>
        <v>200</v>
      </c>
      <c r="C122" s="2" t="n">
        <f aca="false">0.5*$E$4*D122^2+0.5*$E$5*E122^2</f>
        <v>1999.5833984375</v>
      </c>
      <c r="D122" s="2" t="n">
        <f aca="false">N121</f>
        <v>6.66875</v>
      </c>
      <c r="E122" s="2" t="n">
        <f aca="false">O121</f>
        <v>26.6625</v>
      </c>
      <c r="F122" s="2" t="n">
        <f aca="false">D122*$E$4</f>
        <v>66.6875</v>
      </c>
      <c r="G122" s="2" t="n">
        <f aca="false">E122*$E$5</f>
        <v>133.3125</v>
      </c>
      <c r="H122" s="2" t="n">
        <f aca="false">IF(ROUND(C122,0)=ROUND($C$8,0),0,(IF(C122&lt;$C$8,1,-1)))</f>
        <v>0</v>
      </c>
      <c r="I122" s="2" t="n">
        <f aca="false">IF(C122&gt;$C$8, H122*ABS(I121/2), H122*ABS(I121))</f>
        <v>0</v>
      </c>
      <c r="J122" s="2" t="n">
        <f aca="false">$F$8*I122</f>
        <v>0</v>
      </c>
      <c r="K122" s="2" t="n">
        <f aca="false">J122</f>
        <v>0</v>
      </c>
      <c r="L122" s="2" t="n">
        <f aca="false">F122-J122</f>
        <v>66.6875</v>
      </c>
      <c r="M122" s="2" t="n">
        <f aca="false">G122+K122</f>
        <v>133.3125</v>
      </c>
      <c r="N122" s="2" t="n">
        <f aca="false">L122/$E$4</f>
        <v>6.66875</v>
      </c>
      <c r="O122" s="2" t="n">
        <f aca="false">M122/$E$5</f>
        <v>26.6625</v>
      </c>
      <c r="P122" s="2" t="n">
        <f aca="false">(O122-N122)/($D$8-$E$8)*100</f>
        <v>99.96875</v>
      </c>
      <c r="Q122" s="2" t="n">
        <f aca="false">O122-N122</f>
        <v>19.99375</v>
      </c>
      <c r="R122" s="2" t="n">
        <f aca="false">IF(ROUND(Q122,1)&lt;=ROUND(Q121,1),0,R121+Q122)</f>
        <v>0</v>
      </c>
    </row>
    <row r="123" customFormat="false" ht="15" hidden="false" customHeight="false" outlineLevel="0" collapsed="false">
      <c r="B123" s="2" t="n">
        <f aca="false">D123*$E$4+E123*$E$5</f>
        <v>200</v>
      </c>
      <c r="C123" s="2" t="n">
        <f aca="false">0.5*$E$4*D123^2+0.5*$E$5*E123^2</f>
        <v>1999.5833984375</v>
      </c>
      <c r="D123" s="2" t="n">
        <f aca="false">N122</f>
        <v>6.66875</v>
      </c>
      <c r="E123" s="2" t="n">
        <f aca="false">O122</f>
        <v>26.6625</v>
      </c>
      <c r="F123" s="2" t="n">
        <f aca="false">D123*$E$4</f>
        <v>66.6875</v>
      </c>
      <c r="G123" s="2" t="n">
        <f aca="false">E123*$E$5</f>
        <v>133.3125</v>
      </c>
      <c r="H123" s="2" t="n">
        <f aca="false">IF(ROUND(C123,0)=ROUND($C$8,0),0,(IF(C123&lt;$C$8,1,-1)))</f>
        <v>0</v>
      </c>
      <c r="I123" s="2" t="n">
        <f aca="false">IF(C123&gt;$C$8, H123*ABS(I122/2), H123*ABS(I122))</f>
        <v>0</v>
      </c>
      <c r="J123" s="2" t="n">
        <f aca="false">$F$8*I123</f>
        <v>0</v>
      </c>
      <c r="K123" s="2" t="n">
        <f aca="false">J123</f>
        <v>0</v>
      </c>
      <c r="L123" s="2" t="n">
        <f aca="false">F123-J123</f>
        <v>66.6875</v>
      </c>
      <c r="M123" s="2" t="n">
        <f aca="false">G123+K123</f>
        <v>133.3125</v>
      </c>
      <c r="N123" s="2" t="n">
        <f aca="false">L123/$E$4</f>
        <v>6.66875</v>
      </c>
      <c r="O123" s="2" t="n">
        <f aca="false">M123/$E$5</f>
        <v>26.6625</v>
      </c>
      <c r="P123" s="2" t="n">
        <f aca="false">(O123-N123)/($D$8-$E$8)*100</f>
        <v>99.96875</v>
      </c>
      <c r="Q123" s="2" t="n">
        <f aca="false">O123-N123</f>
        <v>19.99375</v>
      </c>
      <c r="R123" s="2" t="n">
        <f aca="false">IF(ROUND(Q123,1)&lt;=ROUND(Q122,1),0,R122+Q123)</f>
        <v>0</v>
      </c>
    </row>
    <row r="124" customFormat="false" ht="15" hidden="false" customHeight="false" outlineLevel="0" collapsed="false">
      <c r="B124" s="2" t="n">
        <f aca="false">D124*$E$4+E124*$E$5</f>
        <v>200</v>
      </c>
      <c r="C124" s="2" t="n">
        <f aca="false">0.5*$E$4*D124^2+0.5*$E$5*E124^2</f>
        <v>1999.5833984375</v>
      </c>
      <c r="D124" s="2" t="n">
        <f aca="false">N123</f>
        <v>6.66875</v>
      </c>
      <c r="E124" s="2" t="n">
        <f aca="false">O123</f>
        <v>26.6625</v>
      </c>
      <c r="F124" s="2" t="n">
        <f aca="false">D124*$E$4</f>
        <v>66.6875</v>
      </c>
      <c r="G124" s="2" t="n">
        <f aca="false">E124*$E$5</f>
        <v>133.3125</v>
      </c>
      <c r="H124" s="2" t="n">
        <f aca="false">IF(ROUND(C124,0)=ROUND($C$8,0),0,(IF(C124&lt;$C$8,1,-1)))</f>
        <v>0</v>
      </c>
      <c r="I124" s="2" t="n">
        <f aca="false">IF(C124&gt;$C$8, H124*ABS(I123/2), H124*ABS(I123))</f>
        <v>0</v>
      </c>
      <c r="J124" s="2" t="n">
        <f aca="false">$F$8*I124</f>
        <v>0</v>
      </c>
      <c r="K124" s="2" t="n">
        <f aca="false">J124</f>
        <v>0</v>
      </c>
      <c r="L124" s="2" t="n">
        <f aca="false">F124-J124</f>
        <v>66.6875</v>
      </c>
      <c r="M124" s="2" t="n">
        <f aca="false">G124+K124</f>
        <v>133.3125</v>
      </c>
      <c r="N124" s="2" t="n">
        <f aca="false">L124/$E$4</f>
        <v>6.66875</v>
      </c>
      <c r="O124" s="2" t="n">
        <f aca="false">M124/$E$5</f>
        <v>26.6625</v>
      </c>
      <c r="P124" s="2" t="n">
        <f aca="false">(O124-N124)/($D$8-$E$8)*100</f>
        <v>99.96875</v>
      </c>
      <c r="Q124" s="2" t="n">
        <f aca="false">O124-N124</f>
        <v>19.99375</v>
      </c>
      <c r="R124" s="2" t="n">
        <f aca="false">IF(ROUND(Q124,1)&lt;=ROUND(Q123,1),0,R123+Q124)</f>
        <v>0</v>
      </c>
    </row>
    <row r="125" customFormat="false" ht="15" hidden="false" customHeight="false" outlineLevel="0" collapsed="false">
      <c r="B125" s="2" t="n">
        <f aca="false">D125*$E$4+E125*$E$5</f>
        <v>200</v>
      </c>
      <c r="C125" s="2" t="n">
        <f aca="false">0.5*$E$4*D125^2+0.5*$E$5*E125^2</f>
        <v>1999.5833984375</v>
      </c>
      <c r="D125" s="2" t="n">
        <f aca="false">N124</f>
        <v>6.66875</v>
      </c>
      <c r="E125" s="2" t="n">
        <f aca="false">O124</f>
        <v>26.6625</v>
      </c>
      <c r="F125" s="2" t="n">
        <f aca="false">D125*$E$4</f>
        <v>66.6875</v>
      </c>
      <c r="G125" s="2" t="n">
        <f aca="false">E125*$E$5</f>
        <v>133.3125</v>
      </c>
      <c r="H125" s="2" t="n">
        <f aca="false">IF(ROUND(C125,0)=ROUND($C$8,0),0,(IF(C125&lt;$C$8,1,-1)))</f>
        <v>0</v>
      </c>
      <c r="I125" s="2" t="n">
        <f aca="false">IF(C125&gt;$C$8, H125*ABS(I124/2), H125*ABS(I124))</f>
        <v>0</v>
      </c>
      <c r="J125" s="2" t="n">
        <f aca="false">$F$8*I125</f>
        <v>0</v>
      </c>
      <c r="K125" s="2" t="n">
        <f aca="false">J125</f>
        <v>0</v>
      </c>
      <c r="L125" s="2" t="n">
        <f aca="false">F125-J125</f>
        <v>66.6875</v>
      </c>
      <c r="M125" s="2" t="n">
        <f aca="false">G125+K125</f>
        <v>133.3125</v>
      </c>
      <c r="N125" s="2" t="n">
        <f aca="false">L125/$E$4</f>
        <v>6.66875</v>
      </c>
      <c r="O125" s="2" t="n">
        <f aca="false">M125/$E$5</f>
        <v>26.6625</v>
      </c>
      <c r="P125" s="2" t="n">
        <f aca="false">(O125-N125)/($D$8-$E$8)*100</f>
        <v>99.96875</v>
      </c>
      <c r="Q125" s="2" t="n">
        <f aca="false">O125-N125</f>
        <v>19.99375</v>
      </c>
      <c r="R125" s="2" t="n">
        <f aca="false">IF(ROUND(Q125,1)&lt;=ROUND(Q124,1),0,R124+Q125)</f>
        <v>0</v>
      </c>
    </row>
    <row r="126" customFormat="false" ht="15" hidden="false" customHeight="false" outlineLevel="0" collapsed="false">
      <c r="B126" s="2" t="n">
        <f aca="false">D126*$E$4+E126*$E$5</f>
        <v>200</v>
      </c>
      <c r="C126" s="2" t="n">
        <f aca="false">0.5*$E$4*D126^2+0.5*$E$5*E126^2</f>
        <v>1999.5833984375</v>
      </c>
      <c r="D126" s="2" t="n">
        <f aca="false">N125</f>
        <v>6.66875</v>
      </c>
      <c r="E126" s="2" t="n">
        <f aca="false">O125</f>
        <v>26.6625</v>
      </c>
      <c r="F126" s="2" t="n">
        <f aca="false">D126*$E$4</f>
        <v>66.6875</v>
      </c>
      <c r="G126" s="2" t="n">
        <f aca="false">E126*$E$5</f>
        <v>133.3125</v>
      </c>
      <c r="H126" s="2" t="n">
        <f aca="false">IF(ROUND(C126,0)=ROUND($C$8,0),0,(IF(C126&lt;$C$8,1,-1)))</f>
        <v>0</v>
      </c>
      <c r="I126" s="2" t="n">
        <f aca="false">IF(C126&gt;$C$8, H126*ABS(I125/2), H126*ABS(I125))</f>
        <v>0</v>
      </c>
      <c r="J126" s="2" t="n">
        <f aca="false">$F$8*I126</f>
        <v>0</v>
      </c>
      <c r="K126" s="2" t="n">
        <f aca="false">J126</f>
        <v>0</v>
      </c>
      <c r="L126" s="2" t="n">
        <f aca="false">F126-J126</f>
        <v>66.6875</v>
      </c>
      <c r="M126" s="2" t="n">
        <f aca="false">G126+K126</f>
        <v>133.3125</v>
      </c>
      <c r="N126" s="2" t="n">
        <f aca="false">L126/$E$4</f>
        <v>6.66875</v>
      </c>
      <c r="O126" s="2" t="n">
        <f aca="false">M126/$E$5</f>
        <v>26.6625</v>
      </c>
      <c r="P126" s="2" t="n">
        <f aca="false">(O126-N126)/($D$8-$E$8)*100</f>
        <v>99.96875</v>
      </c>
      <c r="Q126" s="2" t="n">
        <f aca="false">O126-N126</f>
        <v>19.99375</v>
      </c>
      <c r="R126" s="2" t="n">
        <f aca="false">IF(ROUND(Q126,1)&lt;=ROUND(Q125,1),0,R125+Q126)</f>
        <v>0</v>
      </c>
    </row>
    <row r="127" customFormat="false" ht="15" hidden="false" customHeight="false" outlineLevel="0" collapsed="false">
      <c r="B127" s="2" t="n">
        <f aca="false">D127*$E$4+E127*$E$5</f>
        <v>200</v>
      </c>
      <c r="C127" s="2" t="n">
        <f aca="false">0.5*$E$4*D127^2+0.5*$E$5*E127^2</f>
        <v>1999.5833984375</v>
      </c>
      <c r="D127" s="2" t="n">
        <f aca="false">N126</f>
        <v>6.66875</v>
      </c>
      <c r="E127" s="2" t="n">
        <f aca="false">O126</f>
        <v>26.6625</v>
      </c>
      <c r="F127" s="2" t="n">
        <f aca="false">D127*$E$4</f>
        <v>66.6875</v>
      </c>
      <c r="G127" s="2" t="n">
        <f aca="false">E127*$E$5</f>
        <v>133.3125</v>
      </c>
      <c r="H127" s="2" t="n">
        <f aca="false">IF(ROUND(C127,0)=ROUND($C$8,0),0,(IF(C127&lt;$C$8,1,-1)))</f>
        <v>0</v>
      </c>
      <c r="I127" s="2" t="n">
        <f aca="false">IF(C127&gt;$C$8, H127*ABS(I126/2), H127*ABS(I126))</f>
        <v>0</v>
      </c>
      <c r="J127" s="2" t="n">
        <f aca="false">$F$8*I127</f>
        <v>0</v>
      </c>
      <c r="K127" s="2" t="n">
        <f aca="false">J127</f>
        <v>0</v>
      </c>
      <c r="L127" s="2" t="n">
        <f aca="false">F127-J127</f>
        <v>66.6875</v>
      </c>
      <c r="M127" s="2" t="n">
        <f aca="false">G127+K127</f>
        <v>133.3125</v>
      </c>
      <c r="N127" s="2" t="n">
        <f aca="false">L127/$E$4</f>
        <v>6.66875</v>
      </c>
      <c r="O127" s="2" t="n">
        <f aca="false">M127/$E$5</f>
        <v>26.6625</v>
      </c>
      <c r="P127" s="2" t="n">
        <f aca="false">(O127-N127)/($D$8-$E$8)*100</f>
        <v>99.96875</v>
      </c>
      <c r="Q127" s="2" t="n">
        <f aca="false">O127-N127</f>
        <v>19.99375</v>
      </c>
      <c r="R127" s="2" t="n">
        <f aca="false">IF(ROUND(Q127,1)&lt;=ROUND(Q126,1),0,R126+Q127)</f>
        <v>0</v>
      </c>
    </row>
    <row r="128" customFormat="false" ht="15" hidden="false" customHeight="false" outlineLevel="0" collapsed="false">
      <c r="B128" s="2" t="n">
        <f aca="false">D128*$E$4+E128*$E$5</f>
        <v>200</v>
      </c>
      <c r="C128" s="2" t="n">
        <f aca="false">0.5*$E$4*D128^2+0.5*$E$5*E128^2</f>
        <v>1999.5833984375</v>
      </c>
      <c r="D128" s="2" t="n">
        <f aca="false">N127</f>
        <v>6.66875</v>
      </c>
      <c r="E128" s="2" t="n">
        <f aca="false">O127</f>
        <v>26.6625</v>
      </c>
      <c r="F128" s="2" t="n">
        <f aca="false">D128*$E$4</f>
        <v>66.6875</v>
      </c>
      <c r="G128" s="2" t="n">
        <f aca="false">E128*$E$5</f>
        <v>133.3125</v>
      </c>
      <c r="H128" s="2" t="n">
        <f aca="false">IF(ROUND(C128,0)=ROUND($C$8,0),0,(IF(C128&lt;$C$8,1,-1)))</f>
        <v>0</v>
      </c>
      <c r="I128" s="2" t="n">
        <f aca="false">IF(C128&gt;$C$8, H128*ABS(I127/2), H128*ABS(I127))</f>
        <v>0</v>
      </c>
      <c r="J128" s="2" t="n">
        <f aca="false">$F$8*I128</f>
        <v>0</v>
      </c>
      <c r="K128" s="2" t="n">
        <f aca="false">J128</f>
        <v>0</v>
      </c>
      <c r="L128" s="2" t="n">
        <f aca="false">F128-J128</f>
        <v>66.6875</v>
      </c>
      <c r="M128" s="2" t="n">
        <f aca="false">G128+K128</f>
        <v>133.3125</v>
      </c>
      <c r="N128" s="2" t="n">
        <f aca="false">L128/$E$4</f>
        <v>6.66875</v>
      </c>
      <c r="O128" s="2" t="n">
        <f aca="false">M128/$E$5</f>
        <v>26.6625</v>
      </c>
      <c r="P128" s="2" t="n">
        <f aca="false">(O128-N128)/($D$8-$E$8)*100</f>
        <v>99.96875</v>
      </c>
      <c r="Q128" s="2" t="n">
        <f aca="false">O128-N128</f>
        <v>19.99375</v>
      </c>
      <c r="R128" s="2" t="n">
        <f aca="false">IF(ROUND(Q128,1)&lt;=ROUND(Q127,1),0,R127+Q128)</f>
        <v>0</v>
      </c>
    </row>
    <row r="129" customFormat="false" ht="15" hidden="false" customHeight="false" outlineLevel="0" collapsed="false">
      <c r="B129" s="2" t="n">
        <f aca="false">D129*$E$4+E129*$E$5</f>
        <v>200</v>
      </c>
      <c r="C129" s="2" t="n">
        <f aca="false">0.5*$E$4*D129^2+0.5*$E$5*E129^2</f>
        <v>1999.5833984375</v>
      </c>
      <c r="D129" s="2" t="n">
        <f aca="false">N128</f>
        <v>6.66875</v>
      </c>
      <c r="E129" s="2" t="n">
        <f aca="false">O128</f>
        <v>26.6625</v>
      </c>
      <c r="F129" s="2" t="n">
        <f aca="false">D129*$E$4</f>
        <v>66.6875</v>
      </c>
      <c r="G129" s="2" t="n">
        <f aca="false">E129*$E$5</f>
        <v>133.3125</v>
      </c>
      <c r="H129" s="2" t="n">
        <f aca="false">IF(ROUND(C129,0)=ROUND($C$8,0),0,(IF(C129&lt;$C$8,1,-1)))</f>
        <v>0</v>
      </c>
      <c r="I129" s="2" t="n">
        <f aca="false">IF(C129&gt;$C$8, H129*ABS(I128/2), H129*ABS(I128))</f>
        <v>0</v>
      </c>
      <c r="J129" s="2" t="n">
        <f aca="false">$F$8*I129</f>
        <v>0</v>
      </c>
      <c r="K129" s="2" t="n">
        <f aca="false">J129</f>
        <v>0</v>
      </c>
      <c r="L129" s="2" t="n">
        <f aca="false">F129-J129</f>
        <v>66.6875</v>
      </c>
      <c r="M129" s="2" t="n">
        <f aca="false">G129+K129</f>
        <v>133.3125</v>
      </c>
      <c r="N129" s="2" t="n">
        <f aca="false">L129/$E$4</f>
        <v>6.66875</v>
      </c>
      <c r="O129" s="2" t="n">
        <f aca="false">M129/$E$5</f>
        <v>26.6625</v>
      </c>
      <c r="P129" s="2" t="n">
        <f aca="false">(O129-N129)/($D$8-$E$8)*100</f>
        <v>99.96875</v>
      </c>
      <c r="Q129" s="2" t="n">
        <f aca="false">O129-N129</f>
        <v>19.99375</v>
      </c>
      <c r="R129" s="2" t="n">
        <f aca="false">IF(ROUND(Q129,1)&lt;=ROUND(Q128,1),0,R128+Q129)</f>
        <v>0</v>
      </c>
    </row>
    <row r="130" customFormat="false" ht="15" hidden="false" customHeight="false" outlineLevel="0" collapsed="false">
      <c r="B130" s="2" t="n">
        <f aca="false">D130*$E$4+E130*$E$5</f>
        <v>200</v>
      </c>
      <c r="C130" s="2" t="n">
        <f aca="false">0.5*$E$4*D130^2+0.5*$E$5*E130^2</f>
        <v>1999.5833984375</v>
      </c>
      <c r="D130" s="2" t="n">
        <f aca="false">N129</f>
        <v>6.66875</v>
      </c>
      <c r="E130" s="2" t="n">
        <f aca="false">O129</f>
        <v>26.6625</v>
      </c>
      <c r="F130" s="2" t="n">
        <f aca="false">D130*$E$4</f>
        <v>66.6875</v>
      </c>
      <c r="G130" s="2" t="n">
        <f aca="false">E130*$E$5</f>
        <v>133.3125</v>
      </c>
      <c r="H130" s="2" t="n">
        <f aca="false">IF(ROUND(C130,0)=ROUND($C$8,0),0,(IF(C130&lt;$C$8,1,-1)))</f>
        <v>0</v>
      </c>
      <c r="I130" s="2" t="n">
        <f aca="false">IF(C130&gt;$C$8, H130*ABS(I129/2), H130*ABS(I129))</f>
        <v>0</v>
      </c>
      <c r="J130" s="2" t="n">
        <f aca="false">$F$8*I130</f>
        <v>0</v>
      </c>
      <c r="K130" s="2" t="n">
        <f aca="false">J130</f>
        <v>0</v>
      </c>
      <c r="L130" s="2" t="n">
        <f aca="false">F130-J130</f>
        <v>66.6875</v>
      </c>
      <c r="M130" s="2" t="n">
        <f aca="false">G130+K130</f>
        <v>133.3125</v>
      </c>
      <c r="N130" s="2" t="n">
        <f aca="false">L130/$E$4</f>
        <v>6.66875</v>
      </c>
      <c r="O130" s="2" t="n">
        <f aca="false">M130/$E$5</f>
        <v>26.6625</v>
      </c>
      <c r="P130" s="2" t="n">
        <f aca="false">(O130-N130)/($D$8-$E$8)*100</f>
        <v>99.96875</v>
      </c>
      <c r="Q130" s="2" t="n">
        <f aca="false">O130-N130</f>
        <v>19.99375</v>
      </c>
      <c r="R130" s="2" t="n">
        <f aca="false">IF(ROUND(Q130,1)&lt;=ROUND(Q129,1),0,R129+Q130)</f>
        <v>0</v>
      </c>
    </row>
    <row r="131" customFormat="false" ht="15" hidden="false" customHeight="false" outlineLevel="0" collapsed="false">
      <c r="B131" s="2" t="n">
        <f aca="false">D131*$E$4+E131*$E$5</f>
        <v>200</v>
      </c>
      <c r="C131" s="2" t="n">
        <f aca="false">0.5*$E$4*D131^2+0.5*$E$5*E131^2</f>
        <v>1999.5833984375</v>
      </c>
      <c r="D131" s="2" t="n">
        <f aca="false">N130</f>
        <v>6.66875</v>
      </c>
      <c r="E131" s="2" t="n">
        <f aca="false">O130</f>
        <v>26.6625</v>
      </c>
      <c r="F131" s="2" t="n">
        <f aca="false">D131*$E$4</f>
        <v>66.6875</v>
      </c>
      <c r="G131" s="2" t="n">
        <f aca="false">E131*$E$5</f>
        <v>133.3125</v>
      </c>
      <c r="H131" s="2" t="n">
        <f aca="false">IF(ROUND(C131,0)=ROUND($C$8,0),0,(IF(C131&lt;$C$8,1,-1)))</f>
        <v>0</v>
      </c>
      <c r="I131" s="2" t="n">
        <f aca="false">IF(C131&gt;$C$8, H131*ABS(I130/2), H131*ABS(I130))</f>
        <v>0</v>
      </c>
      <c r="J131" s="2" t="n">
        <f aca="false">$F$8*I131</f>
        <v>0</v>
      </c>
      <c r="K131" s="2" t="n">
        <f aca="false">J131</f>
        <v>0</v>
      </c>
      <c r="L131" s="2" t="n">
        <f aca="false">F131-J131</f>
        <v>66.6875</v>
      </c>
      <c r="M131" s="2" t="n">
        <f aca="false">G131+K131</f>
        <v>133.3125</v>
      </c>
      <c r="N131" s="2" t="n">
        <f aca="false">L131/$E$4</f>
        <v>6.66875</v>
      </c>
      <c r="O131" s="2" t="n">
        <f aca="false">M131/$E$5</f>
        <v>26.6625</v>
      </c>
      <c r="P131" s="2" t="n">
        <f aca="false">(O131-N131)/($D$8-$E$8)*100</f>
        <v>99.96875</v>
      </c>
      <c r="Q131" s="2" t="n">
        <f aca="false">O131-N131</f>
        <v>19.99375</v>
      </c>
      <c r="R131" s="2" t="n">
        <f aca="false">IF(ROUND(Q131,1)&lt;=ROUND(Q130,1),0,R130+Q131)</f>
        <v>0</v>
      </c>
    </row>
    <row r="132" customFormat="false" ht="15" hidden="false" customHeight="false" outlineLevel="0" collapsed="false">
      <c r="B132" s="2" t="n">
        <f aca="false">D132*$E$4+E132*$E$5</f>
        <v>200</v>
      </c>
      <c r="C132" s="2" t="n">
        <f aca="false">0.5*$E$4*D132^2+0.5*$E$5*E132^2</f>
        <v>1999.5833984375</v>
      </c>
      <c r="D132" s="2" t="n">
        <f aca="false">N131</f>
        <v>6.66875</v>
      </c>
      <c r="E132" s="2" t="n">
        <f aca="false">O131</f>
        <v>26.6625</v>
      </c>
      <c r="F132" s="2" t="n">
        <f aca="false">D132*$E$4</f>
        <v>66.6875</v>
      </c>
      <c r="G132" s="2" t="n">
        <f aca="false">E132*$E$5</f>
        <v>133.3125</v>
      </c>
      <c r="H132" s="2" t="n">
        <f aca="false">IF(ROUND(C132,0)=ROUND($C$8,0),0,(IF(C132&lt;$C$8,1,-1)))</f>
        <v>0</v>
      </c>
      <c r="I132" s="2" t="n">
        <f aca="false">IF(C132&gt;$C$8, H132*ABS(I131/2), H132*ABS(I131))</f>
        <v>0</v>
      </c>
      <c r="J132" s="2" t="n">
        <f aca="false">$F$8*I132</f>
        <v>0</v>
      </c>
      <c r="K132" s="2" t="n">
        <f aca="false">J132</f>
        <v>0</v>
      </c>
      <c r="L132" s="2" t="n">
        <f aca="false">F132-J132</f>
        <v>66.6875</v>
      </c>
      <c r="M132" s="2" t="n">
        <f aca="false">G132+K132</f>
        <v>133.3125</v>
      </c>
      <c r="N132" s="2" t="n">
        <f aca="false">L132/$E$4</f>
        <v>6.66875</v>
      </c>
      <c r="O132" s="2" t="n">
        <f aca="false">M132/$E$5</f>
        <v>26.6625</v>
      </c>
      <c r="P132" s="2" t="n">
        <f aca="false">(O132-N132)/($D$8-$E$8)*100</f>
        <v>99.96875</v>
      </c>
      <c r="Q132" s="2" t="n">
        <f aca="false">O132-N132</f>
        <v>19.99375</v>
      </c>
      <c r="R132" s="2" t="n">
        <f aca="false">IF(ROUND(Q132,1)&lt;=ROUND(Q131,1),0,R131+Q132)</f>
        <v>0</v>
      </c>
    </row>
    <row r="133" customFormat="false" ht="15" hidden="false" customHeight="false" outlineLevel="0" collapsed="false">
      <c r="B133" s="2" t="n">
        <f aca="false">D133*$E$4+E133*$E$5</f>
        <v>200</v>
      </c>
      <c r="C133" s="2" t="n">
        <f aca="false">0.5*$E$4*D133^2+0.5*$E$5*E133^2</f>
        <v>1999.5833984375</v>
      </c>
      <c r="D133" s="2" t="n">
        <f aca="false">N132</f>
        <v>6.66875</v>
      </c>
      <c r="E133" s="2" t="n">
        <f aca="false">O132</f>
        <v>26.6625</v>
      </c>
      <c r="F133" s="2" t="n">
        <f aca="false">D133*$E$4</f>
        <v>66.6875</v>
      </c>
      <c r="G133" s="2" t="n">
        <f aca="false">E133*$E$5</f>
        <v>133.3125</v>
      </c>
      <c r="H133" s="2" t="n">
        <f aca="false">IF(ROUND(C133,0)=ROUND($C$8,0),0,(IF(C133&lt;$C$8,1,-1)))</f>
        <v>0</v>
      </c>
      <c r="I133" s="2" t="n">
        <f aca="false">IF(C133&gt;$C$8, H133*ABS(I132/2), H133*ABS(I132))</f>
        <v>0</v>
      </c>
      <c r="J133" s="2" t="n">
        <f aca="false">$F$8*I133</f>
        <v>0</v>
      </c>
      <c r="K133" s="2" t="n">
        <f aca="false">J133</f>
        <v>0</v>
      </c>
      <c r="L133" s="2" t="n">
        <f aca="false">F133-J133</f>
        <v>66.6875</v>
      </c>
      <c r="M133" s="2" t="n">
        <f aca="false">G133+K133</f>
        <v>133.3125</v>
      </c>
      <c r="N133" s="2" t="n">
        <f aca="false">L133/$E$4</f>
        <v>6.66875</v>
      </c>
      <c r="O133" s="2" t="n">
        <f aca="false">M133/$E$5</f>
        <v>26.6625</v>
      </c>
      <c r="P133" s="2" t="n">
        <f aca="false">(O133-N133)/($D$8-$E$8)*100</f>
        <v>99.96875</v>
      </c>
      <c r="Q133" s="2" t="n">
        <f aca="false">O133-N133</f>
        <v>19.99375</v>
      </c>
      <c r="R133" s="2" t="n">
        <f aca="false">IF(ROUND(Q133,1)&lt;=ROUND(Q132,1),0,R132+Q133)</f>
        <v>0</v>
      </c>
    </row>
    <row r="134" customFormat="false" ht="15" hidden="false" customHeight="false" outlineLevel="0" collapsed="false">
      <c r="B134" s="2" t="n">
        <f aca="false">D134*$E$4+E134*$E$5</f>
        <v>200</v>
      </c>
      <c r="C134" s="2" t="n">
        <f aca="false">0.5*$E$4*D134^2+0.5*$E$5*E134^2</f>
        <v>1999.5833984375</v>
      </c>
      <c r="D134" s="2" t="n">
        <f aca="false">N133</f>
        <v>6.66875</v>
      </c>
      <c r="E134" s="2" t="n">
        <f aca="false">O133</f>
        <v>26.6625</v>
      </c>
      <c r="F134" s="2" t="n">
        <f aca="false">D134*$E$4</f>
        <v>66.6875</v>
      </c>
      <c r="G134" s="2" t="n">
        <f aca="false">E134*$E$5</f>
        <v>133.3125</v>
      </c>
      <c r="H134" s="2" t="n">
        <f aca="false">IF(ROUND(C134,0)=ROUND($C$8,0),0,(IF(C134&lt;$C$8,1,-1)))</f>
        <v>0</v>
      </c>
      <c r="I134" s="2" t="n">
        <f aca="false">IF(C134&gt;$C$8, H134*ABS(I133/2), H134*ABS(I133))</f>
        <v>0</v>
      </c>
      <c r="J134" s="2" t="n">
        <f aca="false">$F$8*I134</f>
        <v>0</v>
      </c>
      <c r="K134" s="2" t="n">
        <f aca="false">J134</f>
        <v>0</v>
      </c>
      <c r="L134" s="2" t="n">
        <f aca="false">F134-J134</f>
        <v>66.6875</v>
      </c>
      <c r="M134" s="2" t="n">
        <f aca="false">G134+K134</f>
        <v>133.3125</v>
      </c>
      <c r="N134" s="2" t="n">
        <f aca="false">L134/$E$4</f>
        <v>6.66875</v>
      </c>
      <c r="O134" s="2" t="n">
        <f aca="false">M134/$E$5</f>
        <v>26.6625</v>
      </c>
      <c r="P134" s="2" t="n">
        <f aca="false">(O134-N134)/($D$8-$E$8)*100</f>
        <v>99.96875</v>
      </c>
      <c r="Q134" s="2" t="n">
        <f aca="false">O134-N134</f>
        <v>19.99375</v>
      </c>
      <c r="R134" s="2" t="n">
        <f aca="false">IF(ROUND(Q134,1)&lt;=ROUND(Q133,1),0,R133+Q134)</f>
        <v>0</v>
      </c>
    </row>
    <row r="135" customFormat="false" ht="15" hidden="false" customHeight="false" outlineLevel="0" collapsed="false">
      <c r="B135" s="2" t="n">
        <f aca="false">D135*$E$4+E135*$E$5</f>
        <v>200</v>
      </c>
      <c r="C135" s="2" t="n">
        <f aca="false">0.5*$E$4*D135^2+0.5*$E$5*E135^2</f>
        <v>1999.5833984375</v>
      </c>
      <c r="D135" s="2" t="n">
        <f aca="false">N134</f>
        <v>6.66875</v>
      </c>
      <c r="E135" s="2" t="n">
        <f aca="false">O134</f>
        <v>26.6625</v>
      </c>
      <c r="F135" s="2" t="n">
        <f aca="false">D135*$E$4</f>
        <v>66.6875</v>
      </c>
      <c r="G135" s="2" t="n">
        <f aca="false">E135*$E$5</f>
        <v>133.3125</v>
      </c>
      <c r="H135" s="2" t="n">
        <f aca="false">IF(ROUND(C135,0)=ROUND($C$8,0),0,(IF(C135&lt;$C$8,1,-1)))</f>
        <v>0</v>
      </c>
      <c r="I135" s="2" t="n">
        <f aca="false">IF(C135&gt;$C$8, H135*ABS(I134/2), H135*ABS(I134))</f>
        <v>0</v>
      </c>
      <c r="J135" s="2" t="n">
        <f aca="false">$F$8*I135</f>
        <v>0</v>
      </c>
      <c r="K135" s="2" t="n">
        <f aca="false">J135</f>
        <v>0</v>
      </c>
      <c r="L135" s="2" t="n">
        <f aca="false">F135-J135</f>
        <v>66.6875</v>
      </c>
      <c r="M135" s="2" t="n">
        <f aca="false">G135+K135</f>
        <v>133.3125</v>
      </c>
      <c r="N135" s="2" t="n">
        <f aca="false">L135/$E$4</f>
        <v>6.66875</v>
      </c>
      <c r="O135" s="2" t="n">
        <f aca="false">M135/$E$5</f>
        <v>26.6625</v>
      </c>
      <c r="P135" s="2" t="n">
        <f aca="false">(O135-N135)/($D$8-$E$8)*100</f>
        <v>99.96875</v>
      </c>
      <c r="Q135" s="2" t="n">
        <f aca="false">O135-N135</f>
        <v>19.99375</v>
      </c>
      <c r="R135" s="2" t="n">
        <f aca="false">IF(ROUND(Q135,1)&lt;=ROUND(Q134,1),0,R134+Q135)</f>
        <v>0</v>
      </c>
    </row>
    <row r="136" customFormat="false" ht="15" hidden="false" customHeight="false" outlineLevel="0" collapsed="false">
      <c r="B136" s="2" t="n">
        <f aca="false">D136*$E$4+E136*$E$5</f>
        <v>200</v>
      </c>
      <c r="C136" s="2" t="n">
        <f aca="false">0.5*$E$4*D136^2+0.5*$E$5*E136^2</f>
        <v>1999.5833984375</v>
      </c>
      <c r="D136" s="2" t="n">
        <f aca="false">N135</f>
        <v>6.66875</v>
      </c>
      <c r="E136" s="2" t="n">
        <f aca="false">O135</f>
        <v>26.6625</v>
      </c>
      <c r="F136" s="2" t="n">
        <f aca="false">D136*$E$4</f>
        <v>66.6875</v>
      </c>
      <c r="G136" s="2" t="n">
        <f aca="false">E136*$E$5</f>
        <v>133.3125</v>
      </c>
      <c r="H136" s="2" t="n">
        <f aca="false">IF(ROUND(C136,0)=ROUND($C$8,0),0,(IF(C136&lt;$C$8,1,-1)))</f>
        <v>0</v>
      </c>
      <c r="I136" s="2" t="n">
        <f aca="false">IF(C136&gt;$C$8, H136*ABS(I135/2), H136*ABS(I135))</f>
        <v>0</v>
      </c>
      <c r="J136" s="2" t="n">
        <f aca="false">$F$8*I136</f>
        <v>0</v>
      </c>
      <c r="K136" s="2" t="n">
        <f aca="false">J136</f>
        <v>0</v>
      </c>
      <c r="L136" s="2" t="n">
        <f aca="false">F136-J136</f>
        <v>66.6875</v>
      </c>
      <c r="M136" s="2" t="n">
        <f aca="false">G136+K136</f>
        <v>133.3125</v>
      </c>
      <c r="N136" s="2" t="n">
        <f aca="false">L136/$E$4</f>
        <v>6.66875</v>
      </c>
      <c r="O136" s="2" t="n">
        <f aca="false">M136/$E$5</f>
        <v>26.6625</v>
      </c>
      <c r="P136" s="2" t="n">
        <f aca="false">(O136-N136)/($D$8-$E$8)*100</f>
        <v>99.96875</v>
      </c>
      <c r="Q136" s="2" t="n">
        <f aca="false">O136-N136</f>
        <v>19.99375</v>
      </c>
      <c r="R136" s="2" t="n">
        <f aca="false">IF(ROUND(Q136,1)&lt;=ROUND(Q135,1),0,R135+Q136)</f>
        <v>0</v>
      </c>
    </row>
    <row r="137" customFormat="false" ht="15" hidden="false" customHeight="false" outlineLevel="0" collapsed="false">
      <c r="B137" s="2" t="n">
        <f aca="false">D137*$E$4+E137*$E$5</f>
        <v>200</v>
      </c>
      <c r="C137" s="2" t="n">
        <f aca="false">0.5*$E$4*D137^2+0.5*$E$5*E137^2</f>
        <v>1999.5833984375</v>
      </c>
      <c r="D137" s="2" t="n">
        <f aca="false">N136</f>
        <v>6.66875</v>
      </c>
      <c r="E137" s="2" t="n">
        <f aca="false">O136</f>
        <v>26.6625</v>
      </c>
      <c r="F137" s="2" t="n">
        <f aca="false">D137*$E$4</f>
        <v>66.6875</v>
      </c>
      <c r="G137" s="2" t="n">
        <f aca="false">E137*$E$5</f>
        <v>133.3125</v>
      </c>
      <c r="H137" s="2" t="n">
        <f aca="false">IF(ROUND(C137,0)=ROUND($C$8,0),0,(IF(C137&lt;$C$8,1,-1)))</f>
        <v>0</v>
      </c>
      <c r="I137" s="2" t="n">
        <f aca="false">IF(C137&gt;$C$8, H137*ABS(I136/2), H137*ABS(I136))</f>
        <v>0</v>
      </c>
      <c r="J137" s="2" t="n">
        <f aca="false">$F$8*I137</f>
        <v>0</v>
      </c>
      <c r="K137" s="2" t="n">
        <f aca="false">J137</f>
        <v>0</v>
      </c>
      <c r="L137" s="2" t="n">
        <f aca="false">F137-J137</f>
        <v>66.6875</v>
      </c>
      <c r="M137" s="2" t="n">
        <f aca="false">G137+K137</f>
        <v>133.3125</v>
      </c>
      <c r="N137" s="2" t="n">
        <f aca="false">L137/$E$4</f>
        <v>6.66875</v>
      </c>
      <c r="O137" s="2" t="n">
        <f aca="false">M137/$E$5</f>
        <v>26.6625</v>
      </c>
      <c r="P137" s="2" t="n">
        <f aca="false">(O137-N137)/($D$8-$E$8)*100</f>
        <v>99.96875</v>
      </c>
      <c r="Q137" s="2" t="n">
        <f aca="false">O137-N137</f>
        <v>19.99375</v>
      </c>
      <c r="R137" s="2" t="n">
        <f aca="false">IF(ROUND(Q137,1)&lt;=ROUND(Q136,1),0,R136+Q137)</f>
        <v>0</v>
      </c>
    </row>
    <row r="138" customFormat="false" ht="15" hidden="false" customHeight="false" outlineLevel="0" collapsed="false">
      <c r="B138" s="2" t="n">
        <f aca="false">D138*$E$4+E138*$E$5</f>
        <v>200</v>
      </c>
      <c r="C138" s="2" t="n">
        <f aca="false">0.5*$E$4*D138^2+0.5*$E$5*E138^2</f>
        <v>1999.5833984375</v>
      </c>
      <c r="D138" s="2" t="n">
        <f aca="false">N137</f>
        <v>6.66875</v>
      </c>
      <c r="E138" s="2" t="n">
        <f aca="false">O137</f>
        <v>26.6625</v>
      </c>
      <c r="F138" s="2" t="n">
        <f aca="false">D138*$E$4</f>
        <v>66.6875</v>
      </c>
      <c r="G138" s="2" t="n">
        <f aca="false">E138*$E$5</f>
        <v>133.3125</v>
      </c>
      <c r="H138" s="2" t="n">
        <f aca="false">IF(ROUND(C138,0)=ROUND($C$8,0),0,(IF(C138&lt;$C$8,1,-1)))</f>
        <v>0</v>
      </c>
      <c r="I138" s="2" t="n">
        <f aca="false">IF(C138&gt;$C$8, H138*ABS(I137/2), H138*ABS(I137))</f>
        <v>0</v>
      </c>
      <c r="J138" s="2" t="n">
        <f aca="false">$F$8*I138</f>
        <v>0</v>
      </c>
      <c r="K138" s="2" t="n">
        <f aca="false">J138</f>
        <v>0</v>
      </c>
      <c r="L138" s="2" t="n">
        <f aca="false">F138-J138</f>
        <v>66.6875</v>
      </c>
      <c r="M138" s="2" t="n">
        <f aca="false">G138+K138</f>
        <v>133.3125</v>
      </c>
      <c r="N138" s="2" t="n">
        <f aca="false">L138/$E$4</f>
        <v>6.66875</v>
      </c>
      <c r="O138" s="2" t="n">
        <f aca="false">M138/$E$5</f>
        <v>26.6625</v>
      </c>
      <c r="P138" s="2" t="n">
        <f aca="false">(O138-N138)/($D$8-$E$8)*100</f>
        <v>99.96875</v>
      </c>
      <c r="Q138" s="2" t="n">
        <f aca="false">O138-N138</f>
        <v>19.99375</v>
      </c>
      <c r="R138" s="2" t="n">
        <f aca="false">IF(ROUND(Q138,1)&lt;=ROUND(Q137,1),0,R137+Q138)</f>
        <v>0</v>
      </c>
    </row>
    <row r="139" customFormat="false" ht="15" hidden="false" customHeight="false" outlineLevel="0" collapsed="false">
      <c r="B139" s="2" t="n">
        <f aca="false">D139*$E$4+E139*$E$5</f>
        <v>200</v>
      </c>
      <c r="C139" s="2" t="n">
        <f aca="false">0.5*$E$4*D139^2+0.5*$E$5*E139^2</f>
        <v>1999.5833984375</v>
      </c>
      <c r="D139" s="2" t="n">
        <f aca="false">N138</f>
        <v>6.66875</v>
      </c>
      <c r="E139" s="2" t="n">
        <f aca="false">O138</f>
        <v>26.6625</v>
      </c>
      <c r="F139" s="2" t="n">
        <f aca="false">D139*$E$4</f>
        <v>66.6875</v>
      </c>
      <c r="G139" s="2" t="n">
        <f aca="false">E139*$E$5</f>
        <v>133.3125</v>
      </c>
      <c r="H139" s="2" t="n">
        <f aca="false">IF(ROUND(C139,0)=ROUND($C$8,0),0,(IF(C139&lt;$C$8,1,-1)))</f>
        <v>0</v>
      </c>
      <c r="I139" s="2" t="n">
        <f aca="false">IF(C139&gt;$C$8, H139*ABS(I138/2), H139*ABS(I138))</f>
        <v>0</v>
      </c>
      <c r="J139" s="2" t="n">
        <f aca="false">$F$8*I139</f>
        <v>0</v>
      </c>
      <c r="K139" s="2" t="n">
        <f aca="false">J139</f>
        <v>0</v>
      </c>
      <c r="L139" s="2" t="n">
        <f aca="false">F139-J139</f>
        <v>66.6875</v>
      </c>
      <c r="M139" s="2" t="n">
        <f aca="false">G139+K139</f>
        <v>133.3125</v>
      </c>
      <c r="N139" s="2" t="n">
        <f aca="false">L139/$E$4</f>
        <v>6.66875</v>
      </c>
      <c r="O139" s="2" t="n">
        <f aca="false">M139/$E$5</f>
        <v>26.6625</v>
      </c>
      <c r="P139" s="2" t="n">
        <f aca="false">(O139-N139)/($D$8-$E$8)*100</f>
        <v>99.96875</v>
      </c>
      <c r="Q139" s="2" t="n">
        <f aca="false">O139-N139</f>
        <v>19.99375</v>
      </c>
      <c r="R139" s="2" t="n">
        <f aca="false">IF(ROUND(Q139,1)&lt;=ROUND(Q138,1),0,R138+Q139)</f>
        <v>0</v>
      </c>
    </row>
    <row r="140" customFormat="false" ht="15" hidden="false" customHeight="false" outlineLevel="0" collapsed="false">
      <c r="B140" s="2" t="n">
        <f aca="false">D140*$E$4+E140*$E$5</f>
        <v>200</v>
      </c>
      <c r="C140" s="2" t="n">
        <f aca="false">0.5*$E$4*D140^2+0.5*$E$5*E140^2</f>
        <v>1999.5833984375</v>
      </c>
      <c r="D140" s="2" t="n">
        <f aca="false">N139</f>
        <v>6.66875</v>
      </c>
      <c r="E140" s="2" t="n">
        <f aca="false">O139</f>
        <v>26.6625</v>
      </c>
      <c r="F140" s="2" t="n">
        <f aca="false">D140*$E$4</f>
        <v>66.6875</v>
      </c>
      <c r="G140" s="2" t="n">
        <f aca="false">E140*$E$5</f>
        <v>133.3125</v>
      </c>
      <c r="H140" s="2" t="n">
        <f aca="false">IF(ROUND(C140,0)=ROUND($C$8,0),0,(IF(C140&lt;$C$8,1,-1)))</f>
        <v>0</v>
      </c>
      <c r="I140" s="2" t="n">
        <f aca="false">IF(C140&gt;$C$8, H140*ABS(I139/2), H140*ABS(I139))</f>
        <v>0</v>
      </c>
      <c r="J140" s="2" t="n">
        <f aca="false">$F$8*I140</f>
        <v>0</v>
      </c>
      <c r="K140" s="2" t="n">
        <f aca="false">J140</f>
        <v>0</v>
      </c>
      <c r="L140" s="2" t="n">
        <f aca="false">F140-J140</f>
        <v>66.6875</v>
      </c>
      <c r="M140" s="2" t="n">
        <f aca="false">G140+K140</f>
        <v>133.3125</v>
      </c>
      <c r="N140" s="2" t="n">
        <f aca="false">L140/$E$4</f>
        <v>6.66875</v>
      </c>
      <c r="O140" s="2" t="n">
        <f aca="false">M140/$E$5</f>
        <v>26.6625</v>
      </c>
      <c r="P140" s="2" t="n">
        <f aca="false">(O140-N140)/($D$8-$E$8)*100</f>
        <v>99.96875</v>
      </c>
      <c r="Q140" s="2" t="n">
        <f aca="false">O140-N140</f>
        <v>19.99375</v>
      </c>
      <c r="R140" s="2" t="n">
        <f aca="false">IF(ROUND(Q140,1)&lt;=ROUND(Q139,1),0,R139+Q140)</f>
        <v>0</v>
      </c>
    </row>
    <row r="141" customFormat="false" ht="15" hidden="false" customHeight="false" outlineLevel="0" collapsed="false">
      <c r="B141" s="2" t="n">
        <f aca="false">D141*$E$4+E141*$E$5</f>
        <v>200</v>
      </c>
      <c r="C141" s="2" t="n">
        <f aca="false">0.5*$E$4*D141^2+0.5*$E$5*E141^2</f>
        <v>1999.5833984375</v>
      </c>
      <c r="D141" s="2" t="n">
        <f aca="false">N140</f>
        <v>6.66875</v>
      </c>
      <c r="E141" s="2" t="n">
        <f aca="false">O140</f>
        <v>26.6625</v>
      </c>
      <c r="F141" s="2" t="n">
        <f aca="false">D141*$E$4</f>
        <v>66.6875</v>
      </c>
      <c r="G141" s="2" t="n">
        <f aca="false">E141*$E$5</f>
        <v>133.3125</v>
      </c>
      <c r="H141" s="2" t="n">
        <f aca="false">IF(ROUND(C141,0)=ROUND($C$8,0),0,(IF(C141&lt;$C$8,1,-1)))</f>
        <v>0</v>
      </c>
      <c r="I141" s="2" t="n">
        <f aca="false">IF(C141&gt;$C$8, H141*ABS(I140/2), H141*ABS(I140))</f>
        <v>0</v>
      </c>
      <c r="J141" s="2" t="n">
        <f aca="false">$F$8*I141</f>
        <v>0</v>
      </c>
      <c r="K141" s="2" t="n">
        <f aca="false">J141</f>
        <v>0</v>
      </c>
      <c r="L141" s="2" t="n">
        <f aca="false">F141-J141</f>
        <v>66.6875</v>
      </c>
      <c r="M141" s="2" t="n">
        <f aca="false">G141+K141</f>
        <v>133.3125</v>
      </c>
      <c r="N141" s="2" t="n">
        <f aca="false">L141/$E$4</f>
        <v>6.66875</v>
      </c>
      <c r="O141" s="2" t="n">
        <f aca="false">M141/$E$5</f>
        <v>26.6625</v>
      </c>
      <c r="P141" s="2" t="n">
        <f aca="false">(O141-N141)/($D$8-$E$8)*100</f>
        <v>99.96875</v>
      </c>
      <c r="Q141" s="2" t="n">
        <f aca="false">O141-N141</f>
        <v>19.99375</v>
      </c>
      <c r="R141" s="2" t="n">
        <f aca="false">IF(ROUND(Q141,1)&lt;=ROUND(Q140,1),0,R140+Q141)</f>
        <v>0</v>
      </c>
    </row>
    <row r="142" customFormat="false" ht="15" hidden="false" customHeight="false" outlineLevel="0" collapsed="false">
      <c r="B142" s="2" t="n">
        <f aca="false">D142*$E$4+E142*$E$5</f>
        <v>200</v>
      </c>
      <c r="C142" s="2" t="n">
        <f aca="false">0.5*$E$4*D142^2+0.5*$E$5*E142^2</f>
        <v>1999.5833984375</v>
      </c>
      <c r="D142" s="2" t="n">
        <f aca="false">N141</f>
        <v>6.66875</v>
      </c>
      <c r="E142" s="2" t="n">
        <f aca="false">O141</f>
        <v>26.6625</v>
      </c>
      <c r="F142" s="2" t="n">
        <f aca="false">D142*$E$4</f>
        <v>66.6875</v>
      </c>
      <c r="G142" s="2" t="n">
        <f aca="false">E142*$E$5</f>
        <v>133.3125</v>
      </c>
      <c r="H142" s="2" t="n">
        <f aca="false">IF(ROUND(C142,0)=ROUND($C$8,0),0,(IF(C142&lt;$C$8,1,-1)))</f>
        <v>0</v>
      </c>
      <c r="I142" s="2" t="n">
        <f aca="false">IF(C142&gt;$C$8, H142*ABS(I141/2), H142*ABS(I141))</f>
        <v>0</v>
      </c>
      <c r="J142" s="2" t="n">
        <f aca="false">$F$8*I142</f>
        <v>0</v>
      </c>
      <c r="K142" s="2" t="n">
        <f aca="false">J142</f>
        <v>0</v>
      </c>
      <c r="L142" s="2" t="n">
        <f aca="false">F142-J142</f>
        <v>66.6875</v>
      </c>
      <c r="M142" s="2" t="n">
        <f aca="false">G142+K142</f>
        <v>133.3125</v>
      </c>
      <c r="N142" s="2" t="n">
        <f aca="false">L142/$E$4</f>
        <v>6.66875</v>
      </c>
      <c r="O142" s="2" t="n">
        <f aca="false">M142/$E$5</f>
        <v>26.6625</v>
      </c>
      <c r="P142" s="2" t="n">
        <f aca="false">(O142-N142)/($D$8-$E$8)*100</f>
        <v>99.96875</v>
      </c>
      <c r="Q142" s="2" t="n">
        <f aca="false">O142-N142</f>
        <v>19.99375</v>
      </c>
      <c r="R142" s="2" t="n">
        <f aca="false">IF(ROUND(Q142,1)&lt;=ROUND(Q141,1),0,R141+Q142)</f>
        <v>0</v>
      </c>
    </row>
    <row r="143" customFormat="false" ht="15" hidden="false" customHeight="false" outlineLevel="0" collapsed="false">
      <c r="B143" s="2" t="n">
        <f aca="false">D143*$E$4+E143*$E$5</f>
        <v>200</v>
      </c>
      <c r="C143" s="2" t="n">
        <f aca="false">0.5*$E$4*D143^2+0.5*$E$5*E143^2</f>
        <v>1999.5833984375</v>
      </c>
      <c r="D143" s="2" t="n">
        <f aca="false">N142</f>
        <v>6.66875</v>
      </c>
      <c r="E143" s="2" t="n">
        <f aca="false">O142</f>
        <v>26.6625</v>
      </c>
      <c r="F143" s="2" t="n">
        <f aca="false">D143*$E$4</f>
        <v>66.6875</v>
      </c>
      <c r="G143" s="2" t="n">
        <f aca="false">E143*$E$5</f>
        <v>133.3125</v>
      </c>
      <c r="H143" s="2" t="n">
        <f aca="false">IF(ROUND(C143,0)=ROUND($C$8,0),0,(IF(C143&lt;$C$8,1,-1)))</f>
        <v>0</v>
      </c>
      <c r="I143" s="2" t="n">
        <f aca="false">IF(C143&gt;$C$8, H143*ABS(I142/2), H143*ABS(I142))</f>
        <v>0</v>
      </c>
      <c r="J143" s="2" t="n">
        <f aca="false">$F$8*I143</f>
        <v>0</v>
      </c>
      <c r="K143" s="2" t="n">
        <f aca="false">J143</f>
        <v>0</v>
      </c>
      <c r="L143" s="2" t="n">
        <f aca="false">F143-J143</f>
        <v>66.6875</v>
      </c>
      <c r="M143" s="2" t="n">
        <f aca="false">G143+K143</f>
        <v>133.3125</v>
      </c>
      <c r="N143" s="2" t="n">
        <f aca="false">L143/$E$4</f>
        <v>6.66875</v>
      </c>
      <c r="O143" s="2" t="n">
        <f aca="false">M143/$E$5</f>
        <v>26.6625</v>
      </c>
      <c r="P143" s="2" t="n">
        <f aca="false">(O143-N143)/($D$8-$E$8)*100</f>
        <v>99.96875</v>
      </c>
      <c r="Q143" s="2" t="n">
        <f aca="false">O143-N143</f>
        <v>19.99375</v>
      </c>
      <c r="R143" s="2" t="n">
        <f aca="false">IF(ROUND(Q143,1)&lt;=ROUND(Q142,1),0,R142+Q143)</f>
        <v>0</v>
      </c>
    </row>
    <row r="144" customFormat="false" ht="15" hidden="false" customHeight="false" outlineLevel="0" collapsed="false">
      <c r="B144" s="2" t="n">
        <f aca="false">D144*$E$4+E144*$E$5</f>
        <v>200</v>
      </c>
      <c r="C144" s="2" t="n">
        <f aca="false">0.5*$E$4*D144^2+0.5*$E$5*E144^2</f>
        <v>1999.5833984375</v>
      </c>
      <c r="D144" s="2" t="n">
        <f aca="false">N143</f>
        <v>6.66875</v>
      </c>
      <c r="E144" s="2" t="n">
        <f aca="false">O143</f>
        <v>26.6625</v>
      </c>
      <c r="F144" s="2" t="n">
        <f aca="false">D144*$E$4</f>
        <v>66.6875</v>
      </c>
      <c r="G144" s="2" t="n">
        <f aca="false">E144*$E$5</f>
        <v>133.3125</v>
      </c>
      <c r="H144" s="2" t="n">
        <f aca="false">IF(ROUND(C144,0)=ROUND($C$8,0),0,(IF(C144&lt;$C$8,1,-1)))</f>
        <v>0</v>
      </c>
      <c r="I144" s="2" t="n">
        <f aca="false">IF(C144&gt;$C$8, H144*ABS(I143/2), H144*ABS(I143))</f>
        <v>0</v>
      </c>
      <c r="J144" s="2" t="n">
        <f aca="false">$F$8*I144</f>
        <v>0</v>
      </c>
      <c r="K144" s="2" t="n">
        <f aca="false">J144</f>
        <v>0</v>
      </c>
      <c r="L144" s="2" t="n">
        <f aca="false">F144-J144</f>
        <v>66.6875</v>
      </c>
      <c r="M144" s="2" t="n">
        <f aca="false">G144+K144</f>
        <v>133.3125</v>
      </c>
      <c r="N144" s="2" t="n">
        <f aca="false">L144/$E$4</f>
        <v>6.66875</v>
      </c>
      <c r="O144" s="2" t="n">
        <f aca="false">M144/$E$5</f>
        <v>26.6625</v>
      </c>
      <c r="P144" s="2" t="n">
        <f aca="false">(O144-N144)/($D$8-$E$8)*100</f>
        <v>99.96875</v>
      </c>
      <c r="Q144" s="2" t="n">
        <f aca="false">O144-N144</f>
        <v>19.99375</v>
      </c>
      <c r="R144" s="2" t="n">
        <f aca="false">IF(ROUND(Q144,1)&lt;=ROUND(Q143,1),0,R143+Q144)</f>
        <v>0</v>
      </c>
    </row>
    <row r="145" customFormat="false" ht="15" hidden="false" customHeight="false" outlineLevel="0" collapsed="false">
      <c r="B145" s="2" t="n">
        <f aca="false">D145*$E$4+E145*$E$5</f>
        <v>200</v>
      </c>
      <c r="C145" s="2" t="n">
        <f aca="false">0.5*$E$4*D145^2+0.5*$E$5*E145^2</f>
        <v>1999.5833984375</v>
      </c>
      <c r="D145" s="2" t="n">
        <f aca="false">N144</f>
        <v>6.66875</v>
      </c>
      <c r="E145" s="2" t="n">
        <f aca="false">O144</f>
        <v>26.6625</v>
      </c>
      <c r="F145" s="2" t="n">
        <f aca="false">D145*$E$4</f>
        <v>66.6875</v>
      </c>
      <c r="G145" s="2" t="n">
        <f aca="false">E145*$E$5</f>
        <v>133.3125</v>
      </c>
      <c r="H145" s="2" t="n">
        <f aca="false">IF(ROUND(C145,0)=ROUND($C$8,0),0,(IF(C145&lt;$C$8,1,-1)))</f>
        <v>0</v>
      </c>
      <c r="I145" s="2" t="n">
        <f aca="false">IF(C145&gt;$C$8, H145*ABS(I144/2), H145*ABS(I144))</f>
        <v>0</v>
      </c>
      <c r="J145" s="2" t="n">
        <f aca="false">$F$8*I145</f>
        <v>0</v>
      </c>
      <c r="K145" s="2" t="n">
        <f aca="false">J145</f>
        <v>0</v>
      </c>
      <c r="L145" s="2" t="n">
        <f aca="false">F145-J145</f>
        <v>66.6875</v>
      </c>
      <c r="M145" s="2" t="n">
        <f aca="false">G145+K145</f>
        <v>133.3125</v>
      </c>
      <c r="N145" s="2" t="n">
        <f aca="false">L145/$E$4</f>
        <v>6.66875</v>
      </c>
      <c r="O145" s="2" t="n">
        <f aca="false">M145/$E$5</f>
        <v>26.6625</v>
      </c>
      <c r="P145" s="2" t="n">
        <f aca="false">(O145-N145)/($D$8-$E$8)*100</f>
        <v>99.96875</v>
      </c>
      <c r="Q145" s="2" t="n">
        <f aca="false">O145-N145</f>
        <v>19.99375</v>
      </c>
      <c r="R145" s="2" t="n">
        <f aca="false">IF(ROUND(Q145,1)&lt;=ROUND(Q144,1),0,R144+Q145)</f>
        <v>0</v>
      </c>
    </row>
    <row r="146" customFormat="false" ht="15" hidden="false" customHeight="false" outlineLevel="0" collapsed="false">
      <c r="B146" s="2" t="n">
        <f aca="false">D146*$E$4+E146*$E$5</f>
        <v>200</v>
      </c>
      <c r="C146" s="2" t="n">
        <f aca="false">0.5*$E$4*D146^2+0.5*$E$5*E146^2</f>
        <v>1999.5833984375</v>
      </c>
      <c r="D146" s="2" t="n">
        <f aca="false">N145</f>
        <v>6.66875</v>
      </c>
      <c r="E146" s="2" t="n">
        <f aca="false">O145</f>
        <v>26.6625</v>
      </c>
      <c r="F146" s="2" t="n">
        <f aca="false">D146*$E$4</f>
        <v>66.6875</v>
      </c>
      <c r="G146" s="2" t="n">
        <f aca="false">E146*$E$5</f>
        <v>133.3125</v>
      </c>
      <c r="H146" s="2" t="n">
        <f aca="false">IF(ROUND(C146,0)=ROUND($C$8,0),0,(IF(C146&lt;$C$8,1,-1)))</f>
        <v>0</v>
      </c>
      <c r="I146" s="2" t="n">
        <f aca="false">IF(C146&gt;$C$8, H146*ABS(I145/2), H146*ABS(I145))</f>
        <v>0</v>
      </c>
      <c r="J146" s="2" t="n">
        <f aca="false">$F$8*I146</f>
        <v>0</v>
      </c>
      <c r="K146" s="2" t="n">
        <f aca="false">J146</f>
        <v>0</v>
      </c>
      <c r="L146" s="2" t="n">
        <f aca="false">F146-J146</f>
        <v>66.6875</v>
      </c>
      <c r="M146" s="2" t="n">
        <f aca="false">G146+K146</f>
        <v>133.3125</v>
      </c>
      <c r="N146" s="2" t="n">
        <f aca="false">L146/$E$4</f>
        <v>6.66875</v>
      </c>
      <c r="O146" s="2" t="n">
        <f aca="false">M146/$E$5</f>
        <v>26.6625</v>
      </c>
      <c r="P146" s="2" t="n">
        <f aca="false">(O146-N146)/($D$8-$E$8)*100</f>
        <v>99.96875</v>
      </c>
      <c r="Q146" s="2" t="n">
        <f aca="false">O146-N146</f>
        <v>19.99375</v>
      </c>
      <c r="R146" s="2" t="n">
        <f aca="false">IF(ROUND(Q146,1)&lt;=ROUND(Q145,1),0,R145+Q146)</f>
        <v>0</v>
      </c>
    </row>
    <row r="147" customFormat="false" ht="15" hidden="false" customHeight="false" outlineLevel="0" collapsed="false">
      <c r="B147" s="2" t="n">
        <f aca="false">D147*$E$4+E147*$E$5</f>
        <v>200</v>
      </c>
      <c r="C147" s="2" t="n">
        <f aca="false">0.5*$E$4*D147^2+0.5*$E$5*E147^2</f>
        <v>1999.5833984375</v>
      </c>
      <c r="D147" s="2" t="n">
        <f aca="false">N146</f>
        <v>6.66875</v>
      </c>
      <c r="E147" s="2" t="n">
        <f aca="false">O146</f>
        <v>26.6625</v>
      </c>
      <c r="F147" s="2" t="n">
        <f aca="false">D147*$E$4</f>
        <v>66.6875</v>
      </c>
      <c r="G147" s="2" t="n">
        <f aca="false">E147*$E$5</f>
        <v>133.3125</v>
      </c>
      <c r="H147" s="2" t="n">
        <f aca="false">IF(ROUND(C147,0)=ROUND($C$8,0),0,(IF(C147&lt;$C$8,1,-1)))</f>
        <v>0</v>
      </c>
      <c r="I147" s="2" t="n">
        <f aca="false">IF(C147&gt;$C$8, H147*ABS(I146/2), H147*ABS(I146))</f>
        <v>0</v>
      </c>
      <c r="J147" s="2" t="n">
        <f aca="false">$F$8*I147</f>
        <v>0</v>
      </c>
      <c r="K147" s="2" t="n">
        <f aca="false">J147</f>
        <v>0</v>
      </c>
      <c r="L147" s="2" t="n">
        <f aca="false">F147-J147</f>
        <v>66.6875</v>
      </c>
      <c r="M147" s="2" t="n">
        <f aca="false">G147+K147</f>
        <v>133.3125</v>
      </c>
      <c r="N147" s="2" t="n">
        <f aca="false">L147/$E$4</f>
        <v>6.66875</v>
      </c>
      <c r="O147" s="2" t="n">
        <f aca="false">M147/$E$5</f>
        <v>26.6625</v>
      </c>
      <c r="P147" s="2" t="n">
        <f aca="false">(O147-N147)/($D$8-$E$8)*100</f>
        <v>99.96875</v>
      </c>
      <c r="Q147" s="2" t="n">
        <f aca="false">O147-N147</f>
        <v>19.99375</v>
      </c>
      <c r="R147" s="2" t="n">
        <f aca="false">IF(ROUND(Q147,1)&lt;=ROUND(Q146,1),0,R146+Q147)</f>
        <v>0</v>
      </c>
    </row>
    <row r="148" customFormat="false" ht="15" hidden="false" customHeight="false" outlineLevel="0" collapsed="false">
      <c r="B148" s="2" t="n">
        <f aca="false">D148*$E$4+E148*$E$5</f>
        <v>200</v>
      </c>
      <c r="C148" s="2" t="n">
        <f aca="false">0.5*$E$4*D148^2+0.5*$E$5*E148^2</f>
        <v>1999.5833984375</v>
      </c>
      <c r="D148" s="2" t="n">
        <f aca="false">N147</f>
        <v>6.66875</v>
      </c>
      <c r="E148" s="2" t="n">
        <f aca="false">O147</f>
        <v>26.6625</v>
      </c>
      <c r="F148" s="2" t="n">
        <f aca="false">D148*$E$4</f>
        <v>66.6875</v>
      </c>
      <c r="G148" s="2" t="n">
        <f aca="false">E148*$E$5</f>
        <v>133.3125</v>
      </c>
      <c r="H148" s="2" t="n">
        <f aca="false">IF(ROUND(C148,0)=ROUND($C$8,0),0,(IF(C148&lt;$C$8,1,-1)))</f>
        <v>0</v>
      </c>
      <c r="I148" s="2" t="n">
        <f aca="false">IF(C148&gt;$C$8, H148*ABS(I147/2), H148*ABS(I147))</f>
        <v>0</v>
      </c>
      <c r="J148" s="2" t="n">
        <f aca="false">$F$8*I148</f>
        <v>0</v>
      </c>
      <c r="K148" s="2" t="n">
        <f aca="false">J148</f>
        <v>0</v>
      </c>
      <c r="L148" s="2" t="n">
        <f aca="false">F148-J148</f>
        <v>66.6875</v>
      </c>
      <c r="M148" s="2" t="n">
        <f aca="false">G148+K148</f>
        <v>133.3125</v>
      </c>
      <c r="N148" s="2" t="n">
        <f aca="false">L148/$E$4</f>
        <v>6.66875</v>
      </c>
      <c r="O148" s="2" t="n">
        <f aca="false">M148/$E$5</f>
        <v>26.6625</v>
      </c>
      <c r="P148" s="2" t="n">
        <f aca="false">(O148-N148)/($D$8-$E$8)*100</f>
        <v>99.96875</v>
      </c>
      <c r="Q148" s="2" t="n">
        <f aca="false">O148-N148</f>
        <v>19.99375</v>
      </c>
      <c r="R148" s="2" t="n">
        <f aca="false">IF(ROUND(Q148,1)&lt;=ROUND(Q147,1),0,R147+Q148)</f>
        <v>0</v>
      </c>
    </row>
    <row r="149" customFormat="false" ht="15" hidden="false" customHeight="false" outlineLevel="0" collapsed="false">
      <c r="B149" s="2" t="n">
        <f aca="false">D149*$E$4+E149*$E$5</f>
        <v>200</v>
      </c>
      <c r="C149" s="2" t="n">
        <f aca="false">0.5*$E$4*D149^2+0.5*$E$5*E149^2</f>
        <v>1999.5833984375</v>
      </c>
      <c r="D149" s="2" t="n">
        <f aca="false">N148</f>
        <v>6.66875</v>
      </c>
      <c r="E149" s="2" t="n">
        <f aca="false">O148</f>
        <v>26.6625</v>
      </c>
      <c r="F149" s="2" t="n">
        <f aca="false">D149*$E$4</f>
        <v>66.6875</v>
      </c>
      <c r="G149" s="2" t="n">
        <f aca="false">E149*$E$5</f>
        <v>133.3125</v>
      </c>
      <c r="H149" s="2" t="n">
        <f aca="false">IF(ROUND(C149,0)=ROUND($C$8,0),0,(IF(C149&lt;$C$8,1,-1)))</f>
        <v>0</v>
      </c>
      <c r="I149" s="2" t="n">
        <f aca="false">IF(C149&gt;$C$8, H149*ABS(I148/2), H149*ABS(I148))</f>
        <v>0</v>
      </c>
      <c r="J149" s="2" t="n">
        <f aca="false">$F$8*I149</f>
        <v>0</v>
      </c>
      <c r="K149" s="2" t="n">
        <f aca="false">J149</f>
        <v>0</v>
      </c>
      <c r="L149" s="2" t="n">
        <f aca="false">F149-J149</f>
        <v>66.6875</v>
      </c>
      <c r="M149" s="2" t="n">
        <f aca="false">G149+K149</f>
        <v>133.3125</v>
      </c>
      <c r="N149" s="2" t="n">
        <f aca="false">L149/$E$4</f>
        <v>6.66875</v>
      </c>
      <c r="O149" s="2" t="n">
        <f aca="false">M149/$E$5</f>
        <v>26.6625</v>
      </c>
      <c r="P149" s="2" t="n">
        <f aca="false">(O149-N149)/($D$8-$E$8)*100</f>
        <v>99.96875</v>
      </c>
      <c r="Q149" s="2" t="n">
        <f aca="false">O149-N149</f>
        <v>19.99375</v>
      </c>
      <c r="R149" s="2" t="n">
        <f aca="false">IF(ROUND(Q149,1)&lt;=ROUND(Q148,1),0,R148+Q149)</f>
        <v>0</v>
      </c>
    </row>
    <row r="150" customFormat="false" ht="15" hidden="false" customHeight="false" outlineLevel="0" collapsed="false">
      <c r="B150" s="2" t="n">
        <f aca="false">D150*$E$4+E150*$E$5</f>
        <v>200</v>
      </c>
      <c r="C150" s="2" t="n">
        <f aca="false">0.5*$E$4*D150^2+0.5*$E$5*E150^2</f>
        <v>1999.5833984375</v>
      </c>
      <c r="D150" s="2" t="n">
        <f aca="false">N149</f>
        <v>6.66875</v>
      </c>
      <c r="E150" s="2" t="n">
        <f aca="false">O149</f>
        <v>26.6625</v>
      </c>
      <c r="F150" s="2" t="n">
        <f aca="false">D150*$E$4</f>
        <v>66.6875</v>
      </c>
      <c r="G150" s="2" t="n">
        <f aca="false">E150*$E$5</f>
        <v>133.3125</v>
      </c>
      <c r="H150" s="2" t="n">
        <f aca="false">IF(ROUND(C150,0)=ROUND($C$8,0),0,(IF(C150&lt;$C$8,1,-1)))</f>
        <v>0</v>
      </c>
      <c r="I150" s="2" t="n">
        <f aca="false">IF(C150&gt;$C$8, H150*ABS(I149/2), H150*ABS(I149))</f>
        <v>0</v>
      </c>
      <c r="J150" s="2" t="n">
        <f aca="false">$F$8*I150</f>
        <v>0</v>
      </c>
      <c r="K150" s="2" t="n">
        <f aca="false">J150</f>
        <v>0</v>
      </c>
      <c r="L150" s="2" t="n">
        <f aca="false">F150-J150</f>
        <v>66.6875</v>
      </c>
      <c r="M150" s="2" t="n">
        <f aca="false">G150+K150</f>
        <v>133.3125</v>
      </c>
      <c r="N150" s="2" t="n">
        <f aca="false">L150/$E$4</f>
        <v>6.66875</v>
      </c>
      <c r="O150" s="2" t="n">
        <f aca="false">M150/$E$5</f>
        <v>26.6625</v>
      </c>
      <c r="P150" s="2" t="n">
        <f aca="false">(O150-N150)/($D$8-$E$8)*100</f>
        <v>99.96875</v>
      </c>
      <c r="Q150" s="2" t="n">
        <f aca="false">O150-N150</f>
        <v>19.99375</v>
      </c>
      <c r="R150" s="2" t="n">
        <f aca="false">IF(ROUND(Q150,1)&lt;=ROUND(Q149,1),0,R149+Q150)</f>
        <v>0</v>
      </c>
    </row>
    <row r="151" customFormat="false" ht="15" hidden="false" customHeight="false" outlineLevel="0" collapsed="false">
      <c r="B151" s="2" t="n">
        <f aca="false">D151*$E$4+E151*$E$5</f>
        <v>200</v>
      </c>
      <c r="C151" s="2" t="n">
        <f aca="false">0.5*$E$4*D151^2+0.5*$E$5*E151^2</f>
        <v>1999.5833984375</v>
      </c>
      <c r="D151" s="2" t="n">
        <f aca="false">N150</f>
        <v>6.66875</v>
      </c>
      <c r="E151" s="2" t="n">
        <f aca="false">O150</f>
        <v>26.6625</v>
      </c>
      <c r="F151" s="2" t="n">
        <f aca="false">D151*$E$4</f>
        <v>66.6875</v>
      </c>
      <c r="G151" s="2" t="n">
        <f aca="false">E151*$E$5</f>
        <v>133.3125</v>
      </c>
      <c r="H151" s="2" t="n">
        <f aca="false">IF(ROUND(C151,0)=ROUND($C$8,0),0,(IF(C151&lt;$C$8,1,-1)))</f>
        <v>0</v>
      </c>
      <c r="I151" s="2" t="n">
        <f aca="false">IF(C151&gt;$C$8, H151*ABS(I150/2), H151*ABS(I150))</f>
        <v>0</v>
      </c>
      <c r="J151" s="2" t="n">
        <f aca="false">$F$8*I151</f>
        <v>0</v>
      </c>
      <c r="K151" s="2" t="n">
        <f aca="false">J151</f>
        <v>0</v>
      </c>
      <c r="L151" s="2" t="n">
        <f aca="false">F151-J151</f>
        <v>66.6875</v>
      </c>
      <c r="M151" s="2" t="n">
        <f aca="false">G151+K151</f>
        <v>133.3125</v>
      </c>
      <c r="N151" s="2" t="n">
        <f aca="false">L151/$E$4</f>
        <v>6.66875</v>
      </c>
      <c r="O151" s="2" t="n">
        <f aca="false">M151/$E$5</f>
        <v>26.6625</v>
      </c>
      <c r="P151" s="2" t="n">
        <f aca="false">(O151-N151)/($D$8-$E$8)*100</f>
        <v>99.96875</v>
      </c>
      <c r="Q151" s="2" t="n">
        <f aca="false">O151-N151</f>
        <v>19.99375</v>
      </c>
      <c r="R151" s="2" t="n">
        <f aca="false">IF(ROUND(Q151,1)&lt;=ROUND(Q150,1),0,R150+Q151)</f>
        <v>0</v>
      </c>
    </row>
    <row r="152" customFormat="false" ht="15" hidden="false" customHeight="false" outlineLevel="0" collapsed="false">
      <c r="B152" s="2" t="n">
        <f aca="false">D152*$E$4+E152*$E$5</f>
        <v>200</v>
      </c>
      <c r="C152" s="2" t="n">
        <f aca="false">0.5*$E$4*D152^2+0.5*$E$5*E152^2</f>
        <v>1999.5833984375</v>
      </c>
      <c r="D152" s="2" t="n">
        <f aca="false">N151</f>
        <v>6.66875</v>
      </c>
      <c r="E152" s="2" t="n">
        <f aca="false">O151</f>
        <v>26.6625</v>
      </c>
      <c r="F152" s="2" t="n">
        <f aca="false">D152*$E$4</f>
        <v>66.6875</v>
      </c>
      <c r="G152" s="2" t="n">
        <f aca="false">E152*$E$5</f>
        <v>133.3125</v>
      </c>
      <c r="H152" s="2" t="n">
        <f aca="false">IF(ROUND(C152,0)=ROUND($C$8,0),0,(IF(C152&lt;$C$8,1,-1)))</f>
        <v>0</v>
      </c>
      <c r="I152" s="2" t="n">
        <f aca="false">IF(C152&gt;$C$8, H152*ABS(I151/2), H152*ABS(I151))</f>
        <v>0</v>
      </c>
      <c r="J152" s="2" t="n">
        <f aca="false">$F$8*I152</f>
        <v>0</v>
      </c>
      <c r="K152" s="2" t="n">
        <f aca="false">J152</f>
        <v>0</v>
      </c>
      <c r="L152" s="2" t="n">
        <f aca="false">F152-J152</f>
        <v>66.6875</v>
      </c>
      <c r="M152" s="2" t="n">
        <f aca="false">G152+K152</f>
        <v>133.3125</v>
      </c>
      <c r="N152" s="2" t="n">
        <f aca="false">L152/$E$4</f>
        <v>6.66875</v>
      </c>
      <c r="O152" s="2" t="n">
        <f aca="false">M152/$E$5</f>
        <v>26.6625</v>
      </c>
      <c r="P152" s="2" t="n">
        <f aca="false">(O152-N152)/($D$8-$E$8)*100</f>
        <v>99.96875</v>
      </c>
      <c r="Q152" s="2" t="n">
        <f aca="false">O152-N152</f>
        <v>19.99375</v>
      </c>
      <c r="R152" s="2" t="n">
        <f aca="false">IF(ROUND(Q152,1)&lt;=ROUND(Q151,1),0,R151+Q152)</f>
        <v>0</v>
      </c>
    </row>
    <row r="153" customFormat="false" ht="15" hidden="false" customHeight="false" outlineLevel="0" collapsed="false">
      <c r="B153" s="2" t="n">
        <f aca="false">D153*$E$4+E153*$E$5</f>
        <v>200</v>
      </c>
      <c r="C153" s="2" t="n">
        <f aca="false">0.5*$E$4*D153^2+0.5*$E$5*E153^2</f>
        <v>1999.5833984375</v>
      </c>
      <c r="D153" s="2" t="n">
        <f aca="false">N152</f>
        <v>6.66875</v>
      </c>
      <c r="E153" s="2" t="n">
        <f aca="false">O152</f>
        <v>26.6625</v>
      </c>
      <c r="F153" s="2" t="n">
        <f aca="false">D153*$E$4</f>
        <v>66.6875</v>
      </c>
      <c r="G153" s="2" t="n">
        <f aca="false">E153*$E$5</f>
        <v>133.3125</v>
      </c>
      <c r="H153" s="2" t="n">
        <f aca="false">IF(ROUND(C153,0)=ROUND($C$8,0),0,(IF(C153&lt;$C$8,1,-1)))</f>
        <v>0</v>
      </c>
      <c r="I153" s="2" t="n">
        <f aca="false">IF(C153&gt;$C$8, H153*ABS(I152/2), H153*ABS(I152))</f>
        <v>0</v>
      </c>
      <c r="J153" s="2" t="n">
        <f aca="false">$F$8*I153</f>
        <v>0</v>
      </c>
      <c r="K153" s="2" t="n">
        <f aca="false">J153</f>
        <v>0</v>
      </c>
      <c r="L153" s="2" t="n">
        <f aca="false">F153-J153</f>
        <v>66.6875</v>
      </c>
      <c r="M153" s="2" t="n">
        <f aca="false">G153+K153</f>
        <v>133.3125</v>
      </c>
      <c r="N153" s="2" t="n">
        <f aca="false">L153/$E$4</f>
        <v>6.66875</v>
      </c>
      <c r="O153" s="2" t="n">
        <f aca="false">M153/$E$5</f>
        <v>26.6625</v>
      </c>
      <c r="P153" s="2" t="n">
        <f aca="false">(O153-N153)/($D$8-$E$8)*100</f>
        <v>99.96875</v>
      </c>
      <c r="Q153" s="2" t="n">
        <f aca="false">O153-N153</f>
        <v>19.99375</v>
      </c>
      <c r="R153" s="2" t="n">
        <f aca="false">IF(ROUND(Q153,1)&lt;=ROUND(Q152,1),0,R152+Q153)</f>
        <v>0</v>
      </c>
    </row>
    <row r="154" customFormat="false" ht="15" hidden="false" customHeight="false" outlineLevel="0" collapsed="false">
      <c r="B154" s="2" t="n">
        <f aca="false">D154*$E$4+E154*$E$5</f>
        <v>200</v>
      </c>
      <c r="C154" s="2" t="n">
        <f aca="false">0.5*$E$4*D154^2+0.5*$E$5*E154^2</f>
        <v>1999.5833984375</v>
      </c>
      <c r="D154" s="2" t="n">
        <f aca="false">N153</f>
        <v>6.66875</v>
      </c>
      <c r="E154" s="2" t="n">
        <f aca="false">O153</f>
        <v>26.6625</v>
      </c>
      <c r="F154" s="2" t="n">
        <f aca="false">D154*$E$4</f>
        <v>66.6875</v>
      </c>
      <c r="G154" s="2" t="n">
        <f aca="false">E154*$E$5</f>
        <v>133.3125</v>
      </c>
      <c r="H154" s="2" t="n">
        <f aca="false">IF(ROUND(C154,0)=ROUND($C$8,0),0,(IF(C154&lt;$C$8,1,-1)))</f>
        <v>0</v>
      </c>
      <c r="I154" s="2" t="n">
        <f aca="false">IF(C154&gt;$C$8, H154*ABS(I153/2), H154*ABS(I153))</f>
        <v>0</v>
      </c>
      <c r="J154" s="2" t="n">
        <f aca="false">$F$8*I154</f>
        <v>0</v>
      </c>
      <c r="K154" s="2" t="n">
        <f aca="false">J154</f>
        <v>0</v>
      </c>
      <c r="L154" s="2" t="n">
        <f aca="false">F154-J154</f>
        <v>66.6875</v>
      </c>
      <c r="M154" s="2" t="n">
        <f aca="false">G154+K154</f>
        <v>133.3125</v>
      </c>
      <c r="N154" s="2" t="n">
        <f aca="false">L154/$E$4</f>
        <v>6.66875</v>
      </c>
      <c r="O154" s="2" t="n">
        <f aca="false">M154/$E$5</f>
        <v>26.6625</v>
      </c>
      <c r="P154" s="2" t="n">
        <f aca="false">(O154-N154)/($D$8-$E$8)*100</f>
        <v>99.96875</v>
      </c>
      <c r="Q154" s="2" t="n">
        <f aca="false">O154-N154</f>
        <v>19.99375</v>
      </c>
      <c r="R154" s="2" t="n">
        <f aca="false">IF(ROUND(Q154,1)&lt;=ROUND(Q153,1),0,R153+Q154)</f>
        <v>0</v>
      </c>
    </row>
    <row r="155" customFormat="false" ht="15" hidden="false" customHeight="false" outlineLevel="0" collapsed="false">
      <c r="B155" s="2" t="n">
        <f aca="false">D155*$E$4+E155*$E$5</f>
        <v>200</v>
      </c>
      <c r="C155" s="2" t="n">
        <f aca="false">0.5*$E$4*D155^2+0.5*$E$5*E155^2</f>
        <v>1999.5833984375</v>
      </c>
      <c r="D155" s="2" t="n">
        <f aca="false">N154</f>
        <v>6.66875</v>
      </c>
      <c r="E155" s="2" t="n">
        <f aca="false">O154</f>
        <v>26.6625</v>
      </c>
      <c r="F155" s="2" t="n">
        <f aca="false">D155*$E$4</f>
        <v>66.6875</v>
      </c>
      <c r="G155" s="2" t="n">
        <f aca="false">E155*$E$5</f>
        <v>133.3125</v>
      </c>
      <c r="H155" s="2" t="n">
        <f aca="false">IF(ROUND(C155,0)=ROUND($C$8,0),0,(IF(C155&lt;$C$8,1,-1)))</f>
        <v>0</v>
      </c>
      <c r="I155" s="2" t="n">
        <f aca="false">IF(C155&gt;$C$8, H155*ABS(I154/2), H155*ABS(I154))</f>
        <v>0</v>
      </c>
      <c r="J155" s="2" t="n">
        <f aca="false">$F$8*I155</f>
        <v>0</v>
      </c>
      <c r="K155" s="2" t="n">
        <f aca="false">J155</f>
        <v>0</v>
      </c>
      <c r="L155" s="2" t="n">
        <f aca="false">F155-J155</f>
        <v>66.6875</v>
      </c>
      <c r="M155" s="2" t="n">
        <f aca="false">G155+K155</f>
        <v>133.3125</v>
      </c>
      <c r="N155" s="2" t="n">
        <f aca="false">L155/$E$4</f>
        <v>6.66875</v>
      </c>
      <c r="O155" s="2" t="n">
        <f aca="false">M155/$E$5</f>
        <v>26.6625</v>
      </c>
      <c r="P155" s="2" t="n">
        <f aca="false">(O155-N155)/($D$8-$E$8)*100</f>
        <v>99.96875</v>
      </c>
      <c r="Q155" s="2" t="n">
        <f aca="false">O155-N155</f>
        <v>19.99375</v>
      </c>
      <c r="R155" s="2" t="n">
        <f aca="false">IF(ROUND(Q155,1)&lt;=ROUND(Q154,1),0,R154+Q155)</f>
        <v>0</v>
      </c>
    </row>
    <row r="156" customFormat="false" ht="15" hidden="false" customHeight="false" outlineLevel="0" collapsed="false">
      <c r="B156" s="2" t="n">
        <f aca="false">D156*$E$4+E156*$E$5</f>
        <v>200</v>
      </c>
      <c r="C156" s="2" t="n">
        <f aca="false">0.5*$E$4*D156^2+0.5*$E$5*E156^2</f>
        <v>1999.5833984375</v>
      </c>
      <c r="D156" s="2" t="n">
        <f aca="false">N155</f>
        <v>6.66875</v>
      </c>
      <c r="E156" s="2" t="n">
        <f aca="false">O155</f>
        <v>26.6625</v>
      </c>
      <c r="F156" s="2" t="n">
        <f aca="false">D156*$E$4</f>
        <v>66.6875</v>
      </c>
      <c r="G156" s="2" t="n">
        <f aca="false">E156*$E$5</f>
        <v>133.3125</v>
      </c>
      <c r="H156" s="2" t="n">
        <f aca="false">IF(ROUND(C156,0)=ROUND($C$8,0),0,(IF(C156&lt;$C$8,1,-1)))</f>
        <v>0</v>
      </c>
      <c r="I156" s="2" t="n">
        <f aca="false">IF(C156&gt;$C$8, H156*ABS(I155/2), H156*ABS(I155))</f>
        <v>0</v>
      </c>
      <c r="J156" s="2" t="n">
        <f aca="false">$F$8*I156</f>
        <v>0</v>
      </c>
      <c r="K156" s="2" t="n">
        <f aca="false">J156</f>
        <v>0</v>
      </c>
      <c r="L156" s="2" t="n">
        <f aca="false">F156-J156</f>
        <v>66.6875</v>
      </c>
      <c r="M156" s="2" t="n">
        <f aca="false">G156+K156</f>
        <v>133.3125</v>
      </c>
      <c r="N156" s="2" t="n">
        <f aca="false">L156/$E$4</f>
        <v>6.66875</v>
      </c>
      <c r="O156" s="2" t="n">
        <f aca="false">M156/$E$5</f>
        <v>26.6625</v>
      </c>
      <c r="P156" s="2" t="n">
        <f aca="false">(O156-N156)/($D$8-$E$8)*100</f>
        <v>99.96875</v>
      </c>
      <c r="Q156" s="2" t="n">
        <f aca="false">O156-N156</f>
        <v>19.99375</v>
      </c>
      <c r="R156" s="2" t="n">
        <f aca="false">IF(ROUND(Q156,1)&lt;=ROUND(Q155,1),0,R155+Q156)</f>
        <v>0</v>
      </c>
    </row>
    <row r="157" customFormat="false" ht="15" hidden="false" customHeight="false" outlineLevel="0" collapsed="false">
      <c r="B157" s="2" t="n">
        <f aca="false">D157*$E$4+E157*$E$5</f>
        <v>200</v>
      </c>
      <c r="C157" s="2" t="n">
        <f aca="false">0.5*$E$4*D157^2+0.5*$E$5*E157^2</f>
        <v>1999.5833984375</v>
      </c>
      <c r="D157" s="2" t="n">
        <f aca="false">N156</f>
        <v>6.66875</v>
      </c>
      <c r="E157" s="2" t="n">
        <f aca="false">O156</f>
        <v>26.6625</v>
      </c>
      <c r="F157" s="2" t="n">
        <f aca="false">D157*$E$4</f>
        <v>66.6875</v>
      </c>
      <c r="G157" s="2" t="n">
        <f aca="false">E157*$E$5</f>
        <v>133.3125</v>
      </c>
      <c r="H157" s="2" t="n">
        <f aca="false">IF(ROUND(C157,0)=ROUND($C$8,0),0,(IF(C157&lt;$C$8,1,-1)))</f>
        <v>0</v>
      </c>
      <c r="I157" s="2" t="n">
        <f aca="false">IF(C157&gt;$C$8, H157*ABS(I156/2), H157*ABS(I156))</f>
        <v>0</v>
      </c>
      <c r="J157" s="2" t="n">
        <f aca="false">$F$8*I157</f>
        <v>0</v>
      </c>
      <c r="K157" s="2" t="n">
        <f aca="false">J157</f>
        <v>0</v>
      </c>
      <c r="L157" s="2" t="n">
        <f aca="false">F157-J157</f>
        <v>66.6875</v>
      </c>
      <c r="M157" s="2" t="n">
        <f aca="false">G157+K157</f>
        <v>133.3125</v>
      </c>
      <c r="N157" s="2" t="n">
        <f aca="false">L157/$E$4</f>
        <v>6.66875</v>
      </c>
      <c r="O157" s="2" t="n">
        <f aca="false">M157/$E$5</f>
        <v>26.6625</v>
      </c>
      <c r="P157" s="2" t="n">
        <f aca="false">(O157-N157)/($D$8-$E$8)*100</f>
        <v>99.96875</v>
      </c>
      <c r="Q157" s="2" t="n">
        <f aca="false">O157-N157</f>
        <v>19.99375</v>
      </c>
      <c r="R157" s="2" t="n">
        <f aca="false">IF(ROUND(Q157,1)&lt;=ROUND(Q156,1),0,R156+Q157)</f>
        <v>0</v>
      </c>
    </row>
    <row r="158" customFormat="false" ht="15" hidden="false" customHeight="false" outlineLevel="0" collapsed="false">
      <c r="B158" s="2" t="n">
        <f aca="false">D158*$E$4+E158*$E$5</f>
        <v>200</v>
      </c>
      <c r="C158" s="2" t="n">
        <f aca="false">0.5*$E$4*D158^2+0.5*$E$5*E158^2</f>
        <v>1999.5833984375</v>
      </c>
      <c r="D158" s="2" t="n">
        <f aca="false">N157</f>
        <v>6.66875</v>
      </c>
      <c r="E158" s="2" t="n">
        <f aca="false">O157</f>
        <v>26.6625</v>
      </c>
      <c r="F158" s="2" t="n">
        <f aca="false">D158*$E$4</f>
        <v>66.6875</v>
      </c>
      <c r="G158" s="2" t="n">
        <f aca="false">E158*$E$5</f>
        <v>133.3125</v>
      </c>
      <c r="H158" s="2" t="n">
        <f aca="false">IF(ROUND(C158,0)=ROUND($C$8,0),0,(IF(C158&lt;$C$8,1,-1)))</f>
        <v>0</v>
      </c>
      <c r="I158" s="2" t="n">
        <f aca="false">IF(C158&gt;$C$8, H158*ABS(I157/2), H158*ABS(I157))</f>
        <v>0</v>
      </c>
      <c r="J158" s="2" t="n">
        <f aca="false">$F$8*I158</f>
        <v>0</v>
      </c>
      <c r="K158" s="2" t="n">
        <f aca="false">J158</f>
        <v>0</v>
      </c>
      <c r="L158" s="2" t="n">
        <f aca="false">F158-J158</f>
        <v>66.6875</v>
      </c>
      <c r="M158" s="2" t="n">
        <f aca="false">G158+K158</f>
        <v>133.3125</v>
      </c>
      <c r="N158" s="2" t="n">
        <f aca="false">L158/$E$4</f>
        <v>6.66875</v>
      </c>
      <c r="O158" s="2" t="n">
        <f aca="false">M158/$E$5</f>
        <v>26.6625</v>
      </c>
      <c r="P158" s="2" t="n">
        <f aca="false">(O158-N158)/($D$8-$E$8)*100</f>
        <v>99.96875</v>
      </c>
      <c r="Q158" s="2" t="n">
        <f aca="false">O158-N158</f>
        <v>19.99375</v>
      </c>
      <c r="R158" s="2" t="n">
        <f aca="false">IF(ROUND(Q158,1)&lt;=ROUND(Q157,1),0,R157+Q158)</f>
        <v>0</v>
      </c>
    </row>
    <row r="159" customFormat="false" ht="15" hidden="false" customHeight="false" outlineLevel="0" collapsed="false">
      <c r="B159" s="2" t="n">
        <f aca="false">D159*$E$4+E159*$E$5</f>
        <v>200</v>
      </c>
      <c r="C159" s="2" t="n">
        <f aca="false">0.5*$E$4*D159^2+0.5*$E$5*E159^2</f>
        <v>1999.5833984375</v>
      </c>
      <c r="D159" s="2" t="n">
        <f aca="false">N158</f>
        <v>6.66875</v>
      </c>
      <c r="E159" s="2" t="n">
        <f aca="false">O158</f>
        <v>26.6625</v>
      </c>
      <c r="F159" s="2" t="n">
        <f aca="false">D159*$E$4</f>
        <v>66.6875</v>
      </c>
      <c r="G159" s="2" t="n">
        <f aca="false">E159*$E$5</f>
        <v>133.3125</v>
      </c>
      <c r="H159" s="2" t="n">
        <f aca="false">IF(ROUND(C159,0)=ROUND($C$8,0),0,(IF(C159&lt;$C$8,1,-1)))</f>
        <v>0</v>
      </c>
      <c r="I159" s="2" t="n">
        <f aca="false">IF(C159&gt;$C$8, H159*ABS(I158/2), H159*ABS(I158))</f>
        <v>0</v>
      </c>
      <c r="J159" s="2" t="n">
        <f aca="false">$F$8*I159</f>
        <v>0</v>
      </c>
      <c r="K159" s="2" t="n">
        <f aca="false">J159</f>
        <v>0</v>
      </c>
      <c r="L159" s="2" t="n">
        <f aca="false">F159-J159</f>
        <v>66.6875</v>
      </c>
      <c r="M159" s="2" t="n">
        <f aca="false">G159+K159</f>
        <v>133.3125</v>
      </c>
      <c r="N159" s="2" t="n">
        <f aca="false">L159/$E$4</f>
        <v>6.66875</v>
      </c>
      <c r="O159" s="2" t="n">
        <f aca="false">M159/$E$5</f>
        <v>26.6625</v>
      </c>
      <c r="P159" s="2" t="n">
        <f aca="false">(O159-N159)/($D$8-$E$8)*100</f>
        <v>99.96875</v>
      </c>
      <c r="Q159" s="2" t="n">
        <f aca="false">O159-N159</f>
        <v>19.99375</v>
      </c>
      <c r="R159" s="2" t="n">
        <f aca="false">IF(ROUND(Q159,1)&lt;=ROUND(Q158,1),0,R158+Q159)</f>
        <v>0</v>
      </c>
    </row>
    <row r="160" customFormat="false" ht="15" hidden="false" customHeight="false" outlineLevel="0" collapsed="false">
      <c r="B160" s="2" t="n">
        <f aca="false">D160*$E$4+E160*$E$5</f>
        <v>200</v>
      </c>
      <c r="C160" s="2" t="n">
        <f aca="false">0.5*$E$4*D160^2+0.5*$E$5*E160^2</f>
        <v>1999.5833984375</v>
      </c>
      <c r="D160" s="2" t="n">
        <f aca="false">N159</f>
        <v>6.66875</v>
      </c>
      <c r="E160" s="2" t="n">
        <f aca="false">O159</f>
        <v>26.6625</v>
      </c>
      <c r="F160" s="2" t="n">
        <f aca="false">D160*$E$4</f>
        <v>66.6875</v>
      </c>
      <c r="G160" s="2" t="n">
        <f aca="false">E160*$E$5</f>
        <v>133.3125</v>
      </c>
      <c r="H160" s="2" t="n">
        <f aca="false">IF(ROUND(C160,0)=ROUND($C$8,0),0,(IF(C160&lt;$C$8,1,-1)))</f>
        <v>0</v>
      </c>
      <c r="I160" s="2" t="n">
        <f aca="false">IF(C160&gt;$C$8, H160*ABS(I159/2), H160*ABS(I159))</f>
        <v>0</v>
      </c>
      <c r="J160" s="2" t="n">
        <f aca="false">$F$8*I160</f>
        <v>0</v>
      </c>
      <c r="K160" s="2" t="n">
        <f aca="false">J160</f>
        <v>0</v>
      </c>
      <c r="L160" s="2" t="n">
        <f aca="false">F160-J160</f>
        <v>66.6875</v>
      </c>
      <c r="M160" s="2" t="n">
        <f aca="false">G160+K160</f>
        <v>133.3125</v>
      </c>
      <c r="N160" s="2" t="n">
        <f aca="false">L160/$E$4</f>
        <v>6.66875</v>
      </c>
      <c r="O160" s="2" t="n">
        <f aca="false">M160/$E$5</f>
        <v>26.6625</v>
      </c>
      <c r="P160" s="2" t="n">
        <f aca="false">(O160-N160)/($D$8-$E$8)*100</f>
        <v>99.96875</v>
      </c>
      <c r="Q160" s="2" t="n">
        <f aca="false">O160-N160</f>
        <v>19.99375</v>
      </c>
      <c r="R160" s="2" t="n">
        <f aca="false">IF(ROUND(Q160,1)&lt;=ROUND(Q159,1),0,R159+Q160)</f>
        <v>0</v>
      </c>
    </row>
    <row r="161" customFormat="false" ht="15" hidden="false" customHeight="false" outlineLevel="0" collapsed="false">
      <c r="B161" s="2" t="n">
        <f aca="false">D161*$E$4+E161*$E$5</f>
        <v>200</v>
      </c>
      <c r="C161" s="2" t="n">
        <f aca="false">0.5*$E$4*D161^2+0.5*$E$5*E161^2</f>
        <v>1999.5833984375</v>
      </c>
      <c r="D161" s="2" t="n">
        <f aca="false">N160</f>
        <v>6.66875</v>
      </c>
      <c r="E161" s="2" t="n">
        <f aca="false">O160</f>
        <v>26.6625</v>
      </c>
      <c r="F161" s="2" t="n">
        <f aca="false">D161*$E$4</f>
        <v>66.6875</v>
      </c>
      <c r="G161" s="2" t="n">
        <f aca="false">E161*$E$5</f>
        <v>133.3125</v>
      </c>
      <c r="H161" s="2" t="n">
        <f aca="false">IF(ROUND(C161,0)=ROUND($C$8,0),0,(IF(C161&lt;$C$8,1,-1)))</f>
        <v>0</v>
      </c>
      <c r="I161" s="2" t="n">
        <f aca="false">IF(C161&gt;$C$8, H161*ABS(I160/2), H161*ABS(I160))</f>
        <v>0</v>
      </c>
      <c r="J161" s="2" t="n">
        <f aca="false">$F$8*I161</f>
        <v>0</v>
      </c>
      <c r="K161" s="2" t="n">
        <f aca="false">J161</f>
        <v>0</v>
      </c>
      <c r="L161" s="2" t="n">
        <f aca="false">F161-J161</f>
        <v>66.6875</v>
      </c>
      <c r="M161" s="2" t="n">
        <f aca="false">G161+K161</f>
        <v>133.3125</v>
      </c>
      <c r="N161" s="2" t="n">
        <f aca="false">L161/$E$4</f>
        <v>6.66875</v>
      </c>
      <c r="O161" s="2" t="n">
        <f aca="false">M161/$E$5</f>
        <v>26.6625</v>
      </c>
      <c r="P161" s="2" t="n">
        <f aca="false">(O161-N161)/($D$8-$E$8)*100</f>
        <v>99.96875</v>
      </c>
      <c r="Q161" s="2" t="n">
        <f aca="false">O161-N161</f>
        <v>19.99375</v>
      </c>
      <c r="R161" s="2" t="n">
        <f aca="false">IF(ROUND(Q161,1)&lt;=ROUND(Q160,1),0,R160+Q161)</f>
        <v>0</v>
      </c>
    </row>
    <row r="162" customFormat="false" ht="15" hidden="false" customHeight="false" outlineLevel="0" collapsed="false">
      <c r="B162" s="2" t="n">
        <f aca="false">D162*$E$4+E162*$E$5</f>
        <v>200</v>
      </c>
      <c r="C162" s="2" t="n">
        <f aca="false">0.5*$E$4*D162^2+0.5*$E$5*E162^2</f>
        <v>1999.5833984375</v>
      </c>
      <c r="D162" s="2" t="n">
        <f aca="false">N161</f>
        <v>6.66875</v>
      </c>
      <c r="E162" s="2" t="n">
        <f aca="false">O161</f>
        <v>26.6625</v>
      </c>
      <c r="F162" s="2" t="n">
        <f aca="false">D162*$E$4</f>
        <v>66.6875</v>
      </c>
      <c r="G162" s="2" t="n">
        <f aca="false">E162*$E$5</f>
        <v>133.3125</v>
      </c>
      <c r="H162" s="2" t="n">
        <f aca="false">IF(ROUND(C162,0)=ROUND($C$8,0),0,(IF(C162&lt;$C$8,1,-1)))</f>
        <v>0</v>
      </c>
      <c r="I162" s="2" t="n">
        <f aca="false">IF(C162&gt;$C$8, H162*ABS(I161/2), H162*ABS(I161))</f>
        <v>0</v>
      </c>
      <c r="J162" s="2" t="n">
        <f aca="false">$F$8*I162</f>
        <v>0</v>
      </c>
      <c r="K162" s="2" t="n">
        <f aca="false">J162</f>
        <v>0</v>
      </c>
      <c r="L162" s="2" t="n">
        <f aca="false">F162-J162</f>
        <v>66.6875</v>
      </c>
      <c r="M162" s="2" t="n">
        <f aca="false">G162+K162</f>
        <v>133.3125</v>
      </c>
      <c r="N162" s="2" t="n">
        <f aca="false">L162/$E$4</f>
        <v>6.66875</v>
      </c>
      <c r="O162" s="2" t="n">
        <f aca="false">M162/$E$5</f>
        <v>26.6625</v>
      </c>
      <c r="P162" s="2" t="n">
        <f aca="false">(O162-N162)/($D$8-$E$8)*100</f>
        <v>99.96875</v>
      </c>
      <c r="Q162" s="2" t="n">
        <f aca="false">O162-N162</f>
        <v>19.99375</v>
      </c>
      <c r="R162" s="2" t="n">
        <f aca="false">IF(ROUND(Q162,1)&lt;=ROUND(Q161,1),0,R161+Q162)</f>
        <v>0</v>
      </c>
    </row>
    <row r="163" customFormat="false" ht="15" hidden="false" customHeight="false" outlineLevel="0" collapsed="false">
      <c r="B163" s="2" t="n">
        <f aca="false">D163*$E$4+E163*$E$5</f>
        <v>200</v>
      </c>
      <c r="C163" s="2" t="n">
        <f aca="false">0.5*$E$4*D163^2+0.5*$E$5*E163^2</f>
        <v>1999.5833984375</v>
      </c>
      <c r="D163" s="2" t="n">
        <f aca="false">N162</f>
        <v>6.66875</v>
      </c>
      <c r="E163" s="2" t="n">
        <f aca="false">O162</f>
        <v>26.6625</v>
      </c>
      <c r="F163" s="2" t="n">
        <f aca="false">D163*$E$4</f>
        <v>66.6875</v>
      </c>
      <c r="G163" s="2" t="n">
        <f aca="false">E163*$E$5</f>
        <v>133.3125</v>
      </c>
      <c r="H163" s="2" t="n">
        <f aca="false">IF(ROUND(C163,0)=ROUND($C$8,0),0,(IF(C163&lt;$C$8,1,-1)))</f>
        <v>0</v>
      </c>
      <c r="I163" s="2" t="n">
        <f aca="false">IF(C163&gt;$C$8, H163*ABS(I162/2), H163*ABS(I162))</f>
        <v>0</v>
      </c>
      <c r="J163" s="2" t="n">
        <f aca="false">$F$8*I163</f>
        <v>0</v>
      </c>
      <c r="K163" s="2" t="n">
        <f aca="false">J163</f>
        <v>0</v>
      </c>
      <c r="L163" s="2" t="n">
        <f aca="false">F163-J163</f>
        <v>66.6875</v>
      </c>
      <c r="M163" s="2" t="n">
        <f aca="false">G163+K163</f>
        <v>133.3125</v>
      </c>
      <c r="N163" s="2" t="n">
        <f aca="false">L163/$E$4</f>
        <v>6.66875</v>
      </c>
      <c r="O163" s="2" t="n">
        <f aca="false">M163/$E$5</f>
        <v>26.6625</v>
      </c>
      <c r="P163" s="2" t="n">
        <f aca="false">(O163-N163)/($D$8-$E$8)*100</f>
        <v>99.96875</v>
      </c>
      <c r="Q163" s="2" t="n">
        <f aca="false">O163-N163</f>
        <v>19.99375</v>
      </c>
      <c r="R163" s="2" t="n">
        <f aca="false">IF(ROUND(Q163,1)&lt;=ROUND(Q162,1),0,R162+Q163)</f>
        <v>0</v>
      </c>
    </row>
    <row r="164" customFormat="false" ht="15" hidden="false" customHeight="false" outlineLevel="0" collapsed="false">
      <c r="B164" s="2" t="n">
        <f aca="false">D164*$E$4+E164*$E$5</f>
        <v>200</v>
      </c>
      <c r="C164" s="2" t="n">
        <f aca="false">0.5*$E$4*D164^2+0.5*$E$5*E164^2</f>
        <v>1999.5833984375</v>
      </c>
      <c r="D164" s="2" t="n">
        <f aca="false">N163</f>
        <v>6.66875</v>
      </c>
      <c r="E164" s="2" t="n">
        <f aca="false">O163</f>
        <v>26.6625</v>
      </c>
      <c r="F164" s="2" t="n">
        <f aca="false">D164*$E$4</f>
        <v>66.6875</v>
      </c>
      <c r="G164" s="2" t="n">
        <f aca="false">E164*$E$5</f>
        <v>133.3125</v>
      </c>
      <c r="H164" s="2" t="n">
        <f aca="false">IF(ROUND(C164,0)=ROUND($C$8,0),0,(IF(C164&lt;$C$8,1,-1)))</f>
        <v>0</v>
      </c>
      <c r="I164" s="2" t="n">
        <f aca="false">IF(C164&gt;$C$8, H164*ABS(I163/2), H164*ABS(I163))</f>
        <v>0</v>
      </c>
      <c r="J164" s="2" t="n">
        <f aca="false">$F$8*I164</f>
        <v>0</v>
      </c>
      <c r="K164" s="2" t="n">
        <f aca="false">J164</f>
        <v>0</v>
      </c>
      <c r="L164" s="2" t="n">
        <f aca="false">F164-J164</f>
        <v>66.6875</v>
      </c>
      <c r="M164" s="2" t="n">
        <f aca="false">G164+K164</f>
        <v>133.3125</v>
      </c>
      <c r="N164" s="2" t="n">
        <f aca="false">L164/$E$4</f>
        <v>6.66875</v>
      </c>
      <c r="O164" s="2" t="n">
        <f aca="false">M164/$E$5</f>
        <v>26.6625</v>
      </c>
      <c r="P164" s="2" t="n">
        <f aca="false">(O164-N164)/($D$8-$E$8)*100</f>
        <v>99.96875</v>
      </c>
      <c r="Q164" s="2" t="n">
        <f aca="false">O164-N164</f>
        <v>19.99375</v>
      </c>
      <c r="R164" s="2" t="n">
        <f aca="false">IF(ROUND(Q164,1)&lt;=ROUND(Q163,1),0,R163+Q164)</f>
        <v>0</v>
      </c>
    </row>
    <row r="165" customFormat="false" ht="15" hidden="false" customHeight="false" outlineLevel="0" collapsed="false">
      <c r="B165" s="2" t="n">
        <f aca="false">D165*$E$4+E165*$E$5</f>
        <v>200</v>
      </c>
      <c r="C165" s="2" t="n">
        <f aca="false">0.5*$E$4*D165^2+0.5*$E$5*E165^2</f>
        <v>1999.5833984375</v>
      </c>
      <c r="D165" s="2" t="n">
        <f aca="false">N164</f>
        <v>6.66875</v>
      </c>
      <c r="E165" s="2" t="n">
        <f aca="false">O164</f>
        <v>26.6625</v>
      </c>
      <c r="F165" s="2" t="n">
        <f aca="false">D165*$E$4</f>
        <v>66.6875</v>
      </c>
      <c r="G165" s="2" t="n">
        <f aca="false">E165*$E$5</f>
        <v>133.3125</v>
      </c>
      <c r="H165" s="2" t="n">
        <f aca="false">IF(ROUND(C165,0)=ROUND($C$8,0),0,(IF(C165&lt;$C$8,1,-1)))</f>
        <v>0</v>
      </c>
      <c r="I165" s="2" t="n">
        <f aca="false">IF(C165&gt;$C$8, H165*ABS(I164/2), H165*ABS(I164))</f>
        <v>0</v>
      </c>
      <c r="J165" s="2" t="n">
        <f aca="false">$F$8*I165</f>
        <v>0</v>
      </c>
      <c r="K165" s="2" t="n">
        <f aca="false">J165</f>
        <v>0</v>
      </c>
      <c r="L165" s="2" t="n">
        <f aca="false">F165-J165</f>
        <v>66.6875</v>
      </c>
      <c r="M165" s="2" t="n">
        <f aca="false">G165+K165</f>
        <v>133.3125</v>
      </c>
      <c r="N165" s="2" t="n">
        <f aca="false">L165/$E$4</f>
        <v>6.66875</v>
      </c>
      <c r="O165" s="2" t="n">
        <f aca="false">M165/$E$5</f>
        <v>26.6625</v>
      </c>
      <c r="P165" s="2" t="n">
        <f aca="false">(O165-N165)/($D$8-$E$8)*100</f>
        <v>99.96875</v>
      </c>
      <c r="Q165" s="2" t="n">
        <f aca="false">O165-N165</f>
        <v>19.99375</v>
      </c>
      <c r="R165" s="2" t="n">
        <f aca="false">IF(ROUND(Q165,1)&lt;=ROUND(Q164,1),0,R164+Q165)</f>
        <v>0</v>
      </c>
    </row>
    <row r="166" customFormat="false" ht="15" hidden="false" customHeight="false" outlineLevel="0" collapsed="false">
      <c r="B166" s="2" t="n">
        <f aca="false">D166*$E$4+E166*$E$5</f>
        <v>200</v>
      </c>
      <c r="C166" s="2" t="n">
        <f aca="false">0.5*$E$4*D166^2+0.5*$E$5*E166^2</f>
        <v>1999.5833984375</v>
      </c>
      <c r="D166" s="2" t="n">
        <f aca="false">N165</f>
        <v>6.66875</v>
      </c>
      <c r="E166" s="2" t="n">
        <f aca="false">O165</f>
        <v>26.6625</v>
      </c>
      <c r="F166" s="2" t="n">
        <f aca="false">D166*$E$4</f>
        <v>66.6875</v>
      </c>
      <c r="G166" s="2" t="n">
        <f aca="false">E166*$E$5</f>
        <v>133.3125</v>
      </c>
      <c r="H166" s="2" t="n">
        <f aca="false">IF(ROUND(C166,0)=ROUND($C$8,0),0,(IF(C166&lt;$C$8,1,-1)))</f>
        <v>0</v>
      </c>
      <c r="I166" s="2" t="n">
        <f aca="false">IF(C166&gt;$C$8, H166*ABS(I165/2), H166*ABS(I165))</f>
        <v>0</v>
      </c>
      <c r="J166" s="2" t="n">
        <f aca="false">$F$8*I166</f>
        <v>0</v>
      </c>
      <c r="K166" s="2" t="n">
        <f aca="false">J166</f>
        <v>0</v>
      </c>
      <c r="L166" s="2" t="n">
        <f aca="false">F166-J166</f>
        <v>66.6875</v>
      </c>
      <c r="M166" s="2" t="n">
        <f aca="false">G166+K166</f>
        <v>133.3125</v>
      </c>
      <c r="N166" s="2" t="n">
        <f aca="false">L166/$E$4</f>
        <v>6.66875</v>
      </c>
      <c r="O166" s="2" t="n">
        <f aca="false">M166/$E$5</f>
        <v>26.6625</v>
      </c>
      <c r="P166" s="2" t="n">
        <f aca="false">(O166-N166)/($D$8-$E$8)*100</f>
        <v>99.96875</v>
      </c>
      <c r="Q166" s="2" t="n">
        <f aca="false">O166-N166</f>
        <v>19.99375</v>
      </c>
      <c r="R166" s="2" t="n">
        <f aca="false">IF(ROUND(Q166,1)&lt;=ROUND(Q165,1),0,R165+Q166)</f>
        <v>0</v>
      </c>
    </row>
    <row r="167" customFormat="false" ht="15" hidden="false" customHeight="false" outlineLevel="0" collapsed="false">
      <c r="B167" s="2" t="n">
        <f aca="false">D167*$E$4+E167*$E$5</f>
        <v>200</v>
      </c>
      <c r="C167" s="2" t="n">
        <f aca="false">0.5*$E$4*D167^2+0.5*$E$5*E167^2</f>
        <v>1999.5833984375</v>
      </c>
      <c r="D167" s="2" t="n">
        <f aca="false">N166</f>
        <v>6.66875</v>
      </c>
      <c r="E167" s="2" t="n">
        <f aca="false">O166</f>
        <v>26.6625</v>
      </c>
      <c r="F167" s="2" t="n">
        <f aca="false">D167*$E$4</f>
        <v>66.6875</v>
      </c>
      <c r="G167" s="2" t="n">
        <f aca="false">E167*$E$5</f>
        <v>133.3125</v>
      </c>
      <c r="H167" s="2" t="n">
        <f aca="false">IF(ROUND(C167,0)=ROUND($C$8,0),0,(IF(C167&lt;$C$8,1,-1)))</f>
        <v>0</v>
      </c>
      <c r="I167" s="2" t="n">
        <f aca="false">IF(C167&gt;$C$8, H167*ABS(I166/2), H167*ABS(I166))</f>
        <v>0</v>
      </c>
      <c r="J167" s="2" t="n">
        <f aca="false">$F$8*I167</f>
        <v>0</v>
      </c>
      <c r="K167" s="2" t="n">
        <f aca="false">J167</f>
        <v>0</v>
      </c>
      <c r="L167" s="2" t="n">
        <f aca="false">F167-J167</f>
        <v>66.6875</v>
      </c>
      <c r="M167" s="2" t="n">
        <f aca="false">G167+K167</f>
        <v>133.3125</v>
      </c>
      <c r="N167" s="2" t="n">
        <f aca="false">L167/$E$4</f>
        <v>6.66875</v>
      </c>
      <c r="O167" s="2" t="n">
        <f aca="false">M167/$E$5</f>
        <v>26.6625</v>
      </c>
      <c r="P167" s="2" t="n">
        <f aca="false">(O167-N167)/($D$8-$E$8)*100</f>
        <v>99.96875</v>
      </c>
      <c r="Q167" s="2" t="n">
        <f aca="false">O167-N167</f>
        <v>19.99375</v>
      </c>
      <c r="R167" s="2" t="n">
        <f aca="false">IF(ROUND(Q167,1)&lt;=ROUND(Q166,1),0,R166+Q167)</f>
        <v>0</v>
      </c>
    </row>
    <row r="168" customFormat="false" ht="15" hidden="false" customHeight="false" outlineLevel="0" collapsed="false">
      <c r="B168" s="2" t="n">
        <f aca="false">D168*$E$4+E168*$E$5</f>
        <v>200</v>
      </c>
      <c r="C168" s="2" t="n">
        <f aca="false">0.5*$E$4*D168^2+0.5*$E$5*E168^2</f>
        <v>1999.5833984375</v>
      </c>
      <c r="D168" s="2" t="n">
        <f aca="false">N167</f>
        <v>6.66875</v>
      </c>
      <c r="E168" s="2" t="n">
        <f aca="false">O167</f>
        <v>26.6625</v>
      </c>
      <c r="F168" s="2" t="n">
        <f aca="false">D168*$E$4</f>
        <v>66.6875</v>
      </c>
      <c r="G168" s="2" t="n">
        <f aca="false">E168*$E$5</f>
        <v>133.3125</v>
      </c>
      <c r="H168" s="2" t="n">
        <f aca="false">IF(ROUND(C168,0)=ROUND($C$8,0),0,(IF(C168&lt;$C$8,1,-1)))</f>
        <v>0</v>
      </c>
      <c r="I168" s="2" t="n">
        <f aca="false">IF(C168&gt;$C$8, H168*ABS(I167/2), H168*ABS(I167))</f>
        <v>0</v>
      </c>
      <c r="J168" s="2" t="n">
        <f aca="false">$F$8*I168</f>
        <v>0</v>
      </c>
      <c r="K168" s="2" t="n">
        <f aca="false">J168</f>
        <v>0</v>
      </c>
      <c r="L168" s="2" t="n">
        <f aca="false">F168-J168</f>
        <v>66.6875</v>
      </c>
      <c r="M168" s="2" t="n">
        <f aca="false">G168+K168</f>
        <v>133.3125</v>
      </c>
      <c r="N168" s="2" t="n">
        <f aca="false">L168/$E$4</f>
        <v>6.66875</v>
      </c>
      <c r="O168" s="2" t="n">
        <f aca="false">M168/$E$5</f>
        <v>26.6625</v>
      </c>
      <c r="P168" s="2" t="n">
        <f aca="false">(O168-N168)/($D$8-$E$8)*100</f>
        <v>99.96875</v>
      </c>
      <c r="Q168" s="2" t="n">
        <f aca="false">O168-N168</f>
        <v>19.99375</v>
      </c>
      <c r="R168" s="2" t="n">
        <f aca="false">IF(ROUND(Q168,1)&lt;=ROUND(Q167,1),0,R167+Q168)</f>
        <v>0</v>
      </c>
    </row>
    <row r="169" customFormat="false" ht="15" hidden="false" customHeight="false" outlineLevel="0" collapsed="false">
      <c r="B169" s="2" t="n">
        <f aca="false">D169*$E$4+E169*$E$5</f>
        <v>200</v>
      </c>
      <c r="C169" s="2" t="n">
        <f aca="false">0.5*$E$4*D169^2+0.5*$E$5*E169^2</f>
        <v>1999.5833984375</v>
      </c>
      <c r="D169" s="2" t="n">
        <f aca="false">N168</f>
        <v>6.66875</v>
      </c>
      <c r="E169" s="2" t="n">
        <f aca="false">O168</f>
        <v>26.6625</v>
      </c>
      <c r="F169" s="2" t="n">
        <f aca="false">D169*$E$4</f>
        <v>66.6875</v>
      </c>
      <c r="G169" s="2" t="n">
        <f aca="false">E169*$E$5</f>
        <v>133.3125</v>
      </c>
      <c r="H169" s="2" t="n">
        <f aca="false">IF(ROUND(C169,0)=ROUND($C$8,0),0,(IF(C169&lt;$C$8,1,-1)))</f>
        <v>0</v>
      </c>
      <c r="I169" s="2" t="n">
        <f aca="false">IF(C169&gt;$C$8, H169*ABS(I168/2), H169*ABS(I168))</f>
        <v>0</v>
      </c>
      <c r="J169" s="2" t="n">
        <f aca="false">$F$8*I169</f>
        <v>0</v>
      </c>
      <c r="K169" s="2" t="n">
        <f aca="false">J169</f>
        <v>0</v>
      </c>
      <c r="L169" s="2" t="n">
        <f aca="false">F169-J169</f>
        <v>66.6875</v>
      </c>
      <c r="M169" s="2" t="n">
        <f aca="false">G169+K169</f>
        <v>133.3125</v>
      </c>
      <c r="N169" s="2" t="n">
        <f aca="false">L169/$E$4</f>
        <v>6.66875</v>
      </c>
      <c r="O169" s="2" t="n">
        <f aca="false">M169/$E$5</f>
        <v>26.6625</v>
      </c>
      <c r="P169" s="2" t="n">
        <f aca="false">(O169-N169)/($D$8-$E$8)*100</f>
        <v>99.96875</v>
      </c>
      <c r="Q169" s="2" t="n">
        <f aca="false">O169-N169</f>
        <v>19.99375</v>
      </c>
      <c r="R169" s="2" t="n">
        <f aca="false">IF(ROUND(Q169,1)&lt;=ROUND(Q168,1),0,R168+Q169)</f>
        <v>0</v>
      </c>
    </row>
    <row r="170" customFormat="false" ht="15" hidden="false" customHeight="false" outlineLevel="0" collapsed="false">
      <c r="B170" s="2" t="n">
        <f aca="false">D170*$E$4+E170*$E$5</f>
        <v>200</v>
      </c>
      <c r="C170" s="2" t="n">
        <f aca="false">0.5*$E$4*D170^2+0.5*$E$5*E170^2</f>
        <v>1999.5833984375</v>
      </c>
      <c r="D170" s="2" t="n">
        <f aca="false">N169</f>
        <v>6.66875</v>
      </c>
      <c r="E170" s="2" t="n">
        <f aca="false">O169</f>
        <v>26.6625</v>
      </c>
      <c r="F170" s="2" t="n">
        <f aca="false">D170*$E$4</f>
        <v>66.6875</v>
      </c>
      <c r="G170" s="2" t="n">
        <f aca="false">E170*$E$5</f>
        <v>133.3125</v>
      </c>
      <c r="H170" s="2" t="n">
        <f aca="false">IF(ROUND(C170,0)=ROUND($C$8,0),0,(IF(C170&lt;$C$8,1,-1)))</f>
        <v>0</v>
      </c>
      <c r="I170" s="2" t="n">
        <f aca="false">IF(C170&gt;$C$8, H170*ABS(I169/2), H170*ABS(I169))</f>
        <v>0</v>
      </c>
      <c r="J170" s="2" t="n">
        <f aca="false">$F$8*I170</f>
        <v>0</v>
      </c>
      <c r="K170" s="2" t="n">
        <f aca="false">J170</f>
        <v>0</v>
      </c>
      <c r="L170" s="2" t="n">
        <f aca="false">F170-J170</f>
        <v>66.6875</v>
      </c>
      <c r="M170" s="2" t="n">
        <f aca="false">G170+K170</f>
        <v>133.3125</v>
      </c>
      <c r="N170" s="2" t="n">
        <f aca="false">L170/$E$4</f>
        <v>6.66875</v>
      </c>
      <c r="O170" s="2" t="n">
        <f aca="false">M170/$E$5</f>
        <v>26.6625</v>
      </c>
      <c r="P170" s="2" t="n">
        <f aca="false">(O170-N170)/($D$8-$E$8)*100</f>
        <v>99.96875</v>
      </c>
      <c r="Q170" s="2" t="n">
        <f aca="false">O170-N170</f>
        <v>19.99375</v>
      </c>
      <c r="R170" s="2" t="n">
        <f aca="false">IF(ROUND(Q170,1)&lt;=ROUND(Q169,1),0,R169+Q170)</f>
        <v>0</v>
      </c>
    </row>
    <row r="171" customFormat="false" ht="15" hidden="false" customHeight="false" outlineLevel="0" collapsed="false">
      <c r="B171" s="2" t="n">
        <f aca="false">D171*$E$4+E171*$E$5</f>
        <v>200</v>
      </c>
      <c r="C171" s="2" t="n">
        <f aca="false">0.5*$E$4*D171^2+0.5*$E$5*E171^2</f>
        <v>1999.5833984375</v>
      </c>
      <c r="D171" s="2" t="n">
        <f aca="false">N170</f>
        <v>6.66875</v>
      </c>
      <c r="E171" s="2" t="n">
        <f aca="false">O170</f>
        <v>26.6625</v>
      </c>
      <c r="F171" s="2" t="n">
        <f aca="false">D171*$E$4</f>
        <v>66.6875</v>
      </c>
      <c r="G171" s="2" t="n">
        <f aca="false">E171*$E$5</f>
        <v>133.3125</v>
      </c>
      <c r="H171" s="2" t="n">
        <f aca="false">IF(ROUND(C171,0)=ROUND($C$8,0),0,(IF(C171&lt;$C$8,1,-1)))</f>
        <v>0</v>
      </c>
      <c r="I171" s="2" t="n">
        <f aca="false">IF(C171&gt;$C$8, H171*ABS(I170/2), H171*ABS(I170))</f>
        <v>0</v>
      </c>
      <c r="J171" s="2" t="n">
        <f aca="false">$F$8*I171</f>
        <v>0</v>
      </c>
      <c r="K171" s="2" t="n">
        <f aca="false">J171</f>
        <v>0</v>
      </c>
      <c r="L171" s="2" t="n">
        <f aca="false">F171-J171</f>
        <v>66.6875</v>
      </c>
      <c r="M171" s="2" t="n">
        <f aca="false">G171+K171</f>
        <v>133.3125</v>
      </c>
      <c r="N171" s="2" t="n">
        <f aca="false">L171/$E$4</f>
        <v>6.66875</v>
      </c>
      <c r="O171" s="2" t="n">
        <f aca="false">M171/$E$5</f>
        <v>26.6625</v>
      </c>
      <c r="P171" s="2" t="n">
        <f aca="false">(O171-N171)/($D$8-$E$8)*100</f>
        <v>99.96875</v>
      </c>
      <c r="Q171" s="2" t="n">
        <f aca="false">O171-N171</f>
        <v>19.99375</v>
      </c>
      <c r="R171" s="2" t="n">
        <f aca="false">IF(ROUND(Q171,1)&lt;=ROUND(Q170,1),0,R170+Q171)</f>
        <v>0</v>
      </c>
    </row>
    <row r="172" customFormat="false" ht="15" hidden="false" customHeight="false" outlineLevel="0" collapsed="false">
      <c r="B172" s="2" t="n">
        <f aca="false">D172*$E$4+E172*$E$5</f>
        <v>200</v>
      </c>
      <c r="C172" s="2" t="n">
        <f aca="false">0.5*$E$4*D172^2+0.5*$E$5*E172^2</f>
        <v>1999.5833984375</v>
      </c>
      <c r="D172" s="2" t="n">
        <f aca="false">N171</f>
        <v>6.66875</v>
      </c>
      <c r="E172" s="2" t="n">
        <f aca="false">O171</f>
        <v>26.6625</v>
      </c>
      <c r="F172" s="2" t="n">
        <f aca="false">D172*$E$4</f>
        <v>66.6875</v>
      </c>
      <c r="G172" s="2" t="n">
        <f aca="false">E172*$E$5</f>
        <v>133.3125</v>
      </c>
      <c r="H172" s="2" t="n">
        <f aca="false">IF(ROUND(C172,0)=ROUND($C$8,0),0,(IF(C172&lt;$C$8,1,-1)))</f>
        <v>0</v>
      </c>
      <c r="I172" s="2" t="n">
        <f aca="false">IF(C172&gt;$C$8, H172*ABS(I171/2), H172*ABS(I171))</f>
        <v>0</v>
      </c>
      <c r="J172" s="2" t="n">
        <f aca="false">$F$8*I172</f>
        <v>0</v>
      </c>
      <c r="K172" s="2" t="n">
        <f aca="false">J172</f>
        <v>0</v>
      </c>
      <c r="L172" s="2" t="n">
        <f aca="false">F172-J172</f>
        <v>66.6875</v>
      </c>
      <c r="M172" s="2" t="n">
        <f aca="false">G172+K172</f>
        <v>133.3125</v>
      </c>
      <c r="N172" s="2" t="n">
        <f aca="false">L172/$E$4</f>
        <v>6.66875</v>
      </c>
      <c r="O172" s="2" t="n">
        <f aca="false">M172/$E$5</f>
        <v>26.6625</v>
      </c>
      <c r="P172" s="2" t="n">
        <f aca="false">(O172-N172)/($D$8-$E$8)*100</f>
        <v>99.96875</v>
      </c>
      <c r="Q172" s="2" t="n">
        <f aca="false">O172-N172</f>
        <v>19.99375</v>
      </c>
      <c r="R172" s="2" t="n">
        <f aca="false">IF(ROUND(Q172,1)&lt;=ROUND(Q171,1),0,R171+Q172)</f>
        <v>0</v>
      </c>
    </row>
    <row r="173" customFormat="false" ht="15" hidden="false" customHeight="false" outlineLevel="0" collapsed="false">
      <c r="B173" s="2" t="n">
        <f aca="false">D173*$E$4+E173*$E$5</f>
        <v>200</v>
      </c>
      <c r="C173" s="2" t="n">
        <f aca="false">0.5*$E$4*D173^2+0.5*$E$5*E173^2</f>
        <v>1999.5833984375</v>
      </c>
      <c r="D173" s="2" t="n">
        <f aca="false">N172</f>
        <v>6.66875</v>
      </c>
      <c r="E173" s="2" t="n">
        <f aca="false">O172</f>
        <v>26.6625</v>
      </c>
      <c r="F173" s="2" t="n">
        <f aca="false">D173*$E$4</f>
        <v>66.6875</v>
      </c>
      <c r="G173" s="2" t="n">
        <f aca="false">E173*$E$5</f>
        <v>133.3125</v>
      </c>
      <c r="H173" s="2" t="n">
        <f aca="false">IF(ROUND(C173,0)=ROUND($C$8,0),0,(IF(C173&lt;$C$8,1,-1)))</f>
        <v>0</v>
      </c>
      <c r="I173" s="2" t="n">
        <f aca="false">IF(C173&gt;$C$8, H173*ABS(I172/2), H173*ABS(I172))</f>
        <v>0</v>
      </c>
      <c r="J173" s="2" t="n">
        <f aca="false">$F$8*I173</f>
        <v>0</v>
      </c>
      <c r="K173" s="2" t="n">
        <f aca="false">J173</f>
        <v>0</v>
      </c>
      <c r="L173" s="2" t="n">
        <f aca="false">F173-J173</f>
        <v>66.6875</v>
      </c>
      <c r="M173" s="2" t="n">
        <f aca="false">G173+K173</f>
        <v>133.3125</v>
      </c>
      <c r="N173" s="2" t="n">
        <f aca="false">L173/$E$4</f>
        <v>6.66875</v>
      </c>
      <c r="O173" s="2" t="n">
        <f aca="false">M173/$E$5</f>
        <v>26.6625</v>
      </c>
      <c r="P173" s="2" t="n">
        <f aca="false">(O173-N173)/($D$8-$E$8)*100</f>
        <v>99.96875</v>
      </c>
      <c r="Q173" s="2" t="n">
        <f aca="false">O173-N173</f>
        <v>19.99375</v>
      </c>
      <c r="R173" s="2" t="n">
        <f aca="false">IF(ROUND(Q173,1)&lt;=ROUND(Q172,1),0,R172+Q173)</f>
        <v>0</v>
      </c>
    </row>
    <row r="174" customFormat="false" ht="15" hidden="false" customHeight="false" outlineLevel="0" collapsed="false">
      <c r="B174" s="2" t="n">
        <f aca="false">D174*$E$4+E174*$E$5</f>
        <v>200</v>
      </c>
      <c r="C174" s="2" t="n">
        <f aca="false">0.5*$E$4*D174^2+0.5*$E$5*E174^2</f>
        <v>1999.5833984375</v>
      </c>
      <c r="D174" s="2" t="n">
        <f aca="false">N173</f>
        <v>6.66875</v>
      </c>
      <c r="E174" s="2" t="n">
        <f aca="false">O173</f>
        <v>26.6625</v>
      </c>
      <c r="F174" s="2" t="n">
        <f aca="false">D174*$E$4</f>
        <v>66.6875</v>
      </c>
      <c r="G174" s="2" t="n">
        <f aca="false">E174*$E$5</f>
        <v>133.3125</v>
      </c>
      <c r="H174" s="2" t="n">
        <f aca="false">IF(ROUND(C174,0)=ROUND($C$8,0),0,(IF(C174&lt;$C$8,1,-1)))</f>
        <v>0</v>
      </c>
      <c r="I174" s="2" t="n">
        <f aca="false">IF(C174&gt;$C$8, H174*ABS(I173/2), H174*ABS(I173))</f>
        <v>0</v>
      </c>
      <c r="J174" s="2" t="n">
        <f aca="false">$F$8*I174</f>
        <v>0</v>
      </c>
      <c r="K174" s="2" t="n">
        <f aca="false">J174</f>
        <v>0</v>
      </c>
      <c r="L174" s="2" t="n">
        <f aca="false">F174-J174</f>
        <v>66.6875</v>
      </c>
      <c r="M174" s="2" t="n">
        <f aca="false">G174+K174</f>
        <v>133.3125</v>
      </c>
      <c r="N174" s="2" t="n">
        <f aca="false">L174/$E$4</f>
        <v>6.66875</v>
      </c>
      <c r="O174" s="2" t="n">
        <f aca="false">M174/$E$5</f>
        <v>26.6625</v>
      </c>
      <c r="P174" s="2" t="n">
        <f aca="false">(O174-N174)/($D$8-$E$8)*100</f>
        <v>99.96875</v>
      </c>
      <c r="Q174" s="2" t="n">
        <f aca="false">O174-N174</f>
        <v>19.99375</v>
      </c>
      <c r="R174" s="2" t="n">
        <f aca="false">IF(ROUND(Q174,1)&lt;=ROUND(Q173,1),0,R173+Q174)</f>
        <v>0</v>
      </c>
    </row>
    <row r="175" customFormat="false" ht="15" hidden="false" customHeight="false" outlineLevel="0" collapsed="false">
      <c r="B175" s="2" t="n">
        <f aca="false">D175*$E$4+E175*$E$5</f>
        <v>200</v>
      </c>
      <c r="C175" s="2" t="n">
        <f aca="false">0.5*$E$4*D175^2+0.5*$E$5*E175^2</f>
        <v>1999.5833984375</v>
      </c>
      <c r="D175" s="2" t="n">
        <f aca="false">N174</f>
        <v>6.66875</v>
      </c>
      <c r="E175" s="2" t="n">
        <f aca="false">O174</f>
        <v>26.6625</v>
      </c>
      <c r="F175" s="2" t="n">
        <f aca="false">D175*$E$4</f>
        <v>66.6875</v>
      </c>
      <c r="G175" s="2" t="n">
        <f aca="false">E175*$E$5</f>
        <v>133.3125</v>
      </c>
      <c r="H175" s="2" t="n">
        <f aca="false">IF(ROUND(C175,0)=ROUND($C$8,0),0,(IF(C175&lt;$C$8,1,-1)))</f>
        <v>0</v>
      </c>
      <c r="I175" s="2" t="n">
        <f aca="false">IF(C175&gt;$C$8, H175*ABS(I174/2), H175*ABS(I174))</f>
        <v>0</v>
      </c>
      <c r="J175" s="2" t="n">
        <f aca="false">$F$8*I175</f>
        <v>0</v>
      </c>
      <c r="K175" s="2" t="n">
        <f aca="false">J175</f>
        <v>0</v>
      </c>
      <c r="L175" s="2" t="n">
        <f aca="false">F175-J175</f>
        <v>66.6875</v>
      </c>
      <c r="M175" s="2" t="n">
        <f aca="false">G175+K175</f>
        <v>133.3125</v>
      </c>
      <c r="N175" s="2" t="n">
        <f aca="false">L175/$E$4</f>
        <v>6.66875</v>
      </c>
      <c r="O175" s="2" t="n">
        <f aca="false">M175/$E$5</f>
        <v>26.6625</v>
      </c>
      <c r="P175" s="2" t="n">
        <f aca="false">(O175-N175)/($D$8-$E$8)*100</f>
        <v>99.96875</v>
      </c>
      <c r="Q175" s="2" t="n">
        <f aca="false">O175-N175</f>
        <v>19.99375</v>
      </c>
      <c r="R175" s="2" t="n">
        <f aca="false">IF(ROUND(Q175,1)&lt;=ROUND(Q174,1),0,R174+Q175)</f>
        <v>0</v>
      </c>
    </row>
    <row r="176" customFormat="false" ht="15" hidden="false" customHeight="false" outlineLevel="0" collapsed="false">
      <c r="B176" s="2" t="n">
        <f aca="false">D176*$E$4+E176*$E$5</f>
        <v>200</v>
      </c>
      <c r="C176" s="2" t="n">
        <f aca="false">0.5*$E$4*D176^2+0.5*$E$5*E176^2</f>
        <v>1999.5833984375</v>
      </c>
      <c r="D176" s="2" t="n">
        <f aca="false">N175</f>
        <v>6.66875</v>
      </c>
      <c r="E176" s="2" t="n">
        <f aca="false">O175</f>
        <v>26.6625</v>
      </c>
      <c r="F176" s="2" t="n">
        <f aca="false">D176*$E$4</f>
        <v>66.6875</v>
      </c>
      <c r="G176" s="2" t="n">
        <f aca="false">E176*$E$5</f>
        <v>133.3125</v>
      </c>
      <c r="H176" s="2" t="n">
        <f aca="false">IF(ROUND(C176,0)=ROUND($C$8,0),0,(IF(C176&lt;$C$8,1,-1)))</f>
        <v>0</v>
      </c>
      <c r="I176" s="2" t="n">
        <f aca="false">IF(C176&gt;$C$8, H176*ABS(I175/2), H176*ABS(I175))</f>
        <v>0</v>
      </c>
      <c r="J176" s="2" t="n">
        <f aca="false">$F$8*I176</f>
        <v>0</v>
      </c>
      <c r="K176" s="2" t="n">
        <f aca="false">J176</f>
        <v>0</v>
      </c>
      <c r="L176" s="2" t="n">
        <f aca="false">F176-J176</f>
        <v>66.6875</v>
      </c>
      <c r="M176" s="2" t="n">
        <f aca="false">G176+K176</f>
        <v>133.3125</v>
      </c>
      <c r="N176" s="2" t="n">
        <f aca="false">L176/$E$4</f>
        <v>6.66875</v>
      </c>
      <c r="O176" s="2" t="n">
        <f aca="false">M176/$E$5</f>
        <v>26.6625</v>
      </c>
      <c r="P176" s="2" t="n">
        <f aca="false">(O176-N176)/($D$8-$E$8)*100</f>
        <v>99.96875</v>
      </c>
      <c r="Q176" s="2" t="n">
        <f aca="false">O176-N176</f>
        <v>19.99375</v>
      </c>
      <c r="R176" s="2" t="n">
        <f aca="false">IF(ROUND(Q176,1)&lt;=ROUND(Q175,1),0,R175+Q176)</f>
        <v>0</v>
      </c>
    </row>
    <row r="177" customFormat="false" ht="15" hidden="false" customHeight="false" outlineLevel="0" collapsed="false">
      <c r="B177" s="2" t="n">
        <f aca="false">D177*$E$4+E177*$E$5</f>
        <v>200</v>
      </c>
      <c r="C177" s="2" t="n">
        <f aca="false">0.5*$E$4*D177^2+0.5*$E$5*E177^2</f>
        <v>1999.5833984375</v>
      </c>
      <c r="D177" s="2" t="n">
        <f aca="false">N176</f>
        <v>6.66875</v>
      </c>
      <c r="E177" s="2" t="n">
        <f aca="false">O176</f>
        <v>26.6625</v>
      </c>
      <c r="F177" s="2" t="n">
        <f aca="false">D177*$E$4</f>
        <v>66.6875</v>
      </c>
      <c r="G177" s="2" t="n">
        <f aca="false">E177*$E$5</f>
        <v>133.3125</v>
      </c>
      <c r="H177" s="2" t="n">
        <f aca="false">IF(ROUND(C177,0)=ROUND($C$8,0),0,(IF(C177&lt;$C$8,1,-1)))</f>
        <v>0</v>
      </c>
      <c r="I177" s="2" t="n">
        <f aca="false">IF(C177&gt;$C$8, H177*ABS(I176/2), H177*ABS(I176))</f>
        <v>0</v>
      </c>
      <c r="J177" s="2" t="n">
        <f aca="false">$F$8*I177</f>
        <v>0</v>
      </c>
      <c r="K177" s="2" t="n">
        <f aca="false">J177</f>
        <v>0</v>
      </c>
      <c r="L177" s="2" t="n">
        <f aca="false">F177-J177</f>
        <v>66.6875</v>
      </c>
      <c r="M177" s="2" t="n">
        <f aca="false">G177+K177</f>
        <v>133.3125</v>
      </c>
      <c r="N177" s="2" t="n">
        <f aca="false">L177/$E$4</f>
        <v>6.66875</v>
      </c>
      <c r="O177" s="2" t="n">
        <f aca="false">M177/$E$5</f>
        <v>26.6625</v>
      </c>
      <c r="P177" s="2" t="n">
        <f aca="false">(O177-N177)/($D$8-$E$8)*100</f>
        <v>99.96875</v>
      </c>
      <c r="Q177" s="2" t="n">
        <f aca="false">O177-N177</f>
        <v>19.99375</v>
      </c>
      <c r="R177" s="2" t="n">
        <f aca="false">IF(ROUND(Q177,1)&lt;=ROUND(Q176,1),0,R176+Q177)</f>
        <v>0</v>
      </c>
    </row>
    <row r="178" customFormat="false" ht="15" hidden="false" customHeight="false" outlineLevel="0" collapsed="false">
      <c r="B178" s="2" t="n">
        <f aca="false">D178*$E$4+E178*$E$5</f>
        <v>200</v>
      </c>
      <c r="C178" s="2" t="n">
        <f aca="false">0.5*$E$4*D178^2+0.5*$E$5*E178^2</f>
        <v>1999.5833984375</v>
      </c>
      <c r="D178" s="2" t="n">
        <f aca="false">N177</f>
        <v>6.66875</v>
      </c>
      <c r="E178" s="2" t="n">
        <f aca="false">O177</f>
        <v>26.6625</v>
      </c>
      <c r="F178" s="2" t="n">
        <f aca="false">D178*$E$4</f>
        <v>66.6875</v>
      </c>
      <c r="G178" s="2" t="n">
        <f aca="false">E178*$E$5</f>
        <v>133.3125</v>
      </c>
      <c r="H178" s="2" t="n">
        <f aca="false">IF(ROUND(C178,0)=ROUND($C$8,0),0,(IF(C178&lt;$C$8,1,-1)))</f>
        <v>0</v>
      </c>
      <c r="I178" s="2" t="n">
        <f aca="false">IF(C178&gt;$C$8, H178*ABS(I177/2), H178*ABS(I177))</f>
        <v>0</v>
      </c>
      <c r="J178" s="2" t="n">
        <f aca="false">$F$8*I178</f>
        <v>0</v>
      </c>
      <c r="K178" s="2" t="n">
        <f aca="false">J178</f>
        <v>0</v>
      </c>
      <c r="L178" s="2" t="n">
        <f aca="false">F178-J178</f>
        <v>66.6875</v>
      </c>
      <c r="M178" s="2" t="n">
        <f aca="false">G178+K178</f>
        <v>133.3125</v>
      </c>
      <c r="N178" s="2" t="n">
        <f aca="false">L178/$E$4</f>
        <v>6.66875</v>
      </c>
      <c r="O178" s="2" t="n">
        <f aca="false">M178/$E$5</f>
        <v>26.6625</v>
      </c>
      <c r="P178" s="2" t="n">
        <f aca="false">(O178-N178)/($D$8-$E$8)*100</f>
        <v>99.96875</v>
      </c>
      <c r="Q178" s="2" t="n">
        <f aca="false">O178-N178</f>
        <v>19.99375</v>
      </c>
      <c r="R178" s="2" t="n">
        <f aca="false">IF(ROUND(Q178,1)&lt;=ROUND(Q177,1),0,R177+Q178)</f>
        <v>0</v>
      </c>
    </row>
    <row r="179" customFormat="false" ht="15" hidden="false" customHeight="false" outlineLevel="0" collapsed="false">
      <c r="B179" s="2" t="n">
        <f aca="false">D179*$E$4+E179*$E$5</f>
        <v>200</v>
      </c>
      <c r="C179" s="2" t="n">
        <f aca="false">0.5*$E$4*D179^2+0.5*$E$5*E179^2</f>
        <v>1999.5833984375</v>
      </c>
      <c r="D179" s="2" t="n">
        <f aca="false">N178</f>
        <v>6.66875</v>
      </c>
      <c r="E179" s="2" t="n">
        <f aca="false">O178</f>
        <v>26.6625</v>
      </c>
      <c r="F179" s="2" t="n">
        <f aca="false">D179*$E$4</f>
        <v>66.6875</v>
      </c>
      <c r="G179" s="2" t="n">
        <f aca="false">E179*$E$5</f>
        <v>133.3125</v>
      </c>
      <c r="H179" s="2" t="n">
        <f aca="false">IF(ROUND(C179,0)=ROUND($C$8,0),0,(IF(C179&lt;$C$8,1,-1)))</f>
        <v>0</v>
      </c>
      <c r="I179" s="2" t="n">
        <f aca="false">IF(C179&gt;$C$8, H179*ABS(I178/2), H179*ABS(I178))</f>
        <v>0</v>
      </c>
      <c r="J179" s="2" t="n">
        <f aca="false">$F$8*I179</f>
        <v>0</v>
      </c>
      <c r="K179" s="2" t="n">
        <f aca="false">J179</f>
        <v>0</v>
      </c>
      <c r="L179" s="2" t="n">
        <f aca="false">F179-J179</f>
        <v>66.6875</v>
      </c>
      <c r="M179" s="2" t="n">
        <f aca="false">G179+K179</f>
        <v>133.3125</v>
      </c>
      <c r="N179" s="2" t="n">
        <f aca="false">L179/$E$4</f>
        <v>6.66875</v>
      </c>
      <c r="O179" s="2" t="n">
        <f aca="false">M179/$E$5</f>
        <v>26.6625</v>
      </c>
      <c r="P179" s="2" t="n">
        <f aca="false">(O179-N179)/($D$8-$E$8)*100</f>
        <v>99.96875</v>
      </c>
      <c r="Q179" s="2" t="n">
        <f aca="false">O179-N179</f>
        <v>19.99375</v>
      </c>
      <c r="R179" s="2" t="n">
        <f aca="false">IF(ROUND(Q179,1)&lt;=ROUND(Q178,1),0,R178+Q179)</f>
        <v>0</v>
      </c>
    </row>
    <row r="180" customFormat="false" ht="15" hidden="false" customHeight="false" outlineLevel="0" collapsed="false">
      <c r="B180" s="2" t="n">
        <f aca="false">D180*$E$4+E180*$E$5</f>
        <v>200</v>
      </c>
      <c r="C180" s="2" t="n">
        <f aca="false">0.5*$E$4*D180^2+0.5*$E$5*E180^2</f>
        <v>1999.5833984375</v>
      </c>
      <c r="D180" s="2" t="n">
        <f aca="false">N179</f>
        <v>6.66875</v>
      </c>
      <c r="E180" s="2" t="n">
        <f aca="false">O179</f>
        <v>26.6625</v>
      </c>
      <c r="F180" s="2" t="n">
        <f aca="false">D180*$E$4</f>
        <v>66.6875</v>
      </c>
      <c r="G180" s="2" t="n">
        <f aca="false">E180*$E$5</f>
        <v>133.3125</v>
      </c>
      <c r="H180" s="2" t="n">
        <f aca="false">IF(ROUND(C180,0)=ROUND($C$8,0),0,(IF(C180&lt;$C$8,1,-1)))</f>
        <v>0</v>
      </c>
      <c r="I180" s="2" t="n">
        <f aca="false">IF(C180&gt;$C$8, H180*ABS(I179/2), H180*ABS(I179))</f>
        <v>0</v>
      </c>
      <c r="J180" s="2" t="n">
        <f aca="false">$F$8*I180</f>
        <v>0</v>
      </c>
      <c r="K180" s="2" t="n">
        <f aca="false">J180</f>
        <v>0</v>
      </c>
      <c r="L180" s="2" t="n">
        <f aca="false">F180-J180</f>
        <v>66.6875</v>
      </c>
      <c r="M180" s="2" t="n">
        <f aca="false">G180+K180</f>
        <v>133.3125</v>
      </c>
      <c r="N180" s="2" t="n">
        <f aca="false">L180/$E$4</f>
        <v>6.66875</v>
      </c>
      <c r="O180" s="2" t="n">
        <f aca="false">M180/$E$5</f>
        <v>26.6625</v>
      </c>
      <c r="P180" s="2" t="n">
        <f aca="false">(O180-N180)/($D$8-$E$8)*100</f>
        <v>99.96875</v>
      </c>
      <c r="Q180" s="2" t="n">
        <f aca="false">O180-N180</f>
        <v>19.99375</v>
      </c>
      <c r="R180" s="2" t="n">
        <f aca="false">IF(ROUND(Q180,1)&lt;=ROUND(Q179,1),0,R179+Q180)</f>
        <v>0</v>
      </c>
    </row>
    <row r="181" customFormat="false" ht="15" hidden="false" customHeight="false" outlineLevel="0" collapsed="false">
      <c r="B181" s="2" t="n">
        <f aca="false">D181*$E$4+E181*$E$5</f>
        <v>200</v>
      </c>
      <c r="C181" s="2" t="n">
        <f aca="false">0.5*$E$4*D181^2+0.5*$E$5*E181^2</f>
        <v>1999.5833984375</v>
      </c>
      <c r="D181" s="2" t="n">
        <f aca="false">N180</f>
        <v>6.66875</v>
      </c>
      <c r="E181" s="2" t="n">
        <f aca="false">O180</f>
        <v>26.6625</v>
      </c>
      <c r="F181" s="2" t="n">
        <f aca="false">D181*$E$4</f>
        <v>66.6875</v>
      </c>
      <c r="G181" s="2" t="n">
        <f aca="false">E181*$E$5</f>
        <v>133.3125</v>
      </c>
      <c r="H181" s="2" t="n">
        <f aca="false">IF(ROUND(C181,0)=ROUND($C$8,0),0,(IF(C181&lt;$C$8,1,-1)))</f>
        <v>0</v>
      </c>
      <c r="I181" s="2" t="n">
        <f aca="false">IF(C181&gt;$C$8, H181*ABS(I180/2), H181*ABS(I180))</f>
        <v>0</v>
      </c>
      <c r="J181" s="2" t="n">
        <f aca="false">$F$8*I181</f>
        <v>0</v>
      </c>
      <c r="K181" s="2" t="n">
        <f aca="false">J181</f>
        <v>0</v>
      </c>
      <c r="L181" s="2" t="n">
        <f aca="false">F181-J181</f>
        <v>66.6875</v>
      </c>
      <c r="M181" s="2" t="n">
        <f aca="false">G181+K181</f>
        <v>133.3125</v>
      </c>
      <c r="N181" s="2" t="n">
        <f aca="false">L181/$E$4</f>
        <v>6.66875</v>
      </c>
      <c r="O181" s="2" t="n">
        <f aca="false">M181/$E$5</f>
        <v>26.6625</v>
      </c>
      <c r="P181" s="2" t="n">
        <f aca="false">(O181-N181)/($D$8-$E$8)*100</f>
        <v>99.96875</v>
      </c>
      <c r="Q181" s="2" t="n">
        <f aca="false">O181-N181</f>
        <v>19.99375</v>
      </c>
      <c r="R181" s="2" t="n">
        <f aca="false">IF(ROUND(Q181,1)&lt;=ROUND(Q180,1),0,R180+Q181)</f>
        <v>0</v>
      </c>
    </row>
    <row r="182" customFormat="false" ht="15" hidden="false" customHeight="false" outlineLevel="0" collapsed="false">
      <c r="B182" s="2" t="n">
        <f aca="false">D182*$E$4+E182*$E$5</f>
        <v>200</v>
      </c>
      <c r="C182" s="2" t="n">
        <f aca="false">0.5*$E$4*D182^2+0.5*$E$5*E182^2</f>
        <v>1999.5833984375</v>
      </c>
      <c r="D182" s="2" t="n">
        <f aca="false">N181</f>
        <v>6.66875</v>
      </c>
      <c r="E182" s="2" t="n">
        <f aca="false">O181</f>
        <v>26.6625</v>
      </c>
      <c r="F182" s="2" t="n">
        <f aca="false">D182*$E$4</f>
        <v>66.6875</v>
      </c>
      <c r="G182" s="2" t="n">
        <f aca="false">E182*$E$5</f>
        <v>133.3125</v>
      </c>
      <c r="H182" s="2" t="n">
        <f aca="false">IF(ROUND(C182,0)=ROUND($C$8,0),0,(IF(C182&lt;$C$8,1,-1)))</f>
        <v>0</v>
      </c>
      <c r="I182" s="2" t="n">
        <f aca="false">IF(C182&gt;$C$8, H182*ABS(I181/2), H182*ABS(I181))</f>
        <v>0</v>
      </c>
      <c r="J182" s="2" t="n">
        <f aca="false">$F$8*I182</f>
        <v>0</v>
      </c>
      <c r="K182" s="2" t="n">
        <f aca="false">J182</f>
        <v>0</v>
      </c>
      <c r="L182" s="2" t="n">
        <f aca="false">F182-J182</f>
        <v>66.6875</v>
      </c>
      <c r="M182" s="2" t="n">
        <f aca="false">G182+K182</f>
        <v>133.3125</v>
      </c>
      <c r="N182" s="2" t="n">
        <f aca="false">L182/$E$4</f>
        <v>6.66875</v>
      </c>
      <c r="O182" s="2" t="n">
        <f aca="false">M182/$E$5</f>
        <v>26.6625</v>
      </c>
      <c r="P182" s="2" t="n">
        <f aca="false">(O182-N182)/($D$8-$E$8)*100</f>
        <v>99.96875</v>
      </c>
      <c r="Q182" s="2" t="n">
        <f aca="false">O182-N182</f>
        <v>19.99375</v>
      </c>
      <c r="R182" s="2" t="n">
        <f aca="false">IF(ROUND(Q182,1)&lt;=ROUND(Q181,1),0,R181+Q182)</f>
        <v>0</v>
      </c>
    </row>
    <row r="183" customFormat="false" ht="15" hidden="false" customHeight="false" outlineLevel="0" collapsed="false">
      <c r="B183" s="2" t="n">
        <f aca="false">D183*$E$4+E183*$E$5</f>
        <v>200</v>
      </c>
      <c r="C183" s="2" t="n">
        <f aca="false">0.5*$E$4*D183^2+0.5*$E$5*E183^2</f>
        <v>1999.5833984375</v>
      </c>
      <c r="D183" s="2" t="n">
        <f aca="false">N182</f>
        <v>6.66875</v>
      </c>
      <c r="E183" s="2" t="n">
        <f aca="false">O182</f>
        <v>26.6625</v>
      </c>
      <c r="F183" s="2" t="n">
        <f aca="false">D183*$E$4</f>
        <v>66.6875</v>
      </c>
      <c r="G183" s="2" t="n">
        <f aca="false">E183*$E$5</f>
        <v>133.3125</v>
      </c>
      <c r="H183" s="2" t="n">
        <f aca="false">IF(ROUND(C183,0)=ROUND($C$8,0),0,(IF(C183&lt;$C$8,1,-1)))</f>
        <v>0</v>
      </c>
      <c r="I183" s="2" t="n">
        <f aca="false">IF(C183&gt;$C$8, H183*ABS(I182/2), H183*ABS(I182))</f>
        <v>0</v>
      </c>
      <c r="J183" s="2" t="n">
        <f aca="false">$F$8*I183</f>
        <v>0</v>
      </c>
      <c r="K183" s="2" t="n">
        <f aca="false">J183</f>
        <v>0</v>
      </c>
      <c r="L183" s="2" t="n">
        <f aca="false">F183-J183</f>
        <v>66.6875</v>
      </c>
      <c r="M183" s="2" t="n">
        <f aca="false">G183+K183</f>
        <v>133.3125</v>
      </c>
      <c r="N183" s="2" t="n">
        <f aca="false">L183/$E$4</f>
        <v>6.66875</v>
      </c>
      <c r="O183" s="2" t="n">
        <f aca="false">M183/$E$5</f>
        <v>26.6625</v>
      </c>
      <c r="P183" s="2" t="n">
        <f aca="false">(O183-N183)/($D$8-$E$8)*100</f>
        <v>99.96875</v>
      </c>
      <c r="Q183" s="2" t="n">
        <f aca="false">O183-N183</f>
        <v>19.99375</v>
      </c>
      <c r="R183" s="2" t="n">
        <f aca="false">IF(ROUND(Q183,1)&lt;=ROUND(Q182,1),0,R182+Q183)</f>
        <v>0</v>
      </c>
    </row>
    <row r="184" customFormat="false" ht="15" hidden="false" customHeight="false" outlineLevel="0" collapsed="false">
      <c r="B184" s="2" t="n">
        <f aca="false">D184*$E$4+E184*$E$5</f>
        <v>200</v>
      </c>
      <c r="C184" s="2" t="n">
        <f aca="false">0.5*$E$4*D184^2+0.5*$E$5*E184^2</f>
        <v>1999.5833984375</v>
      </c>
      <c r="D184" s="2" t="n">
        <f aca="false">N183</f>
        <v>6.66875</v>
      </c>
      <c r="E184" s="2" t="n">
        <f aca="false">O183</f>
        <v>26.6625</v>
      </c>
      <c r="F184" s="2" t="n">
        <f aca="false">D184*$E$4</f>
        <v>66.6875</v>
      </c>
      <c r="G184" s="2" t="n">
        <f aca="false">E184*$E$5</f>
        <v>133.3125</v>
      </c>
      <c r="H184" s="2" t="n">
        <f aca="false">IF(ROUND(C184,0)=ROUND($C$8,0),0,(IF(C184&lt;$C$8,1,-1)))</f>
        <v>0</v>
      </c>
      <c r="I184" s="2" t="n">
        <f aca="false">IF(C184&gt;$C$8, H184*ABS(I183/2), H184*ABS(I183))</f>
        <v>0</v>
      </c>
      <c r="J184" s="2" t="n">
        <f aca="false">$F$8*I184</f>
        <v>0</v>
      </c>
      <c r="K184" s="2" t="n">
        <f aca="false">J184</f>
        <v>0</v>
      </c>
      <c r="L184" s="2" t="n">
        <f aca="false">F184-J184</f>
        <v>66.6875</v>
      </c>
      <c r="M184" s="2" t="n">
        <f aca="false">G184+K184</f>
        <v>133.3125</v>
      </c>
      <c r="N184" s="2" t="n">
        <f aca="false">L184/$E$4</f>
        <v>6.66875</v>
      </c>
      <c r="O184" s="2" t="n">
        <f aca="false">M184/$E$5</f>
        <v>26.6625</v>
      </c>
      <c r="P184" s="2" t="n">
        <f aca="false">(O184-N184)/($D$8-$E$8)*100</f>
        <v>99.96875</v>
      </c>
      <c r="Q184" s="2" t="n">
        <f aca="false">O184-N184</f>
        <v>19.99375</v>
      </c>
      <c r="R184" s="2" t="n">
        <f aca="false">IF(ROUND(Q184,1)&lt;=ROUND(Q183,1),0,R183+Q184)</f>
        <v>0</v>
      </c>
    </row>
    <row r="185" customFormat="false" ht="15" hidden="false" customHeight="false" outlineLevel="0" collapsed="false">
      <c r="B185" s="2" t="n">
        <f aca="false">D185*$E$4+E185*$E$5</f>
        <v>200</v>
      </c>
      <c r="C185" s="2" t="n">
        <f aca="false">0.5*$E$4*D185^2+0.5*$E$5*E185^2</f>
        <v>1999.5833984375</v>
      </c>
      <c r="D185" s="2" t="n">
        <f aca="false">N184</f>
        <v>6.66875</v>
      </c>
      <c r="E185" s="2" t="n">
        <f aca="false">O184</f>
        <v>26.6625</v>
      </c>
      <c r="F185" s="2" t="n">
        <f aca="false">D185*$E$4</f>
        <v>66.6875</v>
      </c>
      <c r="G185" s="2" t="n">
        <f aca="false">E185*$E$5</f>
        <v>133.3125</v>
      </c>
      <c r="H185" s="2" t="n">
        <f aca="false">IF(ROUND(C185,0)=ROUND($C$8,0),0,(IF(C185&lt;$C$8,1,-1)))</f>
        <v>0</v>
      </c>
      <c r="I185" s="2" t="n">
        <f aca="false">IF(C185&gt;$C$8, H185*ABS(I184/2), H185*ABS(I184))</f>
        <v>0</v>
      </c>
      <c r="J185" s="2" t="n">
        <f aca="false">$F$8*I185</f>
        <v>0</v>
      </c>
      <c r="K185" s="2" t="n">
        <f aca="false">J185</f>
        <v>0</v>
      </c>
      <c r="L185" s="2" t="n">
        <f aca="false">F185-J185</f>
        <v>66.6875</v>
      </c>
      <c r="M185" s="2" t="n">
        <f aca="false">G185+K185</f>
        <v>133.3125</v>
      </c>
      <c r="N185" s="2" t="n">
        <f aca="false">L185/$E$4</f>
        <v>6.66875</v>
      </c>
      <c r="O185" s="2" t="n">
        <f aca="false">M185/$E$5</f>
        <v>26.6625</v>
      </c>
      <c r="P185" s="2" t="n">
        <f aca="false">(O185-N185)/($D$8-$E$8)*100</f>
        <v>99.96875</v>
      </c>
      <c r="Q185" s="2" t="n">
        <f aca="false">O185-N185</f>
        <v>19.99375</v>
      </c>
      <c r="R185" s="2" t="n">
        <f aca="false">IF(ROUND(Q185,1)&lt;=ROUND(Q184,1),0,R184+Q185)</f>
        <v>0</v>
      </c>
    </row>
    <row r="186" customFormat="false" ht="15" hidden="false" customHeight="false" outlineLevel="0" collapsed="false">
      <c r="B186" s="2" t="n">
        <f aca="false">D186*$E$4+E186*$E$5</f>
        <v>200</v>
      </c>
      <c r="C186" s="2" t="n">
        <f aca="false">0.5*$E$4*D186^2+0.5*$E$5*E186^2</f>
        <v>1999.5833984375</v>
      </c>
      <c r="D186" s="2" t="n">
        <f aca="false">N185</f>
        <v>6.66875</v>
      </c>
      <c r="E186" s="2" t="n">
        <f aca="false">O185</f>
        <v>26.6625</v>
      </c>
      <c r="F186" s="2" t="n">
        <f aca="false">D186*$E$4</f>
        <v>66.6875</v>
      </c>
      <c r="G186" s="2" t="n">
        <f aca="false">E186*$E$5</f>
        <v>133.3125</v>
      </c>
      <c r="H186" s="2" t="n">
        <f aca="false">IF(ROUND(C186,0)=ROUND($C$8,0),0,(IF(C186&lt;$C$8,1,-1)))</f>
        <v>0</v>
      </c>
      <c r="I186" s="2" t="n">
        <f aca="false">IF(C186&gt;$C$8, H186*ABS(I185/2), H186*ABS(I185))</f>
        <v>0</v>
      </c>
      <c r="J186" s="2" t="n">
        <f aca="false">$F$8*I186</f>
        <v>0</v>
      </c>
      <c r="K186" s="2" t="n">
        <f aca="false">J186</f>
        <v>0</v>
      </c>
      <c r="L186" s="2" t="n">
        <f aca="false">F186-J186</f>
        <v>66.6875</v>
      </c>
      <c r="M186" s="2" t="n">
        <f aca="false">G186+K186</f>
        <v>133.3125</v>
      </c>
      <c r="N186" s="2" t="n">
        <f aca="false">L186/$E$4</f>
        <v>6.66875</v>
      </c>
      <c r="O186" s="2" t="n">
        <f aca="false">M186/$E$5</f>
        <v>26.6625</v>
      </c>
      <c r="P186" s="2" t="n">
        <f aca="false">(O186-N186)/($D$8-$E$8)*100</f>
        <v>99.96875</v>
      </c>
      <c r="Q186" s="2" t="n">
        <f aca="false">O186-N186</f>
        <v>19.99375</v>
      </c>
      <c r="R186" s="2" t="n">
        <f aca="false">IF(ROUND(Q186,1)&lt;=ROUND(Q185,1),0,R185+Q186)</f>
        <v>0</v>
      </c>
    </row>
    <row r="187" customFormat="false" ht="15" hidden="false" customHeight="false" outlineLevel="0" collapsed="false">
      <c r="B187" s="2" t="n">
        <f aca="false">D187*$E$4+E187*$E$5</f>
        <v>200</v>
      </c>
      <c r="C187" s="2" t="n">
        <f aca="false">0.5*$E$4*D187^2+0.5*$E$5*E187^2</f>
        <v>1999.5833984375</v>
      </c>
      <c r="D187" s="2" t="n">
        <f aca="false">N186</f>
        <v>6.66875</v>
      </c>
      <c r="E187" s="2" t="n">
        <f aca="false">O186</f>
        <v>26.6625</v>
      </c>
      <c r="F187" s="2" t="n">
        <f aca="false">D187*$E$4</f>
        <v>66.6875</v>
      </c>
      <c r="G187" s="2" t="n">
        <f aca="false">E187*$E$5</f>
        <v>133.3125</v>
      </c>
      <c r="H187" s="2" t="n">
        <f aca="false">IF(ROUND(C187,0)=ROUND($C$8,0),0,(IF(C187&lt;$C$8,1,-1)))</f>
        <v>0</v>
      </c>
      <c r="I187" s="2" t="n">
        <f aca="false">IF(C187&gt;$C$8, H187*ABS(I186/2), H187*ABS(I186))</f>
        <v>0</v>
      </c>
      <c r="J187" s="2" t="n">
        <f aca="false">$F$8*I187</f>
        <v>0</v>
      </c>
      <c r="K187" s="2" t="n">
        <f aca="false">J187</f>
        <v>0</v>
      </c>
      <c r="L187" s="2" t="n">
        <f aca="false">F187-J187</f>
        <v>66.6875</v>
      </c>
      <c r="M187" s="2" t="n">
        <f aca="false">G187+K187</f>
        <v>133.3125</v>
      </c>
      <c r="N187" s="2" t="n">
        <f aca="false">L187/$E$4</f>
        <v>6.66875</v>
      </c>
      <c r="O187" s="2" t="n">
        <f aca="false">M187/$E$5</f>
        <v>26.6625</v>
      </c>
      <c r="P187" s="2" t="n">
        <f aca="false">(O187-N187)/($D$8-$E$8)*100</f>
        <v>99.96875</v>
      </c>
      <c r="Q187" s="2" t="n">
        <f aca="false">O187-N187</f>
        <v>19.99375</v>
      </c>
      <c r="R187" s="2" t="n">
        <f aca="false">IF(ROUND(Q187,1)&lt;=ROUND(Q186,1),0,R186+Q187)</f>
        <v>0</v>
      </c>
    </row>
    <row r="188" customFormat="false" ht="15" hidden="false" customHeight="false" outlineLevel="0" collapsed="false">
      <c r="B188" s="2" t="n">
        <f aca="false">D188*$E$4+E188*$E$5</f>
        <v>200</v>
      </c>
      <c r="C188" s="2" t="n">
        <f aca="false">0.5*$E$4*D188^2+0.5*$E$5*E188^2</f>
        <v>1999.5833984375</v>
      </c>
      <c r="D188" s="2" t="n">
        <f aca="false">N187</f>
        <v>6.66875</v>
      </c>
      <c r="E188" s="2" t="n">
        <f aca="false">O187</f>
        <v>26.6625</v>
      </c>
      <c r="F188" s="2" t="n">
        <f aca="false">D188*$E$4</f>
        <v>66.6875</v>
      </c>
      <c r="G188" s="2" t="n">
        <f aca="false">E188*$E$5</f>
        <v>133.3125</v>
      </c>
      <c r="H188" s="2" t="n">
        <f aca="false">IF(ROUND(C188,0)=ROUND($C$8,0),0,(IF(C188&lt;$C$8,1,-1)))</f>
        <v>0</v>
      </c>
      <c r="I188" s="2" t="n">
        <f aca="false">IF(C188&gt;$C$8, H188*ABS(I187/2), H188*ABS(I187))</f>
        <v>0</v>
      </c>
      <c r="J188" s="2" t="n">
        <f aca="false">$F$8*I188</f>
        <v>0</v>
      </c>
      <c r="K188" s="2" t="n">
        <f aca="false">J188</f>
        <v>0</v>
      </c>
      <c r="L188" s="2" t="n">
        <f aca="false">F188-J188</f>
        <v>66.6875</v>
      </c>
      <c r="M188" s="2" t="n">
        <f aca="false">G188+K188</f>
        <v>133.3125</v>
      </c>
      <c r="N188" s="2" t="n">
        <f aca="false">L188/$E$4</f>
        <v>6.66875</v>
      </c>
      <c r="O188" s="2" t="n">
        <f aca="false">M188/$E$5</f>
        <v>26.6625</v>
      </c>
      <c r="P188" s="2" t="n">
        <f aca="false">(O188-N188)/($D$8-$E$8)*100</f>
        <v>99.96875</v>
      </c>
      <c r="Q188" s="2" t="n">
        <f aca="false">O188-N188</f>
        <v>19.99375</v>
      </c>
      <c r="R188" s="2" t="n">
        <f aca="false">IF(ROUND(Q188,1)&lt;=ROUND(Q187,1),0,R187+Q188)</f>
        <v>0</v>
      </c>
    </row>
    <row r="189" customFormat="false" ht="15" hidden="false" customHeight="false" outlineLevel="0" collapsed="false">
      <c r="B189" s="2" t="n">
        <f aca="false">D189*$E$4+E189*$E$5</f>
        <v>200</v>
      </c>
      <c r="C189" s="2" t="n">
        <f aca="false">0.5*$E$4*D189^2+0.5*$E$5*E189^2</f>
        <v>1999.5833984375</v>
      </c>
      <c r="D189" s="2" t="n">
        <f aca="false">N188</f>
        <v>6.66875</v>
      </c>
      <c r="E189" s="2" t="n">
        <f aca="false">O188</f>
        <v>26.6625</v>
      </c>
      <c r="F189" s="2" t="n">
        <f aca="false">D189*$E$4</f>
        <v>66.6875</v>
      </c>
      <c r="G189" s="2" t="n">
        <f aca="false">E189*$E$5</f>
        <v>133.3125</v>
      </c>
      <c r="H189" s="2" t="n">
        <f aca="false">IF(ROUND(C189,0)=ROUND($C$8,0),0,(IF(C189&lt;$C$8,1,-1)))</f>
        <v>0</v>
      </c>
      <c r="I189" s="2" t="n">
        <f aca="false">IF(C189&gt;$C$8, H189*ABS(I188/2), H189*ABS(I188))</f>
        <v>0</v>
      </c>
      <c r="J189" s="2" t="n">
        <f aca="false">$F$8*I189</f>
        <v>0</v>
      </c>
      <c r="K189" s="2" t="n">
        <f aca="false">J189</f>
        <v>0</v>
      </c>
      <c r="L189" s="2" t="n">
        <f aca="false">F189-J189</f>
        <v>66.6875</v>
      </c>
      <c r="M189" s="2" t="n">
        <f aca="false">G189+K189</f>
        <v>133.3125</v>
      </c>
      <c r="N189" s="2" t="n">
        <f aca="false">L189/$E$4</f>
        <v>6.66875</v>
      </c>
      <c r="O189" s="2" t="n">
        <f aca="false">M189/$E$5</f>
        <v>26.6625</v>
      </c>
      <c r="P189" s="2" t="n">
        <f aca="false">(O189-N189)/($D$8-$E$8)*100</f>
        <v>99.96875</v>
      </c>
      <c r="Q189" s="2" t="n">
        <f aca="false">O189-N189</f>
        <v>19.99375</v>
      </c>
      <c r="R189" s="2" t="n">
        <f aca="false">IF(ROUND(Q189,1)&lt;=ROUND(Q188,1),0,R188+Q189)</f>
        <v>0</v>
      </c>
    </row>
    <row r="190" customFormat="false" ht="15" hidden="false" customHeight="false" outlineLevel="0" collapsed="false">
      <c r="B190" s="2" t="n">
        <f aca="false">D190*$E$4+E190*$E$5</f>
        <v>200</v>
      </c>
      <c r="C190" s="2" t="n">
        <f aca="false">0.5*$E$4*D190^2+0.5*$E$5*E190^2</f>
        <v>1999.5833984375</v>
      </c>
      <c r="D190" s="2" t="n">
        <f aca="false">N189</f>
        <v>6.66875</v>
      </c>
      <c r="E190" s="2" t="n">
        <f aca="false">O189</f>
        <v>26.6625</v>
      </c>
      <c r="F190" s="2" t="n">
        <f aca="false">D190*$E$4</f>
        <v>66.6875</v>
      </c>
      <c r="G190" s="2" t="n">
        <f aca="false">E190*$E$5</f>
        <v>133.3125</v>
      </c>
      <c r="H190" s="2" t="n">
        <f aca="false">IF(ROUND(C190,0)=ROUND($C$8,0),0,(IF(C190&lt;$C$8,1,-1)))</f>
        <v>0</v>
      </c>
      <c r="I190" s="2" t="n">
        <f aca="false">IF(C190&gt;$C$8, H190*ABS(I189/2), H190*ABS(I189))</f>
        <v>0</v>
      </c>
      <c r="J190" s="2" t="n">
        <f aca="false">$F$8*I190</f>
        <v>0</v>
      </c>
      <c r="K190" s="2" t="n">
        <f aca="false">J190</f>
        <v>0</v>
      </c>
      <c r="L190" s="2" t="n">
        <f aca="false">F190-J190</f>
        <v>66.6875</v>
      </c>
      <c r="M190" s="2" t="n">
        <f aca="false">G190+K190</f>
        <v>133.3125</v>
      </c>
      <c r="N190" s="2" t="n">
        <f aca="false">L190/$E$4</f>
        <v>6.66875</v>
      </c>
      <c r="O190" s="2" t="n">
        <f aca="false">M190/$E$5</f>
        <v>26.6625</v>
      </c>
      <c r="P190" s="2" t="n">
        <f aca="false">(O190-N190)/($D$8-$E$8)*100</f>
        <v>99.96875</v>
      </c>
      <c r="Q190" s="2" t="n">
        <f aca="false">O190-N190</f>
        <v>19.99375</v>
      </c>
      <c r="R190" s="2" t="n">
        <f aca="false">IF(ROUND(Q190,1)&lt;=ROUND(Q189,1),0,R189+Q190)</f>
        <v>0</v>
      </c>
    </row>
    <row r="191" customFormat="false" ht="15" hidden="false" customHeight="false" outlineLevel="0" collapsed="false">
      <c r="B191" s="2" t="n">
        <f aca="false">D191*$E$4+E191*$E$5</f>
        <v>200</v>
      </c>
      <c r="C191" s="2" t="n">
        <f aca="false">0.5*$E$4*D191^2+0.5*$E$5*E191^2</f>
        <v>1999.5833984375</v>
      </c>
      <c r="D191" s="2" t="n">
        <f aca="false">N190</f>
        <v>6.66875</v>
      </c>
      <c r="E191" s="2" t="n">
        <f aca="false">O190</f>
        <v>26.6625</v>
      </c>
      <c r="F191" s="2" t="n">
        <f aca="false">D191*$E$4</f>
        <v>66.6875</v>
      </c>
      <c r="G191" s="2" t="n">
        <f aca="false">E191*$E$5</f>
        <v>133.3125</v>
      </c>
      <c r="H191" s="2" t="n">
        <f aca="false">IF(ROUND(C191,0)=ROUND($C$8,0),0,(IF(C191&lt;$C$8,1,-1)))</f>
        <v>0</v>
      </c>
      <c r="I191" s="2" t="n">
        <f aca="false">IF(C191&gt;$C$8, H191*ABS(I190/2), H191*ABS(I190))</f>
        <v>0</v>
      </c>
      <c r="J191" s="2" t="n">
        <f aca="false">$F$8*I191</f>
        <v>0</v>
      </c>
      <c r="K191" s="2" t="n">
        <f aca="false">J191</f>
        <v>0</v>
      </c>
      <c r="L191" s="2" t="n">
        <f aca="false">F191-J191</f>
        <v>66.6875</v>
      </c>
      <c r="M191" s="2" t="n">
        <f aca="false">G191+K191</f>
        <v>133.3125</v>
      </c>
      <c r="N191" s="2" t="n">
        <f aca="false">L191/$E$4</f>
        <v>6.66875</v>
      </c>
      <c r="O191" s="2" t="n">
        <f aca="false">M191/$E$5</f>
        <v>26.6625</v>
      </c>
      <c r="P191" s="2" t="n">
        <f aca="false">(O191-N191)/($D$8-$E$8)*100</f>
        <v>99.96875</v>
      </c>
      <c r="Q191" s="2" t="n">
        <f aca="false">O191-N191</f>
        <v>19.99375</v>
      </c>
      <c r="R191" s="2" t="n">
        <f aca="false">IF(ROUND(Q191,1)&lt;=ROUND(Q190,1),0,R190+Q191)</f>
        <v>0</v>
      </c>
    </row>
    <row r="192" customFormat="false" ht="15" hidden="false" customHeight="false" outlineLevel="0" collapsed="false">
      <c r="B192" s="2" t="n">
        <f aca="false">D192*$E$4+E192*$E$5</f>
        <v>200</v>
      </c>
      <c r="C192" s="2" t="n">
        <f aca="false">0.5*$E$4*D192^2+0.5*$E$5*E192^2</f>
        <v>1999.5833984375</v>
      </c>
      <c r="D192" s="2" t="n">
        <f aca="false">N191</f>
        <v>6.66875</v>
      </c>
      <c r="E192" s="2" t="n">
        <f aca="false">O191</f>
        <v>26.6625</v>
      </c>
      <c r="F192" s="2" t="n">
        <f aca="false">D192*$E$4</f>
        <v>66.6875</v>
      </c>
      <c r="G192" s="2" t="n">
        <f aca="false">E192*$E$5</f>
        <v>133.3125</v>
      </c>
      <c r="H192" s="2" t="n">
        <f aca="false">IF(ROUND(C192,0)=ROUND($C$8,0),0,(IF(C192&lt;$C$8,1,-1)))</f>
        <v>0</v>
      </c>
      <c r="I192" s="2" t="n">
        <f aca="false">IF(C192&gt;$C$8, H192*ABS(I191/2), H192*ABS(I191))</f>
        <v>0</v>
      </c>
      <c r="J192" s="2" t="n">
        <f aca="false">$F$8*I192</f>
        <v>0</v>
      </c>
      <c r="K192" s="2" t="n">
        <f aca="false">J192</f>
        <v>0</v>
      </c>
      <c r="L192" s="2" t="n">
        <f aca="false">F192-J192</f>
        <v>66.6875</v>
      </c>
      <c r="M192" s="2" t="n">
        <f aca="false">G192+K192</f>
        <v>133.3125</v>
      </c>
      <c r="N192" s="2" t="n">
        <f aca="false">L192/$E$4</f>
        <v>6.66875</v>
      </c>
      <c r="O192" s="2" t="n">
        <f aca="false">M192/$E$5</f>
        <v>26.6625</v>
      </c>
      <c r="P192" s="2" t="n">
        <f aca="false">(O192-N192)/($D$8-$E$8)*100</f>
        <v>99.96875</v>
      </c>
      <c r="Q192" s="2" t="n">
        <f aca="false">O192-N192</f>
        <v>19.99375</v>
      </c>
      <c r="R192" s="2" t="n">
        <f aca="false">IF(ROUND(Q192,1)&lt;=ROUND(Q191,1),0,R191+Q192)</f>
        <v>0</v>
      </c>
    </row>
    <row r="193" customFormat="false" ht="15" hidden="false" customHeight="false" outlineLevel="0" collapsed="false">
      <c r="B193" s="2" t="n">
        <f aca="false">D193*$E$4+E193*$E$5</f>
        <v>200</v>
      </c>
      <c r="C193" s="2" t="n">
        <f aca="false">0.5*$E$4*D193^2+0.5*$E$5*E193^2</f>
        <v>1999.5833984375</v>
      </c>
      <c r="D193" s="2" t="n">
        <f aca="false">N192</f>
        <v>6.66875</v>
      </c>
      <c r="E193" s="2" t="n">
        <f aca="false">O192</f>
        <v>26.6625</v>
      </c>
      <c r="F193" s="2" t="n">
        <f aca="false">D193*$E$4</f>
        <v>66.6875</v>
      </c>
      <c r="G193" s="2" t="n">
        <f aca="false">E193*$E$5</f>
        <v>133.3125</v>
      </c>
      <c r="H193" s="2" t="n">
        <f aca="false">IF(ROUND(C193,0)=ROUND($C$8,0),0,(IF(C193&lt;$C$8,1,-1)))</f>
        <v>0</v>
      </c>
      <c r="I193" s="2" t="n">
        <f aca="false">IF(C193&gt;$C$8, H193*ABS(I192/2), H193*ABS(I192))</f>
        <v>0</v>
      </c>
      <c r="J193" s="2" t="n">
        <f aca="false">$F$8*I193</f>
        <v>0</v>
      </c>
      <c r="K193" s="2" t="n">
        <f aca="false">J193</f>
        <v>0</v>
      </c>
      <c r="L193" s="2" t="n">
        <f aca="false">F193-J193</f>
        <v>66.6875</v>
      </c>
      <c r="M193" s="2" t="n">
        <f aca="false">G193+K193</f>
        <v>133.3125</v>
      </c>
      <c r="N193" s="2" t="n">
        <f aca="false">L193/$E$4</f>
        <v>6.66875</v>
      </c>
      <c r="O193" s="2" t="n">
        <f aca="false">M193/$E$5</f>
        <v>26.6625</v>
      </c>
      <c r="P193" s="2" t="n">
        <f aca="false">(O193-N193)/($D$8-$E$8)*100</f>
        <v>99.96875</v>
      </c>
      <c r="Q193" s="2" t="n">
        <f aca="false">O193-N193</f>
        <v>19.99375</v>
      </c>
      <c r="R193" s="2" t="n">
        <f aca="false">IF(ROUND(Q193,1)&lt;=ROUND(Q192,1),0,R192+Q193)</f>
        <v>0</v>
      </c>
    </row>
    <row r="194" customFormat="false" ht="15" hidden="false" customHeight="false" outlineLevel="0" collapsed="false">
      <c r="B194" s="2" t="n">
        <f aca="false">D194*$E$4+E194*$E$5</f>
        <v>200</v>
      </c>
      <c r="C194" s="2" t="n">
        <f aca="false">0.5*$E$4*D194^2+0.5*$E$5*E194^2</f>
        <v>1999.5833984375</v>
      </c>
      <c r="D194" s="2" t="n">
        <f aca="false">N193</f>
        <v>6.66875</v>
      </c>
      <c r="E194" s="2" t="n">
        <f aca="false">O193</f>
        <v>26.6625</v>
      </c>
      <c r="F194" s="2" t="n">
        <f aca="false">D194*$E$4</f>
        <v>66.6875</v>
      </c>
      <c r="G194" s="2" t="n">
        <f aca="false">E194*$E$5</f>
        <v>133.3125</v>
      </c>
      <c r="H194" s="2" t="n">
        <f aca="false">IF(ROUND(C194,0)=ROUND($C$8,0),0,(IF(C194&lt;$C$8,1,-1)))</f>
        <v>0</v>
      </c>
      <c r="I194" s="2" t="n">
        <f aca="false">IF(C194&gt;$C$8, H194*ABS(I193/2), H194*ABS(I193))</f>
        <v>0</v>
      </c>
      <c r="J194" s="2" t="n">
        <f aca="false">$F$8*I194</f>
        <v>0</v>
      </c>
      <c r="K194" s="2" t="n">
        <f aca="false">J194</f>
        <v>0</v>
      </c>
      <c r="L194" s="2" t="n">
        <f aca="false">F194-J194</f>
        <v>66.6875</v>
      </c>
      <c r="M194" s="2" t="n">
        <f aca="false">G194+K194</f>
        <v>133.3125</v>
      </c>
      <c r="N194" s="2" t="n">
        <f aca="false">L194/$E$4</f>
        <v>6.66875</v>
      </c>
      <c r="O194" s="2" t="n">
        <f aca="false">M194/$E$5</f>
        <v>26.6625</v>
      </c>
      <c r="P194" s="2" t="n">
        <f aca="false">(O194-N194)/($D$8-$E$8)*100</f>
        <v>99.96875</v>
      </c>
      <c r="Q194" s="2" t="n">
        <f aca="false">O194-N194</f>
        <v>19.99375</v>
      </c>
      <c r="R194" s="2" t="n">
        <f aca="false">IF(ROUND(Q194,1)&lt;=ROUND(Q193,1),0,R193+Q194)</f>
        <v>0</v>
      </c>
    </row>
    <row r="195" customFormat="false" ht="15" hidden="false" customHeight="false" outlineLevel="0" collapsed="false">
      <c r="B195" s="2" t="n">
        <f aca="false">D195*$E$4+E195*$E$5</f>
        <v>200</v>
      </c>
      <c r="C195" s="2" t="n">
        <f aca="false">0.5*$E$4*D195^2+0.5*$E$5*E195^2</f>
        <v>1999.5833984375</v>
      </c>
      <c r="D195" s="2" t="n">
        <f aca="false">N194</f>
        <v>6.66875</v>
      </c>
      <c r="E195" s="2" t="n">
        <f aca="false">O194</f>
        <v>26.6625</v>
      </c>
      <c r="F195" s="2" t="n">
        <f aca="false">D195*$E$4</f>
        <v>66.6875</v>
      </c>
      <c r="G195" s="2" t="n">
        <f aca="false">E195*$E$5</f>
        <v>133.3125</v>
      </c>
      <c r="H195" s="2" t="n">
        <f aca="false">IF(ROUND(C195,0)=ROUND($C$8,0),0,(IF(C195&lt;$C$8,1,-1)))</f>
        <v>0</v>
      </c>
      <c r="I195" s="2" t="n">
        <f aca="false">IF(C195&gt;$C$8, H195*ABS(I194/2), H195*ABS(I194))</f>
        <v>0</v>
      </c>
      <c r="J195" s="2" t="n">
        <f aca="false">$F$8*I195</f>
        <v>0</v>
      </c>
      <c r="K195" s="2" t="n">
        <f aca="false">J195</f>
        <v>0</v>
      </c>
      <c r="L195" s="2" t="n">
        <f aca="false">F195-J195</f>
        <v>66.6875</v>
      </c>
      <c r="M195" s="2" t="n">
        <f aca="false">G195+K195</f>
        <v>133.3125</v>
      </c>
      <c r="N195" s="2" t="n">
        <f aca="false">L195/$E$4</f>
        <v>6.66875</v>
      </c>
      <c r="O195" s="2" t="n">
        <f aca="false">M195/$E$5</f>
        <v>26.6625</v>
      </c>
      <c r="P195" s="2" t="n">
        <f aca="false">(O195-N195)/($D$8-$E$8)*100</f>
        <v>99.96875</v>
      </c>
      <c r="Q195" s="2" t="n">
        <f aca="false">O195-N195</f>
        <v>19.99375</v>
      </c>
      <c r="R195" s="2" t="n">
        <f aca="false">IF(ROUND(Q195,1)&lt;=ROUND(Q194,1),0,R194+Q195)</f>
        <v>0</v>
      </c>
    </row>
    <row r="196" customFormat="false" ht="15" hidden="false" customHeight="false" outlineLevel="0" collapsed="false">
      <c r="B196" s="2" t="n">
        <f aca="false">D196*$E$4+E196*$E$5</f>
        <v>200</v>
      </c>
      <c r="C196" s="2" t="n">
        <f aca="false">0.5*$E$4*D196^2+0.5*$E$5*E196^2</f>
        <v>1999.5833984375</v>
      </c>
      <c r="D196" s="2" t="n">
        <f aca="false">N195</f>
        <v>6.66875</v>
      </c>
      <c r="E196" s="2" t="n">
        <f aca="false">O195</f>
        <v>26.6625</v>
      </c>
      <c r="F196" s="2" t="n">
        <f aca="false">D196*$E$4</f>
        <v>66.6875</v>
      </c>
      <c r="G196" s="2" t="n">
        <f aca="false">E196*$E$5</f>
        <v>133.3125</v>
      </c>
      <c r="H196" s="2" t="n">
        <f aca="false">IF(ROUND(C196,0)=ROUND($C$8,0),0,(IF(C196&lt;$C$8,1,-1)))</f>
        <v>0</v>
      </c>
      <c r="I196" s="2" t="n">
        <f aca="false">IF(C196&gt;$C$8, H196*ABS(I195/2), H196*ABS(I195))</f>
        <v>0</v>
      </c>
      <c r="J196" s="2" t="n">
        <f aca="false">$F$8*I196</f>
        <v>0</v>
      </c>
      <c r="K196" s="2" t="n">
        <f aca="false">J196</f>
        <v>0</v>
      </c>
      <c r="L196" s="2" t="n">
        <f aca="false">F196-J196</f>
        <v>66.6875</v>
      </c>
      <c r="M196" s="2" t="n">
        <f aca="false">G196+K196</f>
        <v>133.3125</v>
      </c>
      <c r="N196" s="2" t="n">
        <f aca="false">L196/$E$4</f>
        <v>6.66875</v>
      </c>
      <c r="O196" s="2" t="n">
        <f aca="false">M196/$E$5</f>
        <v>26.6625</v>
      </c>
      <c r="P196" s="2" t="n">
        <f aca="false">(O196-N196)/($D$8-$E$8)*100</f>
        <v>99.96875</v>
      </c>
      <c r="Q196" s="2" t="n">
        <f aca="false">O196-N196</f>
        <v>19.99375</v>
      </c>
      <c r="R196" s="2" t="n">
        <f aca="false">IF(ROUND(Q196,1)&lt;=ROUND(Q195,1),0,R195+Q196)</f>
        <v>0</v>
      </c>
    </row>
    <row r="197" customFormat="false" ht="15" hidden="false" customHeight="false" outlineLevel="0" collapsed="false">
      <c r="B197" s="2" t="n">
        <f aca="false">D197*$E$4+E197*$E$5</f>
        <v>200</v>
      </c>
      <c r="C197" s="2" t="n">
        <f aca="false">0.5*$E$4*D197^2+0.5*$E$5*E197^2</f>
        <v>1999.5833984375</v>
      </c>
      <c r="D197" s="2" t="n">
        <f aca="false">N196</f>
        <v>6.66875</v>
      </c>
      <c r="E197" s="2" t="n">
        <f aca="false">O196</f>
        <v>26.6625</v>
      </c>
      <c r="F197" s="2" t="n">
        <f aca="false">D197*$E$4</f>
        <v>66.6875</v>
      </c>
      <c r="G197" s="2" t="n">
        <f aca="false">E197*$E$5</f>
        <v>133.3125</v>
      </c>
      <c r="H197" s="2" t="n">
        <f aca="false">IF(ROUND(C197,0)=ROUND($C$8,0),0,(IF(C197&lt;$C$8,1,-1)))</f>
        <v>0</v>
      </c>
      <c r="I197" s="2" t="n">
        <f aca="false">IF(C197&gt;$C$8, H197*ABS(I196/2), H197*ABS(I196))</f>
        <v>0</v>
      </c>
      <c r="J197" s="2" t="n">
        <f aca="false">$F$8*I197</f>
        <v>0</v>
      </c>
      <c r="K197" s="2" t="n">
        <f aca="false">J197</f>
        <v>0</v>
      </c>
      <c r="L197" s="2" t="n">
        <f aca="false">F197-J197</f>
        <v>66.6875</v>
      </c>
      <c r="M197" s="2" t="n">
        <f aca="false">G197+K197</f>
        <v>133.3125</v>
      </c>
      <c r="N197" s="2" t="n">
        <f aca="false">L197/$E$4</f>
        <v>6.66875</v>
      </c>
      <c r="O197" s="2" t="n">
        <f aca="false">M197/$E$5</f>
        <v>26.6625</v>
      </c>
      <c r="P197" s="2" t="n">
        <f aca="false">(O197-N197)/($D$8-$E$8)*100</f>
        <v>99.96875</v>
      </c>
      <c r="Q197" s="2" t="n">
        <f aca="false">O197-N197</f>
        <v>19.99375</v>
      </c>
      <c r="R197" s="2" t="n">
        <f aca="false">IF(ROUND(Q197,1)&lt;=ROUND(Q196,1),0,R196+Q197)</f>
        <v>0</v>
      </c>
    </row>
    <row r="198" customFormat="false" ht="15" hidden="false" customHeight="false" outlineLevel="0" collapsed="false">
      <c r="B198" s="2" t="n">
        <f aca="false">D198*$E$4+E198*$E$5</f>
        <v>200</v>
      </c>
      <c r="C198" s="2" t="n">
        <f aca="false">0.5*$E$4*D198^2+0.5*$E$5*E198^2</f>
        <v>1999.5833984375</v>
      </c>
      <c r="D198" s="2" t="n">
        <f aca="false">N197</f>
        <v>6.66875</v>
      </c>
      <c r="E198" s="2" t="n">
        <f aca="false">O197</f>
        <v>26.6625</v>
      </c>
      <c r="F198" s="2" t="n">
        <f aca="false">D198*$E$4</f>
        <v>66.6875</v>
      </c>
      <c r="G198" s="2" t="n">
        <f aca="false">E198*$E$5</f>
        <v>133.3125</v>
      </c>
      <c r="H198" s="2" t="n">
        <f aca="false">IF(ROUND(C198,0)=ROUND($C$8,0),0,(IF(C198&lt;$C$8,1,-1)))</f>
        <v>0</v>
      </c>
      <c r="I198" s="2" t="n">
        <f aca="false">IF(C198&gt;$C$8, H198*ABS(I197/2), H198*ABS(I197))</f>
        <v>0</v>
      </c>
      <c r="J198" s="2" t="n">
        <f aca="false">$F$8*I198</f>
        <v>0</v>
      </c>
      <c r="K198" s="2" t="n">
        <f aca="false">J198</f>
        <v>0</v>
      </c>
      <c r="L198" s="2" t="n">
        <f aca="false">F198-J198</f>
        <v>66.6875</v>
      </c>
      <c r="M198" s="2" t="n">
        <f aca="false">G198+K198</f>
        <v>133.3125</v>
      </c>
      <c r="N198" s="2" t="n">
        <f aca="false">L198/$E$4</f>
        <v>6.66875</v>
      </c>
      <c r="O198" s="2" t="n">
        <f aca="false">M198/$E$5</f>
        <v>26.6625</v>
      </c>
      <c r="P198" s="2" t="n">
        <f aca="false">(O198-N198)/($D$8-$E$8)*100</f>
        <v>99.96875</v>
      </c>
      <c r="Q198" s="2" t="n">
        <f aca="false">O198-N198</f>
        <v>19.99375</v>
      </c>
      <c r="R198" s="2" t="n">
        <f aca="false">IF(ROUND(Q198,1)&lt;=ROUND(Q197,1),0,R197+Q198)</f>
        <v>0</v>
      </c>
    </row>
    <row r="199" customFormat="false" ht="15" hidden="false" customHeight="false" outlineLevel="0" collapsed="false">
      <c r="B199" s="2" t="n">
        <f aca="false">D199*$E$4+E199*$E$5</f>
        <v>200</v>
      </c>
      <c r="C199" s="2" t="n">
        <f aca="false">0.5*$E$4*D199^2+0.5*$E$5*E199^2</f>
        <v>1999.5833984375</v>
      </c>
      <c r="D199" s="2" t="n">
        <f aca="false">N198</f>
        <v>6.66875</v>
      </c>
      <c r="E199" s="2" t="n">
        <f aca="false">O198</f>
        <v>26.6625</v>
      </c>
      <c r="F199" s="2" t="n">
        <f aca="false">D199*$E$4</f>
        <v>66.6875</v>
      </c>
      <c r="G199" s="2" t="n">
        <f aca="false">E199*$E$5</f>
        <v>133.3125</v>
      </c>
      <c r="H199" s="2" t="n">
        <f aca="false">IF(ROUND(C199,0)=ROUND($C$8,0),0,(IF(C199&lt;$C$8,1,-1)))</f>
        <v>0</v>
      </c>
      <c r="I199" s="2" t="n">
        <f aca="false">IF(C199&gt;$C$8, H199*ABS(I198/2), H199*ABS(I198))</f>
        <v>0</v>
      </c>
      <c r="J199" s="2" t="n">
        <f aca="false">$F$8*I199</f>
        <v>0</v>
      </c>
      <c r="K199" s="2" t="n">
        <f aca="false">J199</f>
        <v>0</v>
      </c>
      <c r="L199" s="2" t="n">
        <f aca="false">F199-J199</f>
        <v>66.6875</v>
      </c>
      <c r="M199" s="2" t="n">
        <f aca="false">G199+K199</f>
        <v>133.3125</v>
      </c>
      <c r="N199" s="2" t="n">
        <f aca="false">L199/$E$4</f>
        <v>6.66875</v>
      </c>
      <c r="O199" s="2" t="n">
        <f aca="false">M199/$E$5</f>
        <v>26.6625</v>
      </c>
      <c r="P199" s="2" t="n">
        <f aca="false">(O199-N199)/($D$8-$E$8)*100</f>
        <v>99.96875</v>
      </c>
      <c r="Q199" s="2" t="n">
        <f aca="false">O199-N199</f>
        <v>19.99375</v>
      </c>
      <c r="R199" s="2" t="n">
        <f aca="false">IF(ROUND(Q199,1)&lt;=ROUND(Q198,1),0,R198+Q199)</f>
        <v>0</v>
      </c>
    </row>
    <row r="200" customFormat="false" ht="15" hidden="false" customHeight="false" outlineLevel="0" collapsed="false">
      <c r="B200" s="2" t="n">
        <f aca="false">D200*$E$4+E200*$E$5</f>
        <v>200</v>
      </c>
      <c r="C200" s="2" t="n">
        <f aca="false">0.5*$E$4*D200^2+0.5*$E$5*E200^2</f>
        <v>1999.5833984375</v>
      </c>
      <c r="D200" s="2" t="n">
        <f aca="false">N199</f>
        <v>6.66875</v>
      </c>
      <c r="E200" s="2" t="n">
        <f aca="false">O199</f>
        <v>26.6625</v>
      </c>
      <c r="F200" s="2" t="n">
        <f aca="false">D200*$E$4</f>
        <v>66.6875</v>
      </c>
      <c r="G200" s="2" t="n">
        <f aca="false">E200*$E$5</f>
        <v>133.3125</v>
      </c>
      <c r="H200" s="2" t="n">
        <f aca="false">IF(ROUND(C200,0)=ROUND($C$8,0),0,(IF(C200&lt;$C$8,1,-1)))</f>
        <v>0</v>
      </c>
      <c r="I200" s="2" t="n">
        <f aca="false">IF(C200&gt;$C$8, H200*ABS(I199/2), H200*ABS(I199))</f>
        <v>0</v>
      </c>
      <c r="J200" s="2" t="n">
        <f aca="false">$F$8*I200</f>
        <v>0</v>
      </c>
      <c r="K200" s="2" t="n">
        <f aca="false">J200</f>
        <v>0</v>
      </c>
      <c r="L200" s="2" t="n">
        <f aca="false">F200-J200</f>
        <v>66.6875</v>
      </c>
      <c r="M200" s="2" t="n">
        <f aca="false">G200+K200</f>
        <v>133.3125</v>
      </c>
      <c r="N200" s="2" t="n">
        <f aca="false">L200/$E$4</f>
        <v>6.66875</v>
      </c>
      <c r="O200" s="2" t="n">
        <f aca="false">M200/$E$5</f>
        <v>26.6625</v>
      </c>
      <c r="P200" s="2" t="n">
        <f aca="false">(O200-N200)/($D$8-$E$8)*100</f>
        <v>99.96875</v>
      </c>
      <c r="Q200" s="2" t="n">
        <f aca="false">O200-N200</f>
        <v>19.99375</v>
      </c>
      <c r="R200" s="2" t="n">
        <f aca="false">IF(ROUND(Q200,1)&lt;=ROUND(Q199,1),0,R199+Q200)</f>
        <v>0</v>
      </c>
    </row>
    <row r="201" customFormat="false" ht="15" hidden="false" customHeight="false" outlineLevel="0" collapsed="false">
      <c r="B201" s="2" t="n">
        <f aca="false">D201*$E$4+E201*$E$5</f>
        <v>200</v>
      </c>
      <c r="C201" s="2" t="n">
        <f aca="false">0.5*$E$4*D201^2+0.5*$E$5*E201^2</f>
        <v>1999.5833984375</v>
      </c>
      <c r="D201" s="2" t="n">
        <f aca="false">N200</f>
        <v>6.66875</v>
      </c>
      <c r="E201" s="2" t="n">
        <f aca="false">O200</f>
        <v>26.6625</v>
      </c>
      <c r="F201" s="2" t="n">
        <f aca="false">D201*$E$4</f>
        <v>66.6875</v>
      </c>
      <c r="G201" s="2" t="n">
        <f aca="false">E201*$E$5</f>
        <v>133.3125</v>
      </c>
      <c r="H201" s="2" t="n">
        <f aca="false">IF(ROUND(C201,0)=ROUND($C$8,0),0,(IF(C201&lt;$C$8,1,-1)))</f>
        <v>0</v>
      </c>
      <c r="I201" s="2" t="n">
        <f aca="false">IF(C201&gt;$C$8, H201*ABS(I200/2), H201*ABS(I200))</f>
        <v>0</v>
      </c>
      <c r="J201" s="2" t="n">
        <f aca="false">$F$8*I201</f>
        <v>0</v>
      </c>
      <c r="K201" s="2" t="n">
        <f aca="false">J201</f>
        <v>0</v>
      </c>
      <c r="L201" s="2" t="n">
        <f aca="false">F201-J201</f>
        <v>66.6875</v>
      </c>
      <c r="M201" s="2" t="n">
        <f aca="false">G201+K201</f>
        <v>133.3125</v>
      </c>
      <c r="N201" s="2" t="n">
        <f aca="false">L201/$E$4</f>
        <v>6.66875</v>
      </c>
      <c r="O201" s="2" t="n">
        <f aca="false">M201/$E$5</f>
        <v>26.6625</v>
      </c>
      <c r="P201" s="2" t="n">
        <f aca="false">(O201-N201)/($D$8-$E$8)*100</f>
        <v>99.96875</v>
      </c>
      <c r="Q201" s="2" t="n">
        <f aca="false">O201-N201</f>
        <v>19.99375</v>
      </c>
      <c r="R201" s="2" t="n">
        <f aca="false">IF(ROUND(Q201,1)&lt;=ROUND(Q200,1),0,R200+Q201)</f>
        <v>0</v>
      </c>
    </row>
    <row r="202" customFormat="false" ht="15" hidden="false" customHeight="false" outlineLevel="0" collapsed="false">
      <c r="B202" s="2" t="n">
        <f aca="false">D202*$E$4+E202*$E$5</f>
        <v>200</v>
      </c>
      <c r="C202" s="2" t="n">
        <f aca="false">0.5*$E$4*D202^2+0.5*$E$5*E202^2</f>
        <v>1999.5833984375</v>
      </c>
      <c r="D202" s="2" t="n">
        <f aca="false">N201</f>
        <v>6.66875</v>
      </c>
      <c r="E202" s="2" t="n">
        <f aca="false">O201</f>
        <v>26.6625</v>
      </c>
      <c r="F202" s="2" t="n">
        <f aca="false">D202*$E$4</f>
        <v>66.6875</v>
      </c>
      <c r="G202" s="2" t="n">
        <f aca="false">E202*$E$5</f>
        <v>133.3125</v>
      </c>
      <c r="H202" s="2" t="n">
        <f aca="false">IF(ROUND(C202,0)=ROUND($C$8,0),0,(IF(C202&lt;$C$8,1,-1)))</f>
        <v>0</v>
      </c>
      <c r="I202" s="2" t="n">
        <f aca="false">IF(C202&gt;$C$8, H202*ABS(I201/2), H202*ABS(I201))</f>
        <v>0</v>
      </c>
      <c r="J202" s="2" t="n">
        <f aca="false">$F$8*I202</f>
        <v>0</v>
      </c>
      <c r="K202" s="2" t="n">
        <f aca="false">J202</f>
        <v>0</v>
      </c>
      <c r="L202" s="2" t="n">
        <f aca="false">F202-J202</f>
        <v>66.6875</v>
      </c>
      <c r="M202" s="2" t="n">
        <f aca="false">G202+K202</f>
        <v>133.3125</v>
      </c>
      <c r="N202" s="2" t="n">
        <f aca="false">L202/$E$4</f>
        <v>6.66875</v>
      </c>
      <c r="O202" s="2" t="n">
        <f aca="false">M202/$E$5</f>
        <v>26.6625</v>
      </c>
      <c r="P202" s="2" t="n">
        <f aca="false">(O202-N202)/($D$8-$E$8)*100</f>
        <v>99.96875</v>
      </c>
      <c r="Q202" s="2" t="n">
        <f aca="false">O202-N202</f>
        <v>19.99375</v>
      </c>
      <c r="R202" s="2" t="n">
        <f aca="false">IF(ROUND(Q202,1)&lt;=ROUND(Q201,1),0,R201+Q202)</f>
        <v>0</v>
      </c>
    </row>
    <row r="203" customFormat="false" ht="15" hidden="false" customHeight="false" outlineLevel="0" collapsed="false">
      <c r="B203" s="2" t="n">
        <f aca="false">D203*$E$4+E203*$E$5</f>
        <v>200</v>
      </c>
      <c r="C203" s="2" t="n">
        <f aca="false">0.5*$E$4*D203^2+0.5*$E$5*E203^2</f>
        <v>1999.5833984375</v>
      </c>
      <c r="D203" s="2" t="n">
        <f aca="false">N202</f>
        <v>6.66875</v>
      </c>
      <c r="E203" s="2" t="n">
        <f aca="false">O202</f>
        <v>26.6625</v>
      </c>
      <c r="F203" s="2" t="n">
        <f aca="false">D203*$E$4</f>
        <v>66.6875</v>
      </c>
      <c r="G203" s="2" t="n">
        <f aca="false">E203*$E$5</f>
        <v>133.3125</v>
      </c>
      <c r="H203" s="2" t="n">
        <f aca="false">IF(ROUND(C203,0)=ROUND($C$8,0),0,(IF(C203&lt;$C$8,1,-1)))</f>
        <v>0</v>
      </c>
      <c r="I203" s="2" t="n">
        <f aca="false">IF(C203&gt;$C$8, H203*ABS(I202/2), H203*ABS(I202))</f>
        <v>0</v>
      </c>
      <c r="J203" s="2" t="n">
        <f aca="false">$F$8*I203</f>
        <v>0</v>
      </c>
      <c r="K203" s="2" t="n">
        <f aca="false">J203</f>
        <v>0</v>
      </c>
      <c r="L203" s="2" t="n">
        <f aca="false">F203-J203</f>
        <v>66.6875</v>
      </c>
      <c r="M203" s="2" t="n">
        <f aca="false">G203+K203</f>
        <v>133.3125</v>
      </c>
      <c r="N203" s="2" t="n">
        <f aca="false">L203/$E$4</f>
        <v>6.66875</v>
      </c>
      <c r="O203" s="2" t="n">
        <f aca="false">M203/$E$5</f>
        <v>26.6625</v>
      </c>
      <c r="P203" s="2" t="n">
        <f aca="false">(O203-N203)/($D$8-$E$8)*100</f>
        <v>99.96875</v>
      </c>
      <c r="Q203" s="2" t="n">
        <f aca="false">O203-N203</f>
        <v>19.99375</v>
      </c>
      <c r="R203" s="2" t="n">
        <f aca="false">IF(ROUND(Q203,1)&lt;=ROUND(Q202,1),0,R202+Q203)</f>
        <v>0</v>
      </c>
    </row>
    <row r="204" customFormat="false" ht="15" hidden="false" customHeight="false" outlineLevel="0" collapsed="false">
      <c r="B204" s="2" t="n">
        <f aca="false">D204*$E$4+E204*$E$5</f>
        <v>200</v>
      </c>
      <c r="C204" s="2" t="n">
        <f aca="false">0.5*$E$4*D204^2+0.5*$E$5*E204^2</f>
        <v>1999.5833984375</v>
      </c>
      <c r="D204" s="2" t="n">
        <f aca="false">N203</f>
        <v>6.66875</v>
      </c>
      <c r="E204" s="2" t="n">
        <f aca="false">O203</f>
        <v>26.6625</v>
      </c>
      <c r="F204" s="2" t="n">
        <f aca="false">D204*$E$4</f>
        <v>66.6875</v>
      </c>
      <c r="G204" s="2" t="n">
        <f aca="false">E204*$E$5</f>
        <v>133.3125</v>
      </c>
      <c r="H204" s="2" t="n">
        <f aca="false">IF(ROUND(C204,0)=ROUND($C$8,0),0,(IF(C204&lt;$C$8,1,-1)))</f>
        <v>0</v>
      </c>
      <c r="I204" s="2" t="n">
        <f aca="false">IF(C204&gt;$C$8, H204*ABS(I203/2), H204*ABS(I203))</f>
        <v>0</v>
      </c>
      <c r="J204" s="2" t="n">
        <f aca="false">$F$8*I204</f>
        <v>0</v>
      </c>
      <c r="K204" s="2" t="n">
        <f aca="false">J204</f>
        <v>0</v>
      </c>
      <c r="L204" s="2" t="n">
        <f aca="false">F204-J204</f>
        <v>66.6875</v>
      </c>
      <c r="M204" s="2" t="n">
        <f aca="false">G204+K204</f>
        <v>133.3125</v>
      </c>
      <c r="N204" s="2" t="n">
        <f aca="false">L204/$E$4</f>
        <v>6.66875</v>
      </c>
      <c r="O204" s="2" t="n">
        <f aca="false">M204/$E$5</f>
        <v>26.6625</v>
      </c>
      <c r="P204" s="2" t="n">
        <f aca="false">(O204-N204)/($D$8-$E$8)*100</f>
        <v>99.96875</v>
      </c>
      <c r="Q204" s="2" t="n">
        <f aca="false">O204-N204</f>
        <v>19.99375</v>
      </c>
      <c r="R204" s="2" t="n">
        <f aca="false">IF(ROUND(Q204,1)&lt;=ROUND(Q203,1),0,R203+Q204)</f>
        <v>0</v>
      </c>
    </row>
    <row r="205" customFormat="false" ht="15" hidden="false" customHeight="false" outlineLevel="0" collapsed="false">
      <c r="B205" s="2" t="n">
        <f aca="false">D205*$E$4+E205*$E$5</f>
        <v>200</v>
      </c>
      <c r="C205" s="2" t="n">
        <f aca="false">0.5*$E$4*D205^2+0.5*$E$5*E205^2</f>
        <v>1999.5833984375</v>
      </c>
      <c r="D205" s="2" t="n">
        <f aca="false">N204</f>
        <v>6.66875</v>
      </c>
      <c r="E205" s="2" t="n">
        <f aca="false">O204</f>
        <v>26.6625</v>
      </c>
      <c r="F205" s="2" t="n">
        <f aca="false">D205*$E$4</f>
        <v>66.6875</v>
      </c>
      <c r="G205" s="2" t="n">
        <f aca="false">E205*$E$5</f>
        <v>133.3125</v>
      </c>
      <c r="H205" s="2" t="n">
        <f aca="false">IF(ROUND(C205,0)=ROUND($C$8,0),0,(IF(C205&lt;$C$8,1,-1)))</f>
        <v>0</v>
      </c>
      <c r="I205" s="2" t="n">
        <f aca="false">IF(C205&gt;$C$8, H205*ABS(I204/2), H205*ABS(I204))</f>
        <v>0</v>
      </c>
      <c r="J205" s="2" t="n">
        <f aca="false">$F$8*I205</f>
        <v>0</v>
      </c>
      <c r="K205" s="2" t="n">
        <f aca="false">J205</f>
        <v>0</v>
      </c>
      <c r="L205" s="2" t="n">
        <f aca="false">F205-J205</f>
        <v>66.6875</v>
      </c>
      <c r="M205" s="2" t="n">
        <f aca="false">G205+K205</f>
        <v>133.3125</v>
      </c>
      <c r="N205" s="2" t="n">
        <f aca="false">L205/$E$4</f>
        <v>6.66875</v>
      </c>
      <c r="O205" s="2" t="n">
        <f aca="false">M205/$E$5</f>
        <v>26.6625</v>
      </c>
      <c r="P205" s="2" t="n">
        <f aca="false">(O205-N205)/($D$8-$E$8)*100</f>
        <v>99.96875</v>
      </c>
      <c r="Q205" s="2" t="n">
        <f aca="false">O205-N205</f>
        <v>19.99375</v>
      </c>
      <c r="R205" s="2" t="n">
        <f aca="false">IF(ROUND(Q205,1)&lt;=ROUND(Q204,1),0,R204+Q205)</f>
        <v>0</v>
      </c>
    </row>
    <row r="206" customFormat="false" ht="15" hidden="false" customHeight="false" outlineLevel="0" collapsed="false">
      <c r="B206" s="2" t="n">
        <f aca="false">D206*$E$4+E206*$E$5</f>
        <v>200</v>
      </c>
      <c r="C206" s="2" t="n">
        <f aca="false">0.5*$E$4*D206^2+0.5*$E$5*E206^2</f>
        <v>1999.5833984375</v>
      </c>
      <c r="D206" s="2" t="n">
        <f aca="false">N205</f>
        <v>6.66875</v>
      </c>
      <c r="E206" s="2" t="n">
        <f aca="false">O205</f>
        <v>26.6625</v>
      </c>
      <c r="F206" s="2" t="n">
        <f aca="false">D206*$E$4</f>
        <v>66.6875</v>
      </c>
      <c r="G206" s="2" t="n">
        <f aca="false">E206*$E$5</f>
        <v>133.3125</v>
      </c>
      <c r="H206" s="2" t="n">
        <f aca="false">IF(ROUND(C206,0)=ROUND($C$8,0),0,(IF(C206&lt;$C$8,1,-1)))</f>
        <v>0</v>
      </c>
      <c r="I206" s="2" t="n">
        <f aca="false">IF(C206&gt;$C$8, H206*ABS(I205/2), H206*ABS(I205))</f>
        <v>0</v>
      </c>
      <c r="J206" s="2" t="n">
        <f aca="false">$F$8*I206</f>
        <v>0</v>
      </c>
      <c r="K206" s="2" t="n">
        <f aca="false">J206</f>
        <v>0</v>
      </c>
      <c r="L206" s="2" t="n">
        <f aca="false">F206-J206</f>
        <v>66.6875</v>
      </c>
      <c r="M206" s="2" t="n">
        <f aca="false">G206+K206</f>
        <v>133.3125</v>
      </c>
      <c r="N206" s="2" t="n">
        <f aca="false">L206/$E$4</f>
        <v>6.66875</v>
      </c>
      <c r="O206" s="2" t="n">
        <f aca="false">M206/$E$5</f>
        <v>26.6625</v>
      </c>
      <c r="P206" s="2" t="n">
        <f aca="false">(O206-N206)/($D$8-$E$8)*100</f>
        <v>99.96875</v>
      </c>
      <c r="Q206" s="2" t="n">
        <f aca="false">O206-N206</f>
        <v>19.99375</v>
      </c>
      <c r="R206" s="2" t="n">
        <f aca="false">IF(ROUND(Q206,1)&lt;=ROUND(Q205,1),0,R205+Q206)</f>
        <v>0</v>
      </c>
    </row>
    <row r="207" customFormat="false" ht="15" hidden="false" customHeight="false" outlineLevel="0" collapsed="false">
      <c r="B207" s="2" t="n">
        <f aca="false">D207*$E$4+E207*$E$5</f>
        <v>200</v>
      </c>
      <c r="C207" s="2" t="n">
        <f aca="false">0.5*$E$4*D207^2+0.5*$E$5*E207^2</f>
        <v>1999.5833984375</v>
      </c>
      <c r="D207" s="2" t="n">
        <f aca="false">N206</f>
        <v>6.66875</v>
      </c>
      <c r="E207" s="2" t="n">
        <f aca="false">O206</f>
        <v>26.6625</v>
      </c>
      <c r="F207" s="2" t="n">
        <f aca="false">D207*$E$4</f>
        <v>66.6875</v>
      </c>
      <c r="G207" s="2" t="n">
        <f aca="false">E207*$E$5</f>
        <v>133.3125</v>
      </c>
      <c r="H207" s="2" t="n">
        <f aca="false">IF(ROUND(C207,0)=ROUND($C$8,0),0,(IF(C207&lt;$C$8,1,-1)))</f>
        <v>0</v>
      </c>
      <c r="I207" s="2" t="n">
        <f aca="false">IF(C207&gt;$C$8, H207*ABS(I206/2), H207*ABS(I206))</f>
        <v>0</v>
      </c>
      <c r="J207" s="2" t="n">
        <f aca="false">$F$8*I207</f>
        <v>0</v>
      </c>
      <c r="K207" s="2" t="n">
        <f aca="false">J207</f>
        <v>0</v>
      </c>
      <c r="L207" s="2" t="n">
        <f aca="false">F207-J207</f>
        <v>66.6875</v>
      </c>
      <c r="M207" s="2" t="n">
        <f aca="false">G207+K207</f>
        <v>133.3125</v>
      </c>
      <c r="N207" s="2" t="n">
        <f aca="false">L207/$E$4</f>
        <v>6.66875</v>
      </c>
      <c r="O207" s="2" t="n">
        <f aca="false">M207/$E$5</f>
        <v>26.6625</v>
      </c>
      <c r="P207" s="2" t="n">
        <f aca="false">(O207-N207)/($D$8-$E$8)*100</f>
        <v>99.96875</v>
      </c>
      <c r="Q207" s="2" t="n">
        <f aca="false">O207-N207</f>
        <v>19.99375</v>
      </c>
      <c r="R207" s="2" t="n">
        <f aca="false">IF(ROUND(Q207,1)&lt;=ROUND(Q206,1),0,R206+Q207)</f>
        <v>0</v>
      </c>
    </row>
    <row r="208" customFormat="false" ht="15" hidden="false" customHeight="false" outlineLevel="0" collapsed="false">
      <c r="B208" s="2" t="n">
        <f aca="false">D208*$E$4+E208*$E$5</f>
        <v>200</v>
      </c>
      <c r="C208" s="2" t="n">
        <f aca="false">0.5*$E$4*D208^2+0.5*$E$5*E208^2</f>
        <v>1999.5833984375</v>
      </c>
      <c r="D208" s="2" t="n">
        <f aca="false">N207</f>
        <v>6.66875</v>
      </c>
      <c r="E208" s="2" t="n">
        <f aca="false">O207</f>
        <v>26.6625</v>
      </c>
      <c r="F208" s="2" t="n">
        <f aca="false">D208*$E$4</f>
        <v>66.6875</v>
      </c>
      <c r="G208" s="2" t="n">
        <f aca="false">E208*$E$5</f>
        <v>133.3125</v>
      </c>
      <c r="H208" s="2" t="n">
        <f aca="false">IF(ROUND(C208,0)=ROUND($C$8,0),0,(IF(C208&lt;$C$8,1,-1)))</f>
        <v>0</v>
      </c>
      <c r="I208" s="2" t="n">
        <f aca="false">IF(C208&gt;$C$8, H208*ABS(I207/2), H208*ABS(I207))</f>
        <v>0</v>
      </c>
      <c r="J208" s="2" t="n">
        <f aca="false">$F$8*I208</f>
        <v>0</v>
      </c>
      <c r="K208" s="2" t="n">
        <f aca="false">J208</f>
        <v>0</v>
      </c>
      <c r="L208" s="2" t="n">
        <f aca="false">F208-J208</f>
        <v>66.6875</v>
      </c>
      <c r="M208" s="2" t="n">
        <f aca="false">G208+K208</f>
        <v>133.3125</v>
      </c>
      <c r="N208" s="2" t="n">
        <f aca="false">L208/$E$4</f>
        <v>6.66875</v>
      </c>
      <c r="O208" s="2" t="n">
        <f aca="false">M208/$E$5</f>
        <v>26.6625</v>
      </c>
      <c r="P208" s="2" t="n">
        <f aca="false">(O208-N208)/($D$8-$E$8)*100</f>
        <v>99.96875</v>
      </c>
      <c r="Q208" s="2" t="n">
        <f aca="false">O208-N208</f>
        <v>19.99375</v>
      </c>
      <c r="R208" s="2" t="n">
        <f aca="false">IF(ROUND(Q208,1)&lt;=ROUND(Q207,1),0,R207+Q208)</f>
        <v>0</v>
      </c>
    </row>
    <row r="209" customFormat="false" ht="15" hidden="false" customHeight="false" outlineLevel="0" collapsed="false">
      <c r="B209" s="2" t="n">
        <f aca="false">D209*$E$4+E209*$E$5</f>
        <v>200</v>
      </c>
      <c r="C209" s="2" t="n">
        <f aca="false">0.5*$E$4*D209^2+0.5*$E$5*E209^2</f>
        <v>1999.5833984375</v>
      </c>
      <c r="D209" s="2" t="n">
        <f aca="false">N208</f>
        <v>6.66875</v>
      </c>
      <c r="E209" s="2" t="n">
        <f aca="false">O208</f>
        <v>26.6625</v>
      </c>
      <c r="F209" s="2" t="n">
        <f aca="false">D209*$E$4</f>
        <v>66.6875</v>
      </c>
      <c r="G209" s="2" t="n">
        <f aca="false">E209*$E$5</f>
        <v>133.3125</v>
      </c>
      <c r="H209" s="2" t="n">
        <f aca="false">IF(ROUND(C209,0)=ROUND($C$8,0),0,(IF(C209&lt;$C$8,1,-1)))</f>
        <v>0</v>
      </c>
      <c r="I209" s="2" t="n">
        <f aca="false">IF(C209&gt;$C$8, H209*ABS(I208/2), H209*ABS(I208))</f>
        <v>0</v>
      </c>
      <c r="J209" s="2" t="n">
        <f aca="false">$F$8*I209</f>
        <v>0</v>
      </c>
      <c r="K209" s="2" t="n">
        <f aca="false">J209</f>
        <v>0</v>
      </c>
      <c r="L209" s="2" t="n">
        <f aca="false">F209-J209</f>
        <v>66.6875</v>
      </c>
      <c r="M209" s="2" t="n">
        <f aca="false">G209+K209</f>
        <v>133.3125</v>
      </c>
      <c r="N209" s="2" t="n">
        <f aca="false">L209/$E$4</f>
        <v>6.66875</v>
      </c>
      <c r="O209" s="2" t="n">
        <f aca="false">M209/$E$5</f>
        <v>26.6625</v>
      </c>
      <c r="P209" s="2" t="n">
        <f aca="false">(O209-N209)/($D$8-$E$8)*100</f>
        <v>99.96875</v>
      </c>
      <c r="Q209" s="2" t="n">
        <f aca="false">O209-N209</f>
        <v>19.99375</v>
      </c>
      <c r="R209" s="2" t="n">
        <f aca="false">IF(ROUND(Q209,1)&lt;=ROUND(Q208,1),0,R208+Q209)</f>
        <v>0</v>
      </c>
    </row>
    <row r="210" customFormat="false" ht="15" hidden="false" customHeight="false" outlineLevel="0" collapsed="false">
      <c r="B210" s="2" t="n">
        <f aca="false">D210*$E$4+E210*$E$5</f>
        <v>200</v>
      </c>
      <c r="C210" s="2" t="n">
        <f aca="false">0.5*$E$4*D210^2+0.5*$E$5*E210^2</f>
        <v>1999.5833984375</v>
      </c>
      <c r="D210" s="2" t="n">
        <f aca="false">N209</f>
        <v>6.66875</v>
      </c>
      <c r="E210" s="2" t="n">
        <f aca="false">O209</f>
        <v>26.6625</v>
      </c>
      <c r="F210" s="2" t="n">
        <f aca="false">D210*$E$4</f>
        <v>66.6875</v>
      </c>
      <c r="G210" s="2" t="n">
        <f aca="false">E210*$E$5</f>
        <v>133.3125</v>
      </c>
      <c r="H210" s="2" t="n">
        <f aca="false">IF(ROUND(C210,0)=ROUND($C$8,0),0,(IF(C210&lt;$C$8,1,-1)))</f>
        <v>0</v>
      </c>
      <c r="I210" s="2" t="n">
        <f aca="false">IF(C210&gt;$C$8, H210*ABS(I209/2), H210*ABS(I209))</f>
        <v>0</v>
      </c>
      <c r="J210" s="2" t="n">
        <f aca="false">$F$8*I210</f>
        <v>0</v>
      </c>
      <c r="K210" s="2" t="n">
        <f aca="false">J210</f>
        <v>0</v>
      </c>
      <c r="L210" s="2" t="n">
        <f aca="false">F210-J210</f>
        <v>66.6875</v>
      </c>
      <c r="M210" s="2" t="n">
        <f aca="false">G210+K210</f>
        <v>133.3125</v>
      </c>
      <c r="N210" s="2" t="n">
        <f aca="false">L210/$E$4</f>
        <v>6.66875</v>
      </c>
      <c r="O210" s="2" t="n">
        <f aca="false">M210/$E$5</f>
        <v>26.6625</v>
      </c>
      <c r="P210" s="2" t="n">
        <f aca="false">(O210-N210)/($D$8-$E$8)*100</f>
        <v>99.96875</v>
      </c>
      <c r="Q210" s="2" t="n">
        <f aca="false">O210-N210</f>
        <v>19.99375</v>
      </c>
      <c r="R210" s="2" t="n">
        <f aca="false">IF(ROUND(Q210,1)&lt;=ROUND(Q209,1),0,R209+Q210)</f>
        <v>0</v>
      </c>
    </row>
    <row r="211" customFormat="false" ht="15" hidden="false" customHeight="false" outlineLevel="0" collapsed="false">
      <c r="B211" s="2" t="n">
        <f aca="false">D211*$E$4+E211*$E$5</f>
        <v>200</v>
      </c>
      <c r="C211" s="2" t="n">
        <f aca="false">0.5*$E$4*D211^2+0.5*$E$5*E211^2</f>
        <v>1999.5833984375</v>
      </c>
      <c r="D211" s="2" t="n">
        <f aca="false">N210</f>
        <v>6.66875</v>
      </c>
      <c r="E211" s="2" t="n">
        <f aca="false">O210</f>
        <v>26.6625</v>
      </c>
      <c r="F211" s="2" t="n">
        <f aca="false">D211*$E$4</f>
        <v>66.6875</v>
      </c>
      <c r="G211" s="2" t="n">
        <f aca="false">E211*$E$5</f>
        <v>133.3125</v>
      </c>
      <c r="H211" s="2" t="n">
        <f aca="false">IF(ROUND(C211,0)=ROUND($C$8,0),0,(IF(C211&lt;$C$8,1,-1)))</f>
        <v>0</v>
      </c>
      <c r="I211" s="2" t="n">
        <f aca="false">IF(C211&gt;$C$8, H211*ABS(I210/2), H211*ABS(I210))</f>
        <v>0</v>
      </c>
      <c r="J211" s="2" t="n">
        <f aca="false">$F$8*I211</f>
        <v>0</v>
      </c>
      <c r="K211" s="2" t="n">
        <f aca="false">J211</f>
        <v>0</v>
      </c>
      <c r="L211" s="2" t="n">
        <f aca="false">F211-J211</f>
        <v>66.6875</v>
      </c>
      <c r="M211" s="2" t="n">
        <f aca="false">G211+K211</f>
        <v>133.3125</v>
      </c>
      <c r="N211" s="2" t="n">
        <f aca="false">L211/$E$4</f>
        <v>6.66875</v>
      </c>
      <c r="O211" s="2" t="n">
        <f aca="false">M211/$E$5</f>
        <v>26.6625</v>
      </c>
      <c r="P211" s="2" t="n">
        <f aca="false">(O211-N211)/($D$8-$E$8)*100</f>
        <v>99.96875</v>
      </c>
      <c r="Q211" s="2" t="n">
        <f aca="false">O211-N211</f>
        <v>19.99375</v>
      </c>
      <c r="R211" s="2" t="n">
        <f aca="false">IF(ROUND(Q211,1)&lt;=ROUND(Q210,1),0,R210+Q211)</f>
        <v>0</v>
      </c>
    </row>
    <row r="212" customFormat="false" ht="15" hidden="false" customHeight="false" outlineLevel="0" collapsed="false">
      <c r="B212" s="2" t="n">
        <f aca="false">D212*$E$4+E212*$E$5</f>
        <v>200</v>
      </c>
      <c r="C212" s="2" t="n">
        <f aca="false">0.5*$E$4*D212^2+0.5*$E$5*E212^2</f>
        <v>1999.5833984375</v>
      </c>
      <c r="D212" s="2" t="n">
        <f aca="false">N211</f>
        <v>6.66875</v>
      </c>
      <c r="E212" s="2" t="n">
        <f aca="false">O211</f>
        <v>26.6625</v>
      </c>
      <c r="F212" s="2" t="n">
        <f aca="false">D212*$E$4</f>
        <v>66.6875</v>
      </c>
      <c r="G212" s="2" t="n">
        <f aca="false">E212*$E$5</f>
        <v>133.3125</v>
      </c>
      <c r="H212" s="2" t="n">
        <f aca="false">IF(ROUND(C212,0)=ROUND($C$8,0),0,(IF(C212&lt;$C$8,1,-1)))</f>
        <v>0</v>
      </c>
      <c r="I212" s="2" t="n">
        <f aca="false">IF(C212&gt;$C$8, H212*ABS(I211/2), H212*ABS(I211))</f>
        <v>0</v>
      </c>
      <c r="J212" s="2" t="n">
        <f aca="false">$F$8*I212</f>
        <v>0</v>
      </c>
      <c r="K212" s="2" t="n">
        <f aca="false">J212</f>
        <v>0</v>
      </c>
      <c r="L212" s="2" t="n">
        <f aca="false">F212-J212</f>
        <v>66.6875</v>
      </c>
      <c r="M212" s="2" t="n">
        <f aca="false">G212+K212</f>
        <v>133.3125</v>
      </c>
      <c r="N212" s="2" t="n">
        <f aca="false">L212/$E$4</f>
        <v>6.66875</v>
      </c>
      <c r="O212" s="2" t="n">
        <f aca="false">M212/$E$5</f>
        <v>26.6625</v>
      </c>
      <c r="P212" s="2" t="n">
        <f aca="false">(O212-N212)/($D$8-$E$8)*100</f>
        <v>99.96875</v>
      </c>
      <c r="Q212" s="2" t="n">
        <f aca="false">O212-N212</f>
        <v>19.99375</v>
      </c>
      <c r="R212" s="2" t="n">
        <f aca="false">IF(ROUND(Q212,1)&lt;=ROUND(Q211,1),0,R211+Q212)</f>
        <v>0</v>
      </c>
    </row>
    <row r="213" customFormat="false" ht="15" hidden="false" customHeight="false" outlineLevel="0" collapsed="false">
      <c r="B213" s="2" t="n">
        <f aca="false">D213*$E$4+E213*$E$5</f>
        <v>200</v>
      </c>
      <c r="C213" s="2" t="n">
        <f aca="false">0.5*$E$4*D213^2+0.5*$E$5*E213^2</f>
        <v>1999.5833984375</v>
      </c>
      <c r="D213" s="2" t="n">
        <f aca="false">N212</f>
        <v>6.66875</v>
      </c>
      <c r="E213" s="2" t="n">
        <f aca="false">O212</f>
        <v>26.6625</v>
      </c>
      <c r="F213" s="2" t="n">
        <f aca="false">D213*$E$4</f>
        <v>66.6875</v>
      </c>
      <c r="G213" s="2" t="n">
        <f aca="false">E213*$E$5</f>
        <v>133.3125</v>
      </c>
      <c r="H213" s="2" t="n">
        <f aca="false">IF(ROUND(C213,0)=ROUND($C$8,0),0,(IF(C213&lt;$C$8,1,-1)))</f>
        <v>0</v>
      </c>
      <c r="I213" s="2" t="n">
        <f aca="false">IF(C213&gt;$C$8, H213*ABS(I212/2), H213*ABS(I212))</f>
        <v>0</v>
      </c>
      <c r="J213" s="2" t="n">
        <f aca="false">$F$8*I213</f>
        <v>0</v>
      </c>
      <c r="K213" s="2" t="n">
        <f aca="false">J213</f>
        <v>0</v>
      </c>
      <c r="L213" s="2" t="n">
        <f aca="false">F213-J213</f>
        <v>66.6875</v>
      </c>
      <c r="M213" s="2" t="n">
        <f aca="false">G213+K213</f>
        <v>133.3125</v>
      </c>
      <c r="N213" s="2" t="n">
        <f aca="false">L213/$E$4</f>
        <v>6.66875</v>
      </c>
      <c r="O213" s="2" t="n">
        <f aca="false">M213/$E$5</f>
        <v>26.6625</v>
      </c>
      <c r="P213" s="2" t="n">
        <f aca="false">(O213-N213)/($D$8-$E$8)*100</f>
        <v>99.96875</v>
      </c>
      <c r="Q213" s="2" t="n">
        <f aca="false">O213-N213</f>
        <v>19.99375</v>
      </c>
      <c r="R213" s="2" t="n">
        <f aca="false">IF(ROUND(Q213,1)&lt;=ROUND(Q212,1),0,R212+Q213)</f>
        <v>0</v>
      </c>
    </row>
    <row r="214" customFormat="false" ht="15" hidden="false" customHeight="false" outlineLevel="0" collapsed="false">
      <c r="B214" s="2" t="n">
        <f aca="false">D214*$E$4+E214*$E$5</f>
        <v>200</v>
      </c>
      <c r="C214" s="2" t="n">
        <f aca="false">0.5*$E$4*D214^2+0.5*$E$5*E214^2</f>
        <v>1999.5833984375</v>
      </c>
      <c r="D214" s="2" t="n">
        <f aca="false">N213</f>
        <v>6.66875</v>
      </c>
      <c r="E214" s="2" t="n">
        <f aca="false">O213</f>
        <v>26.6625</v>
      </c>
      <c r="F214" s="2" t="n">
        <f aca="false">D214*$E$4</f>
        <v>66.6875</v>
      </c>
      <c r="G214" s="2" t="n">
        <f aca="false">E214*$E$5</f>
        <v>133.3125</v>
      </c>
      <c r="H214" s="2" t="n">
        <f aca="false">IF(ROUND(C214,0)=ROUND($C$8,0),0,(IF(C214&lt;$C$8,1,-1)))</f>
        <v>0</v>
      </c>
      <c r="I214" s="2" t="n">
        <f aca="false">IF(C214&gt;$C$8, H214*ABS(I213/2), H214*ABS(I213))</f>
        <v>0</v>
      </c>
      <c r="J214" s="2" t="n">
        <f aca="false">$F$8*I214</f>
        <v>0</v>
      </c>
      <c r="K214" s="2" t="n">
        <f aca="false">J214</f>
        <v>0</v>
      </c>
      <c r="L214" s="2" t="n">
        <f aca="false">F214-J214</f>
        <v>66.6875</v>
      </c>
      <c r="M214" s="2" t="n">
        <f aca="false">G214+K214</f>
        <v>133.3125</v>
      </c>
      <c r="N214" s="2" t="n">
        <f aca="false">L214/$E$4</f>
        <v>6.66875</v>
      </c>
      <c r="O214" s="2" t="n">
        <f aca="false">M214/$E$5</f>
        <v>26.6625</v>
      </c>
      <c r="P214" s="2" t="n">
        <f aca="false">(O214-N214)/($D$8-$E$8)*100</f>
        <v>99.96875</v>
      </c>
      <c r="Q214" s="2" t="n">
        <f aca="false">O214-N214</f>
        <v>19.99375</v>
      </c>
      <c r="R214" s="2" t="n">
        <f aca="false">IF(ROUND(Q214,1)&lt;=ROUND(Q213,1),0,R213+Q214)</f>
        <v>0</v>
      </c>
    </row>
    <row r="215" customFormat="false" ht="15" hidden="false" customHeight="false" outlineLevel="0" collapsed="false">
      <c r="B215" s="2" t="n">
        <f aca="false">D215*$E$4+E215*$E$5</f>
        <v>200</v>
      </c>
      <c r="C215" s="2" t="n">
        <f aca="false">0.5*$E$4*D215^2+0.5*$E$5*E215^2</f>
        <v>1999.5833984375</v>
      </c>
      <c r="D215" s="2" t="n">
        <f aca="false">N214</f>
        <v>6.66875</v>
      </c>
      <c r="E215" s="2" t="n">
        <f aca="false">O214</f>
        <v>26.6625</v>
      </c>
      <c r="F215" s="2" t="n">
        <f aca="false">D215*$E$4</f>
        <v>66.6875</v>
      </c>
      <c r="G215" s="2" t="n">
        <f aca="false">E215*$E$5</f>
        <v>133.3125</v>
      </c>
      <c r="H215" s="2" t="n">
        <f aca="false">IF(ROUND(C215,0)=ROUND($C$8,0),0,(IF(C215&lt;$C$8,1,-1)))</f>
        <v>0</v>
      </c>
      <c r="I215" s="2" t="n">
        <f aca="false">IF(C215&gt;$C$8, H215*ABS(I214/2), H215*ABS(I214))</f>
        <v>0</v>
      </c>
      <c r="J215" s="2" t="n">
        <f aca="false">$F$8*I215</f>
        <v>0</v>
      </c>
      <c r="K215" s="2" t="n">
        <f aca="false">J215</f>
        <v>0</v>
      </c>
      <c r="L215" s="2" t="n">
        <f aca="false">F215-J215</f>
        <v>66.6875</v>
      </c>
      <c r="M215" s="2" t="n">
        <f aca="false">G215+K215</f>
        <v>133.3125</v>
      </c>
      <c r="N215" s="2" t="n">
        <f aca="false">L215/$E$4</f>
        <v>6.66875</v>
      </c>
      <c r="O215" s="2" t="n">
        <f aca="false">M215/$E$5</f>
        <v>26.6625</v>
      </c>
      <c r="P215" s="2" t="n">
        <f aca="false">(O215-N215)/($D$8-$E$8)*100</f>
        <v>99.96875</v>
      </c>
      <c r="Q215" s="2" t="n">
        <f aca="false">O215-N215</f>
        <v>19.99375</v>
      </c>
      <c r="R215" s="2" t="n">
        <f aca="false">IF(ROUND(Q215,1)&lt;=ROUND(Q214,1),0,R214+Q215)</f>
        <v>0</v>
      </c>
    </row>
    <row r="216" customFormat="false" ht="15" hidden="false" customHeight="false" outlineLevel="0" collapsed="false">
      <c r="B216" s="2" t="n">
        <f aca="false">D216*$E$4+E216*$E$5</f>
        <v>200</v>
      </c>
      <c r="C216" s="2" t="n">
        <f aca="false">0.5*$E$4*D216^2+0.5*$E$5*E216^2</f>
        <v>1999.5833984375</v>
      </c>
      <c r="D216" s="2" t="n">
        <f aca="false">N215</f>
        <v>6.66875</v>
      </c>
      <c r="E216" s="2" t="n">
        <f aca="false">O215</f>
        <v>26.6625</v>
      </c>
      <c r="F216" s="2" t="n">
        <f aca="false">D216*$E$4</f>
        <v>66.6875</v>
      </c>
      <c r="G216" s="2" t="n">
        <f aca="false">E216*$E$5</f>
        <v>133.3125</v>
      </c>
      <c r="H216" s="2" t="n">
        <f aca="false">IF(ROUND(C216,0)=ROUND($C$8,0),0,(IF(C216&lt;$C$8,1,-1)))</f>
        <v>0</v>
      </c>
      <c r="I216" s="2" t="n">
        <f aca="false">IF(C216&gt;$C$8, H216*ABS(I215/2), H216*ABS(I215))</f>
        <v>0</v>
      </c>
      <c r="J216" s="2" t="n">
        <f aca="false">$F$8*I216</f>
        <v>0</v>
      </c>
      <c r="K216" s="2" t="n">
        <f aca="false">J216</f>
        <v>0</v>
      </c>
      <c r="L216" s="2" t="n">
        <f aca="false">F216-J216</f>
        <v>66.6875</v>
      </c>
      <c r="M216" s="2" t="n">
        <f aca="false">G216+K216</f>
        <v>133.3125</v>
      </c>
      <c r="N216" s="2" t="n">
        <f aca="false">L216/$E$4</f>
        <v>6.66875</v>
      </c>
      <c r="O216" s="2" t="n">
        <f aca="false">M216/$E$5</f>
        <v>26.6625</v>
      </c>
      <c r="P216" s="2" t="n">
        <f aca="false">(O216-N216)/($D$8-$E$8)*100</f>
        <v>99.96875</v>
      </c>
      <c r="Q216" s="2" t="n">
        <f aca="false">O216-N216</f>
        <v>19.99375</v>
      </c>
      <c r="R216" s="2" t="n">
        <f aca="false">IF(ROUND(Q216,1)&lt;=ROUND(Q215,1),0,R215+Q216)</f>
        <v>0</v>
      </c>
    </row>
    <row r="217" customFormat="false" ht="15" hidden="false" customHeight="false" outlineLevel="0" collapsed="false">
      <c r="B217" s="2" t="n">
        <f aca="false">D217*$E$4+E217*$E$5</f>
        <v>200</v>
      </c>
      <c r="C217" s="2" t="n">
        <f aca="false">0.5*$E$4*D217^2+0.5*$E$5*E217^2</f>
        <v>1999.5833984375</v>
      </c>
      <c r="D217" s="2" t="n">
        <f aca="false">N216</f>
        <v>6.66875</v>
      </c>
      <c r="E217" s="2" t="n">
        <f aca="false">O216</f>
        <v>26.6625</v>
      </c>
      <c r="F217" s="2" t="n">
        <f aca="false">D217*$E$4</f>
        <v>66.6875</v>
      </c>
      <c r="G217" s="2" t="n">
        <f aca="false">E217*$E$5</f>
        <v>133.3125</v>
      </c>
      <c r="H217" s="2" t="n">
        <f aca="false">IF(ROUND(C217,0)=ROUND($C$8,0),0,(IF(C217&lt;$C$8,1,-1)))</f>
        <v>0</v>
      </c>
      <c r="I217" s="2" t="n">
        <f aca="false">IF(C217&gt;$C$8, H217*ABS(I216/2), H217*ABS(I216))</f>
        <v>0</v>
      </c>
      <c r="J217" s="2" t="n">
        <f aca="false">$F$8*I217</f>
        <v>0</v>
      </c>
      <c r="K217" s="2" t="n">
        <f aca="false">J217</f>
        <v>0</v>
      </c>
      <c r="L217" s="2" t="n">
        <f aca="false">F217-J217</f>
        <v>66.6875</v>
      </c>
      <c r="M217" s="2" t="n">
        <f aca="false">G217+K217</f>
        <v>133.3125</v>
      </c>
      <c r="N217" s="2" t="n">
        <f aca="false">L217/$E$4</f>
        <v>6.66875</v>
      </c>
      <c r="O217" s="2" t="n">
        <f aca="false">M217/$E$5</f>
        <v>26.6625</v>
      </c>
      <c r="P217" s="2" t="n">
        <f aca="false">(O217-N217)/($D$8-$E$8)*100</f>
        <v>99.96875</v>
      </c>
      <c r="Q217" s="2" t="n">
        <f aca="false">O217-N217</f>
        <v>19.99375</v>
      </c>
      <c r="R217" s="2" t="n">
        <f aca="false">IF(ROUND(Q217,1)&lt;=ROUND(Q216,1),0,R216+Q217)</f>
        <v>0</v>
      </c>
    </row>
    <row r="218" customFormat="false" ht="15" hidden="false" customHeight="false" outlineLevel="0" collapsed="false">
      <c r="B218" s="2" t="n">
        <f aca="false">D218*$E$4+E218*$E$5</f>
        <v>200</v>
      </c>
      <c r="C218" s="2" t="n">
        <f aca="false">0.5*$E$4*D218^2+0.5*$E$5*E218^2</f>
        <v>1999.5833984375</v>
      </c>
      <c r="D218" s="2" t="n">
        <f aca="false">N217</f>
        <v>6.66875</v>
      </c>
      <c r="E218" s="2" t="n">
        <f aca="false">O217</f>
        <v>26.6625</v>
      </c>
      <c r="F218" s="2" t="n">
        <f aca="false">D218*$E$4</f>
        <v>66.6875</v>
      </c>
      <c r="G218" s="2" t="n">
        <f aca="false">E218*$E$5</f>
        <v>133.3125</v>
      </c>
      <c r="H218" s="2" t="n">
        <f aca="false">IF(ROUND(C218,0)=ROUND($C$8,0),0,(IF(C218&lt;$C$8,1,-1)))</f>
        <v>0</v>
      </c>
      <c r="I218" s="2" t="n">
        <f aca="false">IF(C218&gt;$C$8, H218*ABS(I217/2), H218*ABS(I217))</f>
        <v>0</v>
      </c>
      <c r="J218" s="2" t="n">
        <f aca="false">$F$8*I218</f>
        <v>0</v>
      </c>
      <c r="K218" s="2" t="n">
        <f aca="false">J218</f>
        <v>0</v>
      </c>
      <c r="L218" s="2" t="n">
        <f aca="false">F218-J218</f>
        <v>66.6875</v>
      </c>
      <c r="M218" s="2" t="n">
        <f aca="false">G218+K218</f>
        <v>133.3125</v>
      </c>
      <c r="N218" s="2" t="n">
        <f aca="false">L218/$E$4</f>
        <v>6.66875</v>
      </c>
      <c r="O218" s="2" t="n">
        <f aca="false">M218/$E$5</f>
        <v>26.6625</v>
      </c>
      <c r="P218" s="2" t="n">
        <f aca="false">(O218-N218)/($D$8-$E$8)*100</f>
        <v>99.96875</v>
      </c>
      <c r="Q218" s="2" t="n">
        <f aca="false">O218-N218</f>
        <v>19.99375</v>
      </c>
      <c r="R218" s="2" t="n">
        <f aca="false">IF(ROUND(Q218,1)&lt;=ROUND(Q217,1),0,R217+Q218)</f>
        <v>0</v>
      </c>
    </row>
    <row r="219" customFormat="false" ht="15" hidden="false" customHeight="false" outlineLevel="0" collapsed="false">
      <c r="B219" s="2" t="n">
        <f aca="false">D219*$E$4+E219*$E$5</f>
        <v>200</v>
      </c>
      <c r="C219" s="2" t="n">
        <f aca="false">0.5*$E$4*D219^2+0.5*$E$5*E219^2</f>
        <v>1999.5833984375</v>
      </c>
      <c r="D219" s="2" t="n">
        <f aca="false">N218</f>
        <v>6.66875</v>
      </c>
      <c r="E219" s="2" t="n">
        <f aca="false">O218</f>
        <v>26.6625</v>
      </c>
      <c r="F219" s="2" t="n">
        <f aca="false">D219*$E$4</f>
        <v>66.6875</v>
      </c>
      <c r="G219" s="2" t="n">
        <f aca="false">E219*$E$5</f>
        <v>133.3125</v>
      </c>
      <c r="H219" s="2" t="n">
        <f aca="false">IF(ROUND(C219,0)=ROUND($C$8,0),0,(IF(C219&lt;$C$8,1,-1)))</f>
        <v>0</v>
      </c>
      <c r="I219" s="2" t="n">
        <f aca="false">IF(C219&gt;$C$8, H219*ABS(I218/2), H219*ABS(I218))</f>
        <v>0</v>
      </c>
      <c r="J219" s="2" t="n">
        <f aca="false">$F$8*I219</f>
        <v>0</v>
      </c>
      <c r="K219" s="2" t="n">
        <f aca="false">J219</f>
        <v>0</v>
      </c>
      <c r="L219" s="2" t="n">
        <f aca="false">F219-J219</f>
        <v>66.6875</v>
      </c>
      <c r="M219" s="2" t="n">
        <f aca="false">G219+K219</f>
        <v>133.3125</v>
      </c>
      <c r="N219" s="2" t="n">
        <f aca="false">L219/$E$4</f>
        <v>6.66875</v>
      </c>
      <c r="O219" s="2" t="n">
        <f aca="false">M219/$E$5</f>
        <v>26.6625</v>
      </c>
      <c r="P219" s="2" t="n">
        <f aca="false">(O219-N219)/($D$8-$E$8)*100</f>
        <v>99.96875</v>
      </c>
      <c r="Q219" s="2" t="n">
        <f aca="false">O219-N219</f>
        <v>19.99375</v>
      </c>
      <c r="R219" s="2" t="n">
        <f aca="false">IF(ROUND(Q219,1)&lt;=ROUND(Q218,1),0,R218+Q219)</f>
        <v>0</v>
      </c>
    </row>
    <row r="220" customFormat="false" ht="15" hidden="false" customHeight="false" outlineLevel="0" collapsed="false">
      <c r="B220" s="2" t="n">
        <f aca="false">D220*$E$4+E220*$E$5</f>
        <v>200</v>
      </c>
      <c r="C220" s="2" t="n">
        <f aca="false">0.5*$E$4*D220^2+0.5*$E$5*E220^2</f>
        <v>1999.5833984375</v>
      </c>
      <c r="D220" s="2" t="n">
        <f aca="false">N219</f>
        <v>6.66875</v>
      </c>
      <c r="E220" s="2" t="n">
        <f aca="false">O219</f>
        <v>26.6625</v>
      </c>
      <c r="F220" s="2" t="n">
        <f aca="false">D220*$E$4</f>
        <v>66.6875</v>
      </c>
      <c r="G220" s="2" t="n">
        <f aca="false">E220*$E$5</f>
        <v>133.3125</v>
      </c>
      <c r="H220" s="2" t="n">
        <f aca="false">IF(ROUND(C220,0)=ROUND($C$8,0),0,(IF(C220&lt;$C$8,1,-1)))</f>
        <v>0</v>
      </c>
      <c r="I220" s="2" t="n">
        <f aca="false">IF(C220&gt;$C$8, H220*ABS(I219/2), H220*ABS(I219))</f>
        <v>0</v>
      </c>
      <c r="J220" s="2" t="n">
        <f aca="false">$F$8*I220</f>
        <v>0</v>
      </c>
      <c r="K220" s="2" t="n">
        <f aca="false">J220</f>
        <v>0</v>
      </c>
      <c r="L220" s="2" t="n">
        <f aca="false">F220-J220</f>
        <v>66.6875</v>
      </c>
      <c r="M220" s="2" t="n">
        <f aca="false">G220+K220</f>
        <v>133.3125</v>
      </c>
      <c r="N220" s="2" t="n">
        <f aca="false">L220/$E$4</f>
        <v>6.66875</v>
      </c>
      <c r="O220" s="2" t="n">
        <f aca="false">M220/$E$5</f>
        <v>26.6625</v>
      </c>
      <c r="P220" s="2" t="n">
        <f aca="false">(O220-N220)/($D$8-$E$8)*100</f>
        <v>99.96875</v>
      </c>
      <c r="Q220" s="2" t="n">
        <f aca="false">O220-N220</f>
        <v>19.99375</v>
      </c>
      <c r="R220" s="2" t="n">
        <f aca="false">IF(ROUND(Q220,1)&lt;=ROUND(Q219,1),0,R219+Q220)</f>
        <v>0</v>
      </c>
    </row>
    <row r="221" customFormat="false" ht="15" hidden="false" customHeight="false" outlineLevel="0" collapsed="false">
      <c r="B221" s="2" t="n">
        <f aca="false">D221*$E$4+E221*$E$5</f>
        <v>200</v>
      </c>
      <c r="C221" s="2" t="n">
        <f aca="false">0.5*$E$4*D221^2+0.5*$E$5*E221^2</f>
        <v>1999.5833984375</v>
      </c>
      <c r="D221" s="2" t="n">
        <f aca="false">N220</f>
        <v>6.66875</v>
      </c>
      <c r="E221" s="2" t="n">
        <f aca="false">O220</f>
        <v>26.6625</v>
      </c>
      <c r="F221" s="2" t="n">
        <f aca="false">D221*$E$4</f>
        <v>66.6875</v>
      </c>
      <c r="G221" s="2" t="n">
        <f aca="false">E221*$E$5</f>
        <v>133.3125</v>
      </c>
      <c r="H221" s="2" t="n">
        <f aca="false">IF(ROUND(C221,0)=ROUND($C$8,0),0,(IF(C221&lt;$C$8,1,-1)))</f>
        <v>0</v>
      </c>
      <c r="I221" s="2" t="n">
        <f aca="false">IF(C221&gt;$C$8, H221*ABS(I220/2), H221*ABS(I220))</f>
        <v>0</v>
      </c>
      <c r="J221" s="2" t="n">
        <f aca="false">$F$8*I221</f>
        <v>0</v>
      </c>
      <c r="K221" s="2" t="n">
        <f aca="false">J221</f>
        <v>0</v>
      </c>
      <c r="L221" s="2" t="n">
        <f aca="false">F221-J221</f>
        <v>66.6875</v>
      </c>
      <c r="M221" s="2" t="n">
        <f aca="false">G221+K221</f>
        <v>133.3125</v>
      </c>
      <c r="N221" s="2" t="n">
        <f aca="false">L221/$E$4</f>
        <v>6.66875</v>
      </c>
      <c r="O221" s="2" t="n">
        <f aca="false">M221/$E$5</f>
        <v>26.6625</v>
      </c>
      <c r="P221" s="2" t="n">
        <f aca="false">(O221-N221)/($D$8-$E$8)*100</f>
        <v>99.96875</v>
      </c>
      <c r="Q221" s="2" t="n">
        <f aca="false">O221-N221</f>
        <v>19.99375</v>
      </c>
      <c r="R221" s="2" t="n">
        <f aca="false">IF(ROUND(Q221,1)&lt;=ROUND(Q220,1),0,R220+Q221)</f>
        <v>0</v>
      </c>
    </row>
    <row r="222" customFormat="false" ht="15" hidden="false" customHeight="false" outlineLevel="0" collapsed="false">
      <c r="B222" s="2" t="n">
        <f aca="false">D222*$E$4+E222*$E$5</f>
        <v>200</v>
      </c>
      <c r="C222" s="2" t="n">
        <f aca="false">0.5*$E$4*D222^2+0.5*$E$5*E222^2</f>
        <v>1999.5833984375</v>
      </c>
      <c r="D222" s="2" t="n">
        <f aca="false">N221</f>
        <v>6.66875</v>
      </c>
      <c r="E222" s="2" t="n">
        <f aca="false">O221</f>
        <v>26.6625</v>
      </c>
      <c r="F222" s="2" t="n">
        <f aca="false">D222*$E$4</f>
        <v>66.6875</v>
      </c>
      <c r="G222" s="2" t="n">
        <f aca="false">E222*$E$5</f>
        <v>133.3125</v>
      </c>
      <c r="H222" s="2" t="n">
        <f aca="false">IF(ROUND(C222,0)=ROUND($C$8,0),0,(IF(C222&lt;$C$8,1,-1)))</f>
        <v>0</v>
      </c>
      <c r="I222" s="2" t="n">
        <f aca="false">IF(C222&gt;$C$8, H222*ABS(I221/2), H222*ABS(I221))</f>
        <v>0</v>
      </c>
      <c r="J222" s="2" t="n">
        <f aca="false">$F$8*I222</f>
        <v>0</v>
      </c>
      <c r="K222" s="2" t="n">
        <f aca="false">J222</f>
        <v>0</v>
      </c>
      <c r="L222" s="2" t="n">
        <f aca="false">F222-J222</f>
        <v>66.6875</v>
      </c>
      <c r="M222" s="2" t="n">
        <f aca="false">G222+K222</f>
        <v>133.3125</v>
      </c>
      <c r="N222" s="2" t="n">
        <f aca="false">L222/$E$4</f>
        <v>6.66875</v>
      </c>
      <c r="O222" s="2" t="n">
        <f aca="false">M222/$E$5</f>
        <v>26.6625</v>
      </c>
      <c r="P222" s="2" t="n">
        <f aca="false">(O222-N222)/($D$8-$E$8)*100</f>
        <v>99.96875</v>
      </c>
      <c r="Q222" s="2" t="n">
        <f aca="false">O222-N222</f>
        <v>19.99375</v>
      </c>
      <c r="R222" s="2" t="n">
        <f aca="false">IF(ROUND(Q222,1)&lt;=ROUND(Q221,1),0,R221+Q222)</f>
        <v>0</v>
      </c>
    </row>
    <row r="223" customFormat="false" ht="15" hidden="false" customHeight="false" outlineLevel="0" collapsed="false">
      <c r="B223" s="2" t="n">
        <f aca="false">D223*$E$4+E223*$E$5</f>
        <v>200</v>
      </c>
      <c r="C223" s="2" t="n">
        <f aca="false">0.5*$E$4*D223^2+0.5*$E$5*E223^2</f>
        <v>1999.5833984375</v>
      </c>
      <c r="D223" s="2" t="n">
        <f aca="false">N222</f>
        <v>6.66875</v>
      </c>
      <c r="E223" s="2" t="n">
        <f aca="false">O222</f>
        <v>26.6625</v>
      </c>
      <c r="F223" s="2" t="n">
        <f aca="false">D223*$E$4</f>
        <v>66.6875</v>
      </c>
      <c r="G223" s="2" t="n">
        <f aca="false">E223*$E$5</f>
        <v>133.3125</v>
      </c>
      <c r="H223" s="2" t="n">
        <f aca="false">IF(ROUND(C223,0)=ROUND($C$8,0),0,(IF(C223&lt;$C$8,1,-1)))</f>
        <v>0</v>
      </c>
      <c r="I223" s="2" t="n">
        <f aca="false">IF(C223&gt;$C$8, H223*ABS(I222/2), H223*ABS(I222))</f>
        <v>0</v>
      </c>
      <c r="J223" s="2" t="n">
        <f aca="false">$F$8*I223</f>
        <v>0</v>
      </c>
      <c r="K223" s="2" t="n">
        <f aca="false">J223</f>
        <v>0</v>
      </c>
      <c r="L223" s="2" t="n">
        <f aca="false">F223-J223</f>
        <v>66.6875</v>
      </c>
      <c r="M223" s="2" t="n">
        <f aca="false">G223+K223</f>
        <v>133.3125</v>
      </c>
      <c r="N223" s="2" t="n">
        <f aca="false">L223/$E$4</f>
        <v>6.66875</v>
      </c>
      <c r="O223" s="2" t="n">
        <f aca="false">M223/$E$5</f>
        <v>26.6625</v>
      </c>
      <c r="P223" s="2" t="n">
        <f aca="false">(O223-N223)/($D$8-$E$8)*100</f>
        <v>99.96875</v>
      </c>
      <c r="Q223" s="2" t="n">
        <f aca="false">O223-N223</f>
        <v>19.99375</v>
      </c>
      <c r="R223" s="2" t="n">
        <f aca="false">IF(ROUND(Q223,1)&lt;=ROUND(Q222,1),0,R222+Q223)</f>
        <v>0</v>
      </c>
    </row>
    <row r="224" customFormat="false" ht="15" hidden="false" customHeight="false" outlineLevel="0" collapsed="false">
      <c r="B224" s="2" t="n">
        <f aca="false">D224*$E$4+E224*$E$5</f>
        <v>200</v>
      </c>
      <c r="C224" s="2" t="n">
        <f aca="false">0.5*$E$4*D224^2+0.5*$E$5*E224^2</f>
        <v>1999.5833984375</v>
      </c>
      <c r="D224" s="2" t="n">
        <f aca="false">N223</f>
        <v>6.66875</v>
      </c>
      <c r="E224" s="2" t="n">
        <f aca="false">O223</f>
        <v>26.6625</v>
      </c>
      <c r="F224" s="2" t="n">
        <f aca="false">D224*$E$4</f>
        <v>66.6875</v>
      </c>
      <c r="G224" s="2" t="n">
        <f aca="false">E224*$E$5</f>
        <v>133.3125</v>
      </c>
      <c r="H224" s="2" t="n">
        <f aca="false">IF(ROUND(C224,0)=ROUND($C$8,0),0,(IF(C224&lt;$C$8,1,-1)))</f>
        <v>0</v>
      </c>
      <c r="I224" s="2" t="n">
        <f aca="false">IF(C224&gt;$C$8, H224*ABS(I223/2), H224*ABS(I223))</f>
        <v>0</v>
      </c>
      <c r="J224" s="2" t="n">
        <f aca="false">$F$8*I224</f>
        <v>0</v>
      </c>
      <c r="K224" s="2" t="n">
        <f aca="false">J224</f>
        <v>0</v>
      </c>
      <c r="L224" s="2" t="n">
        <f aca="false">F224-J224</f>
        <v>66.6875</v>
      </c>
      <c r="M224" s="2" t="n">
        <f aca="false">G224+K224</f>
        <v>133.3125</v>
      </c>
      <c r="N224" s="2" t="n">
        <f aca="false">L224/$E$4</f>
        <v>6.66875</v>
      </c>
      <c r="O224" s="2" t="n">
        <f aca="false">M224/$E$5</f>
        <v>26.6625</v>
      </c>
      <c r="P224" s="2" t="n">
        <f aca="false">(O224-N224)/($D$8-$E$8)*100</f>
        <v>99.96875</v>
      </c>
      <c r="Q224" s="2" t="n">
        <f aca="false">O224-N224</f>
        <v>19.99375</v>
      </c>
      <c r="R224" s="2" t="n">
        <f aca="false">IF(ROUND(Q224,1)&lt;=ROUND(Q223,1),0,R223+Q224)</f>
        <v>0</v>
      </c>
    </row>
    <row r="225" customFormat="false" ht="15" hidden="false" customHeight="false" outlineLevel="0" collapsed="false">
      <c r="B225" s="2" t="n">
        <f aca="false">D225*$E$4+E225*$E$5</f>
        <v>200</v>
      </c>
      <c r="C225" s="2" t="n">
        <f aca="false">0.5*$E$4*D225^2+0.5*$E$5*E225^2</f>
        <v>1999.5833984375</v>
      </c>
      <c r="D225" s="2" t="n">
        <f aca="false">N224</f>
        <v>6.66875</v>
      </c>
      <c r="E225" s="2" t="n">
        <f aca="false">O224</f>
        <v>26.6625</v>
      </c>
      <c r="F225" s="2" t="n">
        <f aca="false">D225*$E$4</f>
        <v>66.6875</v>
      </c>
      <c r="G225" s="2" t="n">
        <f aca="false">E225*$E$5</f>
        <v>133.3125</v>
      </c>
      <c r="H225" s="2" t="n">
        <f aca="false">IF(ROUND(C225,0)=ROUND($C$8,0),0,(IF(C225&lt;$C$8,1,-1)))</f>
        <v>0</v>
      </c>
      <c r="I225" s="2" t="n">
        <f aca="false">IF(C225&gt;$C$8, H225*ABS(I224/2), H225*ABS(I224))</f>
        <v>0</v>
      </c>
      <c r="J225" s="2" t="n">
        <f aca="false">$F$8*I225</f>
        <v>0</v>
      </c>
      <c r="K225" s="2" t="n">
        <f aca="false">J225</f>
        <v>0</v>
      </c>
      <c r="L225" s="2" t="n">
        <f aca="false">F225-J225</f>
        <v>66.6875</v>
      </c>
      <c r="M225" s="2" t="n">
        <f aca="false">G225+K225</f>
        <v>133.3125</v>
      </c>
      <c r="N225" s="2" t="n">
        <f aca="false">L225/$E$4</f>
        <v>6.66875</v>
      </c>
      <c r="O225" s="2" t="n">
        <f aca="false">M225/$E$5</f>
        <v>26.6625</v>
      </c>
      <c r="P225" s="2" t="n">
        <f aca="false">(O225-N225)/($D$8-$E$8)*100</f>
        <v>99.96875</v>
      </c>
      <c r="Q225" s="2" t="n">
        <f aca="false">O225-N225</f>
        <v>19.99375</v>
      </c>
      <c r="R225" s="2" t="n">
        <f aca="false">IF(ROUND(Q225,1)&lt;=ROUND(Q224,1),0,R224+Q225)</f>
        <v>0</v>
      </c>
    </row>
    <row r="226" customFormat="false" ht="15" hidden="false" customHeight="false" outlineLevel="0" collapsed="false">
      <c r="B226" s="2" t="n">
        <f aca="false">D226*$E$4+E226*$E$5</f>
        <v>200</v>
      </c>
      <c r="C226" s="2" t="n">
        <f aca="false">0.5*$E$4*D226^2+0.5*$E$5*E226^2</f>
        <v>1999.5833984375</v>
      </c>
      <c r="D226" s="2" t="n">
        <f aca="false">N225</f>
        <v>6.66875</v>
      </c>
      <c r="E226" s="2" t="n">
        <f aca="false">O225</f>
        <v>26.6625</v>
      </c>
      <c r="F226" s="2" t="n">
        <f aca="false">D226*$E$4</f>
        <v>66.6875</v>
      </c>
      <c r="G226" s="2" t="n">
        <f aca="false">E226*$E$5</f>
        <v>133.3125</v>
      </c>
      <c r="H226" s="2" t="n">
        <f aca="false">IF(ROUND(C226,0)=ROUND($C$8,0),0,(IF(C226&lt;$C$8,1,-1)))</f>
        <v>0</v>
      </c>
      <c r="I226" s="2" t="n">
        <f aca="false">IF(C226&gt;$C$8, H226*ABS(I225/2), H226*ABS(I225))</f>
        <v>0</v>
      </c>
      <c r="J226" s="2" t="n">
        <f aca="false">$F$8*I226</f>
        <v>0</v>
      </c>
      <c r="K226" s="2" t="n">
        <f aca="false">J226</f>
        <v>0</v>
      </c>
      <c r="L226" s="2" t="n">
        <f aca="false">F226-J226</f>
        <v>66.6875</v>
      </c>
      <c r="M226" s="2" t="n">
        <f aca="false">G226+K226</f>
        <v>133.3125</v>
      </c>
      <c r="N226" s="2" t="n">
        <f aca="false">L226/$E$4</f>
        <v>6.66875</v>
      </c>
      <c r="O226" s="2" t="n">
        <f aca="false">M226/$E$5</f>
        <v>26.6625</v>
      </c>
      <c r="P226" s="2" t="n">
        <f aca="false">(O226-N226)/($D$8-$E$8)*100</f>
        <v>99.96875</v>
      </c>
      <c r="Q226" s="2" t="n">
        <f aca="false">O226-N226</f>
        <v>19.99375</v>
      </c>
      <c r="R226" s="2" t="n">
        <f aca="false">IF(ROUND(Q226,1)&lt;=ROUND(Q225,1),0,R225+Q226)</f>
        <v>0</v>
      </c>
    </row>
    <row r="227" customFormat="false" ht="15" hidden="false" customHeight="false" outlineLevel="0" collapsed="false">
      <c r="B227" s="2" t="n">
        <f aca="false">D227*$E$4+E227*$E$5</f>
        <v>200</v>
      </c>
      <c r="C227" s="2" t="n">
        <f aca="false">0.5*$E$4*D227^2+0.5*$E$5*E227^2</f>
        <v>1999.5833984375</v>
      </c>
      <c r="D227" s="2" t="n">
        <f aca="false">N226</f>
        <v>6.66875</v>
      </c>
      <c r="E227" s="2" t="n">
        <f aca="false">O226</f>
        <v>26.6625</v>
      </c>
      <c r="F227" s="2" t="n">
        <f aca="false">D227*$E$4</f>
        <v>66.6875</v>
      </c>
      <c r="G227" s="2" t="n">
        <f aca="false">E227*$E$5</f>
        <v>133.3125</v>
      </c>
      <c r="H227" s="2" t="n">
        <f aca="false">IF(ROUND(C227,0)=ROUND($C$8,0),0,(IF(C227&lt;$C$8,1,-1)))</f>
        <v>0</v>
      </c>
      <c r="I227" s="2" t="n">
        <f aca="false">IF(C227&gt;$C$8, H227*ABS(I226/2), H227*ABS(I226))</f>
        <v>0</v>
      </c>
      <c r="J227" s="2" t="n">
        <f aca="false">$F$8*I227</f>
        <v>0</v>
      </c>
      <c r="K227" s="2" t="n">
        <f aca="false">J227</f>
        <v>0</v>
      </c>
      <c r="L227" s="2" t="n">
        <f aca="false">F227-J227</f>
        <v>66.6875</v>
      </c>
      <c r="M227" s="2" t="n">
        <f aca="false">G227+K227</f>
        <v>133.3125</v>
      </c>
      <c r="N227" s="2" t="n">
        <f aca="false">L227/$E$4</f>
        <v>6.66875</v>
      </c>
      <c r="O227" s="2" t="n">
        <f aca="false">M227/$E$5</f>
        <v>26.6625</v>
      </c>
      <c r="P227" s="2" t="n">
        <f aca="false">(O227-N227)/($D$8-$E$8)*100</f>
        <v>99.96875</v>
      </c>
      <c r="Q227" s="2" t="n">
        <f aca="false">O227-N227</f>
        <v>19.99375</v>
      </c>
      <c r="R227" s="2" t="n">
        <f aca="false">IF(ROUND(Q227,1)&lt;=ROUND(Q226,1),0,R226+Q227)</f>
        <v>0</v>
      </c>
    </row>
    <row r="228" customFormat="false" ht="15" hidden="false" customHeight="false" outlineLevel="0" collapsed="false">
      <c r="B228" s="2" t="n">
        <f aca="false">D228*$E$4+E228*$E$5</f>
        <v>200</v>
      </c>
      <c r="C228" s="2" t="n">
        <f aca="false">0.5*$E$4*D228^2+0.5*$E$5*E228^2</f>
        <v>1999.5833984375</v>
      </c>
      <c r="D228" s="2" t="n">
        <f aca="false">N227</f>
        <v>6.66875</v>
      </c>
      <c r="E228" s="2" t="n">
        <f aca="false">O227</f>
        <v>26.6625</v>
      </c>
      <c r="F228" s="2" t="n">
        <f aca="false">D228*$E$4</f>
        <v>66.6875</v>
      </c>
      <c r="G228" s="2" t="n">
        <f aca="false">E228*$E$5</f>
        <v>133.3125</v>
      </c>
      <c r="H228" s="2" t="n">
        <f aca="false">IF(ROUND(C228,0)=ROUND($C$8,0),0,(IF(C228&lt;$C$8,1,-1)))</f>
        <v>0</v>
      </c>
      <c r="I228" s="2" t="n">
        <f aca="false">IF(C228&gt;$C$8, H228*ABS(I227/2), H228*ABS(I227))</f>
        <v>0</v>
      </c>
      <c r="J228" s="2" t="n">
        <f aca="false">$F$8*I228</f>
        <v>0</v>
      </c>
      <c r="K228" s="2" t="n">
        <f aca="false">J228</f>
        <v>0</v>
      </c>
      <c r="L228" s="2" t="n">
        <f aca="false">F228-J228</f>
        <v>66.6875</v>
      </c>
      <c r="M228" s="2" t="n">
        <f aca="false">G228+K228</f>
        <v>133.3125</v>
      </c>
      <c r="N228" s="2" t="n">
        <f aca="false">L228/$E$4</f>
        <v>6.66875</v>
      </c>
      <c r="O228" s="2" t="n">
        <f aca="false">M228/$E$5</f>
        <v>26.6625</v>
      </c>
      <c r="P228" s="2" t="n">
        <f aca="false">(O228-N228)/($D$8-$E$8)*100</f>
        <v>99.96875</v>
      </c>
      <c r="Q228" s="2" t="n">
        <f aca="false">O228-N228</f>
        <v>19.99375</v>
      </c>
      <c r="R228" s="2" t="n">
        <f aca="false">IF(ROUND(Q228,1)&lt;=ROUND(Q227,1),0,R227+Q228)</f>
        <v>0</v>
      </c>
    </row>
    <row r="229" customFormat="false" ht="15" hidden="false" customHeight="false" outlineLevel="0" collapsed="false">
      <c r="B229" s="2" t="n">
        <f aca="false">D229*$E$4+E229*$E$5</f>
        <v>200</v>
      </c>
      <c r="C229" s="2" t="n">
        <f aca="false">0.5*$E$4*D229^2+0.5*$E$5*E229^2</f>
        <v>1999.5833984375</v>
      </c>
      <c r="D229" s="2" t="n">
        <f aca="false">N228</f>
        <v>6.66875</v>
      </c>
      <c r="E229" s="2" t="n">
        <f aca="false">O228</f>
        <v>26.6625</v>
      </c>
      <c r="F229" s="2" t="n">
        <f aca="false">D229*$E$4</f>
        <v>66.6875</v>
      </c>
      <c r="G229" s="2" t="n">
        <f aca="false">E229*$E$5</f>
        <v>133.3125</v>
      </c>
      <c r="H229" s="2" t="n">
        <f aca="false">IF(ROUND(C229,0)=ROUND($C$8,0),0,(IF(C229&lt;$C$8,1,-1)))</f>
        <v>0</v>
      </c>
      <c r="I229" s="2" t="n">
        <f aca="false">IF(C229&gt;$C$8, H229*ABS(I228/2), H229*ABS(I228))</f>
        <v>0</v>
      </c>
      <c r="J229" s="2" t="n">
        <f aca="false">$F$8*I229</f>
        <v>0</v>
      </c>
      <c r="K229" s="2" t="n">
        <f aca="false">J229</f>
        <v>0</v>
      </c>
      <c r="L229" s="2" t="n">
        <f aca="false">F229-J229</f>
        <v>66.6875</v>
      </c>
      <c r="M229" s="2" t="n">
        <f aca="false">G229+K229</f>
        <v>133.3125</v>
      </c>
      <c r="N229" s="2" t="n">
        <f aca="false">L229/$E$4</f>
        <v>6.66875</v>
      </c>
      <c r="O229" s="2" t="n">
        <f aca="false">M229/$E$5</f>
        <v>26.6625</v>
      </c>
      <c r="P229" s="2" t="n">
        <f aca="false">(O229-N229)/($D$8-$E$8)*100</f>
        <v>99.96875</v>
      </c>
      <c r="Q229" s="2" t="n">
        <f aca="false">O229-N229</f>
        <v>19.99375</v>
      </c>
      <c r="R229" s="2" t="n">
        <f aca="false">IF(ROUND(Q229,1)&lt;=ROUND(Q228,1),0,R228+Q229)</f>
        <v>0</v>
      </c>
    </row>
    <row r="230" customFormat="false" ht="15" hidden="false" customHeight="false" outlineLevel="0" collapsed="false">
      <c r="B230" s="2" t="n">
        <f aca="false">D230*$E$4+E230*$E$5</f>
        <v>200</v>
      </c>
      <c r="C230" s="2" t="n">
        <f aca="false">0.5*$E$4*D230^2+0.5*$E$5*E230^2</f>
        <v>1999.5833984375</v>
      </c>
      <c r="D230" s="2" t="n">
        <f aca="false">N229</f>
        <v>6.66875</v>
      </c>
      <c r="E230" s="2" t="n">
        <f aca="false">O229</f>
        <v>26.6625</v>
      </c>
      <c r="F230" s="2" t="n">
        <f aca="false">D230*$E$4</f>
        <v>66.6875</v>
      </c>
      <c r="G230" s="2" t="n">
        <f aca="false">E230*$E$5</f>
        <v>133.3125</v>
      </c>
      <c r="H230" s="2" t="n">
        <f aca="false">IF(ROUND(C230,0)=ROUND($C$8,0),0,(IF(C230&lt;$C$8,1,-1)))</f>
        <v>0</v>
      </c>
      <c r="I230" s="2" t="n">
        <f aca="false">IF(C230&gt;$C$8, H230*ABS(I229/2), H230*ABS(I229))</f>
        <v>0</v>
      </c>
      <c r="J230" s="2" t="n">
        <f aca="false">$F$8*I230</f>
        <v>0</v>
      </c>
      <c r="K230" s="2" t="n">
        <f aca="false">J230</f>
        <v>0</v>
      </c>
      <c r="L230" s="2" t="n">
        <f aca="false">F230-J230</f>
        <v>66.6875</v>
      </c>
      <c r="M230" s="2" t="n">
        <f aca="false">G230+K230</f>
        <v>133.3125</v>
      </c>
      <c r="N230" s="2" t="n">
        <f aca="false">L230/$E$4</f>
        <v>6.66875</v>
      </c>
      <c r="O230" s="2" t="n">
        <f aca="false">M230/$E$5</f>
        <v>26.6625</v>
      </c>
      <c r="P230" s="2" t="n">
        <f aca="false">(O230-N230)/($D$8-$E$8)*100</f>
        <v>99.96875</v>
      </c>
      <c r="Q230" s="2" t="n">
        <f aca="false">O230-N230</f>
        <v>19.99375</v>
      </c>
      <c r="R230" s="2" t="n">
        <f aca="false">IF(ROUND(Q230,1)&lt;=ROUND(Q229,1),0,R229+Q230)</f>
        <v>0</v>
      </c>
    </row>
    <row r="231" customFormat="false" ht="15" hidden="false" customHeight="false" outlineLevel="0" collapsed="false">
      <c r="B231" s="2" t="n">
        <f aca="false">D231*$E$4+E231*$E$5</f>
        <v>200</v>
      </c>
      <c r="C231" s="2" t="n">
        <f aca="false">0.5*$E$4*D231^2+0.5*$E$5*E231^2</f>
        <v>1999.5833984375</v>
      </c>
      <c r="D231" s="2" t="n">
        <f aca="false">N230</f>
        <v>6.66875</v>
      </c>
      <c r="E231" s="2" t="n">
        <f aca="false">O230</f>
        <v>26.6625</v>
      </c>
      <c r="F231" s="2" t="n">
        <f aca="false">D231*$E$4</f>
        <v>66.6875</v>
      </c>
      <c r="G231" s="2" t="n">
        <f aca="false">E231*$E$5</f>
        <v>133.3125</v>
      </c>
      <c r="H231" s="2" t="n">
        <f aca="false">IF(ROUND(C231,0)=ROUND($C$8,0),0,(IF(C231&lt;$C$8,1,-1)))</f>
        <v>0</v>
      </c>
      <c r="I231" s="2" t="n">
        <f aca="false">IF(C231&gt;$C$8, H231*ABS(I230/2), H231*ABS(I230))</f>
        <v>0</v>
      </c>
      <c r="J231" s="2" t="n">
        <f aca="false">$F$8*I231</f>
        <v>0</v>
      </c>
      <c r="K231" s="2" t="n">
        <f aca="false">J231</f>
        <v>0</v>
      </c>
      <c r="L231" s="2" t="n">
        <f aca="false">F231-J231</f>
        <v>66.6875</v>
      </c>
      <c r="M231" s="2" t="n">
        <f aca="false">G231+K231</f>
        <v>133.3125</v>
      </c>
      <c r="N231" s="2" t="n">
        <f aca="false">L231/$E$4</f>
        <v>6.66875</v>
      </c>
      <c r="O231" s="2" t="n">
        <f aca="false">M231/$E$5</f>
        <v>26.6625</v>
      </c>
      <c r="P231" s="2" t="n">
        <f aca="false">(O231-N231)/($D$8-$E$8)*100</f>
        <v>99.96875</v>
      </c>
      <c r="Q231" s="2" t="n">
        <f aca="false">O231-N231</f>
        <v>19.99375</v>
      </c>
      <c r="R231" s="2" t="n">
        <f aca="false">IF(ROUND(Q231,1)&lt;=ROUND(Q230,1),0,R230+Q231)</f>
        <v>0</v>
      </c>
    </row>
    <row r="232" customFormat="false" ht="15" hidden="false" customHeight="false" outlineLevel="0" collapsed="false">
      <c r="B232" s="2" t="n">
        <f aca="false">D232*$E$4+E232*$E$5</f>
        <v>200</v>
      </c>
      <c r="C232" s="2" t="n">
        <f aca="false">0.5*$E$4*D232^2+0.5*$E$5*E232^2</f>
        <v>1999.5833984375</v>
      </c>
      <c r="D232" s="2" t="n">
        <f aca="false">N231</f>
        <v>6.66875</v>
      </c>
      <c r="E232" s="2" t="n">
        <f aca="false">O231</f>
        <v>26.6625</v>
      </c>
      <c r="F232" s="2" t="n">
        <f aca="false">D232*$E$4</f>
        <v>66.6875</v>
      </c>
      <c r="G232" s="2" t="n">
        <f aca="false">E232*$E$5</f>
        <v>133.3125</v>
      </c>
      <c r="H232" s="2" t="n">
        <f aca="false">IF(ROUND(C232,0)=ROUND($C$8,0),0,(IF(C232&lt;$C$8,1,-1)))</f>
        <v>0</v>
      </c>
      <c r="I232" s="2" t="n">
        <f aca="false">IF(C232&gt;$C$8, H232*ABS(I231/2), H232*ABS(I231))</f>
        <v>0</v>
      </c>
      <c r="J232" s="2" t="n">
        <f aca="false">$F$8*I232</f>
        <v>0</v>
      </c>
      <c r="K232" s="2" t="n">
        <f aca="false">J232</f>
        <v>0</v>
      </c>
      <c r="L232" s="2" t="n">
        <f aca="false">F232-J232</f>
        <v>66.6875</v>
      </c>
      <c r="M232" s="2" t="n">
        <f aca="false">G232+K232</f>
        <v>133.3125</v>
      </c>
      <c r="N232" s="2" t="n">
        <f aca="false">L232/$E$4</f>
        <v>6.66875</v>
      </c>
      <c r="O232" s="2" t="n">
        <f aca="false">M232/$E$5</f>
        <v>26.6625</v>
      </c>
      <c r="P232" s="2" t="n">
        <f aca="false">(O232-N232)/($D$8-$E$8)*100</f>
        <v>99.96875</v>
      </c>
      <c r="Q232" s="2" t="n">
        <f aca="false">O232-N232</f>
        <v>19.99375</v>
      </c>
      <c r="R232" s="2" t="n">
        <f aca="false">IF(ROUND(Q232,1)&lt;=ROUND(Q231,1),0,R231+Q232)</f>
        <v>0</v>
      </c>
    </row>
    <row r="233" customFormat="false" ht="15" hidden="false" customHeight="false" outlineLevel="0" collapsed="false">
      <c r="B233" s="2" t="n">
        <f aca="false">D233*$E$4+E233*$E$5</f>
        <v>200</v>
      </c>
      <c r="C233" s="2" t="n">
        <f aca="false">0.5*$E$4*D233^2+0.5*$E$5*E233^2</f>
        <v>1999.5833984375</v>
      </c>
      <c r="D233" s="2" t="n">
        <f aca="false">N232</f>
        <v>6.66875</v>
      </c>
      <c r="E233" s="2" t="n">
        <f aca="false">O232</f>
        <v>26.6625</v>
      </c>
      <c r="F233" s="2" t="n">
        <f aca="false">D233*$E$4</f>
        <v>66.6875</v>
      </c>
      <c r="G233" s="2" t="n">
        <f aca="false">E233*$E$5</f>
        <v>133.3125</v>
      </c>
      <c r="H233" s="2" t="n">
        <f aca="false">IF(ROUND(C233,0)=ROUND($C$8,0),0,(IF(C233&lt;$C$8,1,-1)))</f>
        <v>0</v>
      </c>
      <c r="I233" s="2" t="n">
        <f aca="false">IF(C233&gt;$C$8, H233*ABS(I232/2), H233*ABS(I232))</f>
        <v>0</v>
      </c>
      <c r="J233" s="2" t="n">
        <f aca="false">$F$8*I233</f>
        <v>0</v>
      </c>
      <c r="K233" s="2" t="n">
        <f aca="false">J233</f>
        <v>0</v>
      </c>
      <c r="L233" s="2" t="n">
        <f aca="false">F233-J233</f>
        <v>66.6875</v>
      </c>
      <c r="M233" s="2" t="n">
        <f aca="false">G233+K233</f>
        <v>133.3125</v>
      </c>
      <c r="N233" s="2" t="n">
        <f aca="false">L233/$E$4</f>
        <v>6.66875</v>
      </c>
      <c r="O233" s="2" t="n">
        <f aca="false">M233/$E$5</f>
        <v>26.6625</v>
      </c>
      <c r="P233" s="2" t="n">
        <f aca="false">(O233-N233)/($D$8-$E$8)*100</f>
        <v>99.96875</v>
      </c>
      <c r="Q233" s="2" t="n">
        <f aca="false">O233-N233</f>
        <v>19.99375</v>
      </c>
      <c r="R233" s="2" t="n">
        <f aca="false">IF(ROUND(Q233,1)&lt;=ROUND(Q232,1),0,R232+Q233)</f>
        <v>0</v>
      </c>
    </row>
    <row r="234" customFormat="false" ht="15" hidden="false" customHeight="false" outlineLevel="0" collapsed="false">
      <c r="B234" s="2" t="n">
        <f aca="false">D234*$E$4+E234*$E$5</f>
        <v>200</v>
      </c>
      <c r="C234" s="2" t="n">
        <f aca="false">0.5*$E$4*D234^2+0.5*$E$5*E234^2</f>
        <v>1999.5833984375</v>
      </c>
      <c r="D234" s="2" t="n">
        <f aca="false">N233</f>
        <v>6.66875</v>
      </c>
      <c r="E234" s="2" t="n">
        <f aca="false">O233</f>
        <v>26.6625</v>
      </c>
      <c r="F234" s="2" t="n">
        <f aca="false">D234*$E$4</f>
        <v>66.6875</v>
      </c>
      <c r="G234" s="2" t="n">
        <f aca="false">E234*$E$5</f>
        <v>133.3125</v>
      </c>
      <c r="H234" s="2" t="n">
        <f aca="false">IF(ROUND(C234,0)=ROUND($C$8,0),0,(IF(C234&lt;$C$8,1,-1)))</f>
        <v>0</v>
      </c>
      <c r="I234" s="2" t="n">
        <f aca="false">IF(C234&gt;$C$8, H234*ABS(I233/2), H234*ABS(I233))</f>
        <v>0</v>
      </c>
      <c r="J234" s="2" t="n">
        <f aca="false">$F$8*I234</f>
        <v>0</v>
      </c>
      <c r="K234" s="2" t="n">
        <f aca="false">J234</f>
        <v>0</v>
      </c>
      <c r="L234" s="2" t="n">
        <f aca="false">F234-J234</f>
        <v>66.6875</v>
      </c>
      <c r="M234" s="2" t="n">
        <f aca="false">G234+K234</f>
        <v>133.3125</v>
      </c>
      <c r="N234" s="2" t="n">
        <f aca="false">L234/$E$4</f>
        <v>6.66875</v>
      </c>
      <c r="O234" s="2" t="n">
        <f aca="false">M234/$E$5</f>
        <v>26.6625</v>
      </c>
      <c r="P234" s="2" t="n">
        <f aca="false">(O234-N234)/($D$8-$E$8)*100</f>
        <v>99.96875</v>
      </c>
      <c r="Q234" s="2" t="n">
        <f aca="false">O234-N234</f>
        <v>19.99375</v>
      </c>
      <c r="R234" s="2" t="n">
        <f aca="false">IF(ROUND(Q234,1)&lt;=ROUND(Q233,1),0,R233+Q234)</f>
        <v>0</v>
      </c>
    </row>
    <row r="235" customFormat="false" ht="15" hidden="false" customHeight="false" outlineLevel="0" collapsed="false">
      <c r="B235" s="2" t="n">
        <f aca="false">D235*$E$4+E235*$E$5</f>
        <v>200</v>
      </c>
      <c r="C235" s="2" t="n">
        <f aca="false">0.5*$E$4*D235^2+0.5*$E$5*E235^2</f>
        <v>1999.5833984375</v>
      </c>
      <c r="D235" s="2" t="n">
        <f aca="false">N234</f>
        <v>6.66875</v>
      </c>
      <c r="E235" s="2" t="n">
        <f aca="false">O234</f>
        <v>26.6625</v>
      </c>
      <c r="F235" s="2" t="n">
        <f aca="false">D235*$E$4</f>
        <v>66.6875</v>
      </c>
      <c r="G235" s="2" t="n">
        <f aca="false">E235*$E$5</f>
        <v>133.3125</v>
      </c>
      <c r="H235" s="2" t="n">
        <f aca="false">IF(ROUND(C235,0)=ROUND($C$8,0),0,(IF(C235&lt;$C$8,1,-1)))</f>
        <v>0</v>
      </c>
      <c r="I235" s="2" t="n">
        <f aca="false">IF(C235&gt;$C$8, H235*ABS(I234/2), H235*ABS(I234))</f>
        <v>0</v>
      </c>
      <c r="J235" s="2" t="n">
        <f aca="false">$F$8*I235</f>
        <v>0</v>
      </c>
      <c r="K235" s="2" t="n">
        <f aca="false">J235</f>
        <v>0</v>
      </c>
      <c r="L235" s="2" t="n">
        <f aca="false">F235-J235</f>
        <v>66.6875</v>
      </c>
      <c r="M235" s="2" t="n">
        <f aca="false">G235+K235</f>
        <v>133.3125</v>
      </c>
      <c r="N235" s="2" t="n">
        <f aca="false">L235/$E$4</f>
        <v>6.66875</v>
      </c>
      <c r="O235" s="2" t="n">
        <f aca="false">M235/$E$5</f>
        <v>26.6625</v>
      </c>
      <c r="P235" s="2" t="n">
        <f aca="false">(O235-N235)/($D$8-$E$8)*100</f>
        <v>99.96875</v>
      </c>
      <c r="Q235" s="2" t="n">
        <f aca="false">O235-N235</f>
        <v>19.99375</v>
      </c>
      <c r="R235" s="2" t="n">
        <f aca="false">IF(ROUND(Q235,1)&lt;=ROUND(Q234,1),0,R234+Q235)</f>
        <v>0</v>
      </c>
    </row>
    <row r="236" customFormat="false" ht="15" hidden="false" customHeight="false" outlineLevel="0" collapsed="false">
      <c r="B236" s="2" t="n">
        <f aca="false">D236*$E$4+E236*$E$5</f>
        <v>200</v>
      </c>
      <c r="C236" s="2" t="n">
        <f aca="false">0.5*$E$4*D236^2+0.5*$E$5*E236^2</f>
        <v>1999.5833984375</v>
      </c>
      <c r="D236" s="2" t="n">
        <f aca="false">N235</f>
        <v>6.66875</v>
      </c>
      <c r="E236" s="2" t="n">
        <f aca="false">O235</f>
        <v>26.6625</v>
      </c>
      <c r="F236" s="2" t="n">
        <f aca="false">D236*$E$4</f>
        <v>66.6875</v>
      </c>
      <c r="G236" s="2" t="n">
        <f aca="false">E236*$E$5</f>
        <v>133.3125</v>
      </c>
      <c r="H236" s="2" t="n">
        <f aca="false">IF(ROUND(C236,0)=ROUND($C$8,0),0,(IF(C236&lt;$C$8,1,-1)))</f>
        <v>0</v>
      </c>
      <c r="I236" s="2" t="n">
        <f aca="false">IF(C236&gt;$C$8, H236*ABS(I235/2), H236*ABS(I235))</f>
        <v>0</v>
      </c>
      <c r="J236" s="2" t="n">
        <f aca="false">$F$8*I236</f>
        <v>0</v>
      </c>
      <c r="K236" s="2" t="n">
        <f aca="false">J236</f>
        <v>0</v>
      </c>
      <c r="L236" s="2" t="n">
        <f aca="false">F236-J236</f>
        <v>66.6875</v>
      </c>
      <c r="M236" s="2" t="n">
        <f aca="false">G236+K236</f>
        <v>133.3125</v>
      </c>
      <c r="N236" s="2" t="n">
        <f aca="false">L236/$E$4</f>
        <v>6.66875</v>
      </c>
      <c r="O236" s="2" t="n">
        <f aca="false">M236/$E$5</f>
        <v>26.6625</v>
      </c>
      <c r="P236" s="2" t="n">
        <f aca="false">(O236-N236)/($D$8-$E$8)*100</f>
        <v>99.96875</v>
      </c>
      <c r="Q236" s="2" t="n">
        <f aca="false">O236-N236</f>
        <v>19.99375</v>
      </c>
      <c r="R236" s="2" t="n">
        <f aca="false">IF(ROUND(Q236,1)&lt;=ROUND(Q235,1),0,R235+Q236)</f>
        <v>0</v>
      </c>
    </row>
    <row r="237" customFormat="false" ht="15" hidden="false" customHeight="false" outlineLevel="0" collapsed="false">
      <c r="B237" s="2" t="n">
        <f aca="false">D237*$E$4+E237*$E$5</f>
        <v>200</v>
      </c>
      <c r="C237" s="2" t="n">
        <f aca="false">0.5*$E$4*D237^2+0.5*$E$5*E237^2</f>
        <v>1999.5833984375</v>
      </c>
      <c r="D237" s="2" t="n">
        <f aca="false">N236</f>
        <v>6.66875</v>
      </c>
      <c r="E237" s="2" t="n">
        <f aca="false">O236</f>
        <v>26.6625</v>
      </c>
      <c r="F237" s="2" t="n">
        <f aca="false">D237*$E$4</f>
        <v>66.6875</v>
      </c>
      <c r="G237" s="2" t="n">
        <f aca="false">E237*$E$5</f>
        <v>133.3125</v>
      </c>
      <c r="H237" s="2" t="n">
        <f aca="false">IF(ROUND(C237,0)=ROUND($C$8,0),0,(IF(C237&lt;$C$8,1,-1)))</f>
        <v>0</v>
      </c>
      <c r="I237" s="2" t="n">
        <f aca="false">IF(C237&gt;$C$8, H237*ABS(I236/2), H237*ABS(I236))</f>
        <v>0</v>
      </c>
      <c r="J237" s="2" t="n">
        <f aca="false">$F$8*I237</f>
        <v>0</v>
      </c>
      <c r="K237" s="2" t="n">
        <f aca="false">J237</f>
        <v>0</v>
      </c>
      <c r="L237" s="2" t="n">
        <f aca="false">F237-J237</f>
        <v>66.6875</v>
      </c>
      <c r="M237" s="2" t="n">
        <f aca="false">G237+K237</f>
        <v>133.3125</v>
      </c>
      <c r="N237" s="2" t="n">
        <f aca="false">L237/$E$4</f>
        <v>6.66875</v>
      </c>
      <c r="O237" s="2" t="n">
        <f aca="false">M237/$E$5</f>
        <v>26.6625</v>
      </c>
      <c r="P237" s="2" t="n">
        <f aca="false">(O237-N237)/($D$8-$E$8)*100</f>
        <v>99.96875</v>
      </c>
      <c r="Q237" s="2" t="n">
        <f aca="false">O237-N237</f>
        <v>19.99375</v>
      </c>
      <c r="R237" s="2" t="n">
        <f aca="false">IF(ROUND(Q237,1)&lt;=ROUND(Q236,1),0,R236+Q237)</f>
        <v>0</v>
      </c>
    </row>
    <row r="238" customFormat="false" ht="15" hidden="false" customHeight="false" outlineLevel="0" collapsed="false">
      <c r="B238" s="2" t="n">
        <f aca="false">D238*$E$4+E238*$E$5</f>
        <v>200</v>
      </c>
      <c r="C238" s="2" t="n">
        <f aca="false">0.5*$E$4*D238^2+0.5*$E$5*E238^2</f>
        <v>1999.5833984375</v>
      </c>
      <c r="D238" s="2" t="n">
        <f aca="false">N237</f>
        <v>6.66875</v>
      </c>
      <c r="E238" s="2" t="n">
        <f aca="false">O237</f>
        <v>26.6625</v>
      </c>
      <c r="F238" s="2" t="n">
        <f aca="false">D238*$E$4</f>
        <v>66.6875</v>
      </c>
      <c r="G238" s="2" t="n">
        <f aca="false">E238*$E$5</f>
        <v>133.3125</v>
      </c>
      <c r="H238" s="2" t="n">
        <f aca="false">IF(ROUND(C238,0)=ROUND($C$8,0),0,(IF(C238&lt;$C$8,1,-1)))</f>
        <v>0</v>
      </c>
      <c r="I238" s="2" t="n">
        <f aca="false">IF(C238&gt;$C$8, H238*ABS(I237/2), H238*ABS(I237))</f>
        <v>0</v>
      </c>
      <c r="J238" s="2" t="n">
        <f aca="false">$F$8*I238</f>
        <v>0</v>
      </c>
      <c r="K238" s="2" t="n">
        <f aca="false">J238</f>
        <v>0</v>
      </c>
      <c r="L238" s="2" t="n">
        <f aca="false">F238-J238</f>
        <v>66.6875</v>
      </c>
      <c r="M238" s="2" t="n">
        <f aca="false">G238+K238</f>
        <v>133.3125</v>
      </c>
      <c r="N238" s="2" t="n">
        <f aca="false">L238/$E$4</f>
        <v>6.66875</v>
      </c>
      <c r="O238" s="2" t="n">
        <f aca="false">M238/$E$5</f>
        <v>26.6625</v>
      </c>
      <c r="P238" s="2" t="n">
        <f aca="false">(O238-N238)/($D$8-$E$8)*100</f>
        <v>99.96875</v>
      </c>
      <c r="Q238" s="2" t="n">
        <f aca="false">O238-N238</f>
        <v>19.99375</v>
      </c>
      <c r="R238" s="2" t="n">
        <f aca="false">IF(ROUND(Q238,1)&lt;=ROUND(Q237,1),0,R237+Q238)</f>
        <v>0</v>
      </c>
    </row>
    <row r="239" customFormat="false" ht="15" hidden="false" customHeight="false" outlineLevel="0" collapsed="false">
      <c r="B239" s="2" t="n">
        <f aca="false">D239*$E$4+E239*$E$5</f>
        <v>200</v>
      </c>
      <c r="C239" s="2" t="n">
        <f aca="false">0.5*$E$4*D239^2+0.5*$E$5*E239^2</f>
        <v>1999.5833984375</v>
      </c>
      <c r="D239" s="2" t="n">
        <f aca="false">N238</f>
        <v>6.66875</v>
      </c>
      <c r="E239" s="2" t="n">
        <f aca="false">O238</f>
        <v>26.6625</v>
      </c>
      <c r="F239" s="2" t="n">
        <f aca="false">D239*$E$4</f>
        <v>66.6875</v>
      </c>
      <c r="G239" s="2" t="n">
        <f aca="false">E239*$E$5</f>
        <v>133.3125</v>
      </c>
      <c r="H239" s="2" t="n">
        <f aca="false">IF(ROUND(C239,0)=ROUND($C$8,0),0,(IF(C239&lt;$C$8,1,-1)))</f>
        <v>0</v>
      </c>
      <c r="I239" s="2" t="n">
        <f aca="false">IF(C239&gt;$C$8, H239*ABS(I238/2), H239*ABS(I238))</f>
        <v>0</v>
      </c>
      <c r="J239" s="2" t="n">
        <f aca="false">$F$8*I239</f>
        <v>0</v>
      </c>
      <c r="K239" s="2" t="n">
        <f aca="false">J239</f>
        <v>0</v>
      </c>
      <c r="L239" s="2" t="n">
        <f aca="false">F239-J239</f>
        <v>66.6875</v>
      </c>
      <c r="M239" s="2" t="n">
        <f aca="false">G239+K239</f>
        <v>133.3125</v>
      </c>
      <c r="N239" s="2" t="n">
        <f aca="false">L239/$E$4</f>
        <v>6.66875</v>
      </c>
      <c r="O239" s="2" t="n">
        <f aca="false">M239/$E$5</f>
        <v>26.6625</v>
      </c>
      <c r="P239" s="2" t="n">
        <f aca="false">(O239-N239)/($D$8-$E$8)*100</f>
        <v>99.96875</v>
      </c>
      <c r="Q239" s="2" t="n">
        <f aca="false">O239-N239</f>
        <v>19.99375</v>
      </c>
      <c r="R239" s="2" t="n">
        <f aca="false">IF(ROUND(Q239,1)&lt;=ROUND(Q238,1),0,R238+Q239)</f>
        <v>0</v>
      </c>
    </row>
    <row r="240" customFormat="false" ht="15" hidden="false" customHeight="false" outlineLevel="0" collapsed="false">
      <c r="B240" s="2" t="n">
        <f aca="false">D240*$E$4+E240*$E$5</f>
        <v>200</v>
      </c>
      <c r="C240" s="2" t="n">
        <f aca="false">0.5*$E$4*D240^2+0.5*$E$5*E240^2</f>
        <v>1999.5833984375</v>
      </c>
      <c r="D240" s="2" t="n">
        <f aca="false">N239</f>
        <v>6.66875</v>
      </c>
      <c r="E240" s="2" t="n">
        <f aca="false">O239</f>
        <v>26.6625</v>
      </c>
      <c r="F240" s="2" t="n">
        <f aca="false">D240*$E$4</f>
        <v>66.6875</v>
      </c>
      <c r="G240" s="2" t="n">
        <f aca="false">E240*$E$5</f>
        <v>133.3125</v>
      </c>
      <c r="H240" s="2" t="n">
        <f aca="false">IF(ROUND(C240,0)=ROUND($C$8,0),0,(IF(C240&lt;$C$8,1,-1)))</f>
        <v>0</v>
      </c>
      <c r="I240" s="2" t="n">
        <f aca="false">IF(C240&gt;$C$8, H240*ABS(I239/2), H240*ABS(I239))</f>
        <v>0</v>
      </c>
      <c r="J240" s="2" t="n">
        <f aca="false">$F$8*I240</f>
        <v>0</v>
      </c>
      <c r="K240" s="2" t="n">
        <f aca="false">J240</f>
        <v>0</v>
      </c>
      <c r="L240" s="2" t="n">
        <f aca="false">F240-J240</f>
        <v>66.6875</v>
      </c>
      <c r="M240" s="2" t="n">
        <f aca="false">G240+K240</f>
        <v>133.3125</v>
      </c>
      <c r="N240" s="2" t="n">
        <f aca="false">L240/$E$4</f>
        <v>6.66875</v>
      </c>
      <c r="O240" s="2" t="n">
        <f aca="false">M240/$E$5</f>
        <v>26.6625</v>
      </c>
      <c r="P240" s="2" t="n">
        <f aca="false">(O240-N240)/($D$8-$E$8)*100</f>
        <v>99.96875</v>
      </c>
      <c r="Q240" s="2" t="n">
        <f aca="false">O240-N240</f>
        <v>19.99375</v>
      </c>
      <c r="R240" s="2" t="n">
        <f aca="false">IF(ROUND(Q240,1)&lt;=ROUND(Q239,1),0,R239+Q240)</f>
        <v>0</v>
      </c>
    </row>
    <row r="241" customFormat="false" ht="15" hidden="false" customHeight="false" outlineLevel="0" collapsed="false">
      <c r="B241" s="2" t="n">
        <f aca="false">D241*$E$4+E241*$E$5</f>
        <v>200</v>
      </c>
      <c r="C241" s="2" t="n">
        <f aca="false">0.5*$E$4*D241^2+0.5*$E$5*E241^2</f>
        <v>1999.5833984375</v>
      </c>
      <c r="D241" s="2" t="n">
        <f aca="false">N240</f>
        <v>6.66875</v>
      </c>
      <c r="E241" s="2" t="n">
        <f aca="false">O240</f>
        <v>26.6625</v>
      </c>
      <c r="F241" s="2" t="n">
        <f aca="false">D241*$E$4</f>
        <v>66.6875</v>
      </c>
      <c r="G241" s="2" t="n">
        <f aca="false">E241*$E$5</f>
        <v>133.3125</v>
      </c>
      <c r="H241" s="2" t="n">
        <f aca="false">IF(ROUND(C241,0)=ROUND($C$8,0),0,(IF(C241&lt;$C$8,1,-1)))</f>
        <v>0</v>
      </c>
      <c r="I241" s="2" t="n">
        <f aca="false">IF(C241&gt;$C$8, H241*ABS(I240/2), H241*ABS(I240))</f>
        <v>0</v>
      </c>
      <c r="J241" s="2" t="n">
        <f aca="false">$F$8*I241</f>
        <v>0</v>
      </c>
      <c r="K241" s="2" t="n">
        <f aca="false">J241</f>
        <v>0</v>
      </c>
      <c r="L241" s="2" t="n">
        <f aca="false">F241-J241</f>
        <v>66.6875</v>
      </c>
      <c r="M241" s="2" t="n">
        <f aca="false">G241+K241</f>
        <v>133.3125</v>
      </c>
      <c r="N241" s="2" t="n">
        <f aca="false">L241/$E$4</f>
        <v>6.66875</v>
      </c>
      <c r="O241" s="2" t="n">
        <f aca="false">M241/$E$5</f>
        <v>26.6625</v>
      </c>
      <c r="P241" s="2" t="n">
        <f aca="false">(O241-N241)/($D$8-$E$8)*100</f>
        <v>99.96875</v>
      </c>
      <c r="Q241" s="2" t="n">
        <f aca="false">O241-N241</f>
        <v>19.99375</v>
      </c>
      <c r="R241" s="2" t="n">
        <f aca="false">IF(ROUND(Q241,1)&lt;=ROUND(Q240,1),0,R240+Q241)</f>
        <v>0</v>
      </c>
    </row>
    <row r="242" customFormat="false" ht="15" hidden="false" customHeight="false" outlineLevel="0" collapsed="false">
      <c r="B242" s="2" t="n">
        <f aca="false">D242*$E$4+E242*$E$5</f>
        <v>200</v>
      </c>
      <c r="C242" s="2" t="n">
        <f aca="false">0.5*$E$4*D242^2+0.5*$E$5*E242^2</f>
        <v>1999.5833984375</v>
      </c>
      <c r="D242" s="2" t="n">
        <f aca="false">N241</f>
        <v>6.66875</v>
      </c>
      <c r="E242" s="2" t="n">
        <f aca="false">O241</f>
        <v>26.6625</v>
      </c>
      <c r="F242" s="2" t="n">
        <f aca="false">D242*$E$4</f>
        <v>66.6875</v>
      </c>
      <c r="G242" s="2" t="n">
        <f aca="false">E242*$E$5</f>
        <v>133.3125</v>
      </c>
      <c r="H242" s="2" t="n">
        <f aca="false">IF(ROUND(C242,0)=ROUND($C$8,0),0,(IF(C242&lt;$C$8,1,-1)))</f>
        <v>0</v>
      </c>
      <c r="I242" s="2" t="n">
        <f aca="false">IF(C242&gt;$C$8, H242*ABS(I241/2), H242*ABS(I241))</f>
        <v>0</v>
      </c>
      <c r="J242" s="2" t="n">
        <f aca="false">$F$8*I242</f>
        <v>0</v>
      </c>
      <c r="K242" s="2" t="n">
        <f aca="false">J242</f>
        <v>0</v>
      </c>
      <c r="L242" s="2" t="n">
        <f aca="false">F242-J242</f>
        <v>66.6875</v>
      </c>
      <c r="M242" s="2" t="n">
        <f aca="false">G242+K242</f>
        <v>133.3125</v>
      </c>
      <c r="N242" s="2" t="n">
        <f aca="false">L242/$E$4</f>
        <v>6.66875</v>
      </c>
      <c r="O242" s="2" t="n">
        <f aca="false">M242/$E$5</f>
        <v>26.6625</v>
      </c>
      <c r="P242" s="2" t="n">
        <f aca="false">(O242-N242)/($D$8-$E$8)*100</f>
        <v>99.96875</v>
      </c>
      <c r="Q242" s="2" t="n">
        <f aca="false">O242-N242</f>
        <v>19.99375</v>
      </c>
      <c r="R242" s="2" t="n">
        <f aca="false">IF(ROUND(Q242,1)&lt;=ROUND(Q241,1),0,R241+Q242)</f>
        <v>0</v>
      </c>
    </row>
    <row r="243" customFormat="false" ht="15" hidden="false" customHeight="false" outlineLevel="0" collapsed="false">
      <c r="B243" s="2" t="n">
        <f aca="false">D243*$E$4+E243*$E$5</f>
        <v>200</v>
      </c>
      <c r="C243" s="2" t="n">
        <f aca="false">0.5*$E$4*D243^2+0.5*$E$5*E243^2</f>
        <v>1999.5833984375</v>
      </c>
      <c r="D243" s="2" t="n">
        <f aca="false">N242</f>
        <v>6.66875</v>
      </c>
      <c r="E243" s="2" t="n">
        <f aca="false">O242</f>
        <v>26.6625</v>
      </c>
      <c r="F243" s="2" t="n">
        <f aca="false">D243*$E$4</f>
        <v>66.6875</v>
      </c>
      <c r="G243" s="2" t="n">
        <f aca="false">E243*$E$5</f>
        <v>133.3125</v>
      </c>
      <c r="H243" s="2" t="n">
        <f aca="false">IF(ROUND(C243,0)=ROUND($C$8,0),0,(IF(C243&lt;$C$8,1,-1)))</f>
        <v>0</v>
      </c>
      <c r="I243" s="2" t="n">
        <f aca="false">IF(C243&gt;$C$8, H243*ABS(I242/2), H243*ABS(I242))</f>
        <v>0</v>
      </c>
      <c r="J243" s="2" t="n">
        <f aca="false">$F$8*I243</f>
        <v>0</v>
      </c>
      <c r="K243" s="2" t="n">
        <f aca="false">J243</f>
        <v>0</v>
      </c>
      <c r="L243" s="2" t="n">
        <f aca="false">F243-J243</f>
        <v>66.6875</v>
      </c>
      <c r="M243" s="2" t="n">
        <f aca="false">G243+K243</f>
        <v>133.3125</v>
      </c>
      <c r="N243" s="2" t="n">
        <f aca="false">L243/$E$4</f>
        <v>6.66875</v>
      </c>
      <c r="O243" s="2" t="n">
        <f aca="false">M243/$E$5</f>
        <v>26.6625</v>
      </c>
      <c r="P243" s="2" t="n">
        <f aca="false">(O243-N243)/($D$8-$E$8)*100</f>
        <v>99.96875</v>
      </c>
      <c r="Q243" s="2" t="n">
        <f aca="false">O243-N243</f>
        <v>19.99375</v>
      </c>
      <c r="R243" s="2" t="n">
        <f aca="false">IF(ROUND(Q243,1)&lt;=ROUND(Q242,1),0,R242+Q243)</f>
        <v>0</v>
      </c>
    </row>
    <row r="244" customFormat="false" ht="15" hidden="false" customHeight="false" outlineLevel="0" collapsed="false">
      <c r="B244" s="2" t="n">
        <f aca="false">D244*$E$4+E244*$E$5</f>
        <v>200</v>
      </c>
      <c r="C244" s="2" t="n">
        <f aca="false">0.5*$E$4*D244^2+0.5*$E$5*E244^2</f>
        <v>1999.5833984375</v>
      </c>
      <c r="D244" s="2" t="n">
        <f aca="false">N243</f>
        <v>6.66875</v>
      </c>
      <c r="E244" s="2" t="n">
        <f aca="false">O243</f>
        <v>26.6625</v>
      </c>
      <c r="F244" s="2" t="n">
        <f aca="false">D244*$E$4</f>
        <v>66.6875</v>
      </c>
      <c r="G244" s="2" t="n">
        <f aca="false">E244*$E$5</f>
        <v>133.3125</v>
      </c>
      <c r="H244" s="2" t="n">
        <f aca="false">IF(ROUND(C244,0)=ROUND($C$8,0),0,(IF(C244&lt;$C$8,1,-1)))</f>
        <v>0</v>
      </c>
      <c r="I244" s="2" t="n">
        <f aca="false">IF(C244&gt;$C$8, H244*ABS(I243/2), H244*ABS(I243))</f>
        <v>0</v>
      </c>
      <c r="J244" s="2" t="n">
        <f aca="false">$F$8*I244</f>
        <v>0</v>
      </c>
      <c r="K244" s="2" t="n">
        <f aca="false">J244</f>
        <v>0</v>
      </c>
      <c r="L244" s="2" t="n">
        <f aca="false">F244-J244</f>
        <v>66.6875</v>
      </c>
      <c r="M244" s="2" t="n">
        <f aca="false">G244+K244</f>
        <v>133.3125</v>
      </c>
      <c r="N244" s="2" t="n">
        <f aca="false">L244/$E$4</f>
        <v>6.66875</v>
      </c>
      <c r="O244" s="2" t="n">
        <f aca="false">M244/$E$5</f>
        <v>26.6625</v>
      </c>
      <c r="P244" s="2" t="n">
        <f aca="false">(O244-N244)/($D$8-$E$8)*100</f>
        <v>99.96875</v>
      </c>
      <c r="Q244" s="2" t="n">
        <f aca="false">O244-N244</f>
        <v>19.99375</v>
      </c>
      <c r="R244" s="2" t="n">
        <f aca="false">IF(ROUND(Q244,1)&lt;=ROUND(Q243,1),0,R243+Q244)</f>
        <v>0</v>
      </c>
    </row>
    <row r="245" customFormat="false" ht="15" hidden="false" customHeight="false" outlineLevel="0" collapsed="false">
      <c r="B245" s="2" t="n">
        <f aca="false">D245*$E$4+E245*$E$5</f>
        <v>200</v>
      </c>
      <c r="C245" s="2" t="n">
        <f aca="false">0.5*$E$4*D245^2+0.5*$E$5*E245^2</f>
        <v>1999.5833984375</v>
      </c>
      <c r="D245" s="2" t="n">
        <f aca="false">N244</f>
        <v>6.66875</v>
      </c>
      <c r="E245" s="2" t="n">
        <f aca="false">O244</f>
        <v>26.6625</v>
      </c>
      <c r="F245" s="2" t="n">
        <f aca="false">D245*$E$4</f>
        <v>66.6875</v>
      </c>
      <c r="G245" s="2" t="n">
        <f aca="false">E245*$E$5</f>
        <v>133.3125</v>
      </c>
      <c r="H245" s="2" t="n">
        <f aca="false">IF(ROUND(C245,0)=ROUND($C$8,0),0,(IF(C245&lt;$C$8,1,-1)))</f>
        <v>0</v>
      </c>
      <c r="I245" s="2" t="n">
        <f aca="false">IF(C245&gt;$C$8, H245*ABS(I244/2), H245*ABS(I244))</f>
        <v>0</v>
      </c>
      <c r="J245" s="2" t="n">
        <f aca="false">$F$8*I245</f>
        <v>0</v>
      </c>
      <c r="K245" s="2" t="n">
        <f aca="false">J245</f>
        <v>0</v>
      </c>
      <c r="L245" s="2" t="n">
        <f aca="false">F245-J245</f>
        <v>66.6875</v>
      </c>
      <c r="M245" s="2" t="n">
        <f aca="false">G245+K245</f>
        <v>133.3125</v>
      </c>
      <c r="N245" s="2" t="n">
        <f aca="false">L245/$E$4</f>
        <v>6.66875</v>
      </c>
      <c r="O245" s="2" t="n">
        <f aca="false">M245/$E$5</f>
        <v>26.6625</v>
      </c>
      <c r="P245" s="2" t="n">
        <f aca="false">(O245-N245)/($D$8-$E$8)*100</f>
        <v>99.96875</v>
      </c>
      <c r="Q245" s="2" t="n">
        <f aca="false">O245-N245</f>
        <v>19.99375</v>
      </c>
      <c r="R245" s="2" t="n">
        <f aca="false">IF(ROUND(Q245,1)&lt;=ROUND(Q244,1),0,R244+Q245)</f>
        <v>0</v>
      </c>
    </row>
    <row r="246" customFormat="false" ht="15" hidden="false" customHeight="false" outlineLevel="0" collapsed="false">
      <c r="B246" s="2" t="n">
        <f aca="false">D246*$E$4+E246*$E$5</f>
        <v>200</v>
      </c>
      <c r="C246" s="2" t="n">
        <f aca="false">0.5*$E$4*D246^2+0.5*$E$5*E246^2</f>
        <v>1999.5833984375</v>
      </c>
      <c r="D246" s="2" t="n">
        <f aca="false">N245</f>
        <v>6.66875</v>
      </c>
      <c r="E246" s="2" t="n">
        <f aca="false">O245</f>
        <v>26.6625</v>
      </c>
      <c r="F246" s="2" t="n">
        <f aca="false">D246*$E$4</f>
        <v>66.6875</v>
      </c>
      <c r="G246" s="2" t="n">
        <f aca="false">E246*$E$5</f>
        <v>133.3125</v>
      </c>
      <c r="H246" s="2" t="n">
        <f aca="false">IF(ROUND(C246,0)=ROUND($C$8,0),0,(IF(C246&lt;$C$8,1,-1)))</f>
        <v>0</v>
      </c>
      <c r="I246" s="2" t="n">
        <f aca="false">IF(C246&gt;$C$8, H246*ABS(I245/2), H246*ABS(I245))</f>
        <v>0</v>
      </c>
      <c r="J246" s="2" t="n">
        <f aca="false">$F$8*I246</f>
        <v>0</v>
      </c>
      <c r="K246" s="2" t="n">
        <f aca="false">J246</f>
        <v>0</v>
      </c>
      <c r="L246" s="2" t="n">
        <f aca="false">F246-J246</f>
        <v>66.6875</v>
      </c>
      <c r="M246" s="2" t="n">
        <f aca="false">G246+K246</f>
        <v>133.3125</v>
      </c>
      <c r="N246" s="2" t="n">
        <f aca="false">L246/$E$4</f>
        <v>6.66875</v>
      </c>
      <c r="O246" s="2" t="n">
        <f aca="false">M246/$E$5</f>
        <v>26.6625</v>
      </c>
      <c r="P246" s="2" t="n">
        <f aca="false">(O246-N246)/($D$8-$E$8)*100</f>
        <v>99.96875</v>
      </c>
      <c r="Q246" s="2" t="n">
        <f aca="false">O246-N246</f>
        <v>19.99375</v>
      </c>
      <c r="R246" s="2" t="n">
        <f aca="false">IF(ROUND(Q246,1)&lt;=ROUND(Q245,1),0,R245+Q246)</f>
        <v>0</v>
      </c>
    </row>
    <row r="247" customFormat="false" ht="15" hidden="false" customHeight="false" outlineLevel="0" collapsed="false">
      <c r="B247" s="2" t="n">
        <f aca="false">D247*$E$4+E247*$E$5</f>
        <v>200</v>
      </c>
      <c r="C247" s="2" t="n">
        <f aca="false">0.5*$E$4*D247^2+0.5*$E$5*E247^2</f>
        <v>1999.5833984375</v>
      </c>
      <c r="D247" s="2" t="n">
        <f aca="false">N246</f>
        <v>6.66875</v>
      </c>
      <c r="E247" s="2" t="n">
        <f aca="false">O246</f>
        <v>26.6625</v>
      </c>
      <c r="F247" s="2" t="n">
        <f aca="false">D247*$E$4</f>
        <v>66.6875</v>
      </c>
      <c r="G247" s="2" t="n">
        <f aca="false">E247*$E$5</f>
        <v>133.3125</v>
      </c>
      <c r="H247" s="2" t="n">
        <f aca="false">IF(ROUND(C247,0)=ROUND($C$8,0),0,(IF(C247&lt;$C$8,1,-1)))</f>
        <v>0</v>
      </c>
      <c r="I247" s="2" t="n">
        <f aca="false">IF(C247&gt;$C$8, H247*ABS(I246/2), H247*ABS(I246))</f>
        <v>0</v>
      </c>
      <c r="J247" s="2" t="n">
        <f aca="false">$F$8*I247</f>
        <v>0</v>
      </c>
      <c r="K247" s="2" t="n">
        <f aca="false">J247</f>
        <v>0</v>
      </c>
      <c r="L247" s="2" t="n">
        <f aca="false">F247-J247</f>
        <v>66.6875</v>
      </c>
      <c r="M247" s="2" t="n">
        <f aca="false">G247+K247</f>
        <v>133.3125</v>
      </c>
      <c r="N247" s="2" t="n">
        <f aca="false">L247/$E$4</f>
        <v>6.66875</v>
      </c>
      <c r="O247" s="2" t="n">
        <f aca="false">M247/$E$5</f>
        <v>26.6625</v>
      </c>
      <c r="P247" s="2" t="n">
        <f aca="false">(O247-N247)/($D$8-$E$8)*100</f>
        <v>99.96875</v>
      </c>
      <c r="Q247" s="2" t="n">
        <f aca="false">O247-N247</f>
        <v>19.99375</v>
      </c>
      <c r="R247" s="2" t="n">
        <f aca="false">IF(ROUND(Q247,1)&lt;=ROUND(Q246,1),0,R246+Q247)</f>
        <v>0</v>
      </c>
    </row>
    <row r="248" customFormat="false" ht="15" hidden="false" customHeight="false" outlineLevel="0" collapsed="false">
      <c r="B248" s="2" t="n">
        <f aca="false">D248*$E$4+E248*$E$5</f>
        <v>200</v>
      </c>
      <c r="C248" s="2" t="n">
        <f aca="false">0.5*$E$4*D248^2+0.5*$E$5*E248^2</f>
        <v>1999.5833984375</v>
      </c>
      <c r="D248" s="2" t="n">
        <f aca="false">N247</f>
        <v>6.66875</v>
      </c>
      <c r="E248" s="2" t="n">
        <f aca="false">O247</f>
        <v>26.6625</v>
      </c>
      <c r="F248" s="2" t="n">
        <f aca="false">D248*$E$4</f>
        <v>66.6875</v>
      </c>
      <c r="G248" s="2" t="n">
        <f aca="false">E248*$E$5</f>
        <v>133.3125</v>
      </c>
      <c r="H248" s="2" t="n">
        <f aca="false">IF(ROUND(C248,0)=ROUND($C$8,0),0,(IF(C248&lt;$C$8,1,-1)))</f>
        <v>0</v>
      </c>
      <c r="I248" s="2" t="n">
        <f aca="false">IF(C248&gt;$C$8, H248*ABS(I247/2), H248*ABS(I247))</f>
        <v>0</v>
      </c>
      <c r="J248" s="2" t="n">
        <f aca="false">$F$8*I248</f>
        <v>0</v>
      </c>
      <c r="K248" s="2" t="n">
        <f aca="false">J248</f>
        <v>0</v>
      </c>
      <c r="L248" s="2" t="n">
        <f aca="false">F248-J248</f>
        <v>66.6875</v>
      </c>
      <c r="M248" s="2" t="n">
        <f aca="false">G248+K248</f>
        <v>133.3125</v>
      </c>
      <c r="N248" s="2" t="n">
        <f aca="false">L248/$E$4</f>
        <v>6.66875</v>
      </c>
      <c r="O248" s="2" t="n">
        <f aca="false">M248/$E$5</f>
        <v>26.6625</v>
      </c>
      <c r="P248" s="2" t="n">
        <f aca="false">(O248-N248)/($D$8-$E$8)*100</f>
        <v>99.96875</v>
      </c>
      <c r="Q248" s="2" t="n">
        <f aca="false">O248-N248</f>
        <v>19.99375</v>
      </c>
      <c r="R248" s="2" t="n">
        <f aca="false">IF(ROUND(Q248,1)&lt;=ROUND(Q247,1),0,R247+Q248)</f>
        <v>0</v>
      </c>
    </row>
    <row r="249" customFormat="false" ht="15" hidden="false" customHeight="false" outlineLevel="0" collapsed="false">
      <c r="B249" s="2" t="n">
        <f aca="false">D249*$E$4+E249*$E$5</f>
        <v>200</v>
      </c>
      <c r="C249" s="2" t="n">
        <f aca="false">0.5*$E$4*D249^2+0.5*$E$5*E249^2</f>
        <v>1999.5833984375</v>
      </c>
      <c r="D249" s="2" t="n">
        <f aca="false">N248</f>
        <v>6.66875</v>
      </c>
      <c r="E249" s="2" t="n">
        <f aca="false">O248</f>
        <v>26.6625</v>
      </c>
      <c r="F249" s="2" t="n">
        <f aca="false">D249*$E$4</f>
        <v>66.6875</v>
      </c>
      <c r="G249" s="2" t="n">
        <f aca="false">E249*$E$5</f>
        <v>133.3125</v>
      </c>
      <c r="H249" s="2" t="n">
        <f aca="false">IF(ROUND(C249,0)=ROUND($C$8,0),0,(IF(C249&lt;$C$8,1,-1)))</f>
        <v>0</v>
      </c>
      <c r="I249" s="2" t="n">
        <f aca="false">IF(C249&gt;$C$8, H249*ABS(I248/2), H249*ABS(I248))</f>
        <v>0</v>
      </c>
      <c r="J249" s="2" t="n">
        <f aca="false">$F$8*I249</f>
        <v>0</v>
      </c>
      <c r="K249" s="2" t="n">
        <f aca="false">J249</f>
        <v>0</v>
      </c>
      <c r="L249" s="2" t="n">
        <f aca="false">F249-J249</f>
        <v>66.6875</v>
      </c>
      <c r="M249" s="2" t="n">
        <f aca="false">G249+K249</f>
        <v>133.3125</v>
      </c>
      <c r="N249" s="2" t="n">
        <f aca="false">L249/$E$4</f>
        <v>6.66875</v>
      </c>
      <c r="O249" s="2" t="n">
        <f aca="false">M249/$E$5</f>
        <v>26.6625</v>
      </c>
      <c r="P249" s="2" t="n">
        <f aca="false">(O249-N249)/($D$8-$E$8)*100</f>
        <v>99.96875</v>
      </c>
      <c r="Q249" s="2" t="n">
        <f aca="false">O249-N249</f>
        <v>19.99375</v>
      </c>
      <c r="R249" s="2" t="n">
        <f aca="false">IF(ROUND(Q249,1)&lt;=ROUND(Q248,1),0,R248+Q249)</f>
        <v>0</v>
      </c>
    </row>
    <row r="250" customFormat="false" ht="15" hidden="false" customHeight="false" outlineLevel="0" collapsed="false">
      <c r="B250" s="2" t="n">
        <f aca="false">D250*$E$4+E250*$E$5</f>
        <v>200</v>
      </c>
      <c r="C250" s="2" t="n">
        <f aca="false">0.5*$E$4*D250^2+0.5*$E$5*E250^2</f>
        <v>1999.5833984375</v>
      </c>
      <c r="D250" s="2" t="n">
        <f aca="false">N249</f>
        <v>6.66875</v>
      </c>
      <c r="E250" s="2" t="n">
        <f aca="false">O249</f>
        <v>26.6625</v>
      </c>
      <c r="F250" s="2" t="n">
        <f aca="false">D250*$E$4</f>
        <v>66.6875</v>
      </c>
      <c r="G250" s="2" t="n">
        <f aca="false">E250*$E$5</f>
        <v>133.3125</v>
      </c>
      <c r="H250" s="2" t="n">
        <f aca="false">IF(ROUND(C250,0)=ROUND($C$8,0),0,(IF(C250&lt;$C$8,1,-1)))</f>
        <v>0</v>
      </c>
      <c r="I250" s="2" t="n">
        <f aca="false">IF(C250&gt;$C$8, H250*ABS(I249/2), H250*ABS(I249))</f>
        <v>0</v>
      </c>
      <c r="J250" s="2" t="n">
        <f aca="false">$F$8*I250</f>
        <v>0</v>
      </c>
      <c r="K250" s="2" t="n">
        <f aca="false">J250</f>
        <v>0</v>
      </c>
      <c r="L250" s="2" t="n">
        <f aca="false">F250-J250</f>
        <v>66.6875</v>
      </c>
      <c r="M250" s="2" t="n">
        <f aca="false">G250+K250</f>
        <v>133.3125</v>
      </c>
      <c r="N250" s="2" t="n">
        <f aca="false">L250/$E$4</f>
        <v>6.66875</v>
      </c>
      <c r="O250" s="2" t="n">
        <f aca="false">M250/$E$5</f>
        <v>26.6625</v>
      </c>
      <c r="P250" s="2" t="n">
        <f aca="false">(O250-N250)/($D$8-$E$8)*100</f>
        <v>99.96875</v>
      </c>
      <c r="Q250" s="2" t="n">
        <f aca="false">O250-N250</f>
        <v>19.99375</v>
      </c>
      <c r="R250" s="2" t="n">
        <f aca="false">IF(ROUND(Q250,1)&lt;=ROUND(Q249,1),0,R249+Q250)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Z38"/>
  <sheetViews>
    <sheetView showFormulas="false" showGridLines="true" showRowColHeaders="true" showZeros="true" rightToLeft="false" tabSelected="true" showOutlineSymbols="true" defaultGridColor="true" view="normal" topLeftCell="E1" colorId="64" zoomScale="80" zoomScaleNormal="80" zoomScalePageLayoutView="100" workbookViewId="0">
      <selection pane="topLeft" activeCell="M4" activeCellId="0" sqref="M4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C1" s="4" t="n">
        <v>1</v>
      </c>
      <c r="J1" s="4" t="s">
        <v>27</v>
      </c>
      <c r="K1" s="2" t="n">
        <v>100</v>
      </c>
      <c r="L1" s="2" t="s">
        <v>28</v>
      </c>
    </row>
    <row r="2" customFormat="false" ht="15" hidden="false" customHeight="false" outlineLevel="0" collapsed="false">
      <c r="C2" s="4"/>
      <c r="I2" s="2" t="n">
        <v>0</v>
      </c>
      <c r="J2" s="2" t="n">
        <v>2</v>
      </c>
      <c r="K2" s="2" t="n">
        <v>0</v>
      </c>
      <c r="L2" s="2" t="n">
        <v>0</v>
      </c>
    </row>
    <row r="3" customFormat="false" ht="15" hidden="false" customHeight="false" outlineLevel="0" collapsed="false">
      <c r="B3" s="2" t="s">
        <v>1</v>
      </c>
      <c r="C3" s="2" t="s">
        <v>6</v>
      </c>
      <c r="D3" s="2" t="s">
        <v>29</v>
      </c>
      <c r="E3" s="2" t="s">
        <v>30</v>
      </c>
      <c r="F3" s="2" t="s">
        <v>13</v>
      </c>
      <c r="G3" s="2" t="s">
        <v>14</v>
      </c>
      <c r="I3" s="2" t="s">
        <v>1</v>
      </c>
      <c r="J3" s="2" t="s">
        <v>6</v>
      </c>
      <c r="K3" s="2" t="s">
        <v>29</v>
      </c>
      <c r="L3" s="2" t="s">
        <v>30</v>
      </c>
      <c r="M3" s="2" t="s">
        <v>13</v>
      </c>
      <c r="N3" s="2" t="s">
        <v>14</v>
      </c>
      <c r="O3" s="2" t="s">
        <v>24</v>
      </c>
      <c r="P3" s="2" t="s">
        <v>31</v>
      </c>
      <c r="Q3" s="2" t="s">
        <v>32</v>
      </c>
      <c r="R3" s="2" t="s">
        <v>33</v>
      </c>
      <c r="S3" s="2" t="s">
        <v>34</v>
      </c>
      <c r="V3" s="2" t="str">
        <f aca="false">O3</f>
        <v>rel v</v>
      </c>
      <c r="W3" s="2" t="str">
        <f aca="false">S3</f>
        <v>%KE</v>
      </c>
      <c r="Y3" s="2" t="s">
        <v>35</v>
      </c>
      <c r="Z3" s="2" t="str">
        <f aca="false">W3</f>
        <v>%KE</v>
      </c>
    </row>
    <row r="4" customFormat="false" ht="15" hidden="false" customHeight="false" outlineLevel="0" collapsed="false">
      <c r="B4" s="2" t="n">
        <v>10</v>
      </c>
      <c r="C4" s="2" t="n">
        <v>5</v>
      </c>
      <c r="D4" s="2" t="n">
        <v>20</v>
      </c>
      <c r="E4" s="2" t="n">
        <v>0</v>
      </c>
      <c r="F4" s="2" t="n">
        <f aca="false">(B4*D4-C4*D4+2*(C4*E4))/(B4+C4)</f>
        <v>6.66666666666667</v>
      </c>
      <c r="G4" s="2" t="n">
        <f aca="false">D4-E4+F4</f>
        <v>26.6666666666667</v>
      </c>
      <c r="I4" s="2" t="n">
        <v>10</v>
      </c>
      <c r="J4" s="2" t="n">
        <v>2</v>
      </c>
      <c r="K4" s="2" t="n">
        <v>10</v>
      </c>
      <c r="L4" s="2" t="n">
        <v>-2</v>
      </c>
      <c r="M4" s="2" t="n">
        <f aca="false">(I4*K4-($K$1/100)*(J4*K4)+(1+$K$1/100)*(J4*L4))/(I4+J4)</f>
        <v>6</v>
      </c>
      <c r="N4" s="2" t="n">
        <f aca="false">($K$1/100)*K4-($K$1/100)*L4+M4</f>
        <v>18</v>
      </c>
      <c r="O4" s="2" t="n">
        <f aca="false">K4-L4</f>
        <v>12</v>
      </c>
      <c r="P4" s="2" t="n">
        <f aca="false">(N4-M4)/(K4-L4)</f>
        <v>1</v>
      </c>
      <c r="Q4" s="2" t="n">
        <f aca="false">0.5*I4*K4^2+0.5*J4*L4^2</f>
        <v>504</v>
      </c>
      <c r="R4" s="2" t="n">
        <f aca="false">0.5*I4*M4^2+0.5*J4*N4^2</f>
        <v>504</v>
      </c>
      <c r="S4" s="2" t="n">
        <f aca="false">R4/Q4</f>
        <v>1</v>
      </c>
      <c r="V4" s="2" t="n">
        <f aca="false">O4</f>
        <v>12</v>
      </c>
      <c r="W4" s="2" t="n">
        <f aca="false">S4</f>
        <v>1</v>
      </c>
      <c r="Y4" s="2" t="n">
        <f aca="false">I4/J4</f>
        <v>5</v>
      </c>
      <c r="Z4" s="2" t="n">
        <f aca="false">W4</f>
        <v>1</v>
      </c>
    </row>
    <row r="5" customFormat="false" ht="15" hidden="false" customHeight="false" outlineLevel="0" collapsed="false">
      <c r="I5" s="2" t="n">
        <f aca="false">I4+$I$2</f>
        <v>10</v>
      </c>
      <c r="J5" s="2" t="n">
        <f aca="false">J4+$J$2</f>
        <v>4</v>
      </c>
      <c r="K5" s="2" t="n">
        <f aca="false">K4+$K$2</f>
        <v>10</v>
      </c>
      <c r="L5" s="2" t="n">
        <f aca="false">L4+$L$2</f>
        <v>-2</v>
      </c>
      <c r="M5" s="2" t="n">
        <f aca="false">(I5*K5-($K$1/100)*(J5*K5)+(1+$K$1/100)*(J5*L5))/(I5+J5)</f>
        <v>3.14285714285714</v>
      </c>
      <c r="N5" s="2" t="n">
        <f aca="false">($K$1/100)*K5-($K$1/100)*L5+M5</f>
        <v>15.1428571428571</v>
      </c>
      <c r="O5" s="2" t="n">
        <f aca="false">K5-L5</f>
        <v>12</v>
      </c>
      <c r="P5" s="2" t="n">
        <f aca="false">(N5-M5)/(K5-L5)</f>
        <v>1</v>
      </c>
      <c r="Q5" s="2" t="n">
        <f aca="false">0.5*I5*K5^2+0.5*J5*L5^2</f>
        <v>508</v>
      </c>
      <c r="R5" s="2" t="n">
        <f aca="false">0.5*I5*M5^2+0.5*J5*N5^2</f>
        <v>508</v>
      </c>
      <c r="S5" s="2" t="n">
        <f aca="false">R5/Q5</f>
        <v>1</v>
      </c>
      <c r="V5" s="2" t="n">
        <f aca="false">O5</f>
        <v>12</v>
      </c>
      <c r="W5" s="2" t="n">
        <f aca="false">S5</f>
        <v>1</v>
      </c>
      <c r="Y5" s="2" t="n">
        <f aca="false">I5/J5</f>
        <v>2.5</v>
      </c>
      <c r="Z5" s="2" t="n">
        <f aca="false">W5</f>
        <v>1</v>
      </c>
    </row>
    <row r="6" customFormat="false" ht="15" hidden="false" customHeight="false" outlineLevel="0" collapsed="false">
      <c r="I6" s="2" t="n">
        <f aca="false">I5+$I$2</f>
        <v>10</v>
      </c>
      <c r="J6" s="2" t="n">
        <f aca="false">J5+$J$2</f>
        <v>6</v>
      </c>
      <c r="K6" s="2" t="n">
        <f aca="false">K5+$K$2</f>
        <v>10</v>
      </c>
      <c r="L6" s="2" t="n">
        <f aca="false">L5+$L$2</f>
        <v>-2</v>
      </c>
      <c r="M6" s="2" t="n">
        <f aca="false">(I6*K6-($K$1/100)*(J6*K6)+(1+$K$1/100)*(J6*L6))/(I6+J6)</f>
        <v>1</v>
      </c>
      <c r="N6" s="2" t="n">
        <f aca="false">($K$1/100)*K6-($K$1/100)*L6+M6</f>
        <v>13</v>
      </c>
      <c r="O6" s="2" t="n">
        <f aca="false">K6-L6</f>
        <v>12</v>
      </c>
      <c r="P6" s="2" t="n">
        <f aca="false">(N6-M6)/(K6-L6)</f>
        <v>1</v>
      </c>
      <c r="Q6" s="2" t="n">
        <f aca="false">0.5*I6*K6^2+0.5*J6*L6^2</f>
        <v>512</v>
      </c>
      <c r="R6" s="2" t="n">
        <f aca="false">0.5*I6*M6^2+0.5*J6*N6^2</f>
        <v>512</v>
      </c>
      <c r="S6" s="2" t="n">
        <f aca="false">R6/Q6</f>
        <v>1</v>
      </c>
      <c r="V6" s="2" t="n">
        <f aca="false">O6</f>
        <v>12</v>
      </c>
      <c r="W6" s="2" t="n">
        <f aca="false">S6</f>
        <v>1</v>
      </c>
      <c r="Y6" s="2" t="n">
        <f aca="false">I6/J6</f>
        <v>1.66666666666667</v>
      </c>
      <c r="Z6" s="2" t="n">
        <f aca="false">W6</f>
        <v>1</v>
      </c>
    </row>
    <row r="7" customFormat="false" ht="15" hidden="false" customHeight="false" outlineLevel="0" collapsed="false">
      <c r="I7" s="2" t="n">
        <f aca="false">I6+$I$2</f>
        <v>10</v>
      </c>
      <c r="J7" s="2" t="n">
        <f aca="false">J6+$J$2</f>
        <v>8</v>
      </c>
      <c r="K7" s="2" t="n">
        <f aca="false">K6+$K$2</f>
        <v>10</v>
      </c>
      <c r="L7" s="2" t="n">
        <f aca="false">L6+$L$2</f>
        <v>-2</v>
      </c>
      <c r="M7" s="2" t="n">
        <f aca="false">(I7*K7-($K$1/100)*(J7*K7)+(1+$K$1/100)*(J7*L7))/(I7+J7)</f>
        <v>-0.666666666666667</v>
      </c>
      <c r="N7" s="2" t="n">
        <f aca="false">($K$1/100)*K7-($K$1/100)*L7+M7</f>
        <v>11.3333333333333</v>
      </c>
      <c r="O7" s="2" t="n">
        <f aca="false">K7-L7</f>
        <v>12</v>
      </c>
      <c r="P7" s="2" t="n">
        <f aca="false">(N7-M7)/(K7-L7)</f>
        <v>1</v>
      </c>
      <c r="Q7" s="2" t="n">
        <f aca="false">0.5*I7*K7^2+0.5*J7*L7^2</f>
        <v>516</v>
      </c>
      <c r="R7" s="2" t="n">
        <f aca="false">0.5*I7*M7^2+0.5*J7*N7^2</f>
        <v>516</v>
      </c>
      <c r="S7" s="2" t="n">
        <f aca="false">R7/Q7</f>
        <v>1</v>
      </c>
      <c r="V7" s="2" t="n">
        <f aca="false">O7</f>
        <v>12</v>
      </c>
      <c r="W7" s="2" t="n">
        <f aca="false">S7</f>
        <v>1</v>
      </c>
      <c r="Y7" s="2" t="n">
        <f aca="false">I7/J7</f>
        <v>1.25</v>
      </c>
      <c r="Z7" s="2" t="n">
        <f aca="false">W7</f>
        <v>1</v>
      </c>
    </row>
    <row r="8" customFormat="false" ht="15" hidden="false" customHeight="false" outlineLevel="0" collapsed="false">
      <c r="I8" s="2" t="n">
        <f aca="false">I7+$I$2</f>
        <v>10</v>
      </c>
      <c r="J8" s="2" t="n">
        <f aca="false">J7+$J$2</f>
        <v>10</v>
      </c>
      <c r="K8" s="2" t="n">
        <f aca="false">K7+$K$2</f>
        <v>10</v>
      </c>
      <c r="L8" s="2" t="n">
        <f aca="false">L7+$L$2</f>
        <v>-2</v>
      </c>
      <c r="M8" s="2" t="n">
        <f aca="false">(I8*K8-($K$1/100)*(J8*K8)+(1+$K$1/100)*(J8*L8))/(I8+J8)</f>
        <v>-2</v>
      </c>
      <c r="N8" s="2" t="n">
        <f aca="false">($K$1/100)*K8-($K$1/100)*L8+M8</f>
        <v>10</v>
      </c>
      <c r="O8" s="2" t="n">
        <f aca="false">K8-L8</f>
        <v>12</v>
      </c>
      <c r="P8" s="2" t="n">
        <f aca="false">(N8-M8)/(K8-L8)</f>
        <v>1</v>
      </c>
      <c r="Q8" s="2" t="n">
        <f aca="false">0.5*I8*K8^2+0.5*J8*L8^2</f>
        <v>520</v>
      </c>
      <c r="R8" s="2" t="n">
        <f aca="false">0.5*I8*M8^2+0.5*J8*N8^2</f>
        <v>520</v>
      </c>
      <c r="S8" s="2" t="n">
        <f aca="false">R8/Q8</f>
        <v>1</v>
      </c>
      <c r="V8" s="2" t="n">
        <f aca="false">O8</f>
        <v>12</v>
      </c>
      <c r="W8" s="2" t="n">
        <f aca="false">S8</f>
        <v>1</v>
      </c>
      <c r="Y8" s="2" t="n">
        <f aca="false">I8/J8</f>
        <v>1</v>
      </c>
      <c r="Z8" s="2" t="n">
        <f aca="false">W8</f>
        <v>1</v>
      </c>
    </row>
    <row r="9" customFormat="false" ht="15" hidden="false" customHeight="false" outlineLevel="0" collapsed="false">
      <c r="I9" s="2" t="n">
        <f aca="false">I8+$I$2</f>
        <v>10</v>
      </c>
      <c r="J9" s="2" t="n">
        <f aca="false">J8+$J$2</f>
        <v>12</v>
      </c>
      <c r="K9" s="2" t="n">
        <f aca="false">K8+$K$2</f>
        <v>10</v>
      </c>
      <c r="L9" s="2" t="n">
        <f aca="false">L8+$L$2</f>
        <v>-2</v>
      </c>
      <c r="M9" s="2" t="n">
        <f aca="false">(I9*K9-($K$1/100)*(J9*K9)+(1+$K$1/100)*(J9*L9))/(I9+J9)</f>
        <v>-3.09090909090909</v>
      </c>
      <c r="N9" s="2" t="n">
        <f aca="false">($K$1/100)*K9-($K$1/100)*L9+M9</f>
        <v>8.90909090909091</v>
      </c>
      <c r="O9" s="2" t="n">
        <f aca="false">K9-L9</f>
        <v>12</v>
      </c>
      <c r="P9" s="2" t="n">
        <f aca="false">(N9-M9)/(K9-L9)</f>
        <v>1</v>
      </c>
      <c r="Q9" s="2" t="n">
        <f aca="false">0.5*I9*K9^2+0.5*J9*L9^2</f>
        <v>524</v>
      </c>
      <c r="R9" s="2" t="n">
        <f aca="false">0.5*I9*M9^2+0.5*J9*N9^2</f>
        <v>524</v>
      </c>
      <c r="S9" s="2" t="n">
        <f aca="false">R9/Q9</f>
        <v>1</v>
      </c>
      <c r="V9" s="2" t="n">
        <f aca="false">O9</f>
        <v>12</v>
      </c>
      <c r="W9" s="2" t="n">
        <f aca="false">S9</f>
        <v>1</v>
      </c>
      <c r="Y9" s="2" t="n">
        <f aca="false">I9/J9</f>
        <v>0.833333333333333</v>
      </c>
      <c r="Z9" s="2" t="n">
        <f aca="false">W9</f>
        <v>1</v>
      </c>
    </row>
    <row r="10" customFormat="false" ht="15" hidden="false" customHeight="false" outlineLevel="0" collapsed="false">
      <c r="I10" s="2" t="n">
        <f aca="false">I9+$I$2</f>
        <v>10</v>
      </c>
      <c r="J10" s="2" t="n">
        <f aca="false">J9+$J$2</f>
        <v>14</v>
      </c>
      <c r="K10" s="2" t="n">
        <f aca="false">K9+$K$2</f>
        <v>10</v>
      </c>
      <c r="L10" s="2" t="n">
        <f aca="false">L9+$L$2</f>
        <v>-2</v>
      </c>
      <c r="M10" s="2" t="n">
        <f aca="false">(I10*K10-($K$1/100)*(J10*K10)+(1+$K$1/100)*(J10*L10))/(I10+J10)</f>
        <v>-4</v>
      </c>
      <c r="N10" s="2" t="n">
        <f aca="false">($K$1/100)*K10-($K$1/100)*L10+M10</f>
        <v>8</v>
      </c>
      <c r="O10" s="2" t="n">
        <f aca="false">K10-L10</f>
        <v>12</v>
      </c>
      <c r="P10" s="2" t="n">
        <f aca="false">(N10-M10)/(K10-L10)</f>
        <v>1</v>
      </c>
      <c r="Q10" s="2" t="n">
        <f aca="false">0.5*I10*K10^2+0.5*J10*L10^2</f>
        <v>528</v>
      </c>
      <c r="R10" s="2" t="n">
        <f aca="false">0.5*I10*M10^2+0.5*J10*N10^2</f>
        <v>528</v>
      </c>
      <c r="S10" s="2" t="n">
        <f aca="false">R10/Q10</f>
        <v>1</v>
      </c>
      <c r="V10" s="2" t="n">
        <f aca="false">O10</f>
        <v>12</v>
      </c>
      <c r="W10" s="2" t="n">
        <f aca="false">S10</f>
        <v>1</v>
      </c>
      <c r="Y10" s="2" t="n">
        <f aca="false">I10/J10</f>
        <v>0.714285714285714</v>
      </c>
      <c r="Z10" s="2" t="n">
        <f aca="false">W10</f>
        <v>1</v>
      </c>
    </row>
    <row r="11" customFormat="false" ht="15" hidden="false" customHeight="false" outlineLevel="0" collapsed="false">
      <c r="I11" s="2" t="n">
        <f aca="false">I10+$I$2</f>
        <v>10</v>
      </c>
      <c r="J11" s="2" t="n">
        <f aca="false">J10+$J$2</f>
        <v>16</v>
      </c>
      <c r="K11" s="2" t="n">
        <f aca="false">K10+$K$2</f>
        <v>10</v>
      </c>
      <c r="L11" s="2" t="n">
        <f aca="false">L10+$L$2</f>
        <v>-2</v>
      </c>
      <c r="M11" s="2" t="n">
        <f aca="false">(I11*K11-($K$1/100)*(J11*K11)+(1+$K$1/100)*(J11*L11))/(I11+J11)</f>
        <v>-4.76923076923077</v>
      </c>
      <c r="N11" s="2" t="n">
        <f aca="false">($K$1/100)*K11-($K$1/100)*L11+M11</f>
        <v>7.23076923076923</v>
      </c>
      <c r="O11" s="2" t="n">
        <f aca="false">K11-L11</f>
        <v>12</v>
      </c>
      <c r="P11" s="2" t="n">
        <f aca="false">(N11-M11)/(K11-L11)</f>
        <v>1</v>
      </c>
      <c r="Q11" s="2" t="n">
        <f aca="false">0.5*I11*K11^2+0.5*J11*L11^2</f>
        <v>532</v>
      </c>
      <c r="R11" s="2" t="n">
        <f aca="false">0.5*I11*M11^2+0.5*J11*N11^2</f>
        <v>532</v>
      </c>
      <c r="S11" s="2" t="n">
        <f aca="false">R11/Q11</f>
        <v>1</v>
      </c>
      <c r="V11" s="2" t="n">
        <f aca="false">O11</f>
        <v>12</v>
      </c>
      <c r="W11" s="2" t="n">
        <f aca="false">S11</f>
        <v>1</v>
      </c>
      <c r="Y11" s="2" t="n">
        <f aca="false">I11/J11</f>
        <v>0.625</v>
      </c>
      <c r="Z11" s="2" t="n">
        <f aca="false">W11</f>
        <v>1</v>
      </c>
    </row>
    <row r="12" customFormat="false" ht="15" hidden="false" customHeight="false" outlineLevel="0" collapsed="false">
      <c r="I12" s="2" t="n">
        <f aca="false">I11+$I$2</f>
        <v>10</v>
      </c>
      <c r="J12" s="2" t="n">
        <f aca="false">J11+$J$2</f>
        <v>18</v>
      </c>
      <c r="K12" s="2" t="n">
        <f aca="false">K11+$K$2</f>
        <v>10</v>
      </c>
      <c r="L12" s="2" t="n">
        <f aca="false">L11+$L$2</f>
        <v>-2</v>
      </c>
      <c r="M12" s="2" t="n">
        <f aca="false">(I12*K12-($K$1/100)*(J12*K12)+(1+$K$1/100)*(J12*L12))/(I12+J12)</f>
        <v>-5.42857142857143</v>
      </c>
      <c r="N12" s="2" t="n">
        <f aca="false">($K$1/100)*K12-($K$1/100)*L12+M12</f>
        <v>6.57142857142857</v>
      </c>
      <c r="O12" s="2" t="n">
        <f aca="false">K12-L12</f>
        <v>12</v>
      </c>
      <c r="P12" s="2" t="n">
        <f aca="false">(N12-M12)/(K12-L12)</f>
        <v>1</v>
      </c>
      <c r="Q12" s="2" t="n">
        <f aca="false">0.5*I12*K12^2+0.5*J12*L12^2</f>
        <v>536</v>
      </c>
      <c r="R12" s="2" t="n">
        <f aca="false">0.5*I12*M12^2+0.5*J12*N12^2</f>
        <v>536</v>
      </c>
      <c r="S12" s="2" t="n">
        <f aca="false">R12/Q12</f>
        <v>1</v>
      </c>
      <c r="V12" s="2" t="n">
        <f aca="false">O12</f>
        <v>12</v>
      </c>
      <c r="W12" s="2" t="n">
        <f aca="false">S12</f>
        <v>1</v>
      </c>
      <c r="Y12" s="2" t="n">
        <f aca="false">I12/J12</f>
        <v>0.555555555555556</v>
      </c>
      <c r="Z12" s="2" t="n">
        <f aca="false">W12</f>
        <v>1</v>
      </c>
    </row>
    <row r="13" customFormat="false" ht="15" hidden="false" customHeight="false" outlineLevel="0" collapsed="false">
      <c r="I13" s="2" t="n">
        <f aca="false">I12+$I$2</f>
        <v>10</v>
      </c>
      <c r="J13" s="2" t="n">
        <f aca="false">J12+$J$2</f>
        <v>20</v>
      </c>
      <c r="K13" s="2" t="n">
        <f aca="false">K12+$K$2</f>
        <v>10</v>
      </c>
      <c r="L13" s="2" t="n">
        <f aca="false">L12+$L$2</f>
        <v>-2</v>
      </c>
      <c r="M13" s="2" t="n">
        <f aca="false">(I13*K13-($K$1/100)*(J13*K13)+(1+$K$1/100)*(J13*L13))/(I13+J13)</f>
        <v>-6</v>
      </c>
      <c r="N13" s="2" t="n">
        <f aca="false">($K$1/100)*K13-($K$1/100)*L13+M13</f>
        <v>6</v>
      </c>
      <c r="O13" s="2" t="n">
        <f aca="false">K13-L13</f>
        <v>12</v>
      </c>
      <c r="P13" s="2" t="n">
        <f aca="false">(N13-M13)/(K13-L13)</f>
        <v>1</v>
      </c>
      <c r="Q13" s="2" t="n">
        <f aca="false">0.5*I13*K13^2+0.5*J13*L13^2</f>
        <v>540</v>
      </c>
      <c r="R13" s="2" t="n">
        <f aca="false">0.5*I13*M13^2+0.5*J13*N13^2</f>
        <v>540</v>
      </c>
      <c r="S13" s="2" t="n">
        <f aca="false">R13/Q13</f>
        <v>1</v>
      </c>
      <c r="V13" s="2" t="n">
        <f aca="false">O13</f>
        <v>12</v>
      </c>
      <c r="W13" s="2" t="n">
        <f aca="false">S13</f>
        <v>1</v>
      </c>
      <c r="Y13" s="2" t="n">
        <f aca="false">I13/J13</f>
        <v>0.5</v>
      </c>
      <c r="Z13" s="2" t="n">
        <f aca="false">W13</f>
        <v>1</v>
      </c>
    </row>
    <row r="14" customFormat="false" ht="15" hidden="false" customHeight="false" outlineLevel="0" collapsed="false">
      <c r="I14" s="2" t="n">
        <f aca="false">I13+$I$2</f>
        <v>10</v>
      </c>
      <c r="J14" s="2" t="n">
        <f aca="false">J13+$J$2</f>
        <v>22</v>
      </c>
      <c r="K14" s="2" t="n">
        <f aca="false">K13+$K$2</f>
        <v>10</v>
      </c>
      <c r="L14" s="2" t="n">
        <f aca="false">L13+$L$2</f>
        <v>-2</v>
      </c>
      <c r="M14" s="2" t="n">
        <f aca="false">(I14*K14-($K$1/100)*(J14*K14)+(1+$K$1/100)*(J14*L14))/(I14+J14)</f>
        <v>-6.5</v>
      </c>
      <c r="N14" s="2" t="n">
        <f aca="false">($K$1/100)*K14-($K$1/100)*L14+M14</f>
        <v>5.5</v>
      </c>
      <c r="O14" s="2" t="n">
        <f aca="false">K14-L14</f>
        <v>12</v>
      </c>
      <c r="P14" s="2" t="n">
        <f aca="false">(N14-M14)/(K14-L14)</f>
        <v>1</v>
      </c>
      <c r="Q14" s="2" t="n">
        <f aca="false">0.5*I14*K14^2+0.5*J14*L14^2</f>
        <v>544</v>
      </c>
      <c r="R14" s="2" t="n">
        <f aca="false">0.5*I14*M14^2+0.5*J14*N14^2</f>
        <v>544</v>
      </c>
      <c r="S14" s="2" t="n">
        <f aca="false">R14/Q14</f>
        <v>1</v>
      </c>
      <c r="V14" s="2" t="n">
        <f aca="false">O14</f>
        <v>12</v>
      </c>
      <c r="W14" s="2" t="n">
        <f aca="false">S14</f>
        <v>1</v>
      </c>
      <c r="Y14" s="2" t="n">
        <f aca="false">I14/J14</f>
        <v>0.454545454545455</v>
      </c>
      <c r="Z14" s="2" t="n">
        <f aca="false">W14</f>
        <v>1</v>
      </c>
    </row>
    <row r="15" customFormat="false" ht="15" hidden="false" customHeight="false" outlineLevel="0" collapsed="false">
      <c r="I15" s="2" t="n">
        <f aca="false">I14+$I$2</f>
        <v>10</v>
      </c>
      <c r="J15" s="2" t="n">
        <f aca="false">J14+$J$2</f>
        <v>24</v>
      </c>
      <c r="K15" s="2" t="n">
        <f aca="false">K14+$K$2</f>
        <v>10</v>
      </c>
      <c r="L15" s="2" t="n">
        <f aca="false">L14+$L$2</f>
        <v>-2</v>
      </c>
      <c r="M15" s="2" t="n">
        <f aca="false">(I15*K15-($K$1/100)*(J15*K15)+(1+$K$1/100)*(J15*L15))/(I15+J15)</f>
        <v>-6.94117647058824</v>
      </c>
      <c r="N15" s="2" t="n">
        <f aca="false">($K$1/100)*K15-($K$1/100)*L15+M15</f>
        <v>5.05882352941176</v>
      </c>
      <c r="O15" s="2" t="n">
        <f aca="false">K15-L15</f>
        <v>12</v>
      </c>
      <c r="P15" s="2" t="n">
        <f aca="false">(N15-M15)/(K15-L15)</f>
        <v>1</v>
      </c>
      <c r="Q15" s="2" t="n">
        <f aca="false">0.5*I15*K15^2+0.5*J15*L15^2</f>
        <v>548</v>
      </c>
      <c r="R15" s="2" t="n">
        <f aca="false">0.5*I15*M15^2+0.5*J15*N15^2</f>
        <v>548</v>
      </c>
      <c r="S15" s="2" t="n">
        <f aca="false">R15/Q15</f>
        <v>1</v>
      </c>
      <c r="V15" s="2" t="n">
        <f aca="false">O15</f>
        <v>12</v>
      </c>
      <c r="W15" s="2" t="n">
        <f aca="false">S15</f>
        <v>1</v>
      </c>
      <c r="Y15" s="2" t="n">
        <f aca="false">I15/J15</f>
        <v>0.416666666666667</v>
      </c>
      <c r="Z15" s="2" t="n">
        <f aca="false">W15</f>
        <v>1</v>
      </c>
    </row>
    <row r="16" customFormat="false" ht="15" hidden="false" customHeight="false" outlineLevel="0" collapsed="false">
      <c r="I16" s="2" t="n">
        <f aca="false">I15+$I$2</f>
        <v>10</v>
      </c>
      <c r="J16" s="2" t="n">
        <f aca="false">J15+$J$2</f>
        <v>26</v>
      </c>
      <c r="K16" s="2" t="n">
        <f aca="false">K15+$K$2</f>
        <v>10</v>
      </c>
      <c r="L16" s="2" t="n">
        <f aca="false">L15+$L$2</f>
        <v>-2</v>
      </c>
      <c r="M16" s="2" t="n">
        <f aca="false">(I16*K16-($K$1/100)*(J16*K16)+(1+$K$1/100)*(J16*L16))/(I16+J16)</f>
        <v>-7.33333333333333</v>
      </c>
      <c r="N16" s="2" t="n">
        <f aca="false">($K$1/100)*K16-($K$1/100)*L16+M16</f>
        <v>4.66666666666667</v>
      </c>
      <c r="O16" s="2" t="n">
        <f aca="false">K16-L16</f>
        <v>12</v>
      </c>
      <c r="P16" s="2" t="n">
        <f aca="false">(N16-M16)/(K16-L16)</f>
        <v>1</v>
      </c>
      <c r="Q16" s="2" t="n">
        <f aca="false">0.5*I16*K16^2+0.5*J16*L16^2</f>
        <v>552</v>
      </c>
      <c r="R16" s="2" t="n">
        <f aca="false">0.5*I16*M16^2+0.5*J16*N16^2</f>
        <v>552</v>
      </c>
      <c r="S16" s="2" t="n">
        <f aca="false">R16/Q16</f>
        <v>1</v>
      </c>
      <c r="V16" s="2" t="n">
        <f aca="false">O16</f>
        <v>12</v>
      </c>
      <c r="W16" s="2" t="n">
        <f aca="false">S16</f>
        <v>1</v>
      </c>
      <c r="Y16" s="2" t="n">
        <f aca="false">I16/J16</f>
        <v>0.384615384615385</v>
      </c>
      <c r="Z16" s="2" t="n">
        <f aca="false">W16</f>
        <v>1</v>
      </c>
    </row>
    <row r="17" customFormat="false" ht="15" hidden="false" customHeight="false" outlineLevel="0" collapsed="false">
      <c r="I17" s="2" t="n">
        <f aca="false">I16+$I$2</f>
        <v>10</v>
      </c>
      <c r="J17" s="2" t="n">
        <f aca="false">J16+$J$2</f>
        <v>28</v>
      </c>
      <c r="K17" s="2" t="n">
        <f aca="false">K16+$K$2</f>
        <v>10</v>
      </c>
      <c r="L17" s="2" t="n">
        <f aca="false">L16+$L$2</f>
        <v>-2</v>
      </c>
      <c r="M17" s="2" t="n">
        <f aca="false">(I17*K17-($K$1/100)*(J17*K17)+(1+$K$1/100)*(J17*L17))/(I17+J17)</f>
        <v>-7.68421052631579</v>
      </c>
      <c r="N17" s="2" t="n">
        <f aca="false">($K$1/100)*K17-($K$1/100)*L17+M17</f>
        <v>4.31578947368421</v>
      </c>
      <c r="O17" s="2" t="n">
        <f aca="false">K17-L17</f>
        <v>12</v>
      </c>
      <c r="P17" s="2" t="n">
        <f aca="false">(N17-M17)/(K17-L17)</f>
        <v>1</v>
      </c>
      <c r="Q17" s="2" t="n">
        <f aca="false">0.5*I17*K17^2+0.5*J17*L17^2</f>
        <v>556</v>
      </c>
      <c r="R17" s="2" t="n">
        <f aca="false">0.5*I17*M17^2+0.5*J17*N17^2</f>
        <v>556</v>
      </c>
      <c r="S17" s="2" t="n">
        <f aca="false">R17/Q17</f>
        <v>1</v>
      </c>
      <c r="V17" s="2" t="n">
        <f aca="false">O17</f>
        <v>12</v>
      </c>
      <c r="W17" s="2" t="n">
        <f aca="false">S17</f>
        <v>1</v>
      </c>
      <c r="Y17" s="2" t="n">
        <f aca="false">I17/J17</f>
        <v>0.357142857142857</v>
      </c>
      <c r="Z17" s="2" t="n">
        <f aca="false">W17</f>
        <v>1</v>
      </c>
    </row>
    <row r="18" customFormat="false" ht="15" hidden="false" customHeight="false" outlineLevel="0" collapsed="false">
      <c r="I18" s="2" t="n">
        <f aca="false">I17+$I$2</f>
        <v>10</v>
      </c>
      <c r="J18" s="2" t="n">
        <f aca="false">J17+$J$2</f>
        <v>30</v>
      </c>
      <c r="K18" s="2" t="n">
        <f aca="false">K17+$K$2</f>
        <v>10</v>
      </c>
      <c r="L18" s="2" t="n">
        <f aca="false">L17+$L$2</f>
        <v>-2</v>
      </c>
      <c r="M18" s="2" t="n">
        <f aca="false">(I18*K18-($K$1/100)*(J18*K18)+(1+$K$1/100)*(J18*L18))/(I18+J18)</f>
        <v>-8</v>
      </c>
      <c r="N18" s="2" t="n">
        <f aca="false">($K$1/100)*K18-($K$1/100)*L18+M18</f>
        <v>4</v>
      </c>
      <c r="O18" s="2" t="n">
        <f aca="false">K18-L18</f>
        <v>12</v>
      </c>
      <c r="P18" s="2" t="n">
        <f aca="false">(N18-M18)/(K18-L18)</f>
        <v>1</v>
      </c>
      <c r="Q18" s="2" t="n">
        <f aca="false">0.5*I18*K18^2+0.5*J18*L18^2</f>
        <v>560</v>
      </c>
      <c r="R18" s="2" t="n">
        <f aca="false">0.5*I18*M18^2+0.5*J18*N18^2</f>
        <v>560</v>
      </c>
      <c r="S18" s="2" t="n">
        <f aca="false">R18/Q18</f>
        <v>1</v>
      </c>
      <c r="V18" s="2" t="n">
        <f aca="false">O18</f>
        <v>12</v>
      </c>
      <c r="W18" s="2" t="n">
        <f aca="false">S18</f>
        <v>1</v>
      </c>
      <c r="Y18" s="2" t="n">
        <f aca="false">I18/J18</f>
        <v>0.333333333333333</v>
      </c>
      <c r="Z18" s="2" t="n">
        <f aca="false">W18</f>
        <v>1</v>
      </c>
    </row>
    <row r="19" customFormat="false" ht="15" hidden="false" customHeight="false" outlineLevel="0" collapsed="false">
      <c r="I19" s="2" t="n">
        <f aca="false">I18+$I$2</f>
        <v>10</v>
      </c>
      <c r="J19" s="2" t="n">
        <f aca="false">J18+$J$2</f>
        <v>32</v>
      </c>
      <c r="K19" s="2" t="n">
        <f aca="false">K18+$K$2</f>
        <v>10</v>
      </c>
      <c r="L19" s="2" t="n">
        <f aca="false">L18+$L$2</f>
        <v>-2</v>
      </c>
      <c r="M19" s="2" t="n">
        <f aca="false">(I19*K19-($K$1/100)*(J19*K19)+(1+$K$1/100)*(J19*L19))/(I19+J19)</f>
        <v>-8.28571428571429</v>
      </c>
      <c r="N19" s="2" t="n">
        <f aca="false">($K$1/100)*K19-($K$1/100)*L19+M19</f>
        <v>3.71428571428571</v>
      </c>
      <c r="O19" s="2" t="n">
        <f aca="false">K19-L19</f>
        <v>12</v>
      </c>
      <c r="P19" s="2" t="n">
        <f aca="false">(N19-M19)/(K19-L19)</f>
        <v>1</v>
      </c>
      <c r="Q19" s="2" t="n">
        <f aca="false">0.5*I19*K19^2+0.5*J19*L19^2</f>
        <v>564</v>
      </c>
      <c r="R19" s="2" t="n">
        <f aca="false">0.5*I19*M19^2+0.5*J19*N19^2</f>
        <v>564</v>
      </c>
      <c r="S19" s="2" t="n">
        <f aca="false">R19/Q19</f>
        <v>1</v>
      </c>
      <c r="V19" s="2" t="n">
        <f aca="false">O19</f>
        <v>12</v>
      </c>
      <c r="W19" s="2" t="n">
        <f aca="false">S19</f>
        <v>1</v>
      </c>
      <c r="Y19" s="2" t="n">
        <f aca="false">I19/J19</f>
        <v>0.3125</v>
      </c>
      <c r="Z19" s="2" t="n">
        <f aca="false">W19</f>
        <v>1</v>
      </c>
    </row>
    <row r="20" customFormat="false" ht="15" hidden="false" customHeight="false" outlineLevel="0" collapsed="false">
      <c r="I20" s="2" t="n">
        <f aca="false">I19+$I$2</f>
        <v>10</v>
      </c>
      <c r="J20" s="2" t="n">
        <f aca="false">J19+$J$2</f>
        <v>34</v>
      </c>
      <c r="K20" s="2" t="n">
        <f aca="false">K19+$K$2</f>
        <v>10</v>
      </c>
      <c r="L20" s="2" t="n">
        <f aca="false">L19+$L$2</f>
        <v>-2</v>
      </c>
      <c r="M20" s="2" t="n">
        <f aca="false">(I20*K20-($K$1/100)*(J20*K20)+(1+$K$1/100)*(J20*L20))/(I20+J20)</f>
        <v>-8.54545454545455</v>
      </c>
      <c r="N20" s="2" t="n">
        <f aca="false">($K$1/100)*K20-($K$1/100)*L20+M20</f>
        <v>3.45454545454545</v>
      </c>
      <c r="O20" s="2" t="n">
        <f aca="false">K20-L20</f>
        <v>12</v>
      </c>
      <c r="P20" s="2" t="n">
        <f aca="false">(N20-M20)/(K20-L20)</f>
        <v>1</v>
      </c>
      <c r="Q20" s="2" t="n">
        <f aca="false">0.5*I20*K20^2+0.5*J20*L20^2</f>
        <v>568</v>
      </c>
      <c r="R20" s="2" t="n">
        <f aca="false">0.5*I20*M20^2+0.5*J20*N20^2</f>
        <v>568</v>
      </c>
      <c r="S20" s="2" t="n">
        <f aca="false">R20/Q20</f>
        <v>1</v>
      </c>
      <c r="V20" s="2" t="n">
        <f aca="false">O20</f>
        <v>12</v>
      </c>
      <c r="W20" s="2" t="n">
        <f aca="false">S20</f>
        <v>1</v>
      </c>
      <c r="Y20" s="2" t="n">
        <f aca="false">I20/J20</f>
        <v>0.294117647058823</v>
      </c>
      <c r="Z20" s="2" t="n">
        <f aca="false">W20</f>
        <v>1</v>
      </c>
    </row>
    <row r="21" customFormat="false" ht="15" hidden="false" customHeight="false" outlineLevel="0" collapsed="false">
      <c r="I21" s="2" t="n">
        <f aca="false">I20+$I$2</f>
        <v>10</v>
      </c>
      <c r="J21" s="2" t="n">
        <f aca="false">J20+$J$2</f>
        <v>36</v>
      </c>
      <c r="K21" s="2" t="n">
        <f aca="false">K20+$K$2</f>
        <v>10</v>
      </c>
      <c r="L21" s="2" t="n">
        <f aca="false">L20+$L$2</f>
        <v>-2</v>
      </c>
      <c r="M21" s="2" t="n">
        <f aca="false">(I21*K21-($K$1/100)*(J21*K21)+(1+$K$1/100)*(J21*L21))/(I21+J21)</f>
        <v>-8.78260869565217</v>
      </c>
      <c r="N21" s="2" t="n">
        <f aca="false">($K$1/100)*K21-($K$1/100)*L21+M21</f>
        <v>3.21739130434783</v>
      </c>
      <c r="O21" s="2" t="n">
        <f aca="false">K21-L21</f>
        <v>12</v>
      </c>
      <c r="P21" s="2" t="n">
        <f aca="false">(N21-M21)/(K21-L21)</f>
        <v>1</v>
      </c>
      <c r="Q21" s="2" t="n">
        <f aca="false">0.5*I21*K21^2+0.5*J21*L21^2</f>
        <v>572</v>
      </c>
      <c r="R21" s="2" t="n">
        <f aca="false">0.5*I21*M21^2+0.5*J21*N21^2</f>
        <v>572</v>
      </c>
      <c r="S21" s="2" t="n">
        <f aca="false">R21/Q21</f>
        <v>1</v>
      </c>
      <c r="V21" s="2" t="n">
        <f aca="false">O21</f>
        <v>12</v>
      </c>
      <c r="W21" s="2" t="n">
        <f aca="false">S21</f>
        <v>1</v>
      </c>
      <c r="Y21" s="2" t="n">
        <f aca="false">I21/J21</f>
        <v>0.277777777777778</v>
      </c>
      <c r="Z21" s="2" t="n">
        <f aca="false">W21</f>
        <v>1</v>
      </c>
    </row>
    <row r="22" customFormat="false" ht="15" hidden="false" customHeight="false" outlineLevel="0" collapsed="false">
      <c r="I22" s="2" t="n">
        <f aca="false">I21+$I$2</f>
        <v>10</v>
      </c>
      <c r="J22" s="2" t="n">
        <f aca="false">J21+$J$2</f>
        <v>38</v>
      </c>
      <c r="K22" s="2" t="n">
        <f aca="false">K21+$K$2</f>
        <v>10</v>
      </c>
      <c r="L22" s="2" t="n">
        <f aca="false">L21+$L$2</f>
        <v>-2</v>
      </c>
      <c r="M22" s="2" t="n">
        <f aca="false">(I22*K22-($K$1/100)*(J22*K22)+(1+$K$1/100)*(J22*L22))/(I22+J22)</f>
        <v>-9</v>
      </c>
      <c r="N22" s="2" t="n">
        <f aca="false">($K$1/100)*K22-($K$1/100)*L22+M22</f>
        <v>3</v>
      </c>
      <c r="O22" s="2" t="n">
        <f aca="false">K22-L22</f>
        <v>12</v>
      </c>
      <c r="P22" s="2" t="n">
        <f aca="false">(N22-M22)/(K22-L22)</f>
        <v>1</v>
      </c>
      <c r="Q22" s="2" t="n">
        <f aca="false">0.5*I22*K22^2+0.5*J22*L22^2</f>
        <v>576</v>
      </c>
      <c r="R22" s="2" t="n">
        <f aca="false">0.5*I22*M22^2+0.5*J22*N22^2</f>
        <v>576</v>
      </c>
      <c r="S22" s="2" t="n">
        <f aca="false">R22/Q22</f>
        <v>1</v>
      </c>
      <c r="V22" s="2" t="n">
        <f aca="false">O22</f>
        <v>12</v>
      </c>
      <c r="W22" s="2" t="n">
        <f aca="false">S22</f>
        <v>1</v>
      </c>
      <c r="Y22" s="2" t="n">
        <f aca="false">I22/J22</f>
        <v>0.263157894736842</v>
      </c>
      <c r="Z22" s="2" t="n">
        <f aca="false">W22</f>
        <v>1</v>
      </c>
    </row>
    <row r="23" customFormat="false" ht="15" hidden="false" customHeight="false" outlineLevel="0" collapsed="false">
      <c r="I23" s="2" t="n">
        <f aca="false">I22+$I$2</f>
        <v>10</v>
      </c>
      <c r="J23" s="2" t="n">
        <f aca="false">J22+$J$2</f>
        <v>40</v>
      </c>
      <c r="K23" s="2" t="n">
        <f aca="false">K22+$K$2</f>
        <v>10</v>
      </c>
      <c r="L23" s="2" t="n">
        <f aca="false">L22+$L$2</f>
        <v>-2</v>
      </c>
      <c r="M23" s="2" t="n">
        <f aca="false">(I23*K23-($K$1/100)*(J23*K23)+(1+$K$1/100)*(J23*L23))/(I23+J23)</f>
        <v>-9.2</v>
      </c>
      <c r="N23" s="2" t="n">
        <f aca="false">($K$1/100)*K23-($K$1/100)*L23+M23</f>
        <v>2.8</v>
      </c>
      <c r="O23" s="2" t="n">
        <f aca="false">K23-L23</f>
        <v>12</v>
      </c>
      <c r="P23" s="2" t="n">
        <f aca="false">(N23-M23)/(K23-L23)</f>
        <v>1</v>
      </c>
      <c r="Q23" s="2" t="n">
        <f aca="false">0.5*I23*K23^2+0.5*J23*L23^2</f>
        <v>580</v>
      </c>
      <c r="R23" s="2" t="n">
        <f aca="false">0.5*I23*M23^2+0.5*J23*N23^2</f>
        <v>580</v>
      </c>
      <c r="S23" s="2" t="n">
        <f aca="false">R23/Q23</f>
        <v>1</v>
      </c>
      <c r="V23" s="2" t="n">
        <f aca="false">O23</f>
        <v>12</v>
      </c>
      <c r="W23" s="2" t="n">
        <f aca="false">S23</f>
        <v>1</v>
      </c>
      <c r="Y23" s="2" t="n">
        <f aca="false">I23/J23</f>
        <v>0.25</v>
      </c>
      <c r="Z23" s="2" t="n">
        <f aca="false">W23</f>
        <v>1</v>
      </c>
    </row>
    <row r="24" customFormat="false" ht="15" hidden="false" customHeight="false" outlineLevel="0" collapsed="false">
      <c r="I24" s="2" t="n">
        <f aca="false">I23+$I$2</f>
        <v>10</v>
      </c>
      <c r="J24" s="2" t="n">
        <f aca="false">J23+$J$2</f>
        <v>42</v>
      </c>
      <c r="K24" s="2" t="n">
        <f aca="false">K23+$K$2</f>
        <v>10</v>
      </c>
      <c r="L24" s="2" t="n">
        <f aca="false">L23+$L$2</f>
        <v>-2</v>
      </c>
      <c r="M24" s="2" t="n">
        <f aca="false">(I24*K24-($K$1/100)*(J24*K24)+(1+$K$1/100)*(J24*L24))/(I24+J24)</f>
        <v>-9.38461538461539</v>
      </c>
      <c r="N24" s="2" t="n">
        <f aca="false">($K$1/100)*K24-($K$1/100)*L24+M24</f>
        <v>2.61538461538461</v>
      </c>
      <c r="O24" s="2" t="n">
        <f aca="false">K24-L24</f>
        <v>12</v>
      </c>
      <c r="P24" s="2" t="n">
        <f aca="false">(N24-M24)/(K24-L24)</f>
        <v>1</v>
      </c>
      <c r="Q24" s="2" t="n">
        <f aca="false">0.5*I24*K24^2+0.5*J24*L24^2</f>
        <v>584</v>
      </c>
      <c r="R24" s="2" t="n">
        <f aca="false">0.5*I24*M24^2+0.5*J24*N24^2</f>
        <v>584</v>
      </c>
      <c r="S24" s="2" t="n">
        <f aca="false">R24/Q24</f>
        <v>1</v>
      </c>
      <c r="V24" s="2" t="n">
        <f aca="false">O24</f>
        <v>12</v>
      </c>
      <c r="W24" s="2" t="n">
        <f aca="false">S24</f>
        <v>1</v>
      </c>
      <c r="Y24" s="2" t="n">
        <f aca="false">I24/J24</f>
        <v>0.238095238095238</v>
      </c>
      <c r="Z24" s="2" t="n">
        <f aca="false">W24</f>
        <v>1</v>
      </c>
    </row>
    <row r="25" customFormat="false" ht="15" hidden="false" customHeight="false" outlineLevel="0" collapsed="false">
      <c r="I25" s="2" t="n">
        <f aca="false">I24+$I$2</f>
        <v>10</v>
      </c>
      <c r="J25" s="2" t="n">
        <f aca="false">J24+$J$2</f>
        <v>44</v>
      </c>
      <c r="K25" s="2" t="n">
        <f aca="false">K24+$K$2</f>
        <v>10</v>
      </c>
      <c r="L25" s="2" t="n">
        <f aca="false">L24+$L$2</f>
        <v>-2</v>
      </c>
      <c r="M25" s="2" t="n">
        <f aca="false">(I25*K25-($K$1/100)*(J25*K25)+(1+$K$1/100)*(J25*L25))/(I25+J25)</f>
        <v>-9.55555555555556</v>
      </c>
      <c r="N25" s="2" t="n">
        <f aca="false">($K$1/100)*K25-($K$1/100)*L25+M25</f>
        <v>2.44444444444444</v>
      </c>
      <c r="O25" s="2" t="n">
        <f aca="false">K25-L25</f>
        <v>12</v>
      </c>
      <c r="P25" s="2" t="n">
        <f aca="false">(N25-M25)/(K25-L25)</f>
        <v>1</v>
      </c>
      <c r="Q25" s="2" t="n">
        <f aca="false">0.5*I25*K25^2+0.5*J25*L25^2</f>
        <v>588</v>
      </c>
      <c r="R25" s="2" t="n">
        <f aca="false">0.5*I25*M25^2+0.5*J25*N25^2</f>
        <v>588</v>
      </c>
      <c r="S25" s="2" t="n">
        <f aca="false">R25/Q25</f>
        <v>1</v>
      </c>
      <c r="V25" s="2" t="n">
        <f aca="false">O25</f>
        <v>12</v>
      </c>
      <c r="W25" s="2" t="n">
        <f aca="false">S25</f>
        <v>1</v>
      </c>
      <c r="Y25" s="2" t="n">
        <f aca="false">I25/J25</f>
        <v>0.227272727272727</v>
      </c>
      <c r="Z25" s="2" t="n">
        <f aca="false">W25</f>
        <v>1</v>
      </c>
    </row>
    <row r="26" customFormat="false" ht="15" hidden="false" customHeight="false" outlineLevel="0" collapsed="false">
      <c r="I26" s="2" t="n">
        <f aca="false">I25+$I$2</f>
        <v>10</v>
      </c>
      <c r="J26" s="2" t="n">
        <f aca="false">J25+$J$2</f>
        <v>46</v>
      </c>
      <c r="K26" s="2" t="n">
        <f aca="false">K25+$K$2</f>
        <v>10</v>
      </c>
      <c r="L26" s="2" t="n">
        <f aca="false">L25+$L$2</f>
        <v>-2</v>
      </c>
      <c r="M26" s="2" t="n">
        <f aca="false">(I26*K26-($K$1/100)*(J26*K26)+(1+$K$1/100)*(J26*L26))/(I26+J26)</f>
        <v>-9.71428571428571</v>
      </c>
      <c r="N26" s="2" t="n">
        <f aca="false">($K$1/100)*K26-($K$1/100)*L26+M26</f>
        <v>2.28571428571429</v>
      </c>
      <c r="O26" s="2" t="n">
        <f aca="false">K26-L26</f>
        <v>12</v>
      </c>
      <c r="P26" s="2" t="n">
        <f aca="false">(N26-M26)/(K26-L26)</f>
        <v>1</v>
      </c>
      <c r="Q26" s="2" t="n">
        <f aca="false">0.5*I26*K26^2+0.5*J26*L26^2</f>
        <v>592</v>
      </c>
      <c r="R26" s="2" t="n">
        <f aca="false">0.5*I26*M26^2+0.5*J26*N26^2</f>
        <v>592</v>
      </c>
      <c r="S26" s="2" t="n">
        <f aca="false">R26/Q26</f>
        <v>1</v>
      </c>
      <c r="V26" s="2" t="n">
        <f aca="false">O26</f>
        <v>12</v>
      </c>
      <c r="W26" s="2" t="n">
        <f aca="false">S26</f>
        <v>1</v>
      </c>
      <c r="Y26" s="2" t="n">
        <f aca="false">I26/J26</f>
        <v>0.217391304347826</v>
      </c>
      <c r="Z26" s="2" t="n">
        <f aca="false">W26</f>
        <v>1</v>
      </c>
    </row>
    <row r="27" customFormat="false" ht="15" hidden="false" customHeight="false" outlineLevel="0" collapsed="false">
      <c r="I27" s="2" t="n">
        <f aca="false">I26+$I$2</f>
        <v>10</v>
      </c>
      <c r="J27" s="2" t="n">
        <f aca="false">J26+$J$2</f>
        <v>48</v>
      </c>
      <c r="K27" s="2" t="n">
        <f aca="false">K26+$K$2</f>
        <v>10</v>
      </c>
      <c r="L27" s="2" t="n">
        <f aca="false">L26+$L$2</f>
        <v>-2</v>
      </c>
      <c r="M27" s="2" t="n">
        <f aca="false">(I27*K27-($K$1/100)*(J27*K27)+(1+$K$1/100)*(J27*L27))/(I27+J27)</f>
        <v>-9.86206896551724</v>
      </c>
      <c r="N27" s="2" t="n">
        <f aca="false">($K$1/100)*K27-($K$1/100)*L27+M27</f>
        <v>2.13793103448276</v>
      </c>
      <c r="O27" s="2" t="n">
        <f aca="false">K27-L27</f>
        <v>12</v>
      </c>
      <c r="P27" s="2" t="n">
        <f aca="false">(N27-M27)/(K27-L27)</f>
        <v>1</v>
      </c>
      <c r="Q27" s="2" t="n">
        <f aca="false">0.5*I27*K27^2+0.5*J27*L27^2</f>
        <v>596</v>
      </c>
      <c r="R27" s="2" t="n">
        <f aca="false">0.5*I27*M27^2+0.5*J27*N27^2</f>
        <v>596</v>
      </c>
      <c r="S27" s="2" t="n">
        <f aca="false">R27/Q27</f>
        <v>1</v>
      </c>
      <c r="V27" s="2" t="n">
        <f aca="false">O27</f>
        <v>12</v>
      </c>
      <c r="W27" s="2" t="n">
        <f aca="false">S27</f>
        <v>1</v>
      </c>
      <c r="Y27" s="2" t="n">
        <f aca="false">I27/J27</f>
        <v>0.208333333333333</v>
      </c>
      <c r="Z27" s="2" t="n">
        <f aca="false">W27</f>
        <v>1</v>
      </c>
    </row>
    <row r="28" customFormat="false" ht="15" hidden="false" customHeight="false" outlineLevel="0" collapsed="false">
      <c r="I28" s="2" t="n">
        <f aca="false">I27+$I$2</f>
        <v>10</v>
      </c>
      <c r="J28" s="2" t="n">
        <f aca="false">J27+$J$2</f>
        <v>50</v>
      </c>
      <c r="K28" s="2" t="n">
        <f aca="false">K27+$K$2</f>
        <v>10</v>
      </c>
      <c r="L28" s="2" t="n">
        <f aca="false">L27+$L$2</f>
        <v>-2</v>
      </c>
      <c r="M28" s="2" t="n">
        <f aca="false">(I28*K28-($K$1/100)*(J28*K28)+(1+$K$1/100)*(J28*L28))/(I28+J28)</f>
        <v>-10</v>
      </c>
      <c r="N28" s="2" t="n">
        <f aca="false">($K$1/100)*K28-($K$1/100)*L28+M28</f>
        <v>2</v>
      </c>
      <c r="O28" s="2" t="n">
        <f aca="false">K28-L28</f>
        <v>12</v>
      </c>
      <c r="P28" s="2" t="n">
        <f aca="false">(N28-M28)/(K28-L28)</f>
        <v>1</v>
      </c>
      <c r="Q28" s="2" t="n">
        <f aca="false">0.5*I28*K28^2+0.5*J28*L28^2</f>
        <v>600</v>
      </c>
      <c r="R28" s="2" t="n">
        <f aca="false">0.5*I28*M28^2+0.5*J28*N28^2</f>
        <v>600</v>
      </c>
      <c r="S28" s="2" t="n">
        <f aca="false">R28/Q28</f>
        <v>1</v>
      </c>
      <c r="V28" s="2" t="n">
        <f aca="false">O28</f>
        <v>12</v>
      </c>
      <c r="W28" s="2" t="n">
        <f aca="false">S28</f>
        <v>1</v>
      </c>
      <c r="Y28" s="2" t="n">
        <f aca="false">I28/J28</f>
        <v>0.2</v>
      </c>
      <c r="Z28" s="2" t="n">
        <f aca="false">W28</f>
        <v>1</v>
      </c>
    </row>
    <row r="29" customFormat="false" ht="15" hidden="false" customHeight="false" outlineLevel="0" collapsed="false">
      <c r="I29" s="2" t="n">
        <f aca="false">I28+$I$2</f>
        <v>10</v>
      </c>
      <c r="J29" s="2" t="n">
        <f aca="false">J28+$J$2</f>
        <v>52</v>
      </c>
      <c r="K29" s="2" t="n">
        <f aca="false">K28+$K$2</f>
        <v>10</v>
      </c>
      <c r="L29" s="2" t="n">
        <f aca="false">L28+$L$2</f>
        <v>-2</v>
      </c>
      <c r="M29" s="2" t="n">
        <f aca="false">(I29*K29-($K$1/100)*(J29*K29)+(1+$K$1/100)*(J29*L29))/(I29+J29)</f>
        <v>-10.1290322580645</v>
      </c>
      <c r="N29" s="2" t="n">
        <f aca="false">($K$1/100)*K29-($K$1/100)*L29+M29</f>
        <v>1.87096774193548</v>
      </c>
      <c r="O29" s="2" t="n">
        <f aca="false">K29-L29</f>
        <v>12</v>
      </c>
      <c r="P29" s="2" t="n">
        <f aca="false">(N29-M29)/(K29-L29)</f>
        <v>1</v>
      </c>
      <c r="Q29" s="2" t="n">
        <f aca="false">0.5*I29*K29^2+0.5*J29*L29^2</f>
        <v>604</v>
      </c>
      <c r="R29" s="2" t="n">
        <f aca="false">0.5*I29*M29^2+0.5*J29*N29^2</f>
        <v>604</v>
      </c>
      <c r="S29" s="2" t="n">
        <f aca="false">R29/Q29</f>
        <v>1</v>
      </c>
      <c r="V29" s="2" t="n">
        <f aca="false">O29</f>
        <v>12</v>
      </c>
      <c r="W29" s="2" t="n">
        <f aca="false">S29</f>
        <v>1</v>
      </c>
      <c r="Y29" s="2" t="n">
        <f aca="false">I29/J29</f>
        <v>0.192307692307692</v>
      </c>
      <c r="Z29" s="2" t="n">
        <f aca="false">W29</f>
        <v>1</v>
      </c>
    </row>
    <row r="30" customFormat="false" ht="15" hidden="false" customHeight="false" outlineLevel="0" collapsed="false">
      <c r="I30" s="2" t="n">
        <f aca="false">I29+$I$2</f>
        <v>10</v>
      </c>
      <c r="J30" s="2" t="n">
        <f aca="false">J29+$J$2</f>
        <v>54</v>
      </c>
      <c r="K30" s="2" t="n">
        <f aca="false">K29+$K$2</f>
        <v>10</v>
      </c>
      <c r="L30" s="2" t="n">
        <f aca="false">L29+$L$2</f>
        <v>-2</v>
      </c>
      <c r="M30" s="2" t="n">
        <f aca="false">(I30*K30-($K$1/100)*(J30*K30)+(1+$K$1/100)*(J30*L30))/(I30+J30)</f>
        <v>-10.25</v>
      </c>
      <c r="N30" s="2" t="n">
        <f aca="false">($K$1/100)*K30-($K$1/100)*L30+M30</f>
        <v>1.75</v>
      </c>
      <c r="O30" s="2" t="n">
        <f aca="false">K30-L30</f>
        <v>12</v>
      </c>
      <c r="P30" s="2" t="n">
        <f aca="false">(N30-M30)/(K30-L30)</f>
        <v>1</v>
      </c>
      <c r="Q30" s="2" t="n">
        <f aca="false">0.5*I30*K30^2+0.5*J30*L30^2</f>
        <v>608</v>
      </c>
      <c r="R30" s="2" t="n">
        <f aca="false">0.5*I30*M30^2+0.5*J30*N30^2</f>
        <v>608</v>
      </c>
      <c r="S30" s="2" t="n">
        <f aca="false">R30/Q30</f>
        <v>1</v>
      </c>
      <c r="V30" s="2" t="n">
        <f aca="false">O30</f>
        <v>12</v>
      </c>
      <c r="W30" s="2" t="n">
        <f aca="false">S30</f>
        <v>1</v>
      </c>
      <c r="Y30" s="2" t="n">
        <f aca="false">I30/J30</f>
        <v>0.185185185185185</v>
      </c>
      <c r="Z30" s="2" t="n">
        <f aca="false">W30</f>
        <v>1</v>
      </c>
    </row>
    <row r="31" customFormat="false" ht="15" hidden="false" customHeight="false" outlineLevel="0" collapsed="false">
      <c r="I31" s="2" t="n">
        <f aca="false">I30+$I$2</f>
        <v>10</v>
      </c>
      <c r="J31" s="2" t="n">
        <f aca="false">J30+$J$2</f>
        <v>56</v>
      </c>
      <c r="K31" s="2" t="n">
        <f aca="false">K30+$K$2</f>
        <v>10</v>
      </c>
      <c r="L31" s="2" t="n">
        <f aca="false">L30+$L$2</f>
        <v>-2</v>
      </c>
      <c r="M31" s="2" t="n">
        <f aca="false">(I31*K31-($K$1/100)*(J31*K31)+(1+$K$1/100)*(J31*L31))/(I31+J31)</f>
        <v>-10.3636363636364</v>
      </c>
      <c r="N31" s="2" t="n">
        <f aca="false">($K$1/100)*K31-($K$1/100)*L31+M31</f>
        <v>1.63636363636364</v>
      </c>
      <c r="O31" s="2" t="n">
        <f aca="false">K31-L31</f>
        <v>12</v>
      </c>
      <c r="P31" s="2" t="n">
        <f aca="false">(N31-M31)/(K31-L31)</f>
        <v>1</v>
      </c>
      <c r="Q31" s="2" t="n">
        <f aca="false">0.5*I31*K31^2+0.5*J31*L31^2</f>
        <v>612</v>
      </c>
      <c r="R31" s="2" t="n">
        <f aca="false">0.5*I31*M31^2+0.5*J31*N31^2</f>
        <v>612</v>
      </c>
      <c r="S31" s="2" t="n">
        <f aca="false">R31/Q31</f>
        <v>1</v>
      </c>
      <c r="V31" s="2" t="n">
        <f aca="false">O31</f>
        <v>12</v>
      </c>
      <c r="W31" s="2" t="n">
        <f aca="false">S31</f>
        <v>1</v>
      </c>
      <c r="Y31" s="2" t="n">
        <f aca="false">I31/J31</f>
        <v>0.178571428571429</v>
      </c>
      <c r="Z31" s="2" t="n">
        <f aca="false">W31</f>
        <v>1</v>
      </c>
    </row>
    <row r="32" customFormat="false" ht="15" hidden="false" customHeight="false" outlineLevel="0" collapsed="false">
      <c r="I32" s="2" t="n">
        <f aca="false">I31+$I$2</f>
        <v>10</v>
      </c>
      <c r="J32" s="2" t="n">
        <f aca="false">J31+$J$2</f>
        <v>58</v>
      </c>
      <c r="K32" s="2" t="n">
        <f aca="false">K31+$K$2</f>
        <v>10</v>
      </c>
      <c r="L32" s="2" t="n">
        <f aca="false">L31+$L$2</f>
        <v>-2</v>
      </c>
      <c r="M32" s="2" t="n">
        <f aca="false">(I32*K32-($K$1/100)*(J32*K32)+(1+$K$1/100)*(J32*L32))/(I32+J32)</f>
        <v>-10.4705882352941</v>
      </c>
      <c r="N32" s="2" t="n">
        <f aca="false">($K$1/100)*K32-($K$1/100)*L32+M32</f>
        <v>1.52941176470588</v>
      </c>
      <c r="O32" s="2" t="n">
        <f aca="false">K32-L32</f>
        <v>12</v>
      </c>
      <c r="P32" s="2" t="n">
        <f aca="false">(N32-M32)/(K32-L32)</f>
        <v>1</v>
      </c>
      <c r="Q32" s="2" t="n">
        <f aca="false">0.5*I32*K32^2+0.5*J32*L32^2</f>
        <v>616</v>
      </c>
      <c r="R32" s="2" t="n">
        <f aca="false">0.5*I32*M32^2+0.5*J32*N32^2</f>
        <v>616</v>
      </c>
      <c r="S32" s="2" t="n">
        <f aca="false">R32/Q32</f>
        <v>1</v>
      </c>
      <c r="V32" s="2" t="n">
        <f aca="false">O32</f>
        <v>12</v>
      </c>
      <c r="W32" s="2" t="n">
        <f aca="false">S32</f>
        <v>1</v>
      </c>
      <c r="Y32" s="2" t="n">
        <f aca="false">I32/J32</f>
        <v>0.172413793103448</v>
      </c>
      <c r="Z32" s="2" t="n">
        <f aca="false">W32</f>
        <v>1</v>
      </c>
    </row>
    <row r="33" customFormat="false" ht="15" hidden="false" customHeight="false" outlineLevel="0" collapsed="false">
      <c r="I33" s="2" t="n">
        <f aca="false">I32+$I$2</f>
        <v>10</v>
      </c>
      <c r="J33" s="2" t="n">
        <f aca="false">J32+$J$2</f>
        <v>60</v>
      </c>
      <c r="K33" s="2" t="n">
        <f aca="false">K32+$K$2</f>
        <v>10</v>
      </c>
      <c r="L33" s="2" t="n">
        <f aca="false">L32+$L$2</f>
        <v>-2</v>
      </c>
      <c r="M33" s="2" t="n">
        <f aca="false">(I33*K33-($K$1/100)*(J33*K33)+(1+$K$1/100)*(J33*L33))/(I33+J33)</f>
        <v>-10.5714285714286</v>
      </c>
      <c r="N33" s="2" t="n">
        <f aca="false">($K$1/100)*K33-($K$1/100)*L33+M33</f>
        <v>1.42857142857143</v>
      </c>
      <c r="O33" s="2" t="n">
        <f aca="false">K33-L33</f>
        <v>12</v>
      </c>
      <c r="P33" s="2" t="n">
        <f aca="false">(N33-M33)/(K33-L33)</f>
        <v>1</v>
      </c>
      <c r="Q33" s="2" t="n">
        <f aca="false">0.5*I33*K33^2+0.5*J33*L33^2</f>
        <v>620</v>
      </c>
      <c r="R33" s="2" t="n">
        <f aca="false">0.5*I33*M33^2+0.5*J33*N33^2</f>
        <v>620</v>
      </c>
      <c r="S33" s="2" t="n">
        <f aca="false">R33/Q33</f>
        <v>1</v>
      </c>
      <c r="V33" s="2" t="n">
        <f aca="false">O33</f>
        <v>12</v>
      </c>
      <c r="W33" s="2" t="n">
        <f aca="false">S33</f>
        <v>1</v>
      </c>
      <c r="Y33" s="2" t="n">
        <f aca="false">I33/J33</f>
        <v>0.166666666666667</v>
      </c>
      <c r="Z33" s="2" t="n">
        <f aca="false">W33</f>
        <v>1</v>
      </c>
    </row>
    <row r="34" customFormat="false" ht="15" hidden="false" customHeight="false" outlineLevel="0" collapsed="false">
      <c r="I34" s="2" t="n">
        <f aca="false">I33+$I$2</f>
        <v>10</v>
      </c>
      <c r="J34" s="2" t="n">
        <f aca="false">J33+$J$2</f>
        <v>62</v>
      </c>
      <c r="K34" s="2" t="n">
        <f aca="false">K33+$K$2</f>
        <v>10</v>
      </c>
      <c r="L34" s="2" t="n">
        <f aca="false">L33+$L$2</f>
        <v>-2</v>
      </c>
      <c r="M34" s="2" t="n">
        <f aca="false">(I34*K34-($K$1/100)*(J34*K34)+(1+$K$1/100)*(J34*L34))/(I34+J34)</f>
        <v>-10.6666666666667</v>
      </c>
      <c r="N34" s="2" t="n">
        <f aca="false">($K$1/100)*K34-($K$1/100)*L34+M34</f>
        <v>1.33333333333333</v>
      </c>
      <c r="O34" s="2" t="n">
        <f aca="false">K34-L34</f>
        <v>12</v>
      </c>
      <c r="P34" s="2" t="n">
        <f aca="false">(N34-M34)/(K34-L34)</f>
        <v>1</v>
      </c>
      <c r="Q34" s="2" t="n">
        <f aca="false">0.5*I34*K34^2+0.5*J34*L34^2</f>
        <v>624</v>
      </c>
      <c r="R34" s="2" t="n">
        <f aca="false">0.5*I34*M34^2+0.5*J34*N34^2</f>
        <v>624</v>
      </c>
      <c r="S34" s="2" t="n">
        <f aca="false">R34/Q34</f>
        <v>1</v>
      </c>
      <c r="V34" s="2" t="n">
        <f aca="false">O34</f>
        <v>12</v>
      </c>
      <c r="W34" s="2" t="n">
        <f aca="false">S34</f>
        <v>1</v>
      </c>
      <c r="Y34" s="2" t="n">
        <f aca="false">I34/J34</f>
        <v>0.161290322580645</v>
      </c>
      <c r="Z34" s="2" t="n">
        <f aca="false">W34</f>
        <v>1</v>
      </c>
    </row>
    <row r="35" customFormat="false" ht="15" hidden="false" customHeight="false" outlineLevel="0" collapsed="false">
      <c r="I35" s="2" t="n">
        <f aca="false">I34+$I$2</f>
        <v>10</v>
      </c>
      <c r="J35" s="2" t="n">
        <f aca="false">J34+$J$2</f>
        <v>64</v>
      </c>
      <c r="K35" s="2" t="n">
        <f aca="false">K34+$K$2</f>
        <v>10</v>
      </c>
      <c r="L35" s="2" t="n">
        <f aca="false">L34+$L$2</f>
        <v>-2</v>
      </c>
      <c r="M35" s="2" t="n">
        <f aca="false">(I35*K35-($K$1/100)*(J35*K35)+(1+$K$1/100)*(J35*L35))/(I35+J35)</f>
        <v>-10.7567567567568</v>
      </c>
      <c r="N35" s="2" t="n">
        <f aca="false">($K$1/100)*K35-($K$1/100)*L35+M35</f>
        <v>1.24324324324324</v>
      </c>
      <c r="O35" s="2" t="n">
        <f aca="false">K35-L35</f>
        <v>12</v>
      </c>
      <c r="P35" s="2" t="n">
        <f aca="false">(N35-M35)/(K35-L35)</f>
        <v>1</v>
      </c>
      <c r="Q35" s="2" t="n">
        <f aca="false">0.5*I35*K35^2+0.5*J35*L35^2</f>
        <v>628</v>
      </c>
      <c r="R35" s="2" t="n">
        <f aca="false">0.5*I35*M35^2+0.5*J35*N35^2</f>
        <v>628</v>
      </c>
      <c r="S35" s="2" t="n">
        <f aca="false">R35/Q35</f>
        <v>1</v>
      </c>
      <c r="V35" s="2" t="n">
        <f aca="false">O35</f>
        <v>12</v>
      </c>
      <c r="W35" s="2" t="n">
        <f aca="false">S35</f>
        <v>1</v>
      </c>
      <c r="Y35" s="2" t="n">
        <f aca="false">I35/J35</f>
        <v>0.15625</v>
      </c>
      <c r="Z35" s="2" t="n">
        <f aca="false">W35</f>
        <v>1</v>
      </c>
    </row>
    <row r="36" customFormat="false" ht="15" hidden="false" customHeight="false" outlineLevel="0" collapsed="false">
      <c r="I36" s="2" t="n">
        <f aca="false">I35+$I$2</f>
        <v>10</v>
      </c>
      <c r="J36" s="2" t="n">
        <f aca="false">J35+$J$2</f>
        <v>66</v>
      </c>
      <c r="K36" s="2" t="n">
        <f aca="false">K35+$K$2</f>
        <v>10</v>
      </c>
      <c r="L36" s="2" t="n">
        <f aca="false">L35+$L$2</f>
        <v>-2</v>
      </c>
      <c r="M36" s="2" t="n">
        <f aca="false">(I36*K36-($K$1/100)*(J36*K36)+(1+$K$1/100)*(J36*L36))/(I36+J36)</f>
        <v>-10.8421052631579</v>
      </c>
      <c r="N36" s="2" t="n">
        <f aca="false">($K$1/100)*K36-($K$1/100)*L36+M36</f>
        <v>1.1578947368421</v>
      </c>
      <c r="O36" s="2" t="n">
        <f aca="false">K36-L36</f>
        <v>12</v>
      </c>
      <c r="P36" s="2" t="n">
        <f aca="false">(N36-M36)/(K36-L36)</f>
        <v>1</v>
      </c>
      <c r="Q36" s="2" t="n">
        <f aca="false">0.5*I36*K36^2+0.5*J36*L36^2</f>
        <v>632</v>
      </c>
      <c r="R36" s="2" t="n">
        <f aca="false">0.5*I36*M36^2+0.5*J36*N36^2</f>
        <v>632</v>
      </c>
      <c r="S36" s="2" t="n">
        <f aca="false">R36/Q36</f>
        <v>1</v>
      </c>
      <c r="V36" s="2" t="n">
        <f aca="false">O36</f>
        <v>12</v>
      </c>
      <c r="W36" s="2" t="n">
        <f aca="false">S36</f>
        <v>1</v>
      </c>
      <c r="Y36" s="2" t="n">
        <f aca="false">I36/J36</f>
        <v>0.151515151515152</v>
      </c>
      <c r="Z36" s="2" t="n">
        <f aca="false">W36</f>
        <v>1</v>
      </c>
    </row>
    <row r="37" customFormat="false" ht="15" hidden="false" customHeight="false" outlineLevel="0" collapsed="false">
      <c r="I37" s="2" t="n">
        <f aca="false">I36+$I$2</f>
        <v>10</v>
      </c>
      <c r="J37" s="2" t="n">
        <f aca="false">J36+$J$2</f>
        <v>68</v>
      </c>
      <c r="K37" s="2" t="n">
        <f aca="false">K36+$K$2</f>
        <v>10</v>
      </c>
      <c r="L37" s="2" t="n">
        <f aca="false">L36+$L$2</f>
        <v>-2</v>
      </c>
      <c r="M37" s="2" t="n">
        <f aca="false">(I37*K37-($K$1/100)*(J37*K37)+(1+$K$1/100)*(J37*L37))/(I37+J37)</f>
        <v>-10.9230769230769</v>
      </c>
      <c r="N37" s="2" t="n">
        <f aca="false">($K$1/100)*K37-($K$1/100)*L37+M37</f>
        <v>1.07692307692308</v>
      </c>
      <c r="O37" s="2" t="n">
        <f aca="false">K37-L37</f>
        <v>12</v>
      </c>
      <c r="P37" s="2" t="n">
        <f aca="false">(N37-M37)/(K37-L37)</f>
        <v>1</v>
      </c>
      <c r="Q37" s="2" t="n">
        <f aca="false">0.5*I37*K37^2+0.5*J37*L37^2</f>
        <v>636</v>
      </c>
      <c r="R37" s="2" t="n">
        <f aca="false">0.5*I37*M37^2+0.5*J37*N37^2</f>
        <v>636</v>
      </c>
      <c r="S37" s="2" t="n">
        <f aca="false">R37/Q37</f>
        <v>1</v>
      </c>
      <c r="V37" s="2" t="n">
        <f aca="false">O37</f>
        <v>12</v>
      </c>
      <c r="W37" s="2" t="n">
        <f aca="false">S37</f>
        <v>1</v>
      </c>
      <c r="Y37" s="2" t="n">
        <f aca="false">I37/J37</f>
        <v>0.147058823529412</v>
      </c>
      <c r="Z37" s="2" t="n">
        <f aca="false">W37</f>
        <v>1</v>
      </c>
    </row>
    <row r="38" customFormat="false" ht="15" hidden="false" customHeight="false" outlineLevel="0" collapsed="false">
      <c r="I38" s="2" t="n">
        <f aca="false">I37+$I$2</f>
        <v>10</v>
      </c>
      <c r="J38" s="2" t="n">
        <f aca="false">J37+$J$2</f>
        <v>70</v>
      </c>
      <c r="K38" s="2" t="n">
        <f aca="false">K37+$K$2</f>
        <v>10</v>
      </c>
      <c r="L38" s="2" t="n">
        <f aca="false">L37+$L$2</f>
        <v>-2</v>
      </c>
      <c r="M38" s="2" t="n">
        <f aca="false">(I38*K38-($K$1/100)*(J38*K38)+(1+$K$1/100)*(J38*L38))/(I38+J38)</f>
        <v>-11</v>
      </c>
      <c r="N38" s="2" t="n">
        <f aca="false">($K$1/100)*K38-($K$1/100)*L38+M38</f>
        <v>1</v>
      </c>
      <c r="O38" s="2" t="n">
        <f aca="false">K38-L38</f>
        <v>12</v>
      </c>
      <c r="P38" s="2" t="n">
        <f aca="false">(N38-M38)/(K38-L38)</f>
        <v>1</v>
      </c>
      <c r="Q38" s="2" t="n">
        <f aca="false">0.5*I38*K38^2+0.5*J38*L38^2</f>
        <v>640</v>
      </c>
      <c r="R38" s="2" t="n">
        <f aca="false">0.5*I38*M38^2+0.5*J38*N38^2</f>
        <v>640</v>
      </c>
      <c r="S38" s="2" t="n">
        <f aca="false">R38/Q38</f>
        <v>1</v>
      </c>
      <c r="V38" s="2" t="n">
        <f aca="false">O38</f>
        <v>12</v>
      </c>
      <c r="W38" s="2" t="n">
        <f aca="false">S38</f>
        <v>1</v>
      </c>
      <c r="Y38" s="2" t="n">
        <f aca="false">I38/J38</f>
        <v>0.142857142857143</v>
      </c>
      <c r="Z38" s="2" t="n">
        <f aca="false">W38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K7" activeCellId="0" sqref="K7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D1" s="2" t="s">
        <v>1</v>
      </c>
      <c r="E1" s="2" t="n">
        <v>10</v>
      </c>
      <c r="J1" s="2" t="s">
        <v>2</v>
      </c>
      <c r="K1" s="2" t="n">
        <v>0.2</v>
      </c>
      <c r="N1" s="2" t="s">
        <v>10</v>
      </c>
      <c r="O1" s="2" t="n">
        <f aca="false">D5-E5</f>
        <v>20</v>
      </c>
    </row>
    <row r="2" customFormat="false" ht="15" hidden="false" customHeight="false" outlineLevel="0" collapsed="false">
      <c r="A2" s="2" t="s">
        <v>7</v>
      </c>
      <c r="D2" s="2" t="s">
        <v>6</v>
      </c>
      <c r="E2" s="2" t="n">
        <v>20</v>
      </c>
      <c r="J2" s="2" t="s">
        <v>36</v>
      </c>
      <c r="K2" s="2" t="n">
        <v>80</v>
      </c>
      <c r="L2" s="2" t="s">
        <v>28</v>
      </c>
    </row>
    <row r="4" customFormat="false" ht="15" hidden="false" customHeight="false" outlineLevel="0" collapsed="false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K4" s="2" t="s">
        <v>17</v>
      </c>
      <c r="L4" s="2" t="s">
        <v>18</v>
      </c>
      <c r="M4" s="2" t="s">
        <v>19</v>
      </c>
      <c r="N4" s="2" t="s">
        <v>20</v>
      </c>
      <c r="O4" s="2" t="s">
        <v>21</v>
      </c>
      <c r="P4" s="2" t="s">
        <v>37</v>
      </c>
      <c r="Q4" s="2" t="s">
        <v>24</v>
      </c>
    </row>
    <row r="5" customFormat="false" ht="15" hidden="false" customHeight="false" outlineLevel="0" collapsed="false">
      <c r="B5" s="2" t="n">
        <f aca="false">D5*$E$1+E5*$E$2</f>
        <v>200</v>
      </c>
      <c r="C5" s="2" t="n">
        <f aca="false">0.5*$E$1*D5^2+0.5*$E$2*E5^2</f>
        <v>2000</v>
      </c>
      <c r="D5" s="2" t="n">
        <v>20</v>
      </c>
      <c r="E5" s="2" t="n">
        <v>0</v>
      </c>
      <c r="F5" s="2" t="n">
        <f aca="false">D5*$E$1</f>
        <v>200</v>
      </c>
      <c r="G5" s="2" t="n">
        <f aca="false">E5*$E$2</f>
        <v>0</v>
      </c>
      <c r="J5" s="2" t="n">
        <f aca="false">K1</f>
        <v>0.2</v>
      </c>
      <c r="K5" s="2" t="n">
        <f aca="false">F5*J5</f>
        <v>40</v>
      </c>
      <c r="L5" s="2" t="n">
        <f aca="false">K5</f>
        <v>40</v>
      </c>
      <c r="M5" s="2" t="n">
        <f aca="false">F5-K5</f>
        <v>160</v>
      </c>
      <c r="N5" s="2" t="n">
        <f aca="false">G5+L5</f>
        <v>40</v>
      </c>
      <c r="O5" s="2" t="n">
        <f aca="false">M5/$E$1</f>
        <v>16</v>
      </c>
      <c r="P5" s="2" t="n">
        <f aca="false">N5/$E$2</f>
        <v>2</v>
      </c>
      <c r="Q5" s="2" t="n">
        <f aca="false">P5-O5</f>
        <v>-14</v>
      </c>
    </row>
    <row r="6" customFormat="false" ht="15" hidden="false" customHeight="false" outlineLevel="0" collapsed="false">
      <c r="B6" s="2" t="n">
        <f aca="false">D6*$E$1+E6*$E$2</f>
        <v>200</v>
      </c>
      <c r="C6" s="2" t="n">
        <f aca="false">0.5*$E$1*D6^2+0.5*$E$2*E6^2</f>
        <v>1320</v>
      </c>
      <c r="D6" s="2" t="n">
        <f aca="false">O5</f>
        <v>16</v>
      </c>
      <c r="E6" s="2" t="n">
        <f aca="false">P5</f>
        <v>2</v>
      </c>
      <c r="F6" s="2" t="n">
        <f aca="false">D6*$E$1</f>
        <v>160</v>
      </c>
      <c r="G6" s="2" t="n">
        <f aca="false">E6*$E$2</f>
        <v>40</v>
      </c>
      <c r="H6" s="2" t="n">
        <f aca="false">IF(ROUND(Q5,0)=ROUND($O$1,0)*$K$2/100,0,(IF(C6&lt;$C$5,1,-1)))</f>
        <v>1</v>
      </c>
      <c r="J6" s="2" t="n">
        <f aca="false">IF(C6&gt;$C$5, H6*ABS(J5/2), H6*ABS(J5))</f>
        <v>0.2</v>
      </c>
      <c r="K6" s="2" t="n">
        <f aca="false">F6*J6</f>
        <v>32</v>
      </c>
      <c r="L6" s="2" t="n">
        <f aca="false">K6</f>
        <v>32</v>
      </c>
      <c r="M6" s="2" t="n">
        <f aca="false">F6-K6</f>
        <v>128</v>
      </c>
      <c r="N6" s="2" t="n">
        <f aca="false">G6+L6</f>
        <v>72</v>
      </c>
      <c r="O6" s="2" t="n">
        <f aca="false">M6/$E$1</f>
        <v>12.8</v>
      </c>
      <c r="P6" s="2" t="n">
        <f aca="false">N6/$E$2</f>
        <v>3.6</v>
      </c>
      <c r="Q6" s="2" t="n">
        <f aca="false">P6-O6</f>
        <v>-9.2</v>
      </c>
    </row>
    <row r="7" customFormat="false" ht="15" hidden="false" customHeight="false" outlineLevel="0" collapsed="false">
      <c r="B7" s="2" t="n">
        <f aca="false">D7*$E$1+E7*$E$2</f>
        <v>200</v>
      </c>
      <c r="C7" s="2" t="n">
        <f aca="false">0.5*$E$1*D7^2+0.5*$E$2*E7^2</f>
        <v>948.8</v>
      </c>
      <c r="D7" s="2" t="n">
        <f aca="false">O6</f>
        <v>12.8</v>
      </c>
      <c r="E7" s="2" t="n">
        <f aca="false">P6</f>
        <v>3.6</v>
      </c>
      <c r="F7" s="2" t="n">
        <f aca="false">D7*$E$1</f>
        <v>128</v>
      </c>
      <c r="G7" s="2" t="n">
        <f aca="false">E7*$E$2</f>
        <v>72</v>
      </c>
      <c r="H7" s="2" t="n">
        <f aca="false">IF(ROUND(Q6,0)=ROUND($O$1,0)*$K$2/100,0,(IF(C7&lt;$C$5,1,-1)))</f>
        <v>1</v>
      </c>
      <c r="I7" s="2" t="n">
        <f aca="false">IF(H7=H6, 1, 2)</f>
        <v>1</v>
      </c>
      <c r="J7" s="2" t="n">
        <f aca="false">IF(C7&gt;$C$5, H7*ABS(J6/2), H7*ABS(J6))</f>
        <v>0.2</v>
      </c>
      <c r="K7" s="2" t="n">
        <f aca="false">F7*J7</f>
        <v>25.6</v>
      </c>
      <c r="L7" s="2" t="n">
        <f aca="false">K7</f>
        <v>25.6</v>
      </c>
      <c r="M7" s="2" t="n">
        <f aca="false">F7-K7</f>
        <v>102.4</v>
      </c>
      <c r="N7" s="2" t="n">
        <f aca="false">G7+L7</f>
        <v>97.6</v>
      </c>
      <c r="O7" s="2" t="n">
        <f aca="false">M7/$E$1</f>
        <v>10.24</v>
      </c>
      <c r="P7" s="2" t="n">
        <f aca="false">N7/$E$2</f>
        <v>4.88</v>
      </c>
      <c r="Q7" s="2" t="n">
        <f aca="false">P7-O7</f>
        <v>-5.36</v>
      </c>
    </row>
    <row r="8" customFormat="false" ht="15" hidden="false" customHeight="false" outlineLevel="0" collapsed="false">
      <c r="B8" s="2" t="n">
        <f aca="false">D8*$E$1+E8*$E$2</f>
        <v>200</v>
      </c>
      <c r="C8" s="2" t="n">
        <f aca="false">0.5*$E$1*D8^2+0.5*$E$2*E8^2</f>
        <v>762.432</v>
      </c>
      <c r="D8" s="2" t="n">
        <f aca="false">O7</f>
        <v>10.24</v>
      </c>
      <c r="E8" s="2" t="n">
        <f aca="false">P7</f>
        <v>4.88</v>
      </c>
      <c r="F8" s="2" t="n">
        <f aca="false">D8*$E$1</f>
        <v>102.4</v>
      </c>
      <c r="G8" s="2" t="n">
        <f aca="false">E8*$E$2</f>
        <v>97.6</v>
      </c>
      <c r="H8" s="2" t="n">
        <f aca="false">IF(ROUND(Q7,0)=ROUND($O$1,0)*$K$2/100,0,(IF(C8&lt;$C$5,1,-1)))</f>
        <v>1</v>
      </c>
      <c r="I8" s="2" t="n">
        <f aca="false">IF(H8=H7, 1, 2)</f>
        <v>1</v>
      </c>
      <c r="J8" s="2" t="n">
        <f aca="false">IF(C8&gt;$C$5, H8*ABS(J7/2), H8*ABS(J7))</f>
        <v>0.2</v>
      </c>
      <c r="K8" s="2" t="n">
        <f aca="false">F8*J8</f>
        <v>20.48</v>
      </c>
      <c r="L8" s="2" t="n">
        <f aca="false">K8</f>
        <v>20.48</v>
      </c>
      <c r="M8" s="2" t="n">
        <f aca="false">F8-K8</f>
        <v>81.92</v>
      </c>
      <c r="N8" s="2" t="n">
        <f aca="false">G8+L8</f>
        <v>118.08</v>
      </c>
      <c r="O8" s="2" t="n">
        <f aca="false">M8/$E$1</f>
        <v>8.192</v>
      </c>
      <c r="P8" s="2" t="n">
        <f aca="false">N8/$E$2</f>
        <v>5.904</v>
      </c>
      <c r="Q8" s="2" t="n">
        <f aca="false">P8-O8</f>
        <v>-2.288</v>
      </c>
    </row>
    <row r="9" customFormat="false" ht="15" hidden="false" customHeight="false" outlineLevel="0" collapsed="false">
      <c r="B9" s="2" t="n">
        <f aca="false">D9*$E$1+E9*$E$2</f>
        <v>200</v>
      </c>
      <c r="C9" s="2" t="n">
        <f aca="false">0.5*$E$1*D9^2+0.5*$E$2*E9^2</f>
        <v>684.11648</v>
      </c>
      <c r="D9" s="2" t="n">
        <f aca="false">O8</f>
        <v>8.192</v>
      </c>
      <c r="E9" s="2" t="n">
        <f aca="false">P8</f>
        <v>5.904</v>
      </c>
      <c r="F9" s="2" t="n">
        <f aca="false">D9*$E$1</f>
        <v>81.92</v>
      </c>
      <c r="G9" s="2" t="n">
        <f aca="false">E9*$E$2</f>
        <v>118.08</v>
      </c>
      <c r="H9" s="2" t="n">
        <f aca="false">IF(ROUND(Q8,0)=ROUND($O$1,0)*$K$2/100,0,(IF(C9&lt;$C$5,1,-1)))</f>
        <v>1</v>
      </c>
      <c r="I9" s="2" t="n">
        <f aca="false">IF(H9=H8, 1, 2)</f>
        <v>1</v>
      </c>
      <c r="J9" s="2" t="n">
        <f aca="false">IF(C9&gt;$C$5, H9*ABS(J8/2), H9*ABS(J8))</f>
        <v>0.2</v>
      </c>
      <c r="K9" s="2" t="n">
        <f aca="false">F9*J9</f>
        <v>16.384</v>
      </c>
      <c r="L9" s="2" t="n">
        <f aca="false">K9</f>
        <v>16.384</v>
      </c>
      <c r="M9" s="2" t="n">
        <f aca="false">F9-K9</f>
        <v>65.536</v>
      </c>
      <c r="N9" s="2" t="n">
        <f aca="false">G9+L9</f>
        <v>134.464</v>
      </c>
      <c r="O9" s="2" t="n">
        <f aca="false">M9/$E$1</f>
        <v>6.5536</v>
      </c>
      <c r="P9" s="2" t="n">
        <f aca="false">N9/$E$2</f>
        <v>6.7232</v>
      </c>
      <c r="Q9" s="2" t="n">
        <f aca="false">P9-O9</f>
        <v>0.1696</v>
      </c>
    </row>
    <row r="10" customFormat="false" ht="15" hidden="false" customHeight="false" outlineLevel="0" collapsed="false">
      <c r="B10" s="2" t="n">
        <f aca="false">D10*$E$1+E10*$E$2</f>
        <v>200</v>
      </c>
      <c r="C10" s="2" t="n">
        <f aca="false">0.5*$E$1*D10^2+0.5*$E$2*E10^2</f>
        <v>666.7625472</v>
      </c>
      <c r="D10" s="2" t="n">
        <f aca="false">O9</f>
        <v>6.5536</v>
      </c>
      <c r="E10" s="2" t="n">
        <f aca="false">P9</f>
        <v>6.7232</v>
      </c>
      <c r="F10" s="2" t="n">
        <f aca="false">D10*$E$1</f>
        <v>65.536</v>
      </c>
      <c r="G10" s="2" t="n">
        <f aca="false">E10*$E$2</f>
        <v>134.464</v>
      </c>
      <c r="H10" s="2" t="n">
        <f aca="false">IF(ROUND(Q9,0)=ROUND($O$1,0)*$K$2/100,0,(IF(C10&lt;$C$5,1,-1)))</f>
        <v>1</v>
      </c>
      <c r="I10" s="2" t="n">
        <f aca="false">IF(H10=H9, 1, 2)</f>
        <v>1</v>
      </c>
      <c r="J10" s="2" t="n">
        <f aca="false">IF(C10&gt;$C$5, H10*ABS(J9/2), H10*ABS(J9))</f>
        <v>0.2</v>
      </c>
      <c r="K10" s="2" t="n">
        <f aca="false">F10*J10</f>
        <v>13.1072</v>
      </c>
      <c r="L10" s="2" t="n">
        <f aca="false">K10</f>
        <v>13.1072</v>
      </c>
      <c r="M10" s="2" t="n">
        <f aca="false">F10-K10</f>
        <v>52.4288</v>
      </c>
      <c r="N10" s="2" t="n">
        <f aca="false">G10+L10</f>
        <v>147.5712</v>
      </c>
      <c r="O10" s="2" t="n">
        <f aca="false">M10/$E$1</f>
        <v>5.24288</v>
      </c>
      <c r="P10" s="2" t="n">
        <f aca="false">N10/$E$2</f>
        <v>7.37856</v>
      </c>
      <c r="Q10" s="2" t="n">
        <f aca="false">P10-O10</f>
        <v>2.13568</v>
      </c>
    </row>
    <row r="11" customFormat="false" ht="15" hidden="false" customHeight="false" outlineLevel="0" collapsed="false">
      <c r="B11" s="2" t="n">
        <f aca="false">D11*$E$1+E11*$E$2</f>
        <v>200</v>
      </c>
      <c r="C11" s="2" t="n">
        <f aca="false">0.5*$E$1*D11^2+0.5*$E$2*E11^2</f>
        <v>681.870430208</v>
      </c>
      <c r="D11" s="2" t="n">
        <f aca="false">O10</f>
        <v>5.24288</v>
      </c>
      <c r="E11" s="2" t="n">
        <f aca="false">P10</f>
        <v>7.37856</v>
      </c>
      <c r="F11" s="2" t="n">
        <f aca="false">D11*$E$1</f>
        <v>52.4288</v>
      </c>
      <c r="G11" s="2" t="n">
        <f aca="false">E11*$E$2</f>
        <v>147.5712</v>
      </c>
      <c r="H11" s="2" t="n">
        <f aca="false">IF(ROUND(Q10,0)=ROUND($O$1,0)*$K$2/100,0,(IF(C11&lt;$C$5,1,-1)))</f>
        <v>1</v>
      </c>
      <c r="I11" s="2" t="n">
        <f aca="false">IF(H11=H10, 1, 2)</f>
        <v>1</v>
      </c>
      <c r="J11" s="2" t="n">
        <f aca="false">IF(C11&gt;$C$5, H11*ABS(J10/2), H11*ABS(J10))</f>
        <v>0.2</v>
      </c>
      <c r="K11" s="2" t="n">
        <f aca="false">F11*J11</f>
        <v>10.48576</v>
      </c>
      <c r="L11" s="2" t="n">
        <f aca="false">K11</f>
        <v>10.48576</v>
      </c>
      <c r="M11" s="2" t="n">
        <f aca="false">F11-K11</f>
        <v>41.94304</v>
      </c>
      <c r="N11" s="2" t="n">
        <f aca="false">G11+L11</f>
        <v>158.05696</v>
      </c>
      <c r="O11" s="2" t="n">
        <f aca="false">M11/$E$1</f>
        <v>4.194304</v>
      </c>
      <c r="P11" s="2" t="n">
        <f aca="false">N11/$E$2</f>
        <v>7.902848</v>
      </c>
      <c r="Q11" s="2" t="n">
        <f aca="false">P11-O11</f>
        <v>3.708544</v>
      </c>
    </row>
    <row r="12" customFormat="false" ht="15" hidden="false" customHeight="false" outlineLevel="0" collapsed="false">
      <c r="B12" s="2" t="n">
        <f aca="false">D12*$E$1+E12*$E$2</f>
        <v>200</v>
      </c>
      <c r="C12" s="2" t="n">
        <f aca="false">0.5*$E$1*D12^2+0.5*$E$2*E12^2</f>
        <v>712.51099533312</v>
      </c>
      <c r="D12" s="2" t="n">
        <f aca="false">O11</f>
        <v>4.194304</v>
      </c>
      <c r="E12" s="2" t="n">
        <f aca="false">P11</f>
        <v>7.902848</v>
      </c>
      <c r="F12" s="2" t="n">
        <f aca="false">D12*$E$1</f>
        <v>41.94304</v>
      </c>
      <c r="G12" s="2" t="n">
        <f aca="false">E12*$E$2</f>
        <v>158.05696</v>
      </c>
      <c r="H12" s="2" t="n">
        <f aca="false">IF(ROUND(Q11,0)=ROUND($O$1,0)*$K$2/100,0,(IF(C12&lt;$C$5,1,-1)))</f>
        <v>1</v>
      </c>
      <c r="I12" s="2" t="n">
        <f aca="false">IF(H12=H11, 1, 2)</f>
        <v>1</v>
      </c>
      <c r="J12" s="2" t="n">
        <f aca="false">IF(C12&gt;$C$5, H12*ABS(J11/2), H12*ABS(J11))</f>
        <v>0.2</v>
      </c>
      <c r="K12" s="2" t="n">
        <f aca="false">F12*J12</f>
        <v>8.388608</v>
      </c>
      <c r="L12" s="2" t="n">
        <f aca="false">K12</f>
        <v>8.388608</v>
      </c>
      <c r="M12" s="2" t="n">
        <f aca="false">F12-K12</f>
        <v>33.554432</v>
      </c>
      <c r="N12" s="2" t="n">
        <f aca="false">G12+L12</f>
        <v>166.445568</v>
      </c>
      <c r="O12" s="2" t="n">
        <f aca="false">M12/$E$1</f>
        <v>3.3554432</v>
      </c>
      <c r="P12" s="2" t="n">
        <f aca="false">N12/$E$2</f>
        <v>8.3222784</v>
      </c>
      <c r="Q12" s="2" t="n">
        <f aca="false">P12-O12</f>
        <v>4.9668352</v>
      </c>
    </row>
    <row r="13" customFormat="false" ht="15" hidden="false" customHeight="false" outlineLevel="0" collapsed="false">
      <c r="B13" s="2" t="n">
        <f aca="false">D13*$E$1+E13*$E$2</f>
        <v>200</v>
      </c>
      <c r="C13" s="2" t="n">
        <f aca="false">0.5*$E$1*D13^2+0.5*$E$2*E13^2</f>
        <v>748.898173013197</v>
      </c>
      <c r="D13" s="2" t="n">
        <f aca="false">O12</f>
        <v>3.3554432</v>
      </c>
      <c r="E13" s="2" t="n">
        <f aca="false">P12</f>
        <v>8.3222784</v>
      </c>
      <c r="F13" s="2" t="n">
        <f aca="false">D13*$E$1</f>
        <v>33.554432</v>
      </c>
      <c r="G13" s="2" t="n">
        <f aca="false">E13*$E$2</f>
        <v>166.445568</v>
      </c>
      <c r="H13" s="2" t="n">
        <f aca="false">IF(ROUND(Q12,0)=ROUND($O$1,0)*$K$2/100,0,(IF(C13&lt;$C$5,1,-1)))</f>
        <v>1</v>
      </c>
      <c r="I13" s="2" t="n">
        <f aca="false">IF(H13=H12, 1, 2)</f>
        <v>1</v>
      </c>
      <c r="J13" s="2" t="n">
        <f aca="false">IF(C13&gt;$C$5, H13*ABS(J12/2), H13*ABS(J12))</f>
        <v>0.2</v>
      </c>
      <c r="K13" s="2" t="n">
        <f aca="false">F13*J13</f>
        <v>6.7108864</v>
      </c>
      <c r="L13" s="2" t="n">
        <f aca="false">K13</f>
        <v>6.7108864</v>
      </c>
      <c r="M13" s="2" t="n">
        <f aca="false">F13-K13</f>
        <v>26.8435456</v>
      </c>
      <c r="N13" s="2" t="n">
        <f aca="false">G13+L13</f>
        <v>173.1564544</v>
      </c>
      <c r="O13" s="2" t="n">
        <f aca="false">M13/$E$1</f>
        <v>2.68435456</v>
      </c>
      <c r="P13" s="2" t="n">
        <f aca="false">N13/$E$2</f>
        <v>8.65782272</v>
      </c>
      <c r="Q13" s="2" t="n">
        <f aca="false">P13-O13</f>
        <v>5.97346816</v>
      </c>
    </row>
    <row r="14" customFormat="false" ht="15" hidden="false" customHeight="false" outlineLevel="0" collapsed="false">
      <c r="B14" s="2" t="n">
        <f aca="false">D14*$E$1+E14*$E$2</f>
        <v>200</v>
      </c>
      <c r="C14" s="2" t="n">
        <f aca="false">0.5*$E$1*D14^2+0.5*$E$2*E14^2</f>
        <v>785.607739528446</v>
      </c>
      <c r="D14" s="2" t="n">
        <f aca="false">O13</f>
        <v>2.68435456</v>
      </c>
      <c r="E14" s="2" t="n">
        <f aca="false">P13</f>
        <v>8.65782272</v>
      </c>
      <c r="F14" s="2" t="n">
        <f aca="false">D14*$E$1</f>
        <v>26.8435456</v>
      </c>
      <c r="G14" s="2" t="n">
        <f aca="false">E14*$E$2</f>
        <v>173.1564544</v>
      </c>
      <c r="H14" s="2" t="n">
        <f aca="false">IF(ROUND(Q13,0)=ROUND($O$1,0)*$K$2/100,0,(IF(C14&lt;$C$5,1,-1)))</f>
        <v>1</v>
      </c>
      <c r="I14" s="2" t="n">
        <f aca="false">IF(H14=H13, 1, 2)</f>
        <v>1</v>
      </c>
      <c r="J14" s="2" t="n">
        <f aca="false">IF(C14&gt;$C$5, H14*ABS(J13/2), H14*ABS(J13))</f>
        <v>0.2</v>
      </c>
      <c r="K14" s="2" t="n">
        <f aca="false">F14*J14</f>
        <v>5.36870912</v>
      </c>
      <c r="L14" s="2" t="n">
        <f aca="false">K14</f>
        <v>5.36870912</v>
      </c>
      <c r="M14" s="2" t="n">
        <f aca="false">F14-K14</f>
        <v>21.47483648</v>
      </c>
      <c r="N14" s="2" t="n">
        <f aca="false">G14+L14</f>
        <v>178.52516352</v>
      </c>
      <c r="O14" s="2" t="n">
        <f aca="false">M14/$E$1</f>
        <v>2.147483648</v>
      </c>
      <c r="P14" s="2" t="n">
        <f aca="false">N14/$E$2</f>
        <v>8.926258176</v>
      </c>
      <c r="Q14" s="2" t="n">
        <f aca="false">P14-O14</f>
        <v>6.778774528</v>
      </c>
    </row>
    <row r="15" customFormat="false" ht="15" hidden="false" customHeight="false" outlineLevel="0" collapsed="false">
      <c r="B15" s="2" t="n">
        <f aca="false">D15*$E$1+E15*$E$2</f>
        <v>200</v>
      </c>
      <c r="C15" s="2" t="n">
        <f aca="false">0.5*$E$1*D15^2+0.5*$E$2*E15^2</f>
        <v>819.839280338206</v>
      </c>
      <c r="D15" s="2" t="n">
        <f aca="false">O14</f>
        <v>2.147483648</v>
      </c>
      <c r="E15" s="2" t="n">
        <f aca="false">P14</f>
        <v>8.926258176</v>
      </c>
      <c r="F15" s="2" t="n">
        <f aca="false">D15*$E$1</f>
        <v>21.47483648</v>
      </c>
      <c r="G15" s="2" t="n">
        <f aca="false">E15*$E$2</f>
        <v>178.52516352</v>
      </c>
      <c r="H15" s="2" t="n">
        <f aca="false">IF(ROUND(Q14,0)=ROUND($O$1,0)*$K$2/100,0,(IF(C15&lt;$C$5,1,-1)))</f>
        <v>1</v>
      </c>
      <c r="I15" s="2" t="n">
        <f aca="false">IF(H15=H14, 1, 2)</f>
        <v>1</v>
      </c>
      <c r="J15" s="2" t="n">
        <f aca="false">IF(C15&gt;$C$5, H15*ABS(J14/2), H15*ABS(J14))</f>
        <v>0.2</v>
      </c>
      <c r="K15" s="2" t="n">
        <f aca="false">F15*J15</f>
        <v>4.294967296</v>
      </c>
      <c r="L15" s="2" t="n">
        <f aca="false">K15</f>
        <v>4.294967296</v>
      </c>
      <c r="M15" s="2" t="n">
        <f aca="false">F15-K15</f>
        <v>17.179869184</v>
      </c>
      <c r="N15" s="2" t="n">
        <f aca="false">G15+L15</f>
        <v>182.820130816</v>
      </c>
      <c r="O15" s="2" t="n">
        <f aca="false">M15/$E$1</f>
        <v>1.7179869184</v>
      </c>
      <c r="P15" s="2" t="n">
        <f aca="false">N15/$E$2</f>
        <v>9.1410065408</v>
      </c>
      <c r="Q15" s="2" t="n">
        <f aca="false">P15-O15</f>
        <v>7.4230196224</v>
      </c>
    </row>
    <row r="16" customFormat="false" ht="15" hidden="false" customHeight="false" outlineLevel="0" collapsed="false">
      <c r="B16" s="2" t="n">
        <f aca="false">D16*$E$1+E16*$E$2</f>
        <v>200</v>
      </c>
      <c r="C16" s="2" t="n">
        <f aca="false">0.5*$E$1*D16^2+0.5*$E$2*E16^2</f>
        <v>850.337401048452</v>
      </c>
      <c r="D16" s="2" t="n">
        <f aca="false">O15</f>
        <v>1.7179869184</v>
      </c>
      <c r="E16" s="2" t="n">
        <f aca="false">P15</f>
        <v>9.1410065408</v>
      </c>
      <c r="F16" s="2" t="n">
        <f aca="false">D16*$E$1</f>
        <v>17.179869184</v>
      </c>
      <c r="G16" s="2" t="n">
        <f aca="false">E16*$E$2</f>
        <v>182.820130816</v>
      </c>
      <c r="H16" s="2" t="n">
        <f aca="false">IF(ROUND(Q15,0)=ROUND($O$1,0)*$K$2/100,0,(IF(C16&lt;$C$5,1,-1)))</f>
        <v>1</v>
      </c>
      <c r="I16" s="2" t="n">
        <f aca="false">IF(H16=H15, 1, 2)</f>
        <v>1</v>
      </c>
      <c r="J16" s="2" t="n">
        <f aca="false">IF(C16&gt;$C$5, H16*ABS(J15/2), H16*ABS(J15))</f>
        <v>0.2</v>
      </c>
      <c r="K16" s="2" t="n">
        <f aca="false">F16*J16</f>
        <v>3.4359738368</v>
      </c>
      <c r="L16" s="2" t="n">
        <f aca="false">K16</f>
        <v>3.4359738368</v>
      </c>
      <c r="M16" s="2" t="n">
        <f aca="false">F16-K16</f>
        <v>13.7438953472</v>
      </c>
      <c r="N16" s="2" t="n">
        <f aca="false">G16+L16</f>
        <v>186.2561046528</v>
      </c>
      <c r="O16" s="2" t="n">
        <f aca="false">M16/$E$1</f>
        <v>1.37438953472</v>
      </c>
      <c r="P16" s="2" t="n">
        <f aca="false">N16/$E$2</f>
        <v>9.31280523264</v>
      </c>
      <c r="Q16" s="2" t="n">
        <f aca="false">P16-O16</f>
        <v>7.93841569792</v>
      </c>
    </row>
    <row r="17" customFormat="false" ht="15" hidden="false" customHeight="false" outlineLevel="0" collapsed="false">
      <c r="B17" s="2" t="n">
        <f aca="false">D17*$E$1+E17*$E$2</f>
        <v>200</v>
      </c>
      <c r="C17" s="2" t="n">
        <f aca="false">0.5*$E$1*D17^2+0.5*$E$2*E17^2</f>
        <v>876.72814597661</v>
      </c>
      <c r="D17" s="2" t="n">
        <f aca="false">O16</f>
        <v>1.37438953472</v>
      </c>
      <c r="E17" s="2" t="n">
        <f aca="false">P16</f>
        <v>9.31280523264</v>
      </c>
      <c r="F17" s="2" t="n">
        <f aca="false">D17*$E$1</f>
        <v>13.7438953472</v>
      </c>
      <c r="G17" s="2" t="n">
        <f aca="false">E17*$E$2</f>
        <v>186.2561046528</v>
      </c>
      <c r="H17" s="2" t="n">
        <f aca="false">IF(ROUND(Q16,0)=ROUND($O$1,0)*$K$2/100,0,(IF(C17&lt;$C$5,1,-1)))</f>
        <v>1</v>
      </c>
      <c r="I17" s="2" t="n">
        <f aca="false">IF(H17=H16, 1, 2)</f>
        <v>1</v>
      </c>
      <c r="J17" s="2" t="n">
        <f aca="false">IF(C17&gt;$C$5, H17*ABS(J16/2), H17*ABS(J16))</f>
        <v>0.2</v>
      </c>
      <c r="K17" s="2" t="n">
        <f aca="false">F17*J17</f>
        <v>2.74877906944</v>
      </c>
      <c r="L17" s="2" t="n">
        <f aca="false">K17</f>
        <v>2.74877906944</v>
      </c>
      <c r="M17" s="2" t="n">
        <f aca="false">F17-K17</f>
        <v>10.99511627776</v>
      </c>
      <c r="N17" s="2" t="n">
        <f aca="false">G17+L17</f>
        <v>189.00488372224</v>
      </c>
      <c r="O17" s="2" t="n">
        <f aca="false">M17/$E$1</f>
        <v>1.099511627776</v>
      </c>
      <c r="P17" s="2" t="n">
        <f aca="false">N17/$E$2</f>
        <v>9.450244186112</v>
      </c>
      <c r="Q17" s="2" t="n">
        <f aca="false">P17-O17</f>
        <v>8.350732558336</v>
      </c>
    </row>
    <row r="18" customFormat="false" ht="15" hidden="false" customHeight="false" outlineLevel="0" collapsed="false">
      <c r="B18" s="2" t="n">
        <f aca="false">D18*$E$1+E18*$E$2</f>
        <v>200</v>
      </c>
      <c r="C18" s="2" t="n">
        <f aca="false">0.5*$E$1*D18^2+0.5*$E$2*E18^2</f>
        <v>899.115780869511</v>
      </c>
      <c r="D18" s="2" t="n">
        <f aca="false">O17</f>
        <v>1.099511627776</v>
      </c>
      <c r="E18" s="2" t="n">
        <f aca="false">P17</f>
        <v>9.450244186112</v>
      </c>
      <c r="F18" s="2" t="n">
        <f aca="false">D18*$E$1</f>
        <v>10.99511627776</v>
      </c>
      <c r="G18" s="2" t="n">
        <f aca="false">E18*$E$2</f>
        <v>189.00488372224</v>
      </c>
      <c r="H18" s="2" t="n">
        <f aca="false">IF(ROUND(Q17,0)=ROUND($O$1,0)*$K$2/100,0,(IF(C18&lt;$C$5,1,-1)))</f>
        <v>1</v>
      </c>
      <c r="I18" s="2" t="n">
        <f aca="false">IF(H18=H17, 1, 2)</f>
        <v>1</v>
      </c>
      <c r="J18" s="2" t="n">
        <f aca="false">IF(C18&gt;$C$5, H18*ABS(J17/2), H18*ABS(J17))</f>
        <v>0.2</v>
      </c>
      <c r="K18" s="2" t="n">
        <f aca="false">F18*J18</f>
        <v>2.199023255552</v>
      </c>
      <c r="L18" s="2" t="n">
        <f aca="false">K18</f>
        <v>2.199023255552</v>
      </c>
      <c r="M18" s="2" t="n">
        <f aca="false">F18-K18</f>
        <v>8.796093022208</v>
      </c>
      <c r="N18" s="2" t="n">
        <f aca="false">G18+L18</f>
        <v>191.203906977792</v>
      </c>
      <c r="O18" s="2" t="n">
        <f aca="false">M18/$E$1</f>
        <v>0.8796093022208</v>
      </c>
      <c r="P18" s="2" t="n">
        <f aca="false">N18/$E$2</f>
        <v>9.5601953488896</v>
      </c>
      <c r="Q18" s="2" t="n">
        <f aca="false">P18-O18</f>
        <v>8.6805860466688</v>
      </c>
    </row>
    <row r="19" customFormat="false" ht="15" hidden="false" customHeight="false" outlineLevel="0" collapsed="false">
      <c r="B19" s="2" t="n">
        <f aca="false">D19*$E$1+E19*$E$2</f>
        <v>200</v>
      </c>
      <c r="C19" s="2" t="n">
        <f aca="false">0.5*$E$1*D19^2+0.5*$E$2*E19^2</f>
        <v>917.841913712071</v>
      </c>
      <c r="D19" s="2" t="n">
        <f aca="false">O18</f>
        <v>0.8796093022208</v>
      </c>
      <c r="E19" s="2" t="n">
        <f aca="false">P18</f>
        <v>9.5601953488896</v>
      </c>
      <c r="F19" s="2" t="n">
        <f aca="false">D19*$E$1</f>
        <v>8.796093022208</v>
      </c>
      <c r="G19" s="2" t="n">
        <f aca="false">E19*$E$2</f>
        <v>191.203906977792</v>
      </c>
      <c r="H19" s="2" t="n">
        <f aca="false">IF(ROUND(Q18,0)=ROUND($O$1,0)*$K$2/100,0,(IF(C19&lt;$C$5,1,-1)))</f>
        <v>1</v>
      </c>
      <c r="I19" s="2" t="n">
        <f aca="false">IF(H19=H18, 1, 2)</f>
        <v>1</v>
      </c>
      <c r="J19" s="2" t="n">
        <f aca="false">IF(C19&gt;$C$5, H19*ABS(J18/2), H19*ABS(J18))</f>
        <v>0.2</v>
      </c>
      <c r="K19" s="2" t="n">
        <f aca="false">F19*J19</f>
        <v>1.7592186044416</v>
      </c>
      <c r="L19" s="2" t="n">
        <f aca="false">K19</f>
        <v>1.7592186044416</v>
      </c>
      <c r="M19" s="2" t="n">
        <f aca="false">F19-K19</f>
        <v>7.0368744177664</v>
      </c>
      <c r="N19" s="2" t="n">
        <f aca="false">G19+L19</f>
        <v>192.963125582234</v>
      </c>
      <c r="O19" s="2" t="n">
        <f aca="false">M19/$E$1</f>
        <v>0.70368744177664</v>
      </c>
      <c r="P19" s="2" t="n">
        <f aca="false">N19/$E$2</f>
        <v>9.64815627911169</v>
      </c>
      <c r="Q19" s="2" t="n">
        <f aca="false">P19-O19</f>
        <v>8.94446883733504</v>
      </c>
    </row>
    <row r="20" customFormat="false" ht="15" hidden="false" customHeight="false" outlineLevel="0" collapsed="false">
      <c r="B20" s="2" t="n">
        <f aca="false">D20*$E$1+E20*$E$2</f>
        <v>200</v>
      </c>
      <c r="C20" s="2" t="n">
        <f aca="false">0.5*$E$1*D20^2+0.5*$E$2*E20^2</f>
        <v>933.345075940193</v>
      </c>
      <c r="D20" s="2" t="n">
        <f aca="false">O19</f>
        <v>0.70368744177664</v>
      </c>
      <c r="E20" s="2" t="n">
        <f aca="false">P19</f>
        <v>9.64815627911169</v>
      </c>
      <c r="F20" s="2" t="n">
        <f aca="false">D20*$E$1</f>
        <v>7.0368744177664</v>
      </c>
      <c r="G20" s="2" t="n">
        <f aca="false">E20*$E$2</f>
        <v>192.963125582234</v>
      </c>
      <c r="H20" s="2" t="n">
        <f aca="false">IF(ROUND(Q19,0)=ROUND($O$1,0)*$K$2/100,0,(IF(C20&lt;$C$5,1,-1)))</f>
        <v>1</v>
      </c>
      <c r="I20" s="2" t="n">
        <f aca="false">IF(H20=H19, 1, 2)</f>
        <v>1</v>
      </c>
      <c r="J20" s="2" t="n">
        <f aca="false">IF(C20&gt;$C$5, H20*ABS(J19/2), H20*ABS(J19))</f>
        <v>0.2</v>
      </c>
      <c r="K20" s="2" t="n">
        <f aca="false">F20*J20</f>
        <v>1.40737488355328</v>
      </c>
      <c r="L20" s="2" t="n">
        <f aca="false">K20</f>
        <v>1.40737488355328</v>
      </c>
      <c r="M20" s="2" t="n">
        <f aca="false">F20-K20</f>
        <v>5.62949953421312</v>
      </c>
      <c r="N20" s="2" t="n">
        <f aca="false">G20+L20</f>
        <v>194.370500465787</v>
      </c>
      <c r="O20" s="2" t="n">
        <f aca="false">M20/$E$1</f>
        <v>0.562949953421312</v>
      </c>
      <c r="P20" s="2" t="n">
        <f aca="false">N20/$E$2</f>
        <v>9.71852502328935</v>
      </c>
      <c r="Q20" s="2" t="n">
        <f aca="false">P20-O20</f>
        <v>9.15557506986804</v>
      </c>
    </row>
    <row r="21" customFormat="false" ht="15" hidden="false" customHeight="false" outlineLevel="0" collapsed="false">
      <c r="B21" s="2" t="n">
        <f aca="false">D21*$E$1+E21*$E$2</f>
        <v>200</v>
      </c>
      <c r="C21" s="2" t="n">
        <f aca="false">0.5*$E$1*D21^2+0.5*$E$2*E21^2</f>
        <v>946.081849533298</v>
      </c>
      <c r="D21" s="2" t="n">
        <f aca="false">O20</f>
        <v>0.562949953421312</v>
      </c>
      <c r="E21" s="2" t="n">
        <f aca="false">P20</f>
        <v>9.71852502328935</v>
      </c>
      <c r="F21" s="2" t="n">
        <f aca="false">D21*$E$1</f>
        <v>5.62949953421312</v>
      </c>
      <c r="G21" s="2" t="n">
        <f aca="false">E21*$E$2</f>
        <v>194.370500465787</v>
      </c>
      <c r="H21" s="2" t="n">
        <f aca="false">IF(ROUND(Q20,0)=ROUND($O$1,0)*$K$2/100,0,(IF(C21&lt;$C$5,1,-1)))</f>
        <v>1</v>
      </c>
      <c r="I21" s="2" t="n">
        <f aca="false">IF(H21=H20, 1, 2)</f>
        <v>1</v>
      </c>
      <c r="J21" s="2" t="n">
        <f aca="false">IF(C21&gt;$C$5, H21*ABS(J20/2), H21*ABS(J20))</f>
        <v>0.2</v>
      </c>
      <c r="K21" s="2" t="n">
        <f aca="false">F21*J21</f>
        <v>1.12589990684262</v>
      </c>
      <c r="L21" s="2" t="n">
        <f aca="false">K21</f>
        <v>1.12589990684262</v>
      </c>
      <c r="M21" s="2" t="n">
        <f aca="false">F21-K21</f>
        <v>4.5035996273705</v>
      </c>
      <c r="N21" s="2" t="n">
        <f aca="false">G21+L21</f>
        <v>195.49640037263</v>
      </c>
      <c r="O21" s="2" t="n">
        <f aca="false">M21/$E$1</f>
        <v>0.45035996273705</v>
      </c>
      <c r="P21" s="2" t="n">
        <f aca="false">N21/$E$2</f>
        <v>9.77482001863148</v>
      </c>
      <c r="Q21" s="2" t="n">
        <f aca="false">P21-O21</f>
        <v>9.32446005589443</v>
      </c>
    </row>
    <row r="22" customFormat="false" ht="15" hidden="false" customHeight="false" outlineLevel="0" collapsed="false">
      <c r="B22" s="2" t="n">
        <f aca="false">D22*$E$1+E22*$E$2</f>
        <v>200</v>
      </c>
      <c r="C22" s="2" t="n">
        <f aca="false">0.5*$E$1*D22^2+0.5*$E$2*E22^2</f>
        <v>956.48518444657</v>
      </c>
      <c r="D22" s="2" t="n">
        <f aca="false">O21</f>
        <v>0.45035996273705</v>
      </c>
      <c r="E22" s="2" t="n">
        <f aca="false">P21</f>
        <v>9.77482001863148</v>
      </c>
      <c r="F22" s="2" t="n">
        <f aca="false">D22*$E$1</f>
        <v>4.5035996273705</v>
      </c>
      <c r="G22" s="2" t="n">
        <f aca="false">E22*$E$2</f>
        <v>195.49640037263</v>
      </c>
      <c r="H22" s="2" t="n">
        <f aca="false">IF(ROUND(Q21,0)=ROUND($O$1,0)*$K$2/100,0,(IF(C22&lt;$C$5,1,-1)))</f>
        <v>1</v>
      </c>
      <c r="I22" s="2" t="n">
        <f aca="false">IF(H22=H21, 1, 2)</f>
        <v>1</v>
      </c>
      <c r="J22" s="2" t="n">
        <f aca="false">IF(C22&gt;$C$5, H22*ABS(J21/2), H22*ABS(J21))</f>
        <v>0.2</v>
      </c>
      <c r="K22" s="2" t="n">
        <f aca="false">F22*J22</f>
        <v>0.900719925474099</v>
      </c>
      <c r="L22" s="2" t="n">
        <f aca="false">K22</f>
        <v>0.900719925474099</v>
      </c>
      <c r="M22" s="2" t="n">
        <f aca="false">F22-K22</f>
        <v>3.6028797018964</v>
      </c>
      <c r="N22" s="2" t="n">
        <f aca="false">G22+L22</f>
        <v>196.397120298104</v>
      </c>
      <c r="O22" s="2" t="n">
        <f aca="false">M22/$E$1</f>
        <v>0.36028797018964</v>
      </c>
      <c r="P22" s="2" t="n">
        <f aca="false">N22/$E$2</f>
        <v>9.81985601490518</v>
      </c>
      <c r="Q22" s="2" t="n">
        <f aca="false">P22-O22</f>
        <v>9.45956804471554</v>
      </c>
    </row>
    <row r="23" customFormat="false" ht="15" hidden="false" customHeight="false" outlineLevel="0" collapsed="false">
      <c r="B23" s="2" t="n">
        <f aca="false">D23*$E$1+E23*$E$2</f>
        <v>200</v>
      </c>
      <c r="C23" s="2" t="n">
        <f aca="false">0.5*$E$1*D23^2+0.5*$E$2*E23^2</f>
        <v>964.944758642012</v>
      </c>
      <c r="D23" s="2" t="n">
        <f aca="false">O22</f>
        <v>0.36028797018964</v>
      </c>
      <c r="E23" s="2" t="n">
        <f aca="false">P22</f>
        <v>9.81985601490518</v>
      </c>
      <c r="F23" s="2" t="n">
        <f aca="false">D23*$E$1</f>
        <v>3.6028797018964</v>
      </c>
      <c r="G23" s="2" t="n">
        <f aca="false">E23*$E$2</f>
        <v>196.397120298104</v>
      </c>
      <c r="H23" s="2" t="n">
        <f aca="false">IF(ROUND(Q22,0)=ROUND($O$1,0)*$K$2/100,0,(IF(C23&lt;$C$5,1,-1)))</f>
        <v>1</v>
      </c>
      <c r="I23" s="2" t="n">
        <f aca="false">IF(H23=H22, 1, 2)</f>
        <v>1</v>
      </c>
      <c r="J23" s="2" t="n">
        <f aca="false">IF(C23&gt;$C$5, H23*ABS(J22/2), H23*ABS(J22))</f>
        <v>0.2</v>
      </c>
      <c r="K23" s="2" t="n">
        <f aca="false">F23*J23</f>
        <v>0.72057594037928</v>
      </c>
      <c r="L23" s="2" t="n">
        <f aca="false">K23</f>
        <v>0.72057594037928</v>
      </c>
      <c r="M23" s="2" t="n">
        <f aca="false">F23-K23</f>
        <v>2.88230376151712</v>
      </c>
      <c r="N23" s="2" t="n">
        <f aca="false">G23+L23</f>
        <v>197.117696238483</v>
      </c>
      <c r="O23" s="2" t="n">
        <f aca="false">M23/$E$1</f>
        <v>0.288230376151712</v>
      </c>
      <c r="P23" s="2" t="n">
        <f aca="false">N23/$E$2</f>
        <v>9.85588481192415</v>
      </c>
      <c r="Q23" s="2" t="n">
        <f aca="false">P23-O23</f>
        <v>9.56765443577244</v>
      </c>
    </row>
    <row r="24" customFormat="false" ht="15" hidden="false" customHeight="false" outlineLevel="0" collapsed="false">
      <c r="B24" s="2" t="n">
        <f aca="false">D24*$E$1+E24*$E$2</f>
        <v>200</v>
      </c>
      <c r="C24" s="2" t="n">
        <f aca="false">0.5*$E$1*D24^2+0.5*$E$2*E24^2</f>
        <v>971.800038007854</v>
      </c>
      <c r="D24" s="2" t="n">
        <f aca="false">O23</f>
        <v>0.288230376151712</v>
      </c>
      <c r="E24" s="2" t="n">
        <f aca="false">P23</f>
        <v>9.85588481192415</v>
      </c>
      <c r="F24" s="2" t="n">
        <f aca="false">D24*$E$1</f>
        <v>2.88230376151712</v>
      </c>
      <c r="G24" s="2" t="n">
        <f aca="false">E24*$E$2</f>
        <v>197.117696238483</v>
      </c>
      <c r="H24" s="2" t="n">
        <f aca="false">IF(ROUND(Q23,0)=ROUND($O$1,0)*$K$2/100,0,(IF(C24&lt;$C$5,1,-1)))</f>
        <v>1</v>
      </c>
      <c r="I24" s="2" t="n">
        <f aca="false">IF(H24=H23, 1, 2)</f>
        <v>1</v>
      </c>
      <c r="J24" s="2" t="n">
        <f aca="false">IF(C24&gt;$C$5, H24*ABS(J23/2), H24*ABS(J23))</f>
        <v>0.2</v>
      </c>
      <c r="K24" s="2" t="n">
        <f aca="false">F24*J24</f>
        <v>0.576460752303424</v>
      </c>
      <c r="L24" s="2" t="n">
        <f aca="false">K24</f>
        <v>0.576460752303424</v>
      </c>
      <c r="M24" s="2" t="n">
        <f aca="false">F24-K24</f>
        <v>2.30584300921369</v>
      </c>
      <c r="N24" s="2" t="n">
        <f aca="false">G24+L24</f>
        <v>197.694156990786</v>
      </c>
      <c r="O24" s="2" t="n">
        <f aca="false">M24/$E$1</f>
        <v>0.230584300921369</v>
      </c>
      <c r="P24" s="2" t="n">
        <f aca="false">N24/$E$2</f>
        <v>9.88470784953932</v>
      </c>
      <c r="Q24" s="2" t="n">
        <f aca="false">P24-O24</f>
        <v>9.65412354861795</v>
      </c>
    </row>
    <row r="25" customFormat="false" ht="15" hidden="false" customHeight="false" outlineLevel="0" collapsed="false">
      <c r="B25" s="2" t="n">
        <f aca="false">D25*$E$1+E25*$E$2</f>
        <v>200</v>
      </c>
      <c r="C25" s="2" t="n">
        <f aca="false">0.5*$E$1*D25^2+0.5*$E$2*E25^2</f>
        <v>977.3403383066</v>
      </c>
      <c r="D25" s="2" t="n">
        <f aca="false">O24</f>
        <v>0.230584300921369</v>
      </c>
      <c r="E25" s="2" t="n">
        <f aca="false">P24</f>
        <v>9.88470784953932</v>
      </c>
      <c r="F25" s="2" t="n">
        <f aca="false">D25*$E$1</f>
        <v>2.30584300921369</v>
      </c>
      <c r="G25" s="2" t="n">
        <f aca="false">E25*$E$2</f>
        <v>197.694156990786</v>
      </c>
      <c r="H25" s="2" t="n">
        <f aca="false">IF(ROUND(Q24,0)=ROUND($O$1,0)*$K$2/100,0,(IF(C25&lt;$C$5,1,-1)))</f>
        <v>1</v>
      </c>
      <c r="I25" s="2" t="n">
        <f aca="false">IF(H25=H24, 1, 2)</f>
        <v>1</v>
      </c>
      <c r="J25" s="2" t="n">
        <f aca="false">IF(C25&gt;$C$5, H25*ABS(J24/2), H25*ABS(J24))</f>
        <v>0.2</v>
      </c>
      <c r="K25" s="2" t="n">
        <f aca="false">F25*J25</f>
        <v>0.461168601842739</v>
      </c>
      <c r="L25" s="2" t="n">
        <f aca="false">K25</f>
        <v>0.461168601842739</v>
      </c>
      <c r="M25" s="2" t="n">
        <f aca="false">F25-K25</f>
        <v>1.84467440737096</v>
      </c>
      <c r="N25" s="2" t="n">
        <f aca="false">G25+L25</f>
        <v>198.155325592629</v>
      </c>
      <c r="O25" s="2" t="n">
        <f aca="false">M25/$E$1</f>
        <v>0.184467440737096</v>
      </c>
      <c r="P25" s="2" t="n">
        <f aca="false">N25/$E$2</f>
        <v>9.90776627963146</v>
      </c>
      <c r="Q25" s="2" t="n">
        <f aca="false">P25-O25</f>
        <v>9.72329883889436</v>
      </c>
    </row>
    <row r="26" customFormat="false" ht="15" hidden="false" customHeight="false" outlineLevel="0" collapsed="false">
      <c r="B26" s="2" t="n">
        <f aca="false">D26*$E$1+E26*$E$2</f>
        <v>200</v>
      </c>
      <c r="C26" s="2" t="n">
        <f aca="false">0.5*$E$1*D26^2+0.5*$E$2*E26^2</f>
        <v>981.808467701482</v>
      </c>
      <c r="D26" s="2" t="n">
        <f aca="false">O25</f>
        <v>0.184467440737096</v>
      </c>
      <c r="E26" s="2" t="n">
        <f aca="false">P25</f>
        <v>9.90776627963146</v>
      </c>
      <c r="F26" s="2" t="n">
        <f aca="false">D26*$E$1</f>
        <v>1.84467440737096</v>
      </c>
      <c r="G26" s="2" t="n">
        <f aca="false">E26*$E$2</f>
        <v>198.155325592629</v>
      </c>
      <c r="H26" s="2" t="n">
        <f aca="false">IF(ROUND(Q25,0)=ROUND($O$1,0)*$K$2/100,0,(IF(C26&lt;$C$5,1,-1)))</f>
        <v>1</v>
      </c>
      <c r="I26" s="2" t="n">
        <f aca="false">IF(H26=H25, 1, 2)</f>
        <v>1</v>
      </c>
      <c r="J26" s="2" t="n">
        <f aca="false">IF(C26&gt;$C$5, H26*ABS(J25/2), H26*ABS(J25))</f>
        <v>0.2</v>
      </c>
      <c r="K26" s="2" t="n">
        <f aca="false">F26*J26</f>
        <v>0.368934881474191</v>
      </c>
      <c r="L26" s="2" t="n">
        <f aca="false">K26</f>
        <v>0.368934881474191</v>
      </c>
      <c r="M26" s="2" t="n">
        <f aca="false">F26-K26</f>
        <v>1.47573952589676</v>
      </c>
      <c r="N26" s="2" t="n">
        <f aca="false">G26+L26</f>
        <v>198.524260474103</v>
      </c>
      <c r="O26" s="2" t="n">
        <f aca="false">M26/$E$1</f>
        <v>0.147573952589676</v>
      </c>
      <c r="P26" s="2" t="n">
        <f aca="false">N26/$E$2</f>
        <v>9.92621302370517</v>
      </c>
      <c r="Q26" s="2" t="n">
        <f aca="false">P26-O26</f>
        <v>9.77863907111549</v>
      </c>
    </row>
    <row r="27" customFormat="false" ht="15" hidden="false" customHeight="false" outlineLevel="0" collapsed="false">
      <c r="B27" s="2" t="n">
        <f aca="false">D27*$E$1+E27*$E$2</f>
        <v>200</v>
      </c>
      <c r="C27" s="2" t="n">
        <f aca="false">0.5*$E$1*D27^2+0.5*$E$2*E27^2</f>
        <v>985.405940277156</v>
      </c>
      <c r="D27" s="2" t="n">
        <f aca="false">O26</f>
        <v>0.147573952589676</v>
      </c>
      <c r="E27" s="2" t="n">
        <f aca="false">P26</f>
        <v>9.92621302370517</v>
      </c>
      <c r="F27" s="2" t="n">
        <f aca="false">D27*$E$1</f>
        <v>1.47573952589676</v>
      </c>
      <c r="G27" s="2" t="n">
        <f aca="false">E27*$E$2</f>
        <v>198.524260474103</v>
      </c>
      <c r="H27" s="2" t="n">
        <f aca="false">IF(ROUND(Q26,0)=ROUND($O$1,0)*$K$2/100,0,(IF(C27&lt;$C$5,1,-1)))</f>
        <v>1</v>
      </c>
      <c r="I27" s="2" t="n">
        <f aca="false">IF(H27=H26, 1, 2)</f>
        <v>1</v>
      </c>
      <c r="J27" s="2" t="n">
        <f aca="false">IF(C27&gt;$C$5, H27*ABS(J26/2), H27*ABS(J26))</f>
        <v>0.2</v>
      </c>
      <c r="K27" s="2" t="n">
        <f aca="false">F27*J27</f>
        <v>0.295147905179353</v>
      </c>
      <c r="L27" s="2" t="n">
        <f aca="false">K27</f>
        <v>0.295147905179353</v>
      </c>
      <c r="M27" s="2" t="n">
        <f aca="false">F27-K27</f>
        <v>1.18059162071741</v>
      </c>
      <c r="N27" s="2" t="n">
        <f aca="false">G27+L27</f>
        <v>198.819408379283</v>
      </c>
      <c r="O27" s="2" t="n">
        <f aca="false">M27/$E$1</f>
        <v>0.118059162071741</v>
      </c>
      <c r="P27" s="2" t="n">
        <f aca="false">N27/$E$2</f>
        <v>9.94097041896414</v>
      </c>
      <c r="Q27" s="2" t="n">
        <f aca="false">P27-O27</f>
        <v>9.8229112568924</v>
      </c>
    </row>
    <row r="28" customFormat="false" ht="15" hidden="false" customHeight="false" outlineLevel="0" collapsed="false">
      <c r="B28" s="2" t="n">
        <f aca="false">D28*$E$1+E28*$E$2</f>
        <v>200</v>
      </c>
      <c r="C28" s="2" t="n">
        <f aca="false">0.5*$E$1*D28^2+0.5*$E$2*E28^2</f>
        <v>988.298618535945</v>
      </c>
      <c r="D28" s="2" t="n">
        <f aca="false">O27</f>
        <v>0.118059162071741</v>
      </c>
      <c r="E28" s="2" t="n">
        <f aca="false">P27</f>
        <v>9.94097041896414</v>
      </c>
      <c r="F28" s="2" t="n">
        <f aca="false">D28*$E$1</f>
        <v>1.18059162071741</v>
      </c>
      <c r="G28" s="2" t="n">
        <f aca="false">E28*$E$2</f>
        <v>198.819408379283</v>
      </c>
      <c r="H28" s="2" t="n">
        <f aca="false">IF(ROUND(Q27,0)=ROUND($O$1,0)*$K$2/100,0,(IF(C28&lt;$C$5,1,-1)))</f>
        <v>1</v>
      </c>
      <c r="I28" s="2" t="n">
        <f aca="false">IF(H28=H27, 1, 2)</f>
        <v>1</v>
      </c>
      <c r="J28" s="2" t="n">
        <f aca="false">IF(C28&gt;$C$5, H28*ABS(J27/2), H28*ABS(J27))</f>
        <v>0.2</v>
      </c>
      <c r="K28" s="2" t="n">
        <f aca="false">F28*J28</f>
        <v>0.236118324143482</v>
      </c>
      <c r="L28" s="2" t="n">
        <f aca="false">K28</f>
        <v>0.236118324143482</v>
      </c>
      <c r="M28" s="2" t="n">
        <f aca="false">F28-K28</f>
        <v>0.944473296573929</v>
      </c>
      <c r="N28" s="2" t="n">
        <f aca="false">G28+L28</f>
        <v>199.055526703426</v>
      </c>
      <c r="O28" s="2" t="n">
        <f aca="false">M28/$E$1</f>
        <v>0.0944473296573929</v>
      </c>
      <c r="P28" s="2" t="n">
        <f aca="false">N28/$E$2</f>
        <v>9.95277633517131</v>
      </c>
      <c r="Q28" s="2" t="n">
        <f aca="false">P28-O28</f>
        <v>9.85832900551392</v>
      </c>
    </row>
    <row r="29" customFormat="false" ht="15" hidden="false" customHeight="false" outlineLevel="0" collapsed="false">
      <c r="B29" s="2" t="n">
        <f aca="false">D29*$E$1+E29*$E$2</f>
        <v>200</v>
      </c>
      <c r="C29" s="2" t="n">
        <f aca="false">0.5*$E$1*D29^2+0.5*$E$2*E29^2</f>
        <v>990.622169269858</v>
      </c>
      <c r="D29" s="2" t="n">
        <f aca="false">O28</f>
        <v>0.0944473296573929</v>
      </c>
      <c r="E29" s="2" t="n">
        <f aca="false">P28</f>
        <v>9.95277633517131</v>
      </c>
      <c r="F29" s="2" t="n">
        <f aca="false">D29*$E$1</f>
        <v>0.944473296573929</v>
      </c>
      <c r="G29" s="2" t="n">
        <f aca="false">E29*$E$2</f>
        <v>199.055526703426</v>
      </c>
      <c r="H29" s="2" t="n">
        <f aca="false">IF(ROUND(Q28,0)=ROUND($O$1,0)*$K$2/100,0,(IF(C29&lt;$C$5,1,-1)))</f>
        <v>1</v>
      </c>
      <c r="I29" s="2" t="n">
        <f aca="false">IF(H29=H28, 1, 2)</f>
        <v>1</v>
      </c>
      <c r="J29" s="2" t="n">
        <f aca="false">IF(C29&gt;$C$5, H29*ABS(J28/2), H29*ABS(J28))</f>
        <v>0.2</v>
      </c>
      <c r="K29" s="2" t="n">
        <f aca="false">F29*J29</f>
        <v>0.188894659314786</v>
      </c>
      <c r="L29" s="2" t="n">
        <f aca="false">K29</f>
        <v>0.188894659314786</v>
      </c>
      <c r="M29" s="2" t="n">
        <f aca="false">F29-K29</f>
        <v>0.755578637259143</v>
      </c>
      <c r="N29" s="2" t="n">
        <f aca="false">G29+L29</f>
        <v>199.244421362741</v>
      </c>
      <c r="O29" s="2" t="n">
        <f aca="false">M29/$E$1</f>
        <v>0.0755578637259143</v>
      </c>
      <c r="P29" s="2" t="n">
        <f aca="false">N29/$E$2</f>
        <v>9.96222106813705</v>
      </c>
      <c r="Q29" s="2" t="n">
        <f aca="false">P29-O29</f>
        <v>9.88666320441114</v>
      </c>
    </row>
    <row r="30" customFormat="false" ht="15" hidden="false" customHeight="false" outlineLevel="0" collapsed="false">
      <c r="B30" s="2" t="n">
        <f aca="false">D30*$E$1+E30*$E$2</f>
        <v>200</v>
      </c>
      <c r="C30" s="2" t="n">
        <f aca="false">0.5*$E$1*D30^2+0.5*$E$2*E30^2</f>
        <v>992.487031058191</v>
      </c>
      <c r="D30" s="2" t="n">
        <f aca="false">O29</f>
        <v>0.0755578637259143</v>
      </c>
      <c r="E30" s="2" t="n">
        <f aca="false">P29</f>
        <v>9.96222106813705</v>
      </c>
      <c r="F30" s="2" t="n">
        <f aca="false">D30*$E$1</f>
        <v>0.755578637259143</v>
      </c>
      <c r="G30" s="2" t="n">
        <f aca="false">E30*$E$2</f>
        <v>199.244421362741</v>
      </c>
      <c r="H30" s="2" t="n">
        <f aca="false">IF(ROUND(Q29,0)=ROUND($O$1,0)*$K$2/100,0,(IF(C30&lt;$C$5,1,-1)))</f>
        <v>1</v>
      </c>
      <c r="I30" s="2" t="n">
        <f aca="false">IF(H30=H29, 1, 2)</f>
        <v>1</v>
      </c>
      <c r="J30" s="2" t="n">
        <f aca="false">IF(C30&gt;$C$5, H30*ABS(J29/2), H30*ABS(J29))</f>
        <v>0.2</v>
      </c>
      <c r="K30" s="2" t="n">
        <f aca="false">F30*J30</f>
        <v>0.151115727451829</v>
      </c>
      <c r="L30" s="2" t="n">
        <f aca="false">K30</f>
        <v>0.151115727451829</v>
      </c>
      <c r="M30" s="2" t="n">
        <f aca="false">F30-K30</f>
        <v>0.604462909807315</v>
      </c>
      <c r="N30" s="2" t="n">
        <f aca="false">G30+L30</f>
        <v>199.395537090193</v>
      </c>
      <c r="O30" s="2" t="n">
        <f aca="false">M30/$E$1</f>
        <v>0.0604462909807315</v>
      </c>
      <c r="P30" s="2" t="n">
        <f aca="false">N30/$E$2</f>
        <v>9.96977685450964</v>
      </c>
      <c r="Q30" s="2" t="n">
        <f aca="false">P30-O30</f>
        <v>9.90933056352891</v>
      </c>
    </row>
    <row r="31" customFormat="false" ht="15" hidden="false" customHeight="false" outlineLevel="0" collapsed="false">
      <c r="B31" s="2" t="n">
        <f aca="false">D31*$E$1+E31*$E$2</f>
        <v>200</v>
      </c>
      <c r="C31" s="2" t="n">
        <f aca="false">0.5*$E$1*D31^2+0.5*$E$2*E31^2</f>
        <v>993.982774057628</v>
      </c>
      <c r="D31" s="2" t="n">
        <f aca="false">O30</f>
        <v>0.0604462909807315</v>
      </c>
      <c r="E31" s="2" t="n">
        <f aca="false">P30</f>
        <v>9.96977685450964</v>
      </c>
      <c r="F31" s="2" t="n">
        <f aca="false">D31*$E$1</f>
        <v>0.604462909807315</v>
      </c>
      <c r="G31" s="2" t="n">
        <f aca="false">E31*$E$2</f>
        <v>199.395537090193</v>
      </c>
      <c r="H31" s="2" t="n">
        <f aca="false">IF(ROUND(Q30,0)=ROUND($O$1,0)*$K$2/100,0,(IF(C31&lt;$C$5,1,-1)))</f>
        <v>1</v>
      </c>
      <c r="I31" s="2" t="n">
        <f aca="false">IF(H31=H30, 1, 2)</f>
        <v>1</v>
      </c>
      <c r="J31" s="2" t="n">
        <f aca="false">IF(C31&gt;$C$5, H31*ABS(J30/2), H31*ABS(J30))</f>
        <v>0.2</v>
      </c>
      <c r="K31" s="2" t="n">
        <f aca="false">F31*J31</f>
        <v>0.120892581961463</v>
      </c>
      <c r="L31" s="2" t="n">
        <f aca="false">K31</f>
        <v>0.120892581961463</v>
      </c>
      <c r="M31" s="2" t="n">
        <f aca="false">F31-K31</f>
        <v>0.483570327845852</v>
      </c>
      <c r="N31" s="2" t="n">
        <f aca="false">G31+L31</f>
        <v>199.516429672154</v>
      </c>
      <c r="O31" s="2" t="n">
        <f aca="false">M31/$E$1</f>
        <v>0.0483570327845852</v>
      </c>
      <c r="P31" s="2" t="n">
        <f aca="false">N31/$E$2</f>
        <v>9.97582148360772</v>
      </c>
      <c r="Q31" s="2" t="n">
        <f aca="false">P31-O31</f>
        <v>9.92746445082313</v>
      </c>
    </row>
    <row r="32" customFormat="false" ht="15" hidden="false" customHeight="false" outlineLevel="0" collapsed="false">
      <c r="B32" s="2" t="n">
        <f aca="false">D32*$E$1+E32*$E$2</f>
        <v>200</v>
      </c>
      <c r="C32" s="2" t="n">
        <f aca="false">0.5*$E$1*D32^2+0.5*$E$2*E32^2</f>
        <v>995.181834741191</v>
      </c>
      <c r="D32" s="2" t="n">
        <f aca="false">O31</f>
        <v>0.0483570327845852</v>
      </c>
      <c r="E32" s="2" t="n">
        <f aca="false">P31</f>
        <v>9.97582148360772</v>
      </c>
      <c r="F32" s="2" t="n">
        <f aca="false">D32*$E$1</f>
        <v>0.483570327845852</v>
      </c>
      <c r="G32" s="2" t="n">
        <f aca="false">E32*$E$2</f>
        <v>199.516429672154</v>
      </c>
      <c r="H32" s="2" t="n">
        <f aca="false">IF(ROUND(Q31,0)=ROUND($O$1,0)*$K$2/100,0,(IF(C32&lt;$C$5,1,-1)))</f>
        <v>1</v>
      </c>
      <c r="I32" s="2" t="n">
        <f aca="false">IF(H32=H31, 1, 2)</f>
        <v>1</v>
      </c>
      <c r="J32" s="2" t="n">
        <f aca="false">IF(C32&gt;$C$5, H32*ABS(J31/2), H32*ABS(J31))</f>
        <v>0.2</v>
      </c>
      <c r="K32" s="2" t="n">
        <f aca="false">F32*J32</f>
        <v>0.0967140655691703</v>
      </c>
      <c r="L32" s="2" t="n">
        <f aca="false">K32</f>
        <v>0.0967140655691703</v>
      </c>
      <c r="M32" s="2" t="n">
        <f aca="false">F32-K32</f>
        <v>0.386856262276681</v>
      </c>
      <c r="N32" s="2" t="n">
        <f aca="false">G32+L32</f>
        <v>199.613143737724</v>
      </c>
      <c r="O32" s="2" t="n">
        <f aca="false">M32/$E$1</f>
        <v>0.0386856262276681</v>
      </c>
      <c r="P32" s="2" t="n">
        <f aca="false">N32/$E$2</f>
        <v>9.98065718688618</v>
      </c>
      <c r="Q32" s="2" t="n">
        <f aca="false">P32-O32</f>
        <v>9.94197156065851</v>
      </c>
    </row>
    <row r="33" customFormat="false" ht="15" hidden="false" customHeight="false" outlineLevel="0" collapsed="false">
      <c r="B33" s="2" t="n">
        <f aca="false">D33*$E$1+E33*$E$2</f>
        <v>200</v>
      </c>
      <c r="C33" s="2" t="n">
        <f aca="false">0.5*$E$1*D33^2+0.5*$E$2*E33^2</f>
        <v>996.14266170981</v>
      </c>
      <c r="D33" s="2" t="n">
        <f aca="false">O32</f>
        <v>0.0386856262276681</v>
      </c>
      <c r="E33" s="2" t="n">
        <f aca="false">P32</f>
        <v>9.98065718688618</v>
      </c>
      <c r="F33" s="2" t="n">
        <f aca="false">D33*$E$1</f>
        <v>0.386856262276681</v>
      </c>
      <c r="G33" s="2" t="n">
        <f aca="false">E33*$E$2</f>
        <v>199.613143737724</v>
      </c>
      <c r="H33" s="2" t="n">
        <f aca="false">IF(ROUND(Q32,0)=ROUND($O$1,0)*$K$2/100,0,(IF(C33&lt;$C$5,1,-1)))</f>
        <v>1</v>
      </c>
      <c r="I33" s="2" t="n">
        <f aca="false">IF(H33=H32, 1, 2)</f>
        <v>1</v>
      </c>
      <c r="J33" s="2" t="n">
        <f aca="false">IF(C33&gt;$C$5, H33*ABS(J32/2), H33*ABS(J32))</f>
        <v>0.2</v>
      </c>
      <c r="K33" s="2" t="n">
        <f aca="false">F33*J33</f>
        <v>0.0773712524553363</v>
      </c>
      <c r="L33" s="2" t="n">
        <f aca="false">K33</f>
        <v>0.0773712524553363</v>
      </c>
      <c r="M33" s="2" t="n">
        <f aca="false">F33-K33</f>
        <v>0.309485009821345</v>
      </c>
      <c r="N33" s="2" t="n">
        <f aca="false">G33+L33</f>
        <v>199.690514990179</v>
      </c>
      <c r="O33" s="2" t="n">
        <f aca="false">M33/$E$1</f>
        <v>0.0309485009821345</v>
      </c>
      <c r="P33" s="2" t="n">
        <f aca="false">N33/$E$2</f>
        <v>9.98452574950894</v>
      </c>
      <c r="Q33" s="2" t="n">
        <f aca="false">P33-O33</f>
        <v>9.95357724852681</v>
      </c>
    </row>
    <row r="34" customFormat="false" ht="15" hidden="false" customHeight="false" outlineLevel="0" collapsed="false">
      <c r="B34" s="2" t="n">
        <f aca="false">D34*$E$1+E34*$E$2</f>
        <v>200</v>
      </c>
      <c r="C34" s="2" t="n">
        <f aca="false">0.5*$E$1*D34^2+0.5*$E$2*E34^2</f>
        <v>996.912333474637</v>
      </c>
      <c r="D34" s="2" t="n">
        <f aca="false">O33</f>
        <v>0.0309485009821345</v>
      </c>
      <c r="E34" s="2" t="n">
        <f aca="false">P33</f>
        <v>9.98452574950894</v>
      </c>
      <c r="F34" s="2" t="n">
        <f aca="false">D34*$E$1</f>
        <v>0.309485009821345</v>
      </c>
      <c r="G34" s="2" t="n">
        <f aca="false">E34*$E$2</f>
        <v>199.690514990179</v>
      </c>
      <c r="H34" s="2" t="n">
        <f aca="false">IF(ROUND(Q33,0)=ROUND($O$1,0)*$K$2/100,0,(IF(C34&lt;$C$5,1,-1)))</f>
        <v>1</v>
      </c>
      <c r="I34" s="2" t="n">
        <f aca="false">IF(H34=H33, 1, 2)</f>
        <v>1</v>
      </c>
      <c r="J34" s="2" t="n">
        <f aca="false">IF(C34&gt;$C$5, H34*ABS(J33/2), H34*ABS(J33))</f>
        <v>0.2</v>
      </c>
      <c r="K34" s="2" t="n">
        <f aca="false">F34*J34</f>
        <v>0.061897001964269</v>
      </c>
      <c r="L34" s="2" t="n">
        <f aca="false">K34</f>
        <v>0.061897001964269</v>
      </c>
      <c r="M34" s="2" t="n">
        <f aca="false">F34-K34</f>
        <v>0.247588007857076</v>
      </c>
      <c r="N34" s="2" t="n">
        <f aca="false">G34+L34</f>
        <v>199.752411992143</v>
      </c>
      <c r="O34" s="2" t="n">
        <f aca="false">M34/$E$1</f>
        <v>0.0247588007857076</v>
      </c>
      <c r="P34" s="2" t="n">
        <f aca="false">N34/$E$2</f>
        <v>9.98762059960716</v>
      </c>
      <c r="Q34" s="2" t="n">
        <f aca="false">P34-O34</f>
        <v>9.96286179882145</v>
      </c>
    </row>
    <row r="35" customFormat="false" ht="15" hidden="false" customHeight="false" outlineLevel="0" collapsed="false">
      <c r="B35" s="2" t="n">
        <f aca="false">D35*$E$1+E35*$E$2</f>
        <v>200</v>
      </c>
      <c r="C35" s="2" t="n">
        <f aca="false">0.5*$E$1*D35^2+0.5*$E$2*E35^2</f>
        <v>997.528717408054</v>
      </c>
      <c r="D35" s="2" t="n">
        <f aca="false">O34</f>
        <v>0.0247588007857076</v>
      </c>
      <c r="E35" s="2" t="n">
        <f aca="false">P34</f>
        <v>9.98762059960716</v>
      </c>
      <c r="F35" s="2" t="n">
        <f aca="false">D35*$E$1</f>
        <v>0.247588007857076</v>
      </c>
      <c r="G35" s="2" t="n">
        <f aca="false">E35*$E$2</f>
        <v>199.752411992143</v>
      </c>
      <c r="H35" s="2" t="n">
        <f aca="false">IF(ROUND(Q34,0)=ROUND($O$1,0)*$K$2/100,0,(IF(C35&lt;$C$5,1,-1)))</f>
        <v>1</v>
      </c>
      <c r="I35" s="2" t="n">
        <f aca="false">IF(H35=H34, 1, 2)</f>
        <v>1</v>
      </c>
      <c r="J35" s="2" t="n">
        <f aca="false">IF(C35&gt;$C$5, H35*ABS(J34/2), H35*ABS(J34))</f>
        <v>0.2</v>
      </c>
      <c r="K35" s="2" t="n">
        <f aca="false">F35*J35</f>
        <v>0.0495176015714152</v>
      </c>
      <c r="L35" s="2" t="n">
        <f aca="false">K35</f>
        <v>0.0495176015714152</v>
      </c>
      <c r="M35" s="2" t="n">
        <f aca="false">F35-K35</f>
        <v>0.198070406285661</v>
      </c>
      <c r="N35" s="2" t="n">
        <f aca="false">G35+L35</f>
        <v>199.801929593715</v>
      </c>
      <c r="O35" s="2" t="n">
        <f aca="false">M35/$E$1</f>
        <v>0.0198070406285661</v>
      </c>
      <c r="P35" s="2" t="n">
        <f aca="false">N35/$E$2</f>
        <v>9.99009647968573</v>
      </c>
      <c r="Q35" s="2" t="n">
        <f aca="false">P35-O35</f>
        <v>9.97028943905716</v>
      </c>
    </row>
    <row r="36" customFormat="false" ht="15" hidden="false" customHeight="false" outlineLevel="0" collapsed="false">
      <c r="B36" s="2" t="n">
        <f aca="false">D36*$E$1+E36*$E$2</f>
        <v>200</v>
      </c>
      <c r="C36" s="2" t="n">
        <f aca="false">0.5*$E$1*D36^2+0.5*$E$2*E36^2</f>
        <v>998.022238328584</v>
      </c>
      <c r="D36" s="2" t="n">
        <f aca="false">O35</f>
        <v>0.0198070406285661</v>
      </c>
      <c r="E36" s="2" t="n">
        <f aca="false">P35</f>
        <v>9.99009647968573</v>
      </c>
      <c r="F36" s="2" t="n">
        <f aca="false">D36*$E$1</f>
        <v>0.198070406285661</v>
      </c>
      <c r="G36" s="2" t="n">
        <f aca="false">E36*$E$2</f>
        <v>199.801929593715</v>
      </c>
      <c r="H36" s="2" t="n">
        <f aca="false">IF(ROUND(Q35,0)=ROUND($O$1,0)*$K$2/100,0,(IF(C36&lt;$C$5,1,-1)))</f>
        <v>1</v>
      </c>
      <c r="I36" s="2" t="n">
        <f aca="false">IF(H36=H35, 1, 2)</f>
        <v>1</v>
      </c>
      <c r="J36" s="2" t="n">
        <f aca="false">IF(C36&gt;$C$5, H36*ABS(J35/2), H36*ABS(J35))</f>
        <v>0.2</v>
      </c>
      <c r="K36" s="2" t="n">
        <f aca="false">F36*J36</f>
        <v>0.0396140812571322</v>
      </c>
      <c r="L36" s="2" t="n">
        <f aca="false">K36</f>
        <v>0.0396140812571322</v>
      </c>
      <c r="M36" s="2" t="n">
        <f aca="false">F36-K36</f>
        <v>0.158456325028529</v>
      </c>
      <c r="N36" s="2" t="n">
        <f aca="false">G36+L36</f>
        <v>199.841543674972</v>
      </c>
      <c r="O36" s="2" t="n">
        <f aca="false">M36/$E$1</f>
        <v>0.0158456325028529</v>
      </c>
      <c r="P36" s="2" t="n">
        <f aca="false">N36/$E$2</f>
        <v>9.99207718374859</v>
      </c>
      <c r="Q36" s="2" t="n">
        <f aca="false">P36-O36</f>
        <v>9.97623155124573</v>
      </c>
    </row>
    <row r="37" customFormat="false" ht="15" hidden="false" customHeight="false" outlineLevel="0" collapsed="false">
      <c r="B37" s="2" t="n">
        <f aca="false">D37*$E$1+E37*$E$2</f>
        <v>200</v>
      </c>
      <c r="C37" s="2" t="n">
        <f aca="false">0.5*$E$1*D37^2+0.5*$E$2*E37^2</f>
        <v>998.417319880238</v>
      </c>
      <c r="D37" s="2" t="n">
        <f aca="false">O36</f>
        <v>0.0158456325028529</v>
      </c>
      <c r="E37" s="2" t="n">
        <f aca="false">P36</f>
        <v>9.99207718374859</v>
      </c>
      <c r="F37" s="2" t="n">
        <f aca="false">D37*$E$1</f>
        <v>0.158456325028529</v>
      </c>
      <c r="G37" s="2" t="n">
        <f aca="false">E37*$E$2</f>
        <v>199.841543674972</v>
      </c>
      <c r="H37" s="2" t="n">
        <f aca="false">IF(ROUND(Q36,0)=ROUND($O$1,0)*$K$2/100,0,(IF(C37&lt;$C$5,1,-1)))</f>
        <v>1</v>
      </c>
      <c r="I37" s="2" t="n">
        <f aca="false">IF(H37=H36, 1, 2)</f>
        <v>1</v>
      </c>
      <c r="J37" s="2" t="n">
        <f aca="false">IF(C37&gt;$C$5, H37*ABS(J36/2), H37*ABS(J36))</f>
        <v>0.2</v>
      </c>
      <c r="K37" s="2" t="n">
        <f aca="false">F37*J37</f>
        <v>0.0316912650057057</v>
      </c>
      <c r="L37" s="2" t="n">
        <f aca="false">K37</f>
        <v>0.0316912650057057</v>
      </c>
      <c r="M37" s="2" t="n">
        <f aca="false">F37-K37</f>
        <v>0.126765060022823</v>
      </c>
      <c r="N37" s="2" t="n">
        <f aca="false">G37+L37</f>
        <v>199.873234939977</v>
      </c>
      <c r="O37" s="2" t="n">
        <f aca="false">M37/$E$1</f>
        <v>0.0126765060022823</v>
      </c>
      <c r="P37" s="2" t="n">
        <f aca="false">N37/$E$2</f>
        <v>9.99366174699887</v>
      </c>
      <c r="Q37" s="2" t="n">
        <f aca="false">P37-O37</f>
        <v>9.98098524099659</v>
      </c>
    </row>
    <row r="38" customFormat="false" ht="15" hidden="false" customHeight="false" outlineLevel="0" collapsed="false">
      <c r="B38" s="2" t="n">
        <f aca="false">D38*$E$1+E38*$E$2</f>
        <v>200</v>
      </c>
      <c r="C38" s="2" t="n">
        <f aca="false">0.5*$E$1*D38^2+0.5*$E$2*E38^2</f>
        <v>998.733554603307</v>
      </c>
      <c r="D38" s="2" t="n">
        <f aca="false">O37</f>
        <v>0.0126765060022823</v>
      </c>
      <c r="E38" s="2" t="n">
        <f aca="false">P37</f>
        <v>9.99366174699887</v>
      </c>
      <c r="F38" s="2" t="n">
        <f aca="false">D38*$E$1</f>
        <v>0.126765060022823</v>
      </c>
      <c r="G38" s="2" t="n">
        <f aca="false">E38*$E$2</f>
        <v>199.873234939977</v>
      </c>
      <c r="H38" s="2" t="n">
        <f aca="false">IF(ROUND(Q37,0)=ROUND($O$1,0)*$K$2/100,0,(IF(C38&lt;$C$5,1,-1)))</f>
        <v>1</v>
      </c>
      <c r="I38" s="2" t="n">
        <f aca="false">IF(H38=H37, 1, 2)</f>
        <v>1</v>
      </c>
      <c r="J38" s="2" t="n">
        <f aca="false">IF(C38&gt;$C$5, H38*ABS(J37/2), H38*ABS(J37))</f>
        <v>0.2</v>
      </c>
      <c r="K38" s="2" t="n">
        <f aca="false">F38*J38</f>
        <v>0.0253530120045646</v>
      </c>
      <c r="L38" s="2" t="n">
        <f aca="false">K38</f>
        <v>0.0253530120045646</v>
      </c>
      <c r="M38" s="2" t="n">
        <f aca="false">F38-K38</f>
        <v>0.101412048018258</v>
      </c>
      <c r="N38" s="2" t="n">
        <f aca="false">G38+L38</f>
        <v>199.898587951982</v>
      </c>
      <c r="O38" s="2" t="n">
        <f aca="false">M38/$E$1</f>
        <v>0.0101412048018258</v>
      </c>
      <c r="P38" s="2" t="n">
        <f aca="false">N38/$E$2</f>
        <v>9.9949293975991</v>
      </c>
      <c r="Q38" s="2" t="n">
        <f aca="false">P38-O38</f>
        <v>9.98478819279727</v>
      </c>
    </row>
    <row r="39" customFormat="false" ht="15" hidden="false" customHeight="false" outlineLevel="0" collapsed="false">
      <c r="B39" s="2" t="n">
        <f aca="false">D39*$E$1+E39*$E$2</f>
        <v>200</v>
      </c>
      <c r="C39" s="2" t="n">
        <f aca="false">0.5*$E$1*D39^2+0.5*$E$2*E39^2</f>
        <v>998.986650850081</v>
      </c>
      <c r="D39" s="2" t="n">
        <f aca="false">O38</f>
        <v>0.0101412048018258</v>
      </c>
      <c r="E39" s="2" t="n">
        <f aca="false">P38</f>
        <v>9.9949293975991</v>
      </c>
      <c r="F39" s="2" t="n">
        <f aca="false">D39*$E$1</f>
        <v>0.101412048018258</v>
      </c>
      <c r="G39" s="2" t="n">
        <f aca="false">E39*$E$2</f>
        <v>199.898587951982</v>
      </c>
      <c r="H39" s="2" t="n">
        <f aca="false">IF(ROUND(Q38,0)=ROUND($O$1,0)*$K$2/100,0,(IF(C39&lt;$C$5,1,-1)))</f>
        <v>1</v>
      </c>
      <c r="I39" s="2" t="n">
        <f aca="false">IF(H39=H38, 1, 2)</f>
        <v>1</v>
      </c>
      <c r="J39" s="2" t="n">
        <f aca="false">IF(C39&gt;$C$5, H39*ABS(J38/2), H39*ABS(J38))</f>
        <v>0.2</v>
      </c>
      <c r="K39" s="2" t="n">
        <f aca="false">F39*J39</f>
        <v>0.0202824096036517</v>
      </c>
      <c r="L39" s="2" t="n">
        <f aca="false">K39</f>
        <v>0.0202824096036517</v>
      </c>
      <c r="M39" s="2" t="n">
        <f aca="false">F39-K39</f>
        <v>0.0811296384146067</v>
      </c>
      <c r="N39" s="2" t="n">
        <f aca="false">G39+L39</f>
        <v>199.918870361586</v>
      </c>
      <c r="O39" s="2" t="n">
        <f aca="false">M39/$E$1</f>
        <v>0.00811296384146067</v>
      </c>
      <c r="P39" s="2" t="n">
        <f aca="false">N39/$E$2</f>
        <v>9.99594351807928</v>
      </c>
      <c r="Q39" s="2" t="n">
        <f aca="false">P39-O39</f>
        <v>9.98783055423782</v>
      </c>
    </row>
    <row r="40" customFormat="false" ht="15" hidden="false" customHeight="false" outlineLevel="0" collapsed="false">
      <c r="B40" s="2" t="n">
        <f aca="false">D40*$E$1+E40*$E$2</f>
        <v>200</v>
      </c>
      <c r="C40" s="2" t="n">
        <f aca="false">0.5*$E$1*D40^2+0.5*$E$2*E40^2</f>
        <v>999.189197267223</v>
      </c>
      <c r="D40" s="2" t="n">
        <f aca="false">O39</f>
        <v>0.00811296384146067</v>
      </c>
      <c r="E40" s="2" t="n">
        <f aca="false">P39</f>
        <v>9.99594351807928</v>
      </c>
      <c r="F40" s="2" t="n">
        <f aca="false">D40*$E$1</f>
        <v>0.0811296384146067</v>
      </c>
      <c r="G40" s="2" t="n">
        <f aca="false">E40*$E$2</f>
        <v>199.918870361586</v>
      </c>
      <c r="H40" s="2" t="n">
        <f aca="false">IF(ROUND(Q39,0)=ROUND($O$1,0)*$K$2/100,0,(IF(C40&lt;$C$5,1,-1)))</f>
        <v>1</v>
      </c>
      <c r="I40" s="2" t="n">
        <f aca="false">IF(H40=H39, 1, 2)</f>
        <v>1</v>
      </c>
      <c r="J40" s="2" t="n">
        <f aca="false">IF(C40&gt;$C$5, H40*ABS(J39/2), H40*ABS(J39))</f>
        <v>0.2</v>
      </c>
      <c r="K40" s="2" t="n">
        <f aca="false">F40*J40</f>
        <v>0.0162259276829213</v>
      </c>
      <c r="L40" s="2" t="n">
        <f aca="false">K40</f>
        <v>0.0162259276829213</v>
      </c>
      <c r="M40" s="2" t="n">
        <f aca="false">F40-K40</f>
        <v>0.0649037107316854</v>
      </c>
      <c r="N40" s="2" t="n">
        <f aca="false">G40+L40</f>
        <v>199.935096289269</v>
      </c>
      <c r="O40" s="2" t="n">
        <f aca="false">M40/$E$1</f>
        <v>0.00649037107316854</v>
      </c>
      <c r="P40" s="2" t="n">
        <f aca="false">N40/$E$2</f>
        <v>9.99675481446343</v>
      </c>
      <c r="Q40" s="2" t="n">
        <f aca="false">P40-O40</f>
        <v>9.99026444339026</v>
      </c>
    </row>
    <row r="41" customFormat="false" ht="15" hidden="false" customHeight="false" outlineLevel="0" collapsed="false">
      <c r="B41" s="2" t="n">
        <f aca="false">D41*$E$1+E41*$E$2</f>
        <v>200</v>
      </c>
      <c r="C41" s="2" t="n">
        <f aca="false">0.5*$E$1*D41^2+0.5*$E$2*E41^2</f>
        <v>999.35127882956</v>
      </c>
      <c r="D41" s="2" t="n">
        <f aca="false">O40</f>
        <v>0.00649037107316854</v>
      </c>
      <c r="E41" s="2" t="n">
        <f aca="false">P40</f>
        <v>9.99675481446343</v>
      </c>
      <c r="F41" s="2" t="n">
        <f aca="false">D41*$E$1</f>
        <v>0.0649037107316854</v>
      </c>
      <c r="G41" s="2" t="n">
        <f aca="false">E41*$E$2</f>
        <v>199.935096289269</v>
      </c>
      <c r="H41" s="2" t="n">
        <f aca="false">IF(ROUND(Q40,0)=ROUND($O$1,0)*$K$2/100,0,(IF(C41&lt;$C$5,1,-1)))</f>
        <v>1</v>
      </c>
      <c r="I41" s="2" t="n">
        <f aca="false">IF(H41=H40, 1, 2)</f>
        <v>1</v>
      </c>
      <c r="J41" s="2" t="n">
        <f aca="false">IF(C41&gt;$C$5, H41*ABS(J40/2), H41*ABS(J40))</f>
        <v>0.2</v>
      </c>
      <c r="K41" s="2" t="n">
        <f aca="false">F41*J41</f>
        <v>0.0129807421463371</v>
      </c>
      <c r="L41" s="2" t="n">
        <f aca="false">K41</f>
        <v>0.0129807421463371</v>
      </c>
      <c r="M41" s="2" t="n">
        <f aca="false">F41-K41</f>
        <v>0.0519229685853483</v>
      </c>
      <c r="N41" s="2" t="n">
        <f aca="false">G41+L41</f>
        <v>199.948077031415</v>
      </c>
      <c r="O41" s="2" t="n">
        <f aca="false">M41/$E$1</f>
        <v>0.00519229685853483</v>
      </c>
      <c r="P41" s="2" t="n">
        <f aca="false">N41/$E$2</f>
        <v>9.99740385157074</v>
      </c>
      <c r="Q41" s="2" t="n">
        <f aca="false">P41-O41</f>
        <v>9.99221155471221</v>
      </c>
    </row>
    <row r="42" customFormat="false" ht="15" hidden="false" customHeight="false" outlineLevel="0" collapsed="false">
      <c r="B42" s="2" t="n">
        <f aca="false">D42*$E$1+E42*$E$2</f>
        <v>200</v>
      </c>
      <c r="C42" s="2" t="n">
        <f aca="false">0.5*$E$1*D42^2+0.5*$E$2*E42^2</f>
        <v>999.480972513749</v>
      </c>
      <c r="D42" s="2" t="n">
        <f aca="false">O41</f>
        <v>0.00519229685853483</v>
      </c>
      <c r="E42" s="2" t="n">
        <f aca="false">P41</f>
        <v>9.99740385157074</v>
      </c>
      <c r="F42" s="2" t="n">
        <f aca="false">D42*$E$1</f>
        <v>0.0519229685853483</v>
      </c>
      <c r="G42" s="2" t="n">
        <f aca="false">E42*$E$2</f>
        <v>199.948077031415</v>
      </c>
      <c r="H42" s="2" t="n">
        <f aca="false">IF(ROUND(Q41,0)=ROUND($O$1,0)*$K$2/100,0,(IF(C42&lt;$C$5,1,-1)))</f>
        <v>1</v>
      </c>
      <c r="I42" s="2" t="n">
        <f aca="false">IF(H42=H41, 1, 2)</f>
        <v>1</v>
      </c>
      <c r="J42" s="2" t="n">
        <f aca="false">IF(C42&gt;$C$5, H42*ABS(J41/2), H42*ABS(J41))</f>
        <v>0.2</v>
      </c>
      <c r="K42" s="2" t="n">
        <f aca="false">F42*J42</f>
        <v>0.0103845937170697</v>
      </c>
      <c r="L42" s="2" t="n">
        <f aca="false">K42</f>
        <v>0.0103845937170697</v>
      </c>
      <c r="M42" s="2" t="n">
        <f aca="false">F42-K42</f>
        <v>0.0415383748682786</v>
      </c>
      <c r="N42" s="2" t="n">
        <f aca="false">G42+L42</f>
        <v>199.958461625132</v>
      </c>
      <c r="O42" s="2" t="n">
        <f aca="false">M42/$E$1</f>
        <v>0.00415383748682786</v>
      </c>
      <c r="P42" s="2" t="n">
        <f aca="false">N42/$E$2</f>
        <v>9.9979230812566</v>
      </c>
      <c r="Q42" s="2" t="n">
        <f aca="false">P42-O42</f>
        <v>9.99376924376977</v>
      </c>
    </row>
    <row r="43" customFormat="false" ht="15" hidden="false" customHeight="false" outlineLevel="0" collapsed="false">
      <c r="B43" s="2" t="n">
        <f aca="false">D43*$E$1+E43*$E$2</f>
        <v>200</v>
      </c>
      <c r="C43" s="2" t="n">
        <f aca="false">0.5*$E$1*D43^2+0.5*$E$2*E43^2</f>
        <v>999.584745659064</v>
      </c>
      <c r="D43" s="2" t="n">
        <f aca="false">O42</f>
        <v>0.00415383748682786</v>
      </c>
      <c r="E43" s="2" t="n">
        <f aca="false">P42</f>
        <v>9.9979230812566</v>
      </c>
      <c r="F43" s="2" t="n">
        <f aca="false">D43*$E$1</f>
        <v>0.0415383748682786</v>
      </c>
      <c r="G43" s="2" t="n">
        <f aca="false">E43*$E$2</f>
        <v>199.958461625132</v>
      </c>
      <c r="H43" s="2" t="n">
        <f aca="false">IF(ROUND(Q42,0)=ROUND($O$1,0)*$K$2/100,0,(IF(C43&lt;$C$5,1,-1)))</f>
        <v>1</v>
      </c>
      <c r="I43" s="2" t="n">
        <f aca="false">IF(H43=H42, 1, 2)</f>
        <v>1</v>
      </c>
      <c r="J43" s="2" t="n">
        <f aca="false">IF(C43&gt;$C$5, H43*ABS(J42/2), H43*ABS(J42))</f>
        <v>0.2</v>
      </c>
      <c r="K43" s="2" t="n">
        <f aca="false">F43*J43</f>
        <v>0.00830767497365573</v>
      </c>
      <c r="L43" s="2" t="n">
        <f aca="false">K43</f>
        <v>0.00830767497365573</v>
      </c>
      <c r="M43" s="2" t="n">
        <f aca="false">F43-K43</f>
        <v>0.0332306998946229</v>
      </c>
      <c r="N43" s="2" t="n">
        <f aca="false">G43+L43</f>
        <v>199.966769300106</v>
      </c>
      <c r="O43" s="2" t="n">
        <f aca="false">M43/$E$1</f>
        <v>0.00332306998946229</v>
      </c>
      <c r="P43" s="2" t="n">
        <f aca="false">N43/$E$2</f>
        <v>9.99833846500528</v>
      </c>
      <c r="Q43" s="2" t="n">
        <f aca="false">P43-O43</f>
        <v>9.99501539501582</v>
      </c>
    </row>
    <row r="44" customFormat="false" ht="15" hidden="false" customHeight="false" outlineLevel="0" collapsed="false">
      <c r="B44" s="2" t="n">
        <f aca="false">D44*$E$1+E44*$E$2</f>
        <v>200</v>
      </c>
      <c r="C44" s="2" t="n">
        <f aca="false">0.5*$E$1*D44^2+0.5*$E$2*E44^2</f>
        <v>999.667775822012</v>
      </c>
      <c r="D44" s="2" t="n">
        <f aca="false">O43</f>
        <v>0.00332306998946229</v>
      </c>
      <c r="E44" s="2" t="n">
        <f aca="false">P43</f>
        <v>9.99833846500528</v>
      </c>
      <c r="F44" s="2" t="n">
        <f aca="false">D44*$E$1</f>
        <v>0.0332306998946229</v>
      </c>
      <c r="G44" s="2" t="n">
        <f aca="false">E44*$E$2</f>
        <v>199.966769300106</v>
      </c>
      <c r="H44" s="2" t="n">
        <f aca="false">IF(ROUND(Q43,0)=ROUND($O$1,0)*$K$2/100,0,(IF(C44&lt;$C$5,1,-1)))</f>
        <v>1</v>
      </c>
      <c r="I44" s="2" t="n">
        <f aca="false">IF(H44=H43, 1, 2)</f>
        <v>1</v>
      </c>
      <c r="J44" s="2" t="n">
        <f aca="false">IF(C44&gt;$C$5, H44*ABS(J43/2), H44*ABS(J43))</f>
        <v>0.2</v>
      </c>
      <c r="K44" s="2" t="n">
        <f aca="false">F44*J44</f>
        <v>0.00664613997892458</v>
      </c>
      <c r="L44" s="2" t="n">
        <f aca="false">K44</f>
        <v>0.00664613997892458</v>
      </c>
      <c r="M44" s="2" t="n">
        <f aca="false">F44-K44</f>
        <v>0.0265845599156983</v>
      </c>
      <c r="N44" s="2" t="n">
        <f aca="false">G44+L44</f>
        <v>199.973415440085</v>
      </c>
      <c r="O44" s="2" t="n">
        <f aca="false">M44/$E$1</f>
        <v>0.00265845599156983</v>
      </c>
      <c r="P44" s="2" t="n">
        <f aca="false">N44/$E$2</f>
        <v>9.99867077200423</v>
      </c>
      <c r="Q44" s="2" t="n">
        <f aca="false">P44-O44</f>
        <v>9.99601231601266</v>
      </c>
    </row>
    <row r="45" customFormat="false" ht="15" hidden="false" customHeight="false" outlineLevel="0" collapsed="false">
      <c r="B45" s="2" t="n">
        <f aca="false">D45*$E$1+E45*$E$2</f>
        <v>200</v>
      </c>
      <c r="C45" s="2" t="n">
        <f aca="false">0.5*$E$1*D45^2+0.5*$E$2*E45^2</f>
        <v>999.734207406258</v>
      </c>
      <c r="D45" s="2" t="n">
        <f aca="false">O44</f>
        <v>0.00265845599156983</v>
      </c>
      <c r="E45" s="2" t="n">
        <f aca="false">P44</f>
        <v>9.99867077200423</v>
      </c>
      <c r="F45" s="2" t="n">
        <f aca="false">D45*$E$1</f>
        <v>0.0265845599156983</v>
      </c>
      <c r="G45" s="2" t="n">
        <f aca="false">E45*$E$2</f>
        <v>199.973415440085</v>
      </c>
      <c r="H45" s="2" t="n">
        <f aca="false">IF(ROUND(Q44,0)=ROUND($O$1,0)*$K$2/100,0,(IF(C45&lt;$C$5,1,-1)))</f>
        <v>1</v>
      </c>
      <c r="I45" s="2" t="n">
        <f aca="false">IF(H45=H44, 1, 2)</f>
        <v>1</v>
      </c>
      <c r="J45" s="2" t="n">
        <f aca="false">IF(C45&gt;$C$5, H45*ABS(J44/2), H45*ABS(J44))</f>
        <v>0.2</v>
      </c>
      <c r="K45" s="2" t="n">
        <f aca="false">F45*J45</f>
        <v>0.00531691198313967</v>
      </c>
      <c r="L45" s="2" t="n">
        <f aca="false">K45</f>
        <v>0.00531691198313967</v>
      </c>
      <c r="M45" s="2" t="n">
        <f aca="false">F45-K45</f>
        <v>0.0212676479325587</v>
      </c>
      <c r="N45" s="2" t="n">
        <f aca="false">G45+L45</f>
        <v>199.978732352068</v>
      </c>
      <c r="O45" s="2" t="n">
        <f aca="false">M45/$E$1</f>
        <v>0.00212676479325587</v>
      </c>
      <c r="P45" s="2" t="n">
        <f aca="false">N45/$E$2</f>
        <v>9.99893661760339</v>
      </c>
      <c r="Q45" s="2" t="n">
        <f aca="false">P45-O45</f>
        <v>9.99680985281013</v>
      </c>
    </row>
    <row r="46" customFormat="false" ht="15" hidden="false" customHeight="false" outlineLevel="0" collapsed="false">
      <c r="B46" s="2" t="n">
        <f aca="false">D46*$E$1+E46*$E$2</f>
        <v>200</v>
      </c>
      <c r="C46" s="2" t="n">
        <f aca="false">0.5*$E$1*D46^2+0.5*$E$2*E46^2</f>
        <v>999.787357444141</v>
      </c>
      <c r="D46" s="2" t="n">
        <f aca="false">O45</f>
        <v>0.00212676479325587</v>
      </c>
      <c r="E46" s="2" t="n">
        <f aca="false">P45</f>
        <v>9.99893661760339</v>
      </c>
      <c r="F46" s="2" t="n">
        <f aca="false">D46*$E$1</f>
        <v>0.0212676479325587</v>
      </c>
      <c r="G46" s="2" t="n">
        <f aca="false">E46*$E$2</f>
        <v>199.978732352068</v>
      </c>
      <c r="H46" s="2" t="n">
        <f aca="false">IF(ROUND(Q45,0)=ROUND($O$1,0)*$K$2/100,0,(IF(C46&lt;$C$5,1,-1)))</f>
        <v>1</v>
      </c>
      <c r="I46" s="2" t="n">
        <f aca="false">IF(H46=H45, 1, 2)</f>
        <v>1</v>
      </c>
      <c r="J46" s="2" t="n">
        <f aca="false">IF(C46&gt;$C$5, H46*ABS(J45/2), H46*ABS(J45))</f>
        <v>0.2</v>
      </c>
      <c r="K46" s="2" t="n">
        <f aca="false">F46*J46</f>
        <v>0.00425352958651173</v>
      </c>
      <c r="L46" s="2" t="n">
        <f aca="false">K46</f>
        <v>0.00425352958651173</v>
      </c>
      <c r="M46" s="2" t="n">
        <f aca="false">F46-K46</f>
        <v>0.0170141183460469</v>
      </c>
      <c r="N46" s="2" t="n">
        <f aca="false">G46+L46</f>
        <v>199.982985881654</v>
      </c>
      <c r="O46" s="2" t="n">
        <f aca="false">M46/$E$1</f>
        <v>0.00170141183460469</v>
      </c>
      <c r="P46" s="2" t="n">
        <f aca="false">N46/$E$2</f>
        <v>9.99914929408271</v>
      </c>
      <c r="Q46" s="2" t="n">
        <f aca="false">P46-O46</f>
        <v>9.99744788224811</v>
      </c>
    </row>
    <row r="47" customFormat="false" ht="15" hidden="false" customHeight="false" outlineLevel="0" collapsed="false">
      <c r="B47" s="2" t="n">
        <f aca="false">D47*$E$1+E47*$E$2</f>
        <v>200</v>
      </c>
      <c r="C47" s="2" t="n">
        <f aca="false">0.5*$E$1*D47^2+0.5*$E$2*E47^2</f>
        <v>999.829880527559</v>
      </c>
      <c r="D47" s="2" t="n">
        <f aca="false">O46</f>
        <v>0.00170141183460469</v>
      </c>
      <c r="E47" s="2" t="n">
        <f aca="false">P46</f>
        <v>9.99914929408271</v>
      </c>
      <c r="F47" s="2" t="n">
        <f aca="false">D47*$E$1</f>
        <v>0.0170141183460469</v>
      </c>
      <c r="G47" s="2" t="n">
        <f aca="false">E47*$E$2</f>
        <v>199.982985881654</v>
      </c>
      <c r="H47" s="2" t="n">
        <f aca="false">IF(ROUND(Q46,0)=ROUND($O$1,0)*$K$2/100,0,(IF(C47&lt;$C$5,1,-1)))</f>
        <v>1</v>
      </c>
      <c r="I47" s="2" t="n">
        <f aca="false">IF(H47=H46, 1, 2)</f>
        <v>1</v>
      </c>
      <c r="J47" s="2" t="n">
        <f aca="false">IF(C47&gt;$C$5, H47*ABS(J46/2), H47*ABS(J46))</f>
        <v>0.2</v>
      </c>
      <c r="K47" s="2" t="n">
        <f aca="false">F47*J47</f>
        <v>0.00340282366920939</v>
      </c>
      <c r="L47" s="2" t="n">
        <f aca="false">K47</f>
        <v>0.00340282366920939</v>
      </c>
      <c r="M47" s="2" t="n">
        <f aca="false">F47-K47</f>
        <v>0.0136112946768375</v>
      </c>
      <c r="N47" s="2" t="n">
        <f aca="false">G47+L47</f>
        <v>199.986388705323</v>
      </c>
      <c r="O47" s="2" t="n">
        <f aca="false">M47/$E$1</f>
        <v>0.00136112946768375</v>
      </c>
      <c r="P47" s="2" t="n">
        <f aca="false">N47/$E$2</f>
        <v>9.99931943526617</v>
      </c>
      <c r="Q47" s="2" t="n">
        <f aca="false">P47-O47</f>
        <v>9.99795830579849</v>
      </c>
    </row>
    <row r="48" customFormat="false" ht="15" hidden="false" customHeight="false" outlineLevel="0" collapsed="false">
      <c r="B48" s="2" t="n">
        <f aca="false">D48*$E$1+E48*$E$2</f>
        <v>200</v>
      </c>
      <c r="C48" s="2" t="n">
        <f aca="false">0.5*$E$1*D48^2+0.5*$E$2*E48^2</f>
        <v>999.863900948285</v>
      </c>
      <c r="D48" s="2" t="n">
        <f aca="false">O47</f>
        <v>0.00136112946768375</v>
      </c>
      <c r="E48" s="2" t="n">
        <f aca="false">P47</f>
        <v>9.99931943526617</v>
      </c>
      <c r="F48" s="2" t="n">
        <f aca="false">D48*$E$1</f>
        <v>0.0136112946768375</v>
      </c>
      <c r="G48" s="2" t="n">
        <f aca="false">E48*$E$2</f>
        <v>199.986388705323</v>
      </c>
      <c r="H48" s="2" t="n">
        <f aca="false">IF(ROUND(Q47,0)=ROUND($O$1,0)*$K$2/100,0,(IF(C48&lt;$C$5,1,-1)))</f>
        <v>1</v>
      </c>
      <c r="I48" s="2" t="n">
        <f aca="false">IF(H48=H47, 1, 2)</f>
        <v>1</v>
      </c>
      <c r="J48" s="2" t="n">
        <f aca="false">IF(C48&gt;$C$5, H48*ABS(J47/2), H48*ABS(J47))</f>
        <v>0.2</v>
      </c>
      <c r="K48" s="2" t="n">
        <f aca="false">F48*J48</f>
        <v>0.00272225893536751</v>
      </c>
      <c r="L48" s="2" t="n">
        <f aca="false">K48</f>
        <v>0.00272225893536751</v>
      </c>
      <c r="M48" s="2" t="n">
        <f aca="false">F48-K48</f>
        <v>0.01088903574147</v>
      </c>
      <c r="N48" s="2" t="n">
        <f aca="false">G48+L48</f>
        <v>199.989110964259</v>
      </c>
      <c r="O48" s="2" t="n">
        <f aca="false">M48/$E$1</f>
        <v>0.001088903574147</v>
      </c>
      <c r="P48" s="2" t="n">
        <f aca="false">N48/$E$2</f>
        <v>9.99945554821294</v>
      </c>
      <c r="Q48" s="2" t="n">
        <f aca="false">P48-O48</f>
        <v>9.99836664463879</v>
      </c>
    </row>
    <row r="49" customFormat="false" ht="15" hidden="false" customHeight="false" outlineLevel="0" collapsed="false">
      <c r="B49" s="2" t="n">
        <f aca="false">D49*$E$1+E49*$E$2</f>
        <v>200</v>
      </c>
      <c r="C49" s="2" t="n">
        <f aca="false">0.5*$E$1*D49^2+0.5*$E$2*E49^2</f>
        <v>999.89111853542</v>
      </c>
      <c r="D49" s="2" t="n">
        <f aca="false">O48</f>
        <v>0.001088903574147</v>
      </c>
      <c r="E49" s="2" t="n">
        <f aca="false">P48</f>
        <v>9.99945554821294</v>
      </c>
      <c r="F49" s="2" t="n">
        <f aca="false">D49*$E$1</f>
        <v>0.01088903574147</v>
      </c>
      <c r="G49" s="2" t="n">
        <f aca="false">E49*$E$2</f>
        <v>199.989110964259</v>
      </c>
      <c r="H49" s="2" t="n">
        <f aca="false">IF(ROUND(Q48,0)=ROUND($O$1,0)*$K$2/100,0,(IF(C49&lt;$C$5,1,-1)))</f>
        <v>1</v>
      </c>
      <c r="I49" s="2" t="n">
        <f aca="false">IF(H49=H48, 1, 2)</f>
        <v>1</v>
      </c>
      <c r="J49" s="2" t="n">
        <f aca="false">IF(C49&gt;$C$5, H49*ABS(J48/2), H49*ABS(J48))</f>
        <v>0.2</v>
      </c>
      <c r="K49" s="2" t="n">
        <f aca="false">F49*J49</f>
        <v>0.00217780714829401</v>
      </c>
      <c r="L49" s="2" t="n">
        <f aca="false">K49</f>
        <v>0.00217780714829401</v>
      </c>
      <c r="M49" s="2" t="n">
        <f aca="false">F49-K49</f>
        <v>0.00871122859317603</v>
      </c>
      <c r="N49" s="2" t="n">
        <f aca="false">G49+L49</f>
        <v>199.991288771407</v>
      </c>
      <c r="O49" s="2" t="n">
        <f aca="false">M49/$E$1</f>
        <v>0.000871122859317603</v>
      </c>
      <c r="P49" s="2" t="n">
        <f aca="false">N49/$E$2</f>
        <v>9.99956443857035</v>
      </c>
      <c r="Q49" s="2" t="n">
        <f aca="false">P49-O49</f>
        <v>9.99869331571104</v>
      </c>
    </row>
    <row r="50" customFormat="false" ht="15" hidden="false" customHeight="false" outlineLevel="0" collapsed="false">
      <c r="B50" s="2" t="n">
        <f aca="false">D50*$E$1+E50*$E$2</f>
        <v>200</v>
      </c>
      <c r="C50" s="2" t="n">
        <f aca="false">0.5*$E$1*D50^2+0.5*$E$2*E50^2</f>
        <v>999.912893405483</v>
      </c>
      <c r="D50" s="2" t="n">
        <f aca="false">O49</f>
        <v>0.000871122859317603</v>
      </c>
      <c r="E50" s="2" t="n">
        <f aca="false">P49</f>
        <v>9.99956443857035</v>
      </c>
      <c r="F50" s="2" t="n">
        <f aca="false">D50*$E$1</f>
        <v>0.00871122859317603</v>
      </c>
      <c r="G50" s="2" t="n">
        <f aca="false">E50*$E$2</f>
        <v>199.991288771407</v>
      </c>
      <c r="H50" s="2" t="n">
        <f aca="false">IF(ROUND(Q49,0)=ROUND($O$1,0)*$K$2/100,0,(IF(C50&lt;$C$5,1,-1)))</f>
        <v>1</v>
      </c>
      <c r="I50" s="2" t="n">
        <f aca="false">IF(H50=H49, 1, 2)</f>
        <v>1</v>
      </c>
      <c r="J50" s="2" t="n">
        <f aca="false">IF(C50&gt;$C$5, H50*ABS(J49/2), H50*ABS(J49))</f>
        <v>0.2</v>
      </c>
      <c r="K50" s="2" t="n">
        <f aca="false">F50*J50</f>
        <v>0.00174224571863521</v>
      </c>
      <c r="L50" s="2" t="n">
        <f aca="false">K50</f>
        <v>0.00174224571863521</v>
      </c>
      <c r="M50" s="2" t="n">
        <f aca="false">F50-K50</f>
        <v>0.00696898287454082</v>
      </c>
      <c r="N50" s="2" t="n">
        <f aca="false">G50+L50</f>
        <v>199.993031017126</v>
      </c>
      <c r="O50" s="2" t="n">
        <f aca="false">M50/$E$1</f>
        <v>0.000696898287454082</v>
      </c>
      <c r="P50" s="2" t="n">
        <f aca="false">N50/$E$2</f>
        <v>9.99965155085629</v>
      </c>
      <c r="Q50" s="2" t="n">
        <f aca="false">P50-O50</f>
        <v>9.99895465256883</v>
      </c>
    </row>
    <row r="51" customFormat="false" ht="15" hidden="false" customHeight="false" outlineLevel="0" collapsed="false">
      <c r="B51" s="2" t="n">
        <f aca="false">D51*$E$1+E51*$E$2</f>
        <v>200</v>
      </c>
      <c r="C51" s="2" t="n">
        <f aca="false">0.5*$E$1*D51^2+0.5*$E$2*E51^2</f>
        <v>999.930313813761</v>
      </c>
      <c r="D51" s="2" t="n">
        <f aca="false">O50</f>
        <v>0.000696898287454082</v>
      </c>
      <c r="E51" s="2" t="n">
        <f aca="false">P50</f>
        <v>9.99965155085629</v>
      </c>
      <c r="F51" s="2" t="n">
        <f aca="false">D51*$E$1</f>
        <v>0.00696898287454082</v>
      </c>
      <c r="G51" s="2" t="n">
        <f aca="false">E51*$E$2</f>
        <v>199.993031017126</v>
      </c>
      <c r="H51" s="2" t="n">
        <f aca="false">IF(ROUND(Q50,0)=ROUND($O$1,0)*$K$2/100,0,(IF(C51&lt;$C$5,1,-1)))</f>
        <v>1</v>
      </c>
      <c r="I51" s="2" t="n">
        <f aca="false">IF(H51=H50, 1, 2)</f>
        <v>1</v>
      </c>
      <c r="J51" s="2" t="n">
        <f aca="false">IF(C51&gt;$C$5, H51*ABS(J50/2), H51*ABS(J50))</f>
        <v>0.2</v>
      </c>
      <c r="K51" s="2" t="n">
        <f aca="false">F51*J51</f>
        <v>0.00139379657490816</v>
      </c>
      <c r="L51" s="2" t="n">
        <f aca="false">K51</f>
        <v>0.00139379657490816</v>
      </c>
      <c r="M51" s="2" t="n">
        <f aca="false">F51-K51</f>
        <v>0.00557518629963266</v>
      </c>
      <c r="N51" s="2" t="n">
        <f aca="false">G51+L51</f>
        <v>199.994424813701</v>
      </c>
      <c r="O51" s="2" t="n">
        <f aca="false">M51/$E$1</f>
        <v>0.000557518629963266</v>
      </c>
      <c r="P51" s="2" t="n">
        <f aca="false">N51/$E$2</f>
        <v>9.99972124068503</v>
      </c>
      <c r="Q51" s="2" t="n">
        <f aca="false">P51-O51</f>
        <v>9.99916372205507</v>
      </c>
    </row>
    <row r="52" customFormat="false" ht="15" hidden="false" customHeight="false" outlineLevel="0" collapsed="false">
      <c r="B52" s="2" t="n">
        <f aca="false">D52*$E$1+E52*$E$2</f>
        <v>200</v>
      </c>
      <c r="C52" s="2" t="n">
        <f aca="false">0.5*$E$1*D52^2+0.5*$E$2*E52^2</f>
        <v>999.944250468209</v>
      </c>
      <c r="D52" s="2" t="n">
        <f aca="false">O51</f>
        <v>0.000557518629963266</v>
      </c>
      <c r="E52" s="2" t="n">
        <f aca="false">P51</f>
        <v>9.99972124068503</v>
      </c>
      <c r="F52" s="2" t="n">
        <f aca="false">D52*$E$1</f>
        <v>0.00557518629963266</v>
      </c>
      <c r="G52" s="2" t="n">
        <f aca="false">E52*$E$2</f>
        <v>199.994424813701</v>
      </c>
      <c r="H52" s="2" t="n">
        <f aca="false">IF(ROUND(Q51,0)=ROUND($O$1,0)*$K$2/100,0,(IF(C52&lt;$C$5,1,-1)))</f>
        <v>1</v>
      </c>
      <c r="I52" s="2" t="n">
        <f aca="false">IF(H52=H51, 1, 2)</f>
        <v>1</v>
      </c>
      <c r="J52" s="2" t="n">
        <f aca="false">IF(C52&gt;$C$5, H52*ABS(J51/2), H52*ABS(J51))</f>
        <v>0.2</v>
      </c>
      <c r="K52" s="2" t="n">
        <f aca="false">F52*J52</f>
        <v>0.00111503725992653</v>
      </c>
      <c r="L52" s="2" t="n">
        <f aca="false">K52</f>
        <v>0.00111503725992653</v>
      </c>
      <c r="M52" s="2" t="n">
        <f aca="false">F52-K52</f>
        <v>0.00446014903970613</v>
      </c>
      <c r="N52" s="2" t="n">
        <f aca="false">G52+L52</f>
        <v>199.995539850961</v>
      </c>
      <c r="O52" s="2" t="n">
        <f aca="false">M52/$E$1</f>
        <v>0.000446014903970613</v>
      </c>
      <c r="P52" s="2" t="n">
        <f aca="false">N52/$E$2</f>
        <v>9.99977699254803</v>
      </c>
      <c r="Q52" s="2" t="n">
        <f aca="false">P52-O52</f>
        <v>9.99933097764406</v>
      </c>
    </row>
    <row r="53" customFormat="false" ht="15" hidden="false" customHeight="false" outlineLevel="0" collapsed="false">
      <c r="B53" s="2" t="n">
        <f aca="false">D53*$E$1+E53*$E$2</f>
        <v>200</v>
      </c>
      <c r="C53" s="2" t="n">
        <f aca="false">0.5*$E$1*D53^2+0.5*$E$2*E53^2</f>
        <v>999.955400001575</v>
      </c>
      <c r="D53" s="2" t="n">
        <f aca="false">O52</f>
        <v>0.000446014903970613</v>
      </c>
      <c r="E53" s="2" t="n">
        <f aca="false">P52</f>
        <v>9.99977699254803</v>
      </c>
      <c r="F53" s="2" t="n">
        <f aca="false">D53*$E$1</f>
        <v>0.00446014903970613</v>
      </c>
      <c r="G53" s="2" t="n">
        <f aca="false">E53*$E$2</f>
        <v>199.995539850961</v>
      </c>
      <c r="H53" s="2" t="n">
        <f aca="false">IF(ROUND(Q52,0)=ROUND($O$1,0)*$K$2/100,0,(IF(C53&lt;$C$5,1,-1)))</f>
        <v>1</v>
      </c>
      <c r="I53" s="2" t="n">
        <f aca="false">IF(H53=H52, 1, 2)</f>
        <v>1</v>
      </c>
      <c r="J53" s="2" t="n">
        <f aca="false">IF(C53&gt;$C$5, H53*ABS(J52/2), H53*ABS(J52))</f>
        <v>0.2</v>
      </c>
      <c r="K53" s="2" t="n">
        <f aca="false">F53*J53</f>
        <v>0.000892029807941225</v>
      </c>
      <c r="L53" s="2" t="n">
        <f aca="false">K53</f>
        <v>0.000892029807941225</v>
      </c>
      <c r="M53" s="2" t="n">
        <f aca="false">F53-K53</f>
        <v>0.0035681192317649</v>
      </c>
      <c r="N53" s="2" t="n">
        <f aca="false">G53+L53</f>
        <v>199.996431880768</v>
      </c>
      <c r="O53" s="2" t="n">
        <f aca="false">M53/$E$1</f>
        <v>0.00035681192317649</v>
      </c>
      <c r="P53" s="2" t="n">
        <f aca="false">N53/$E$2</f>
        <v>9.99982159403842</v>
      </c>
      <c r="Q53" s="2" t="n">
        <f aca="false">P53-O53</f>
        <v>9.99946478211525</v>
      </c>
    </row>
    <row r="54" customFormat="false" ht="15" hidden="false" customHeight="false" outlineLevel="0" collapsed="false">
      <c r="B54" s="2" t="n">
        <f aca="false">D54*$E$1+E54*$E$2</f>
        <v>200</v>
      </c>
      <c r="C54" s="2" t="n">
        <f aca="false">0.5*$E$1*D54^2+0.5*$E$2*E54^2</f>
        <v>999.964319762545</v>
      </c>
      <c r="D54" s="2" t="n">
        <f aca="false">O53</f>
        <v>0.00035681192317649</v>
      </c>
      <c r="E54" s="2" t="n">
        <f aca="false">P53</f>
        <v>9.99982159403842</v>
      </c>
      <c r="F54" s="2" t="n">
        <f aca="false">D54*$E$1</f>
        <v>0.0035681192317649</v>
      </c>
      <c r="G54" s="2" t="n">
        <f aca="false">E54*$E$2</f>
        <v>199.996431880768</v>
      </c>
      <c r="H54" s="2" t="n">
        <f aca="false">IF(ROUND(Q53,0)=ROUND($O$1,0)*$K$2/100,0,(IF(C54&lt;$C$5,1,-1)))</f>
        <v>1</v>
      </c>
      <c r="I54" s="2" t="n">
        <f aca="false">IF(H54=H53, 1, 2)</f>
        <v>1</v>
      </c>
      <c r="J54" s="2" t="n">
        <f aca="false">IF(C54&gt;$C$5, H54*ABS(J53/2), H54*ABS(J53))</f>
        <v>0.2</v>
      </c>
      <c r="K54" s="2" t="n">
        <f aca="false">F54*J54</f>
        <v>0.00071362384635298</v>
      </c>
      <c r="L54" s="2" t="n">
        <f aca="false">K54</f>
        <v>0.00071362384635298</v>
      </c>
      <c r="M54" s="2" t="n">
        <f aca="false">F54-K54</f>
        <v>0.00285449538541192</v>
      </c>
      <c r="N54" s="2" t="n">
        <f aca="false">G54+L54</f>
        <v>199.997145504615</v>
      </c>
      <c r="O54" s="2" t="n">
        <f aca="false">M54/$E$1</f>
        <v>0.000285449538541192</v>
      </c>
      <c r="P54" s="2" t="n">
        <f aca="false">N54/$E$2</f>
        <v>9.99985727523074</v>
      </c>
      <c r="Q54" s="2" t="n">
        <f aca="false">P54-O54</f>
        <v>9.9995718256922</v>
      </c>
    </row>
    <row r="55" customFormat="false" ht="15" hidden="false" customHeight="false" outlineLevel="0" collapsed="false">
      <c r="B55" s="2" t="n">
        <f aca="false">D55*$E$1+E55*$E$2</f>
        <v>200</v>
      </c>
      <c r="C55" s="2" t="n">
        <f aca="false">0.5*$E$1*D55^2+0.5*$E$2*E55^2</f>
        <v>999.971455657259</v>
      </c>
      <c r="D55" s="2" t="n">
        <f aca="false">O54</f>
        <v>0.000285449538541192</v>
      </c>
      <c r="E55" s="2" t="n">
        <f aca="false">P54</f>
        <v>9.99985727523074</v>
      </c>
      <c r="F55" s="2" t="n">
        <f aca="false">D55*$E$1</f>
        <v>0.00285449538541192</v>
      </c>
      <c r="G55" s="2" t="n">
        <f aca="false">E55*$E$2</f>
        <v>199.997145504615</v>
      </c>
      <c r="H55" s="2" t="n">
        <f aca="false">IF(ROUND(Q54,0)=ROUND($O$1,0)*$K$2/100,0,(IF(C55&lt;$C$5,1,-1)))</f>
        <v>1</v>
      </c>
      <c r="I55" s="2" t="n">
        <f aca="false">IF(H55=H54, 1, 2)</f>
        <v>1</v>
      </c>
      <c r="J55" s="2" t="n">
        <f aca="false">IF(C55&gt;$C$5, H55*ABS(J54/2), H55*ABS(J54))</f>
        <v>0.2</v>
      </c>
      <c r="K55" s="2" t="n">
        <f aca="false">F55*J55</f>
        <v>0.000570899077082384</v>
      </c>
      <c r="L55" s="2" t="n">
        <f aca="false">K55</f>
        <v>0.000570899077082384</v>
      </c>
      <c r="M55" s="2" t="n">
        <f aca="false">F55-K55</f>
        <v>0.00228359630832954</v>
      </c>
      <c r="N55" s="2" t="n">
        <f aca="false">G55+L55</f>
        <v>199.997716403692</v>
      </c>
      <c r="O55" s="2" t="n">
        <f aca="false">M55/$E$1</f>
        <v>0.000228359630832954</v>
      </c>
      <c r="P55" s="2" t="n">
        <f aca="false">N55/$E$2</f>
        <v>9.9998858201846</v>
      </c>
      <c r="Q55" s="2" t="n">
        <f aca="false">P55-O55</f>
        <v>9.99965746055376</v>
      </c>
    </row>
    <row r="56" customFormat="false" ht="15" hidden="false" customHeight="false" outlineLevel="0" collapsed="false">
      <c r="B56" s="2" t="n">
        <f aca="false">D56*$E$1+E56*$E$2</f>
        <v>200</v>
      </c>
      <c r="C56" s="2" t="n">
        <f aca="false">0.5*$E$1*D56^2+0.5*$E$2*E56^2</f>
        <v>999.97716442803</v>
      </c>
      <c r="D56" s="2" t="n">
        <f aca="false">O55</f>
        <v>0.000228359630832954</v>
      </c>
      <c r="E56" s="2" t="n">
        <f aca="false">P55</f>
        <v>9.9998858201846</v>
      </c>
      <c r="F56" s="2" t="n">
        <f aca="false">D56*$E$1</f>
        <v>0.00228359630832954</v>
      </c>
      <c r="G56" s="2" t="n">
        <f aca="false">E56*$E$2</f>
        <v>199.997716403692</v>
      </c>
      <c r="H56" s="2" t="n">
        <f aca="false">IF(ROUND(Q55,0)=ROUND($O$1,0)*$K$2/100,0,(IF(C56&lt;$C$5,1,-1)))</f>
        <v>1</v>
      </c>
      <c r="I56" s="2" t="n">
        <f aca="false">IF(H56=H55, 1, 2)</f>
        <v>1</v>
      </c>
      <c r="J56" s="2" t="n">
        <f aca="false">IF(C56&gt;$C$5, H56*ABS(J55/2), H56*ABS(J55))</f>
        <v>0.2</v>
      </c>
      <c r="K56" s="2" t="n">
        <f aca="false">F56*J56</f>
        <v>0.000456719261665907</v>
      </c>
      <c r="L56" s="2" t="n">
        <f aca="false">K56</f>
        <v>0.000456719261665907</v>
      </c>
      <c r="M56" s="2" t="n">
        <f aca="false">F56-K56</f>
        <v>0.00182687704666363</v>
      </c>
      <c r="N56" s="2" t="n">
        <f aca="false">G56+L56</f>
        <v>199.998173122954</v>
      </c>
      <c r="O56" s="2" t="n">
        <f aca="false">M56/$E$1</f>
        <v>0.000182687704666363</v>
      </c>
      <c r="P56" s="2" t="n">
        <f aca="false">N56/$E$2</f>
        <v>9.99990865614768</v>
      </c>
      <c r="Q56" s="2" t="n">
        <f aca="false">P56-O56</f>
        <v>9.99972596844301</v>
      </c>
    </row>
    <row r="57" customFormat="false" ht="15" hidden="false" customHeight="false" outlineLevel="0" collapsed="false">
      <c r="B57" s="2" t="n">
        <f aca="false">D57*$E$1+E57*$E$2</f>
        <v>200</v>
      </c>
      <c r="C57" s="2" t="n">
        <f aca="false">0.5*$E$1*D57^2+0.5*$E$2*E57^2</f>
        <v>999.981731479847</v>
      </c>
      <c r="D57" s="2" t="n">
        <f aca="false">O56</f>
        <v>0.000182687704666363</v>
      </c>
      <c r="E57" s="2" t="n">
        <f aca="false">P56</f>
        <v>9.99990865614768</v>
      </c>
      <c r="F57" s="2" t="n">
        <f aca="false">D57*$E$1</f>
        <v>0.00182687704666363</v>
      </c>
      <c r="G57" s="2" t="n">
        <f aca="false">E57*$E$2</f>
        <v>199.998173122954</v>
      </c>
      <c r="H57" s="2" t="n">
        <f aca="false">IF(ROUND(Q56,0)=ROUND($O$1,0)*$K$2/100,0,(IF(C57&lt;$C$5,1,-1)))</f>
        <v>1</v>
      </c>
      <c r="I57" s="2" t="n">
        <f aca="false">IF(H57=H56, 1, 2)</f>
        <v>1</v>
      </c>
      <c r="J57" s="2" t="n">
        <f aca="false">IF(C57&gt;$C$5, H57*ABS(J56/2), H57*ABS(J56))</f>
        <v>0.2</v>
      </c>
      <c r="K57" s="2" t="n">
        <f aca="false">F57*J57</f>
        <v>0.000365375409332726</v>
      </c>
      <c r="L57" s="2" t="n">
        <f aca="false">K57</f>
        <v>0.000365375409332726</v>
      </c>
      <c r="M57" s="2" t="n">
        <f aca="false">F57-K57</f>
        <v>0.0014615016373309</v>
      </c>
      <c r="N57" s="2" t="n">
        <f aca="false">G57+L57</f>
        <v>199.998538498363</v>
      </c>
      <c r="O57" s="2" t="n">
        <f aca="false">M57/$E$1</f>
        <v>0.00014615016373309</v>
      </c>
      <c r="P57" s="2" t="n">
        <f aca="false">N57/$E$2</f>
        <v>9.99992692491815</v>
      </c>
      <c r="Q57" s="2" t="n">
        <f aca="false">P57-O57</f>
        <v>9.99978077475441</v>
      </c>
    </row>
    <row r="58" customFormat="false" ht="15" hidden="false" customHeight="false" outlineLevel="0" collapsed="false">
      <c r="B58" s="2" t="n">
        <f aca="false">D58*$E$1+E58*$E$2</f>
        <v>200</v>
      </c>
      <c r="C58" s="2" t="n">
        <f aca="false">0.5*$E$1*D58^2+0.5*$E$2*E58^2</f>
        <v>999.985385143828</v>
      </c>
      <c r="D58" s="2" t="n">
        <f aca="false">O57</f>
        <v>0.00014615016373309</v>
      </c>
      <c r="E58" s="2" t="n">
        <f aca="false">P57</f>
        <v>9.99992692491815</v>
      </c>
      <c r="F58" s="2" t="n">
        <f aca="false">D58*$E$1</f>
        <v>0.0014615016373309</v>
      </c>
      <c r="G58" s="2" t="n">
        <f aca="false">E58*$E$2</f>
        <v>199.998538498363</v>
      </c>
      <c r="H58" s="2" t="n">
        <f aca="false">IF(ROUND(Q57,0)=ROUND($O$1,0)*$K$2/100,0,(IF(C58&lt;$C$5,1,-1)))</f>
        <v>1</v>
      </c>
      <c r="I58" s="2" t="n">
        <f aca="false">IF(H58=H57, 1, 2)</f>
        <v>1</v>
      </c>
      <c r="J58" s="2" t="n">
        <f aca="false">IF(C58&gt;$C$5, H58*ABS(J57/2), H58*ABS(J57))</f>
        <v>0.2</v>
      </c>
      <c r="K58" s="2" t="n">
        <f aca="false">F58*J58</f>
        <v>0.000292300327466181</v>
      </c>
      <c r="L58" s="2" t="n">
        <f aca="false">K58</f>
        <v>0.000292300327466181</v>
      </c>
      <c r="M58" s="2" t="n">
        <f aca="false">F58-K58</f>
        <v>0.00116920130986472</v>
      </c>
      <c r="N58" s="2" t="n">
        <f aca="false">G58+L58</f>
        <v>199.99883079869</v>
      </c>
      <c r="O58" s="2" t="n">
        <f aca="false">M58/$E$1</f>
        <v>0.000116920130986472</v>
      </c>
      <c r="P58" s="2" t="n">
        <f aca="false">N58/$E$2</f>
        <v>9.99994153993452</v>
      </c>
      <c r="Q58" s="2" t="n">
        <f aca="false">P58-O58</f>
        <v>9.99982461980353</v>
      </c>
    </row>
    <row r="59" customFormat="false" ht="15" hidden="false" customHeight="false" outlineLevel="0" collapsed="false">
      <c r="B59" s="2" t="n">
        <f aca="false">D59*$E$1+E59*$E$2</f>
        <v>200</v>
      </c>
      <c r="C59" s="2" t="n">
        <f aca="false">0.5*$E$1*D59^2+0.5*$E$2*E59^2</f>
        <v>999.988308089431</v>
      </c>
      <c r="D59" s="2" t="n">
        <f aca="false">O58</f>
        <v>0.000116920130986472</v>
      </c>
      <c r="E59" s="2" t="n">
        <f aca="false">P58</f>
        <v>9.99994153993452</v>
      </c>
      <c r="F59" s="2" t="n">
        <f aca="false">D59*$E$1</f>
        <v>0.00116920130986472</v>
      </c>
      <c r="G59" s="2" t="n">
        <f aca="false">E59*$E$2</f>
        <v>199.99883079869</v>
      </c>
      <c r="H59" s="2" t="n">
        <f aca="false">IF(ROUND(Q58,0)=ROUND($O$1,0)*$K$2/100,0,(IF(C59&lt;$C$5,1,-1)))</f>
        <v>1</v>
      </c>
      <c r="I59" s="2" t="n">
        <f aca="false">IF(H59=H58, 1, 2)</f>
        <v>1</v>
      </c>
      <c r="J59" s="2" t="n">
        <f aca="false">IF(C59&gt;$C$5, H59*ABS(J58/2), H59*ABS(J58))</f>
        <v>0.2</v>
      </c>
      <c r="K59" s="2" t="n">
        <f aca="false">F59*J59</f>
        <v>0.000233840261972945</v>
      </c>
      <c r="L59" s="2" t="n">
        <f aca="false">K59</f>
        <v>0.000233840261972945</v>
      </c>
      <c r="M59" s="2" t="n">
        <f aca="false">F59-K59</f>
        <v>0.000935361047891778</v>
      </c>
      <c r="N59" s="2" t="n">
        <f aca="false">G59+L59</f>
        <v>199.999064638952</v>
      </c>
      <c r="O59" s="2" t="n">
        <f aca="false">M59/$E$1</f>
        <v>9.35361047891778E-005</v>
      </c>
      <c r="P59" s="2" t="n">
        <f aca="false">N59/$E$2</f>
        <v>9.99995323194762</v>
      </c>
      <c r="Q59" s="2" t="n">
        <f aca="false">P59-O59</f>
        <v>9.99985969584283</v>
      </c>
    </row>
    <row r="60" customFormat="false" ht="15" hidden="false" customHeight="false" outlineLevel="0" collapsed="false">
      <c r="B60" s="2" t="n">
        <f aca="false">D60*$E$1+E60*$E$2</f>
        <v>200</v>
      </c>
      <c r="C60" s="2" t="n">
        <f aca="false">0.5*$E$1*D60^2+0.5*$E$2*E60^2</f>
        <v>999.990646455141</v>
      </c>
      <c r="D60" s="2" t="n">
        <f aca="false">O59</f>
        <v>9.35361047891778E-005</v>
      </c>
      <c r="E60" s="2" t="n">
        <f aca="false">P59</f>
        <v>9.99995323194762</v>
      </c>
      <c r="F60" s="2" t="n">
        <f aca="false">D60*$E$1</f>
        <v>0.000935361047891778</v>
      </c>
      <c r="G60" s="2" t="n">
        <f aca="false">E60*$E$2</f>
        <v>199.999064638952</v>
      </c>
      <c r="H60" s="2" t="n">
        <f aca="false">IF(ROUND(Q59,0)=ROUND($O$1,0)*$K$2/100,0,(IF(C60&lt;$C$5,1,-1)))</f>
        <v>1</v>
      </c>
      <c r="I60" s="2" t="n">
        <f aca="false">IF(H60=H59, 1, 2)</f>
        <v>1</v>
      </c>
      <c r="J60" s="2" t="n">
        <f aca="false">IF(C60&gt;$C$5, H60*ABS(J59/2), H60*ABS(J59))</f>
        <v>0.2</v>
      </c>
      <c r="K60" s="2" t="n">
        <f aca="false">F60*J60</f>
        <v>0.000187072209578356</v>
      </c>
      <c r="L60" s="2" t="n">
        <f aca="false">K60</f>
        <v>0.000187072209578356</v>
      </c>
      <c r="M60" s="2" t="n">
        <f aca="false">F60-K60</f>
        <v>0.000748288838313423</v>
      </c>
      <c r="N60" s="2" t="n">
        <f aca="false">G60+L60</f>
        <v>199.999251711162</v>
      </c>
      <c r="O60" s="2" t="n">
        <f aca="false">M60/$E$1</f>
        <v>7.48288838313423E-005</v>
      </c>
      <c r="P60" s="2" t="n">
        <f aca="false">N60/$E$2</f>
        <v>9.9999625855581</v>
      </c>
      <c r="Q60" s="2" t="n">
        <f aca="false">P60-O60</f>
        <v>9.99988775667427</v>
      </c>
    </row>
    <row r="61" customFormat="false" ht="15" hidden="false" customHeight="false" outlineLevel="0" collapsed="false">
      <c r="B61" s="2" t="n">
        <f aca="false">D61*$E$1+E61*$E$2</f>
        <v>200</v>
      </c>
      <c r="C61" s="2" t="n">
        <f aca="false">0.5*$E$1*D61^2+0.5*$E$2*E61^2</f>
        <v>999.992517153615</v>
      </c>
      <c r="D61" s="2" t="n">
        <f aca="false">O60</f>
        <v>7.48288838313423E-005</v>
      </c>
      <c r="E61" s="2" t="n">
        <f aca="false">P60</f>
        <v>9.9999625855581</v>
      </c>
      <c r="F61" s="2" t="n">
        <f aca="false">D61*$E$1</f>
        <v>0.000748288838313423</v>
      </c>
      <c r="G61" s="2" t="n">
        <f aca="false">E61*$E$2</f>
        <v>199.999251711162</v>
      </c>
      <c r="H61" s="2" t="n">
        <f aca="false">IF(ROUND(Q60,0)=ROUND($O$1,0)*$K$2/100,0,(IF(C61&lt;$C$5,1,-1)))</f>
        <v>1</v>
      </c>
      <c r="I61" s="2" t="n">
        <f aca="false">IF(H61=H60, 1, 2)</f>
        <v>1</v>
      </c>
      <c r="J61" s="2" t="n">
        <f aca="false">IF(C61&gt;$C$5, H61*ABS(J60/2), H61*ABS(J60))</f>
        <v>0.2</v>
      </c>
      <c r="K61" s="2" t="n">
        <f aca="false">F61*J61</f>
        <v>0.000149657767662685</v>
      </c>
      <c r="L61" s="2" t="n">
        <f aca="false">K61</f>
        <v>0.000149657767662685</v>
      </c>
      <c r="M61" s="2" t="n">
        <f aca="false">F61-K61</f>
        <v>0.000598631070650738</v>
      </c>
      <c r="N61" s="2" t="n">
        <f aca="false">G61+L61</f>
        <v>199.99940136893</v>
      </c>
      <c r="O61" s="2" t="n">
        <f aca="false">M61/$E$1</f>
        <v>5.98631070650738E-005</v>
      </c>
      <c r="P61" s="2" t="n">
        <f aca="false">N61/$E$2</f>
        <v>9.99997006844648</v>
      </c>
      <c r="Q61" s="2" t="n">
        <f aca="false">P61-O61</f>
        <v>9.99991020533941</v>
      </c>
    </row>
    <row r="62" customFormat="false" ht="15" hidden="false" customHeight="false" outlineLevel="0" collapsed="false">
      <c r="B62" s="2" t="n">
        <f aca="false">D62*$E$1+E62*$E$2</f>
        <v>200</v>
      </c>
      <c r="C62" s="2" t="n">
        <f aca="false">0.5*$E$1*D62^2+0.5*$E$2*E62^2</f>
        <v>999.994013716173</v>
      </c>
      <c r="D62" s="2" t="n">
        <f aca="false">O61</f>
        <v>5.98631070650738E-005</v>
      </c>
      <c r="E62" s="2" t="n">
        <f aca="false">P61</f>
        <v>9.99997006844648</v>
      </c>
      <c r="F62" s="2" t="n">
        <f aca="false">D62*$E$1</f>
        <v>0.000598631070650738</v>
      </c>
      <c r="G62" s="2" t="n">
        <f aca="false">E62*$E$2</f>
        <v>199.99940136893</v>
      </c>
      <c r="H62" s="2" t="n">
        <f aca="false">IF(ROUND(Q61,0)=ROUND($O$1,0)*$K$2/100,0,(IF(C62&lt;$C$5,1,-1)))</f>
        <v>1</v>
      </c>
      <c r="I62" s="2" t="n">
        <f aca="false">IF(H62=H61, 1, 2)</f>
        <v>1</v>
      </c>
      <c r="J62" s="2" t="n">
        <f aca="false">IF(C62&gt;$C$5, H62*ABS(J61/2), H62*ABS(J61))</f>
        <v>0.2</v>
      </c>
      <c r="K62" s="2" t="n">
        <f aca="false">F62*J62</f>
        <v>0.000119726214130148</v>
      </c>
      <c r="L62" s="2" t="n">
        <f aca="false">K62</f>
        <v>0.000119726214130148</v>
      </c>
      <c r="M62" s="2" t="n">
        <f aca="false">F62-K62</f>
        <v>0.00047890485652059</v>
      </c>
      <c r="N62" s="2" t="n">
        <f aca="false">G62+L62</f>
        <v>199.999521095144</v>
      </c>
      <c r="O62" s="2" t="n">
        <f aca="false">M62/$E$1</f>
        <v>4.7890485652059E-005</v>
      </c>
      <c r="P62" s="2" t="n">
        <f aca="false">N62/$E$2</f>
        <v>9.99997605475719</v>
      </c>
      <c r="Q62" s="2" t="n">
        <f aca="false">P62-O62</f>
        <v>9.99992816427153</v>
      </c>
    </row>
    <row r="63" customFormat="false" ht="15" hidden="false" customHeight="false" outlineLevel="0" collapsed="false">
      <c r="B63" s="2" t="n">
        <f aca="false">D63*$E$1+E63*$E$2</f>
        <v>200</v>
      </c>
      <c r="C63" s="2" t="n">
        <f aca="false">0.5*$E$1*D63^2+0.5*$E$2*E63^2</f>
        <v>999.995210968638</v>
      </c>
      <c r="D63" s="2" t="n">
        <f aca="false">O62</f>
        <v>4.7890485652059E-005</v>
      </c>
      <c r="E63" s="2" t="n">
        <f aca="false">P62</f>
        <v>9.99997605475719</v>
      </c>
      <c r="F63" s="2" t="n">
        <f aca="false">D63*$E$1</f>
        <v>0.00047890485652059</v>
      </c>
      <c r="G63" s="2" t="n">
        <f aca="false">E63*$E$2</f>
        <v>199.999521095144</v>
      </c>
      <c r="H63" s="2" t="n">
        <f aca="false">IF(ROUND(Q62,0)=ROUND($O$1,0)*$K$2/100,0,(IF(C63&lt;$C$5,1,-1)))</f>
        <v>1</v>
      </c>
      <c r="I63" s="2" t="n">
        <f aca="false">IF(H63=H62, 1, 2)</f>
        <v>1</v>
      </c>
      <c r="J63" s="2" t="n">
        <f aca="false">IF(C63&gt;$C$5, H63*ABS(J62/2), H63*ABS(J62))</f>
        <v>0.2</v>
      </c>
      <c r="K63" s="2" t="n">
        <f aca="false">F63*J63</f>
        <v>9.57809713041181E-005</v>
      </c>
      <c r="L63" s="2" t="n">
        <f aca="false">K63</f>
        <v>9.57809713041181E-005</v>
      </c>
      <c r="M63" s="2" t="n">
        <f aca="false">F63-K63</f>
        <v>0.000383123885216472</v>
      </c>
      <c r="N63" s="2" t="n">
        <f aca="false">G63+L63</f>
        <v>199.999616876115</v>
      </c>
      <c r="O63" s="2" t="n">
        <f aca="false">M63/$E$1</f>
        <v>3.83123885216472E-005</v>
      </c>
      <c r="P63" s="2" t="n">
        <f aca="false">N63/$E$2</f>
        <v>9.99998084380575</v>
      </c>
      <c r="Q63" s="2" t="n">
        <f aca="false">P63-O63</f>
        <v>9.99994253141723</v>
      </c>
    </row>
    <row r="64" customFormat="false" ht="15" hidden="false" customHeight="false" outlineLevel="0" collapsed="false">
      <c r="B64" s="2" t="n">
        <f aca="false">D64*$E$1+E64*$E$2</f>
        <v>200</v>
      </c>
      <c r="C64" s="2" t="n">
        <f aca="false">0.5*$E$1*D64^2+0.5*$E$2*E64^2</f>
        <v>999.996168772159</v>
      </c>
      <c r="D64" s="2" t="n">
        <f aca="false">O63</f>
        <v>3.83123885216472E-005</v>
      </c>
      <c r="E64" s="2" t="n">
        <f aca="false">P63</f>
        <v>9.99998084380575</v>
      </c>
      <c r="F64" s="2" t="n">
        <f aca="false">D64*$E$1</f>
        <v>0.000383123885216472</v>
      </c>
      <c r="G64" s="2" t="n">
        <f aca="false">E64*$E$2</f>
        <v>199.999616876115</v>
      </c>
      <c r="H64" s="2" t="n">
        <f aca="false">IF(ROUND(Q63,0)=ROUND($O$1,0)*$K$2/100,0,(IF(C64&lt;$C$5,1,-1)))</f>
        <v>1</v>
      </c>
      <c r="I64" s="2" t="n">
        <f aca="false">IF(H64=H63, 1, 2)</f>
        <v>1</v>
      </c>
      <c r="J64" s="2" t="n">
        <f aca="false">IF(C64&gt;$C$5, H64*ABS(J63/2), H64*ABS(J63))</f>
        <v>0.2</v>
      </c>
      <c r="K64" s="2" t="n">
        <f aca="false">F64*J64</f>
        <v>7.66247770432945E-005</v>
      </c>
      <c r="L64" s="2" t="n">
        <f aca="false">K64</f>
        <v>7.66247770432945E-005</v>
      </c>
      <c r="M64" s="2" t="n">
        <f aca="false">F64-K64</f>
        <v>0.000306499108173178</v>
      </c>
      <c r="N64" s="2" t="n">
        <f aca="false">G64+L64</f>
        <v>199.999693500892</v>
      </c>
      <c r="O64" s="2" t="n">
        <f aca="false">M64/$E$1</f>
        <v>3.06499108173178E-005</v>
      </c>
      <c r="P64" s="2" t="n">
        <f aca="false">N64/$E$2</f>
        <v>9.9999846750446</v>
      </c>
      <c r="Q64" s="2" t="n">
        <f aca="false">P64-O64</f>
        <v>9.99995402513379</v>
      </c>
    </row>
    <row r="65" customFormat="false" ht="15" hidden="false" customHeight="false" outlineLevel="0" collapsed="false">
      <c r="B65" s="2" t="n">
        <f aca="false">D65*$E$1+E65*$E$2</f>
        <v>200</v>
      </c>
      <c r="C65" s="2" t="n">
        <f aca="false">0.5*$E$1*D65^2+0.5*$E$2*E65^2</f>
        <v>999.996935015966</v>
      </c>
      <c r="D65" s="2" t="n">
        <f aca="false">O64</f>
        <v>3.06499108173178E-005</v>
      </c>
      <c r="E65" s="2" t="n">
        <f aca="false">P64</f>
        <v>9.9999846750446</v>
      </c>
      <c r="F65" s="2" t="n">
        <f aca="false">D65*$E$1</f>
        <v>0.000306499108173178</v>
      </c>
      <c r="G65" s="2" t="n">
        <f aca="false">E65*$E$2</f>
        <v>199.999693500892</v>
      </c>
      <c r="H65" s="2" t="n">
        <f aca="false">IF(ROUND(Q64,0)=ROUND($O$1,0)*$K$2/100,0,(IF(C65&lt;$C$5,1,-1)))</f>
        <v>1</v>
      </c>
      <c r="I65" s="2" t="n">
        <f aca="false">IF(H65=H64, 1, 2)</f>
        <v>1</v>
      </c>
      <c r="J65" s="2" t="n">
        <f aca="false">IF(C65&gt;$C$5, H65*ABS(J64/2), H65*ABS(J64))</f>
        <v>0.2</v>
      </c>
      <c r="K65" s="2" t="n">
        <f aca="false">F65*J65</f>
        <v>6.12998216346356E-005</v>
      </c>
      <c r="L65" s="2" t="n">
        <f aca="false">K65</f>
        <v>6.12998216346356E-005</v>
      </c>
      <c r="M65" s="2" t="n">
        <f aca="false">F65-K65</f>
        <v>0.000245199286538542</v>
      </c>
      <c r="N65" s="2" t="n">
        <f aca="false">G65+L65</f>
        <v>199.999754800714</v>
      </c>
      <c r="O65" s="2" t="n">
        <f aca="false">M65/$E$1</f>
        <v>2.45199286538542E-005</v>
      </c>
      <c r="P65" s="2" t="n">
        <f aca="false">N65/$E$2</f>
        <v>9.99998774003568</v>
      </c>
      <c r="Q65" s="2" t="n">
        <f aca="false">P65-O65</f>
        <v>9.99996322010703</v>
      </c>
    </row>
    <row r="66" customFormat="false" ht="15" hidden="false" customHeight="false" outlineLevel="0" collapsed="false">
      <c r="B66" s="2" t="n">
        <f aca="false">D66*$E$1+E66*$E$2</f>
        <v>200</v>
      </c>
      <c r="C66" s="2" t="n">
        <f aca="false">0.5*$E$1*D66^2+0.5*$E$2*E66^2</f>
        <v>999.997548011646</v>
      </c>
      <c r="D66" s="2" t="n">
        <f aca="false">O65</f>
        <v>2.45199286538542E-005</v>
      </c>
      <c r="E66" s="2" t="n">
        <f aca="false">P65</f>
        <v>9.99998774003568</v>
      </c>
      <c r="F66" s="2" t="n">
        <f aca="false">D66*$E$1</f>
        <v>0.000245199286538542</v>
      </c>
      <c r="G66" s="2" t="n">
        <f aca="false">E66*$E$2</f>
        <v>199.999754800714</v>
      </c>
      <c r="H66" s="2" t="n">
        <f aca="false">IF(ROUND(Q65,0)=ROUND($O$1,0)*$K$2/100,0,(IF(C66&lt;$C$5,1,-1)))</f>
        <v>1</v>
      </c>
      <c r="I66" s="2" t="n">
        <f aca="false">IF(H66=H65, 1, 2)</f>
        <v>1</v>
      </c>
      <c r="J66" s="2" t="n">
        <f aca="false">IF(C66&gt;$C$5, H66*ABS(J65/2), H66*ABS(J65))</f>
        <v>0.2</v>
      </c>
      <c r="K66" s="2" t="n">
        <f aca="false">F66*J66</f>
        <v>4.90398573077085E-005</v>
      </c>
      <c r="L66" s="2" t="n">
        <f aca="false">K66</f>
        <v>4.90398573077085E-005</v>
      </c>
      <c r="M66" s="2" t="n">
        <f aca="false">F66-K66</f>
        <v>0.000196159429230834</v>
      </c>
      <c r="N66" s="2" t="n">
        <f aca="false">G66+L66</f>
        <v>199.999803840571</v>
      </c>
      <c r="O66" s="2" t="n">
        <f aca="false">M66/$E$1</f>
        <v>1.96159429230834E-005</v>
      </c>
      <c r="P66" s="2" t="n">
        <f aca="false">N66/$E$2</f>
        <v>9.99999019202855</v>
      </c>
      <c r="Q66" s="2" t="n">
        <f aca="false">P66-O66</f>
        <v>9.99997057608563</v>
      </c>
    </row>
    <row r="67" customFormat="false" ht="15" hidden="false" customHeight="false" outlineLevel="0" collapsed="false">
      <c r="B67" s="2" t="n">
        <f aca="false">D67*$E$1+E67*$E$2</f>
        <v>200</v>
      </c>
      <c r="C67" s="2" t="n">
        <f aca="false">0.5*$E$1*D67^2+0.5*$E$2*E67^2</f>
        <v>999.998038408596</v>
      </c>
      <c r="D67" s="2" t="n">
        <f aca="false">O66</f>
        <v>1.96159429230834E-005</v>
      </c>
      <c r="E67" s="2" t="n">
        <f aca="false">P66</f>
        <v>9.99999019202855</v>
      </c>
      <c r="F67" s="2" t="n">
        <f aca="false">D67*$E$1</f>
        <v>0.000196159429230834</v>
      </c>
      <c r="G67" s="2" t="n">
        <f aca="false">E67*$E$2</f>
        <v>199.999803840571</v>
      </c>
      <c r="H67" s="2" t="n">
        <f aca="false">IF(ROUND(Q66,0)=ROUND($O$1,0)*$K$2/100,0,(IF(C67&lt;$C$5,1,-1)))</f>
        <v>1</v>
      </c>
      <c r="I67" s="2" t="n">
        <f aca="false">IF(H67=H66, 1, 2)</f>
        <v>1</v>
      </c>
      <c r="J67" s="2" t="n">
        <f aca="false">IF(C67&gt;$C$5, H67*ABS(J66/2), H67*ABS(J66))</f>
        <v>0.2</v>
      </c>
      <c r="K67" s="2" t="n">
        <f aca="false">F67*J67</f>
        <v>3.92318858461668E-005</v>
      </c>
      <c r="L67" s="2" t="n">
        <f aca="false">K67</f>
        <v>3.92318858461668E-005</v>
      </c>
      <c r="M67" s="2" t="n">
        <f aca="false">F67-K67</f>
        <v>0.000156927543384667</v>
      </c>
      <c r="N67" s="2" t="n">
        <f aca="false">G67+L67</f>
        <v>199.999843072457</v>
      </c>
      <c r="O67" s="2" t="n">
        <f aca="false">M67/$E$1</f>
        <v>1.56927543384667E-005</v>
      </c>
      <c r="P67" s="2" t="n">
        <f aca="false">N67/$E$2</f>
        <v>9.99999215362284</v>
      </c>
      <c r="Q67" s="2" t="n">
        <f aca="false">P67-O67</f>
        <v>9.9999764608685</v>
      </c>
    </row>
    <row r="68" customFormat="false" ht="15" hidden="false" customHeight="false" outlineLevel="0" collapsed="false">
      <c r="B68" s="2" t="n">
        <f aca="false">D68*$E$1+E68*$E$2</f>
        <v>200</v>
      </c>
      <c r="C68" s="2" t="n">
        <f aca="false">0.5*$E$1*D68^2+0.5*$E$2*E68^2</f>
        <v>999.998430726415</v>
      </c>
      <c r="D68" s="2" t="n">
        <f aca="false">O67</f>
        <v>1.56927543384667E-005</v>
      </c>
      <c r="E68" s="2" t="n">
        <f aca="false">P67</f>
        <v>9.99999215362284</v>
      </c>
      <c r="F68" s="2" t="n">
        <f aca="false">D68*$E$1</f>
        <v>0.000156927543384667</v>
      </c>
      <c r="G68" s="2" t="n">
        <f aca="false">E68*$E$2</f>
        <v>199.999843072457</v>
      </c>
      <c r="H68" s="2" t="n">
        <f aca="false">IF(ROUND(Q67,0)=ROUND($O$1,0)*$K$2/100,0,(IF(C68&lt;$C$5,1,-1)))</f>
        <v>1</v>
      </c>
      <c r="I68" s="2" t="n">
        <f aca="false">IF(H68=H67, 1, 2)</f>
        <v>1</v>
      </c>
      <c r="J68" s="2" t="n">
        <f aca="false">IF(C68&gt;$C$5, H68*ABS(J67/2), H68*ABS(J67))</f>
        <v>0.2</v>
      </c>
      <c r="K68" s="2" t="n">
        <f aca="false">F68*J68</f>
        <v>3.13855086769334E-005</v>
      </c>
      <c r="L68" s="2" t="n">
        <f aca="false">K68</f>
        <v>3.13855086769334E-005</v>
      </c>
      <c r="M68" s="2" t="n">
        <f aca="false">F68-K68</f>
        <v>0.000125542034707734</v>
      </c>
      <c r="N68" s="2" t="n">
        <f aca="false">G68+L68</f>
        <v>199.999874457966</v>
      </c>
      <c r="O68" s="2" t="n">
        <f aca="false">M68/$E$1</f>
        <v>1.25542034707734E-005</v>
      </c>
      <c r="P68" s="2" t="n">
        <f aca="false">N68/$E$2</f>
        <v>9.99999372289827</v>
      </c>
      <c r="Q68" s="2" t="n">
        <f aca="false">P68-O68</f>
        <v>9.9999811686948</v>
      </c>
    </row>
    <row r="69" customFormat="false" ht="15" hidden="false" customHeight="false" outlineLevel="0" collapsed="false">
      <c r="B69" s="2" t="n">
        <f aca="false">D69*$E$1+E69*$E$2</f>
        <v>200</v>
      </c>
      <c r="C69" s="2" t="n">
        <f aca="false">0.5*$E$1*D69^2+0.5*$E$2*E69^2</f>
        <v>999.998744580837</v>
      </c>
      <c r="D69" s="2" t="n">
        <f aca="false">O68</f>
        <v>1.25542034707734E-005</v>
      </c>
      <c r="E69" s="2" t="n">
        <f aca="false">P68</f>
        <v>9.99999372289827</v>
      </c>
      <c r="F69" s="2" t="n">
        <f aca="false">D69*$E$1</f>
        <v>0.000125542034707734</v>
      </c>
      <c r="G69" s="2" t="n">
        <f aca="false">E69*$E$2</f>
        <v>199.999874457966</v>
      </c>
      <c r="H69" s="2" t="n">
        <f aca="false">IF(ROUND(Q68,0)=ROUND($O$1,0)*$K$2/100,0,(IF(C69&lt;$C$5,1,-1)))</f>
        <v>1</v>
      </c>
      <c r="I69" s="2" t="n">
        <f aca="false">IF(H69=H68, 1, 2)</f>
        <v>1</v>
      </c>
      <c r="J69" s="2" t="n">
        <f aca="false">IF(C69&gt;$C$5, H69*ABS(J68/2), H69*ABS(J68))</f>
        <v>0.2</v>
      </c>
      <c r="K69" s="2" t="n">
        <f aca="false">F69*J69</f>
        <v>2.51084069415467E-005</v>
      </c>
      <c r="L69" s="2" t="n">
        <f aca="false">K69</f>
        <v>2.51084069415467E-005</v>
      </c>
      <c r="M69" s="2" t="n">
        <f aca="false">F69-K69</f>
        <v>0.000100433627766187</v>
      </c>
      <c r="N69" s="2" t="n">
        <f aca="false">G69+L69</f>
        <v>199.999899566372</v>
      </c>
      <c r="O69" s="2" t="n">
        <f aca="false">M69/$E$1</f>
        <v>1.00433627766187E-005</v>
      </c>
      <c r="P69" s="2" t="n">
        <f aca="false">N69/$E$2</f>
        <v>9.99999497831862</v>
      </c>
      <c r="Q69" s="2" t="n">
        <f aca="false">P69-O69</f>
        <v>9.99998493495585</v>
      </c>
    </row>
    <row r="70" customFormat="false" ht="15" hidden="false" customHeight="false" outlineLevel="0" collapsed="false">
      <c r="B70" s="2" t="n">
        <f aca="false">D70*$E$1+E70*$E$2</f>
        <v>200</v>
      </c>
      <c r="C70" s="2" t="n">
        <f aca="false">0.5*$E$1*D70^2+0.5*$E$2*E70^2</f>
        <v>999.998995664481</v>
      </c>
      <c r="D70" s="2" t="n">
        <f aca="false">O69</f>
        <v>1.00433627766187E-005</v>
      </c>
      <c r="E70" s="2" t="n">
        <f aca="false">P69</f>
        <v>9.99999497831862</v>
      </c>
      <c r="F70" s="2" t="n">
        <f aca="false">D70*$E$1</f>
        <v>0.000100433627766187</v>
      </c>
      <c r="G70" s="2" t="n">
        <f aca="false">E70*$E$2</f>
        <v>199.999899566372</v>
      </c>
      <c r="H70" s="2" t="n">
        <f aca="false">IF(ROUND(Q69,0)=ROUND($O$1,0)*$K$2/100,0,(IF(C70&lt;$C$5,1,-1)))</f>
        <v>1</v>
      </c>
      <c r="I70" s="2" t="n">
        <f aca="false">IF(H70=H69, 1, 2)</f>
        <v>1</v>
      </c>
      <c r="J70" s="2" t="n">
        <f aca="false">IF(C70&gt;$C$5, H70*ABS(J69/2), H70*ABS(J69))</f>
        <v>0.2</v>
      </c>
      <c r="K70" s="2" t="n">
        <f aca="false">F70*J70</f>
        <v>2.00867255532374E-005</v>
      </c>
      <c r="L70" s="2" t="n">
        <f aca="false">K70</f>
        <v>2.00867255532374E-005</v>
      </c>
      <c r="M70" s="2" t="n">
        <f aca="false">F70-K70</f>
        <v>8.03469022129496E-005</v>
      </c>
      <c r="N70" s="2" t="n">
        <f aca="false">G70+L70</f>
        <v>199.999919653098</v>
      </c>
      <c r="O70" s="2" t="n">
        <f aca="false">M70/$E$1</f>
        <v>8.03469022129496E-006</v>
      </c>
      <c r="P70" s="2" t="n">
        <f aca="false">N70/$E$2</f>
        <v>9.9999959826549</v>
      </c>
      <c r="Q70" s="2" t="n">
        <f aca="false">P70-O70</f>
        <v>9.99998794796468</v>
      </c>
    </row>
    <row r="71" customFormat="false" ht="15" hidden="false" customHeight="false" outlineLevel="0" collapsed="false">
      <c r="B71" s="2" t="n">
        <f aca="false">D71*$E$1+E71*$E$2</f>
        <v>200</v>
      </c>
      <c r="C71" s="2" t="n">
        <f aca="false">0.5*$E$1*D71^2+0.5*$E$2*E71^2</f>
        <v>999.999196531464</v>
      </c>
      <c r="D71" s="2" t="n">
        <f aca="false">O70</f>
        <v>8.03469022129496E-006</v>
      </c>
      <c r="E71" s="2" t="n">
        <f aca="false">P70</f>
        <v>9.9999959826549</v>
      </c>
      <c r="F71" s="2" t="n">
        <f aca="false">D71*$E$1</f>
        <v>8.03469022129496E-005</v>
      </c>
      <c r="G71" s="2" t="n">
        <f aca="false">E71*$E$2</f>
        <v>199.999919653098</v>
      </c>
      <c r="H71" s="2" t="n">
        <f aca="false">IF(ROUND(Q70,0)=ROUND($O$1,0)*$K$2/100,0,(IF(C71&lt;$C$5,1,-1)))</f>
        <v>1</v>
      </c>
      <c r="I71" s="2" t="n">
        <f aca="false">IF(H71=H70, 1, 2)</f>
        <v>1</v>
      </c>
      <c r="J71" s="2" t="n">
        <f aca="false">IF(C71&gt;$C$5, H71*ABS(J70/2), H71*ABS(J70))</f>
        <v>0.2</v>
      </c>
      <c r="K71" s="2" t="n">
        <f aca="false">F71*J71</f>
        <v>1.60693804425899E-005</v>
      </c>
      <c r="L71" s="2" t="n">
        <f aca="false">K71</f>
        <v>1.60693804425899E-005</v>
      </c>
      <c r="M71" s="2" t="n">
        <f aca="false">F71-K71</f>
        <v>6.42775217703596E-005</v>
      </c>
      <c r="N71" s="2" t="n">
        <f aca="false">G71+L71</f>
        <v>199.999935722478</v>
      </c>
      <c r="O71" s="2" t="n">
        <f aca="false">M71/$E$1</f>
        <v>6.42775217703596E-006</v>
      </c>
      <c r="P71" s="2" t="n">
        <f aca="false">N71/$E$2</f>
        <v>9.99999678612392</v>
      </c>
      <c r="Q71" s="2" t="n">
        <f aca="false">P71-O71</f>
        <v>9.99999035837175</v>
      </c>
    </row>
    <row r="72" customFormat="false" ht="15" hidden="false" customHeight="false" outlineLevel="0" collapsed="false">
      <c r="B72" s="2" t="n">
        <f aca="false">D72*$E$1+E72*$E$2</f>
        <v>200</v>
      </c>
      <c r="C72" s="2" t="n">
        <f aca="false">0.5*$E$1*D72^2+0.5*$E$2*E72^2</f>
        <v>999.999357225094</v>
      </c>
      <c r="D72" s="2" t="n">
        <f aca="false">O71</f>
        <v>6.42775217703596E-006</v>
      </c>
      <c r="E72" s="2" t="n">
        <f aca="false">P71</f>
        <v>9.99999678612392</v>
      </c>
      <c r="F72" s="2" t="n">
        <f aca="false">D72*$E$1</f>
        <v>6.42775217703596E-005</v>
      </c>
      <c r="G72" s="2" t="n">
        <f aca="false">E72*$E$2</f>
        <v>199.999935722478</v>
      </c>
      <c r="H72" s="2" t="n">
        <f aca="false">IF(ROUND(Q71,0)=ROUND($O$1,0)*$K$2/100,0,(IF(C72&lt;$C$5,1,-1)))</f>
        <v>1</v>
      </c>
      <c r="I72" s="2" t="n">
        <f aca="false">IF(H72=H71, 1, 2)</f>
        <v>1</v>
      </c>
      <c r="J72" s="2" t="n">
        <f aca="false">IF(C72&gt;$C$5, H72*ABS(J71/2), H72*ABS(J71))</f>
        <v>0.2</v>
      </c>
      <c r="K72" s="2" t="n">
        <f aca="false">F72*J72</f>
        <v>1.28555043540719E-005</v>
      </c>
      <c r="L72" s="2" t="n">
        <f aca="false">K72</f>
        <v>1.28555043540719E-005</v>
      </c>
      <c r="M72" s="2" t="n">
        <f aca="false">F72-K72</f>
        <v>5.14220174162877E-005</v>
      </c>
      <c r="N72" s="2" t="n">
        <f aca="false">G72+L72</f>
        <v>199.999948577983</v>
      </c>
      <c r="O72" s="2" t="n">
        <f aca="false">M72/$E$1</f>
        <v>5.14220174162877E-006</v>
      </c>
      <c r="P72" s="2" t="n">
        <f aca="false">N72/$E$2</f>
        <v>9.99999742889914</v>
      </c>
      <c r="Q72" s="2" t="n">
        <f aca="false">P72-O72</f>
        <v>9.9999922866974</v>
      </c>
    </row>
    <row r="73" customFormat="false" ht="15" hidden="false" customHeight="false" outlineLevel="0" collapsed="false">
      <c r="B73" s="2" t="n">
        <f aca="false">D73*$E$1+E73*$E$2</f>
        <v>200</v>
      </c>
      <c r="C73" s="2" t="n">
        <f aca="false">0.5*$E$1*D73^2+0.5*$E$2*E73^2</f>
        <v>999.999485780027</v>
      </c>
      <c r="D73" s="2" t="n">
        <f aca="false">O72</f>
        <v>5.14220174162877E-006</v>
      </c>
      <c r="E73" s="2" t="n">
        <f aca="false">P72</f>
        <v>9.99999742889914</v>
      </c>
      <c r="F73" s="2" t="n">
        <f aca="false">D73*$E$1</f>
        <v>5.14220174162877E-005</v>
      </c>
      <c r="G73" s="2" t="n">
        <f aca="false">E73*$E$2</f>
        <v>199.999948577983</v>
      </c>
      <c r="H73" s="2" t="n">
        <f aca="false">IF(ROUND(Q72,0)=ROUND($O$1,0)*$K$2/100,0,(IF(C73&lt;$C$5,1,-1)))</f>
        <v>1</v>
      </c>
      <c r="I73" s="2" t="n">
        <f aca="false">IF(H73=H72, 1, 2)</f>
        <v>1</v>
      </c>
      <c r="J73" s="2" t="n">
        <f aca="false">IF(C73&gt;$C$5, H73*ABS(J72/2), H73*ABS(J72))</f>
        <v>0.2</v>
      </c>
      <c r="K73" s="2" t="n">
        <f aca="false">F73*J73</f>
        <v>1.02844034832575E-005</v>
      </c>
      <c r="L73" s="2" t="n">
        <f aca="false">K73</f>
        <v>1.02844034832575E-005</v>
      </c>
      <c r="M73" s="2" t="n">
        <f aca="false">F73-K73</f>
        <v>4.11376139330302E-005</v>
      </c>
      <c r="N73" s="2" t="n">
        <f aca="false">G73+L73</f>
        <v>199.999958862386</v>
      </c>
      <c r="O73" s="2" t="n">
        <f aca="false">M73/$E$1</f>
        <v>4.11376139330302E-006</v>
      </c>
      <c r="P73" s="2" t="n">
        <f aca="false">N73/$E$2</f>
        <v>9.99999794311931</v>
      </c>
      <c r="Q73" s="2" t="n">
        <f aca="false">P73-O73</f>
        <v>9.99999382935792</v>
      </c>
    </row>
    <row r="74" customFormat="false" ht="15" hidden="false" customHeight="false" outlineLevel="0" collapsed="false">
      <c r="B74" s="2" t="n">
        <f aca="false">D74*$E$1+E74*$E$2</f>
        <v>200</v>
      </c>
      <c r="C74" s="2" t="n">
        <f aca="false">0.5*$E$1*D74^2+0.5*$E$2*E74^2</f>
        <v>999.99958862399</v>
      </c>
      <c r="D74" s="2" t="n">
        <f aca="false">O73</f>
        <v>4.11376139330302E-006</v>
      </c>
      <c r="E74" s="2" t="n">
        <f aca="false">P73</f>
        <v>9.99999794311931</v>
      </c>
      <c r="F74" s="2" t="n">
        <f aca="false">D74*$E$1</f>
        <v>4.11376139330302E-005</v>
      </c>
      <c r="G74" s="2" t="n">
        <f aca="false">E74*$E$2</f>
        <v>199.999958862386</v>
      </c>
      <c r="H74" s="2" t="n">
        <f aca="false">IF(ROUND(Q73,0)=ROUND($O$1,0)*$K$2/100,0,(IF(C74&lt;$C$5,1,-1)))</f>
        <v>1</v>
      </c>
      <c r="I74" s="2" t="n">
        <f aca="false">IF(H74=H73, 1, 2)</f>
        <v>1</v>
      </c>
      <c r="J74" s="2" t="n">
        <f aca="false">IF(C74&gt;$C$5, H74*ABS(J73/2), H74*ABS(J73))</f>
        <v>0.2</v>
      </c>
      <c r="K74" s="2" t="n">
        <f aca="false">F74*J74</f>
        <v>8.22752278660603E-006</v>
      </c>
      <c r="L74" s="2" t="n">
        <f aca="false">K74</f>
        <v>8.22752278660603E-006</v>
      </c>
      <c r="M74" s="2" t="n">
        <f aca="false">F74-K74</f>
        <v>3.29100911464241E-005</v>
      </c>
      <c r="N74" s="2" t="n">
        <f aca="false">G74+L74</f>
        <v>199.999967089909</v>
      </c>
      <c r="O74" s="2" t="n">
        <f aca="false">M74/$E$1</f>
        <v>3.29100911464241E-006</v>
      </c>
      <c r="P74" s="2" t="n">
        <f aca="false">N74/$E$2</f>
        <v>9.99999835449545</v>
      </c>
      <c r="Q74" s="2" t="n">
        <f aca="false">P74-O74</f>
        <v>9.99999506348634</v>
      </c>
    </row>
    <row r="75" customFormat="false" ht="15" hidden="false" customHeight="false" outlineLevel="0" collapsed="false">
      <c r="B75" s="2" t="n">
        <f aca="false">D75*$E$1+E75*$E$2</f>
        <v>200</v>
      </c>
      <c r="C75" s="2" t="n">
        <f aca="false">0.5*$E$1*D75^2+0.5*$E$2*E75^2</f>
        <v>999.999670899172</v>
      </c>
      <c r="D75" s="2" t="n">
        <f aca="false">O74</f>
        <v>3.29100911464241E-006</v>
      </c>
      <c r="E75" s="2" t="n">
        <f aca="false">P74</f>
        <v>9.99999835449545</v>
      </c>
      <c r="F75" s="2" t="n">
        <f aca="false">D75*$E$1</f>
        <v>3.29100911464241E-005</v>
      </c>
      <c r="G75" s="2" t="n">
        <f aca="false">E75*$E$2</f>
        <v>199.999967089909</v>
      </c>
      <c r="H75" s="2" t="n">
        <f aca="false">IF(ROUND(Q74,0)=ROUND($O$1,0)*$K$2/100,0,(IF(C75&lt;$C$5,1,-1)))</f>
        <v>1</v>
      </c>
      <c r="I75" s="2" t="n">
        <f aca="false">IF(H75=H74, 1, 2)</f>
        <v>1</v>
      </c>
      <c r="J75" s="2" t="n">
        <f aca="false">IF(C75&gt;$C$5, H75*ABS(J74/2), H75*ABS(J74))</f>
        <v>0.2</v>
      </c>
      <c r="K75" s="2" t="n">
        <f aca="false">F75*J75</f>
        <v>6.58201822928483E-006</v>
      </c>
      <c r="L75" s="2" t="n">
        <f aca="false">K75</f>
        <v>6.58201822928483E-006</v>
      </c>
      <c r="M75" s="2" t="n">
        <f aca="false">F75-K75</f>
        <v>2.63280729171393E-005</v>
      </c>
      <c r="N75" s="2" t="n">
        <f aca="false">G75+L75</f>
        <v>199.999973671927</v>
      </c>
      <c r="O75" s="2" t="n">
        <f aca="false">M75/$E$1</f>
        <v>2.63280729171393E-006</v>
      </c>
      <c r="P75" s="2" t="n">
        <f aca="false">N75/$E$2</f>
        <v>9.99999868359636</v>
      </c>
      <c r="Q75" s="2" t="n">
        <f aca="false">P75-O75</f>
        <v>9.99999605078907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D1" s="2" t="s">
        <v>1</v>
      </c>
      <c r="E1" s="2" t="n">
        <v>5</v>
      </c>
      <c r="G1" s="2" t="s">
        <v>2</v>
      </c>
      <c r="J1" s="2" t="n">
        <v>0.2</v>
      </c>
    </row>
    <row r="2" customFormat="false" ht="15" hidden="false" customHeight="false" outlineLevel="0" collapsed="false">
      <c r="D2" s="2" t="s">
        <v>6</v>
      </c>
      <c r="E2" s="2" t="n">
        <v>10</v>
      </c>
      <c r="G2" s="2" t="s">
        <v>7</v>
      </c>
    </row>
    <row r="4" customFormat="false" ht="15" hidden="false" customHeight="false" outlineLevel="0" collapsed="false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 t="s">
        <v>21</v>
      </c>
      <c r="O4" s="2" t="s">
        <v>22</v>
      </c>
      <c r="P4" s="2" t="s">
        <v>24</v>
      </c>
    </row>
    <row r="5" customFormat="false" ht="15" hidden="false" customHeight="false" outlineLevel="0" collapsed="false">
      <c r="B5" s="2" t="n">
        <f aca="false">D5*$E$1+E5*$E$2</f>
        <v>100</v>
      </c>
      <c r="C5" s="2" t="n">
        <f aca="false">0.5*$E$1*D5^2+0.5*$E$2*E5^2</f>
        <v>1000</v>
      </c>
      <c r="D5" s="2" t="n">
        <v>20</v>
      </c>
      <c r="E5" s="2" t="n">
        <v>0</v>
      </c>
      <c r="F5" s="2" t="n">
        <f aca="false">D5*$E$1</f>
        <v>100</v>
      </c>
      <c r="G5" s="2" t="n">
        <f aca="false">E5*$E$2</f>
        <v>0</v>
      </c>
      <c r="I5" s="2" t="n">
        <f aca="false">J1</f>
        <v>0.2</v>
      </c>
      <c r="J5" s="2" t="n">
        <f aca="false">F5*I5</f>
        <v>20</v>
      </c>
      <c r="K5" s="2" t="n">
        <f aca="false">J5</f>
        <v>20</v>
      </c>
      <c r="L5" s="2" t="n">
        <f aca="false">F5-J5</f>
        <v>80</v>
      </c>
      <c r="M5" s="2" t="n">
        <f aca="false">G5+K5</f>
        <v>20</v>
      </c>
      <c r="N5" s="2" t="n">
        <f aca="false">L5/$E$1</f>
        <v>16</v>
      </c>
      <c r="O5" s="2" t="n">
        <f aca="false">M5/$E$2</f>
        <v>2</v>
      </c>
      <c r="P5" s="2" t="n">
        <f aca="false">(O5-N5)/($D$5-$E$5)*100</f>
        <v>-70</v>
      </c>
    </row>
    <row r="6" customFormat="false" ht="15" hidden="false" customHeight="false" outlineLevel="0" collapsed="false">
      <c r="B6" s="2" t="n">
        <f aca="false">D6*$E$1+E6*$E$2</f>
        <v>100</v>
      </c>
      <c r="C6" s="2" t="n">
        <f aca="false">0.5*$E$1*D6^2+0.5*$E$2*E6^2</f>
        <v>660</v>
      </c>
      <c r="D6" s="2" t="n">
        <f aca="false">N5</f>
        <v>16</v>
      </c>
      <c r="E6" s="2" t="n">
        <f aca="false">O5</f>
        <v>2</v>
      </c>
      <c r="F6" s="2" t="n">
        <f aca="false">D6*$E$1</f>
        <v>80</v>
      </c>
      <c r="G6" s="2" t="n">
        <f aca="false">E6*$E$2</f>
        <v>20</v>
      </c>
      <c r="H6" s="2" t="n">
        <f aca="false">IF(ROUND(C6,0)=ROUND($C$5,0),0,(IF(C6&lt;$C$5,1,-1)))</f>
        <v>1</v>
      </c>
      <c r="I6" s="2" t="n">
        <f aca="false">IF(C6&gt;$C$5, H6*ABS(I5/2), H6*ABS(I5))</f>
        <v>0.2</v>
      </c>
      <c r="J6" s="2" t="n">
        <f aca="false">F6*I6</f>
        <v>16</v>
      </c>
      <c r="K6" s="2" t="n">
        <f aca="false">J6</f>
        <v>16</v>
      </c>
      <c r="L6" s="2" t="n">
        <f aca="false">F6-J6</f>
        <v>64</v>
      </c>
      <c r="M6" s="2" t="n">
        <f aca="false">G6+K6</f>
        <v>36</v>
      </c>
      <c r="N6" s="2" t="n">
        <f aca="false">L6/$E$1</f>
        <v>12.8</v>
      </c>
      <c r="O6" s="2" t="n">
        <f aca="false">M6/$E$2</f>
        <v>3.6</v>
      </c>
      <c r="P6" s="2" t="n">
        <f aca="false">(O6-N6)/($D$5-$E$5)*100</f>
        <v>-46</v>
      </c>
    </row>
    <row r="7" customFormat="false" ht="15" hidden="false" customHeight="false" outlineLevel="0" collapsed="false">
      <c r="B7" s="2" t="n">
        <f aca="false">D7*$E$1+E7*$E$2</f>
        <v>100</v>
      </c>
      <c r="C7" s="2" t="n">
        <f aca="false">0.5*$E$1*D7^2+0.5*$E$2*E7^2</f>
        <v>474.4</v>
      </c>
      <c r="D7" s="2" t="n">
        <f aca="false">N6</f>
        <v>12.8</v>
      </c>
      <c r="E7" s="2" t="n">
        <f aca="false">O6</f>
        <v>3.6</v>
      </c>
      <c r="F7" s="2" t="n">
        <f aca="false">D7*$E$1</f>
        <v>64</v>
      </c>
      <c r="G7" s="2" t="n">
        <f aca="false">E7*$E$2</f>
        <v>36</v>
      </c>
      <c r="H7" s="2" t="n">
        <f aca="false">IF(ROUND(C7,0)=ROUND($C$5,0),0,(IF(C7&lt;$C$5,1,-1)))</f>
        <v>1</v>
      </c>
      <c r="I7" s="2" t="n">
        <f aca="false">IF(C7&gt;$C$5, H7*ABS(I6/2), H7*ABS(I6))</f>
        <v>0.2</v>
      </c>
      <c r="J7" s="2" t="n">
        <f aca="false">F7*I7</f>
        <v>12.8</v>
      </c>
      <c r="K7" s="2" t="n">
        <f aca="false">J7</f>
        <v>12.8</v>
      </c>
      <c r="L7" s="2" t="n">
        <f aca="false">F7-J7</f>
        <v>51.2</v>
      </c>
      <c r="M7" s="2" t="n">
        <f aca="false">G7+K7</f>
        <v>48.8</v>
      </c>
      <c r="N7" s="2" t="n">
        <f aca="false">L7/$E$1</f>
        <v>10.24</v>
      </c>
      <c r="O7" s="2" t="n">
        <f aca="false">M7/$E$2</f>
        <v>4.88</v>
      </c>
      <c r="P7" s="2" t="n">
        <f aca="false">(O7-N7)/($D$5-$E$5)*100</f>
        <v>-26.8</v>
      </c>
    </row>
    <row r="8" customFormat="false" ht="15" hidden="false" customHeight="false" outlineLevel="0" collapsed="false">
      <c r="B8" s="2" t="n">
        <f aca="false">D8*$E$1+E8*$E$2</f>
        <v>100</v>
      </c>
      <c r="C8" s="2" t="n">
        <f aca="false">0.5*$E$1*D8^2+0.5*$E$2*E8^2</f>
        <v>381.216</v>
      </c>
      <c r="D8" s="2" t="n">
        <f aca="false">N7</f>
        <v>10.24</v>
      </c>
      <c r="E8" s="2" t="n">
        <f aca="false">O7</f>
        <v>4.88</v>
      </c>
      <c r="F8" s="2" t="n">
        <f aca="false">D8*$E$1</f>
        <v>51.2</v>
      </c>
      <c r="G8" s="2" t="n">
        <f aca="false">E8*$E$2</f>
        <v>48.8</v>
      </c>
      <c r="H8" s="2" t="n">
        <f aca="false">IF(ROUND(C8,0)=ROUND($C$5,0),0,(IF(C8&lt;$C$5,1,-1)))</f>
        <v>1</v>
      </c>
      <c r="I8" s="2" t="n">
        <f aca="false">IF(C8&gt;$C$5, H8*ABS(I7/2), H8*ABS(I7))</f>
        <v>0.2</v>
      </c>
      <c r="J8" s="2" t="n">
        <f aca="false">F8*I8</f>
        <v>10.24</v>
      </c>
      <c r="K8" s="2" t="n">
        <f aca="false">J8</f>
        <v>10.24</v>
      </c>
      <c r="L8" s="2" t="n">
        <f aca="false">F8-J8</f>
        <v>40.96</v>
      </c>
      <c r="M8" s="2" t="n">
        <f aca="false">G8+K8</f>
        <v>59.04</v>
      </c>
      <c r="N8" s="2" t="n">
        <f aca="false">L8/$E$1</f>
        <v>8.192</v>
      </c>
      <c r="O8" s="2" t="n">
        <f aca="false">M8/$E$2</f>
        <v>5.904</v>
      </c>
      <c r="P8" s="2" t="n">
        <f aca="false">(O8-N8)/($D$5-$E$5)*100</f>
        <v>-11.44</v>
      </c>
    </row>
    <row r="9" customFormat="false" ht="15" hidden="false" customHeight="false" outlineLevel="0" collapsed="false">
      <c r="B9" s="2" t="n">
        <f aca="false">D9*$E$1+E9*$E$2</f>
        <v>100</v>
      </c>
      <c r="C9" s="2" t="n">
        <f aca="false">0.5*$E$1*D9^2+0.5*$E$2*E9^2</f>
        <v>342.05824</v>
      </c>
      <c r="D9" s="2" t="n">
        <f aca="false">N8</f>
        <v>8.192</v>
      </c>
      <c r="E9" s="2" t="n">
        <f aca="false">O8</f>
        <v>5.904</v>
      </c>
      <c r="F9" s="2" t="n">
        <f aca="false">D9*$E$1</f>
        <v>40.96</v>
      </c>
      <c r="G9" s="2" t="n">
        <f aca="false">E9*$E$2</f>
        <v>59.04</v>
      </c>
      <c r="H9" s="2" t="n">
        <f aca="false">IF(ROUND(C9,0)=ROUND($C$5,0),0,(IF(C9&lt;$C$5,1,-1)))</f>
        <v>1</v>
      </c>
      <c r="I9" s="2" t="n">
        <f aca="false">IF(C9&gt;$C$5, H9*ABS(I8/2), H9*ABS(I8))</f>
        <v>0.2</v>
      </c>
      <c r="J9" s="2" t="n">
        <f aca="false">F9*I9</f>
        <v>8.192</v>
      </c>
      <c r="K9" s="2" t="n">
        <f aca="false">J9</f>
        <v>8.192</v>
      </c>
      <c r="L9" s="2" t="n">
        <f aca="false">F9-J9</f>
        <v>32.768</v>
      </c>
      <c r="M9" s="2" t="n">
        <f aca="false">G9+K9</f>
        <v>67.232</v>
      </c>
      <c r="N9" s="2" t="n">
        <f aca="false">L9/$E$1</f>
        <v>6.5536</v>
      </c>
      <c r="O9" s="2" t="n">
        <f aca="false">M9/$E$2</f>
        <v>6.7232</v>
      </c>
      <c r="P9" s="2" t="n">
        <f aca="false">(O9-N9)/($D$5-$E$5)*100</f>
        <v>0.848</v>
      </c>
    </row>
    <row r="10" customFormat="false" ht="15" hidden="false" customHeight="false" outlineLevel="0" collapsed="false">
      <c r="B10" s="2" t="n">
        <f aca="false">D10*$E$1+E10*$E$2</f>
        <v>100</v>
      </c>
      <c r="C10" s="2" t="n">
        <f aca="false">0.5*$E$1*D10^2+0.5*$E$2*E10^2</f>
        <v>333.3812736</v>
      </c>
      <c r="D10" s="2" t="n">
        <f aca="false">N9</f>
        <v>6.5536</v>
      </c>
      <c r="E10" s="2" t="n">
        <f aca="false">O9</f>
        <v>6.7232</v>
      </c>
      <c r="F10" s="2" t="n">
        <f aca="false">D10*$E$1</f>
        <v>32.768</v>
      </c>
      <c r="G10" s="2" t="n">
        <f aca="false">E10*$E$2</f>
        <v>67.232</v>
      </c>
      <c r="H10" s="2" t="n">
        <f aca="false">IF(ROUND(C10,0)=ROUND($C$5,0),0,(IF(C10&lt;$C$5,1,-1)))</f>
        <v>1</v>
      </c>
      <c r="I10" s="2" t="n">
        <f aca="false">IF(C10&gt;$C$5, H10*ABS(I9/2), H10*ABS(I9))</f>
        <v>0.2</v>
      </c>
      <c r="J10" s="2" t="n">
        <f aca="false">F10*I10</f>
        <v>6.5536</v>
      </c>
      <c r="K10" s="2" t="n">
        <f aca="false">J10</f>
        <v>6.5536</v>
      </c>
      <c r="L10" s="2" t="n">
        <f aca="false">F10-J10</f>
        <v>26.2144</v>
      </c>
      <c r="M10" s="2" t="n">
        <f aca="false">G10+K10</f>
        <v>73.7856</v>
      </c>
      <c r="N10" s="2" t="n">
        <f aca="false">L10/$E$1</f>
        <v>5.24288</v>
      </c>
      <c r="O10" s="2" t="n">
        <f aca="false">M10/$E$2</f>
        <v>7.37856</v>
      </c>
      <c r="P10" s="2" t="n">
        <f aca="false">(O10-N10)/($D$5-$E$5)*100</f>
        <v>10.6784</v>
      </c>
    </row>
    <row r="11" customFormat="false" ht="15" hidden="false" customHeight="false" outlineLevel="0" collapsed="false">
      <c r="B11" s="2" t="n">
        <f aca="false">D11*$E$1+E11*$E$2</f>
        <v>100</v>
      </c>
      <c r="C11" s="2" t="n">
        <f aca="false">0.5*$E$1*D11^2+0.5*$E$2*E11^2</f>
        <v>340.935215104</v>
      </c>
      <c r="D11" s="2" t="n">
        <f aca="false">N10</f>
        <v>5.24288</v>
      </c>
      <c r="E11" s="2" t="n">
        <f aca="false">O10</f>
        <v>7.37856</v>
      </c>
      <c r="F11" s="2" t="n">
        <f aca="false">D11*$E$1</f>
        <v>26.2144</v>
      </c>
      <c r="G11" s="2" t="n">
        <f aca="false">E11*$E$2</f>
        <v>73.7856</v>
      </c>
      <c r="H11" s="2" t="n">
        <f aca="false">IF(ROUND(C11,0)=ROUND($C$5,0),0,(IF(C11&lt;$C$5,1,-1)))</f>
        <v>1</v>
      </c>
      <c r="I11" s="2" t="n">
        <f aca="false">IF(C11&gt;$C$5, H11*ABS(I10/2), H11*ABS(I10))</f>
        <v>0.2</v>
      </c>
      <c r="J11" s="2" t="n">
        <f aca="false">F11*I11</f>
        <v>5.24288</v>
      </c>
      <c r="K11" s="2" t="n">
        <f aca="false">J11</f>
        <v>5.24288</v>
      </c>
      <c r="L11" s="2" t="n">
        <f aca="false">F11-J11</f>
        <v>20.97152</v>
      </c>
      <c r="M11" s="2" t="n">
        <f aca="false">G11+K11</f>
        <v>79.02848</v>
      </c>
      <c r="N11" s="2" t="n">
        <f aca="false">L11/$E$1</f>
        <v>4.194304</v>
      </c>
      <c r="O11" s="2" t="n">
        <f aca="false">M11/$E$2</f>
        <v>7.902848</v>
      </c>
      <c r="P11" s="2" t="n">
        <f aca="false">(O11-N11)/($D$5-$E$5)*100</f>
        <v>18.54272</v>
      </c>
    </row>
    <row r="12" customFormat="false" ht="15" hidden="false" customHeight="false" outlineLevel="0" collapsed="false">
      <c r="B12" s="2" t="n">
        <f aca="false">D12*$E$1+E12*$E$2</f>
        <v>100</v>
      </c>
      <c r="C12" s="2" t="n">
        <f aca="false">0.5*$E$1*D12^2+0.5*$E$2*E12^2</f>
        <v>356.25549766656</v>
      </c>
      <c r="D12" s="2" t="n">
        <f aca="false">N11</f>
        <v>4.194304</v>
      </c>
      <c r="E12" s="2" t="n">
        <f aca="false">O11</f>
        <v>7.902848</v>
      </c>
      <c r="F12" s="2" t="n">
        <f aca="false">D12*$E$1</f>
        <v>20.97152</v>
      </c>
      <c r="G12" s="2" t="n">
        <f aca="false">E12*$E$2</f>
        <v>79.02848</v>
      </c>
      <c r="H12" s="2" t="n">
        <f aca="false">IF(ROUND(C12,0)=ROUND($C$5,0),0,(IF(C12&lt;$C$5,1,-1)))</f>
        <v>1</v>
      </c>
      <c r="I12" s="2" t="n">
        <f aca="false">IF(C12&gt;$C$5, H12*ABS(I11/2), H12*ABS(I11))</f>
        <v>0.2</v>
      </c>
      <c r="J12" s="2" t="n">
        <f aca="false">F12*I12</f>
        <v>4.194304</v>
      </c>
      <c r="K12" s="2" t="n">
        <f aca="false">J12</f>
        <v>4.194304</v>
      </c>
      <c r="L12" s="2" t="n">
        <f aca="false">F12-J12</f>
        <v>16.777216</v>
      </c>
      <c r="M12" s="2" t="n">
        <f aca="false">G12+K12</f>
        <v>83.222784</v>
      </c>
      <c r="N12" s="2" t="n">
        <f aca="false">L12/$E$1</f>
        <v>3.3554432</v>
      </c>
      <c r="O12" s="2" t="n">
        <f aca="false">M12/$E$2</f>
        <v>8.3222784</v>
      </c>
      <c r="P12" s="2" t="n">
        <f aca="false">(O12-N12)/($D$5-$E$5)*100</f>
        <v>24.834176</v>
      </c>
    </row>
    <row r="13" customFormat="false" ht="15" hidden="false" customHeight="false" outlineLevel="0" collapsed="false">
      <c r="B13" s="2" t="n">
        <f aca="false">D13*$E$1+E13*$E$2</f>
        <v>100</v>
      </c>
      <c r="C13" s="2" t="n">
        <f aca="false">0.5*$E$1*D13^2+0.5*$E$2*E13^2</f>
        <v>374.449086506598</v>
      </c>
      <c r="D13" s="2" t="n">
        <f aca="false">N12</f>
        <v>3.3554432</v>
      </c>
      <c r="E13" s="2" t="n">
        <f aca="false">O12</f>
        <v>8.3222784</v>
      </c>
      <c r="F13" s="2" t="n">
        <f aca="false">D13*$E$1</f>
        <v>16.777216</v>
      </c>
      <c r="G13" s="2" t="n">
        <f aca="false">E13*$E$2</f>
        <v>83.222784</v>
      </c>
      <c r="H13" s="2" t="n">
        <f aca="false">IF(ROUND(C13,0)=ROUND($C$5,0),0,(IF(C13&lt;$C$5,1,-1)))</f>
        <v>1</v>
      </c>
      <c r="I13" s="2" t="n">
        <f aca="false">IF(C13&gt;$C$5, H13*ABS(I12/2), H13*ABS(I12))</f>
        <v>0.2</v>
      </c>
      <c r="J13" s="2" t="n">
        <f aca="false">F13*I13</f>
        <v>3.3554432</v>
      </c>
      <c r="K13" s="2" t="n">
        <f aca="false">J13</f>
        <v>3.3554432</v>
      </c>
      <c r="L13" s="2" t="n">
        <f aca="false">F13-J13</f>
        <v>13.4217728</v>
      </c>
      <c r="M13" s="2" t="n">
        <f aca="false">G13+K13</f>
        <v>86.5782272</v>
      </c>
      <c r="N13" s="2" t="n">
        <f aca="false">L13/$E$1</f>
        <v>2.68435456</v>
      </c>
      <c r="O13" s="2" t="n">
        <f aca="false">M13/$E$2</f>
        <v>8.65782272</v>
      </c>
      <c r="P13" s="2" t="n">
        <f aca="false">(O13-N13)/($D$5-$E$5)*100</f>
        <v>29.8673408</v>
      </c>
    </row>
    <row r="14" customFormat="false" ht="15" hidden="false" customHeight="false" outlineLevel="0" collapsed="false">
      <c r="B14" s="2" t="n">
        <f aca="false">D14*$E$1+E14*$E$2</f>
        <v>100</v>
      </c>
      <c r="C14" s="2" t="n">
        <f aca="false">0.5*$E$1*D14^2+0.5*$E$2*E14^2</f>
        <v>392.803869764223</v>
      </c>
      <c r="D14" s="2" t="n">
        <f aca="false">N13</f>
        <v>2.68435456</v>
      </c>
      <c r="E14" s="2" t="n">
        <f aca="false">O13</f>
        <v>8.65782272</v>
      </c>
      <c r="F14" s="2" t="n">
        <f aca="false">D14*$E$1</f>
        <v>13.4217728</v>
      </c>
      <c r="G14" s="2" t="n">
        <f aca="false">E14*$E$2</f>
        <v>86.5782272</v>
      </c>
      <c r="H14" s="2" t="n">
        <f aca="false">IF(ROUND(C14,0)=ROUND($C$5,0),0,(IF(C14&lt;$C$5,1,-1)))</f>
        <v>1</v>
      </c>
      <c r="I14" s="2" t="n">
        <f aca="false">IF(C14&gt;$C$5, H14*ABS(I13/2), H14*ABS(I13))</f>
        <v>0.2</v>
      </c>
      <c r="J14" s="2" t="n">
        <f aca="false">F14*I14</f>
        <v>2.68435456</v>
      </c>
      <c r="K14" s="2" t="n">
        <f aca="false">J14</f>
        <v>2.68435456</v>
      </c>
      <c r="L14" s="2" t="n">
        <f aca="false">F14-J14</f>
        <v>10.73741824</v>
      </c>
      <c r="M14" s="2" t="n">
        <f aca="false">G14+K14</f>
        <v>89.26258176</v>
      </c>
      <c r="N14" s="2" t="n">
        <f aca="false">L14/$E$1</f>
        <v>2.147483648</v>
      </c>
      <c r="O14" s="2" t="n">
        <f aca="false">M14/$E$2</f>
        <v>8.926258176</v>
      </c>
      <c r="P14" s="2" t="n">
        <f aca="false">(O14-N14)/($D$5-$E$5)*100</f>
        <v>33.89387264</v>
      </c>
    </row>
    <row r="15" customFormat="false" ht="15" hidden="false" customHeight="false" outlineLevel="0" collapsed="false">
      <c r="B15" s="2" t="n">
        <f aca="false">D15*$E$1+E15*$E$2</f>
        <v>100</v>
      </c>
      <c r="C15" s="2" t="n">
        <f aca="false">0.5*$E$1*D15^2+0.5*$E$2*E15^2</f>
        <v>409.919640169103</v>
      </c>
      <c r="D15" s="2" t="n">
        <f aca="false">N14</f>
        <v>2.147483648</v>
      </c>
      <c r="E15" s="2" t="n">
        <f aca="false">O14</f>
        <v>8.926258176</v>
      </c>
      <c r="F15" s="2" t="n">
        <f aca="false">D15*$E$1</f>
        <v>10.73741824</v>
      </c>
      <c r="G15" s="2" t="n">
        <f aca="false">E15*$E$2</f>
        <v>89.26258176</v>
      </c>
      <c r="H15" s="2" t="n">
        <f aca="false">IF(ROUND(C15,0)=ROUND($C$5,0),0,(IF(C15&lt;$C$5,1,-1)))</f>
        <v>1</v>
      </c>
      <c r="I15" s="2" t="n">
        <f aca="false">IF(C15&gt;$C$5, H15*ABS(I14/2), H15*ABS(I14))</f>
        <v>0.2</v>
      </c>
      <c r="J15" s="2" t="n">
        <f aca="false">F15*I15</f>
        <v>2.147483648</v>
      </c>
      <c r="K15" s="2" t="n">
        <f aca="false">J15</f>
        <v>2.147483648</v>
      </c>
      <c r="L15" s="2" t="n">
        <f aca="false">F15-J15</f>
        <v>8.589934592</v>
      </c>
      <c r="M15" s="2" t="n">
        <f aca="false">G15+K15</f>
        <v>91.410065408</v>
      </c>
      <c r="N15" s="2" t="n">
        <f aca="false">L15/$E$1</f>
        <v>1.7179869184</v>
      </c>
      <c r="O15" s="2" t="n">
        <f aca="false">M15/$E$2</f>
        <v>9.1410065408</v>
      </c>
      <c r="P15" s="2" t="n">
        <f aca="false">(O15-N15)/($D$5-$E$5)*100</f>
        <v>37.115098112</v>
      </c>
    </row>
    <row r="16" customFormat="false" ht="15" hidden="false" customHeight="false" outlineLevel="0" collapsed="false">
      <c r="B16" s="2" t="n">
        <f aca="false">D16*$E$1+E16*$E$2</f>
        <v>100</v>
      </c>
      <c r="C16" s="2" t="n">
        <f aca="false">0.5*$E$1*D16^2+0.5*$E$2*E16^2</f>
        <v>425.168700524226</v>
      </c>
      <c r="D16" s="2" t="n">
        <f aca="false">N15</f>
        <v>1.7179869184</v>
      </c>
      <c r="E16" s="2" t="n">
        <f aca="false">O15</f>
        <v>9.1410065408</v>
      </c>
      <c r="F16" s="2" t="n">
        <f aca="false">D16*$E$1</f>
        <v>8.589934592</v>
      </c>
      <c r="G16" s="2" t="n">
        <f aca="false">E16*$E$2</f>
        <v>91.410065408</v>
      </c>
      <c r="H16" s="2" t="n">
        <f aca="false">IF(ROUND(C16,0)=ROUND($C$5,0),0,(IF(C16&lt;$C$5,1,-1)))</f>
        <v>1</v>
      </c>
      <c r="I16" s="2" t="n">
        <f aca="false">IF(C16&gt;$C$5, H16*ABS(I15/2), H16*ABS(I15))</f>
        <v>0.2</v>
      </c>
      <c r="J16" s="2" t="n">
        <f aca="false">F16*I16</f>
        <v>1.7179869184</v>
      </c>
      <c r="K16" s="2" t="n">
        <f aca="false">J16</f>
        <v>1.7179869184</v>
      </c>
      <c r="L16" s="2" t="n">
        <f aca="false">F16-J16</f>
        <v>6.8719476736</v>
      </c>
      <c r="M16" s="2" t="n">
        <f aca="false">G16+K16</f>
        <v>93.1280523264</v>
      </c>
      <c r="N16" s="2" t="n">
        <f aca="false">L16/$E$1</f>
        <v>1.37438953472</v>
      </c>
      <c r="O16" s="2" t="n">
        <f aca="false">M16/$E$2</f>
        <v>9.31280523264</v>
      </c>
      <c r="P16" s="2" t="n">
        <f aca="false">(O16-N16)/($D$5-$E$5)*100</f>
        <v>39.6920784896</v>
      </c>
    </row>
    <row r="17" customFormat="false" ht="15" hidden="false" customHeight="false" outlineLevel="0" collapsed="false">
      <c r="B17" s="2" t="n">
        <f aca="false">D17*$E$1+E17*$E$2</f>
        <v>100</v>
      </c>
      <c r="C17" s="2" t="n">
        <f aca="false">0.5*$E$1*D17^2+0.5*$E$2*E17^2</f>
        <v>438.364072988305</v>
      </c>
      <c r="D17" s="2" t="n">
        <f aca="false">N16</f>
        <v>1.37438953472</v>
      </c>
      <c r="E17" s="2" t="n">
        <f aca="false">O16</f>
        <v>9.31280523264</v>
      </c>
      <c r="F17" s="2" t="n">
        <f aca="false">D17*$E$1</f>
        <v>6.8719476736</v>
      </c>
      <c r="G17" s="2" t="n">
        <f aca="false">E17*$E$2</f>
        <v>93.1280523264</v>
      </c>
      <c r="H17" s="2" t="n">
        <f aca="false">IF(ROUND(C17,0)=ROUND($C$5,0),0,(IF(C17&lt;$C$5,1,-1)))</f>
        <v>1</v>
      </c>
      <c r="I17" s="2" t="n">
        <f aca="false">IF(C17&gt;$C$5, H17*ABS(I16/2), H17*ABS(I16))</f>
        <v>0.2</v>
      </c>
      <c r="J17" s="2" t="n">
        <f aca="false">F17*I17</f>
        <v>1.37438953472</v>
      </c>
      <c r="K17" s="2" t="n">
        <f aca="false">J17</f>
        <v>1.37438953472</v>
      </c>
      <c r="L17" s="2" t="n">
        <f aca="false">F17-J17</f>
        <v>5.49755813888</v>
      </c>
      <c r="M17" s="2" t="n">
        <f aca="false">G17+K17</f>
        <v>94.50244186112</v>
      </c>
      <c r="N17" s="2" t="n">
        <f aca="false">L17/$E$1</f>
        <v>1.099511627776</v>
      </c>
      <c r="O17" s="2" t="n">
        <f aca="false">M17/$E$2</f>
        <v>9.450244186112</v>
      </c>
      <c r="P17" s="2" t="n">
        <f aca="false">(O17-N17)/($D$5-$E$5)*100</f>
        <v>41.75366279168</v>
      </c>
    </row>
    <row r="18" customFormat="false" ht="15" hidden="false" customHeight="false" outlineLevel="0" collapsed="false">
      <c r="B18" s="2" t="n">
        <f aca="false">D18*$E$1+E18*$E$2</f>
        <v>100</v>
      </c>
      <c r="C18" s="2" t="n">
        <f aca="false">0.5*$E$1*D18^2+0.5*$E$2*E18^2</f>
        <v>449.557890434755</v>
      </c>
      <c r="D18" s="2" t="n">
        <f aca="false">N17</f>
        <v>1.099511627776</v>
      </c>
      <c r="E18" s="2" t="n">
        <f aca="false">O17</f>
        <v>9.450244186112</v>
      </c>
      <c r="F18" s="2" t="n">
        <f aca="false">D18*$E$1</f>
        <v>5.49755813888</v>
      </c>
      <c r="G18" s="2" t="n">
        <f aca="false">E18*$E$2</f>
        <v>94.50244186112</v>
      </c>
      <c r="H18" s="2" t="n">
        <f aca="false">IF(ROUND(C18,0)=ROUND($C$5,0),0,(IF(C18&lt;$C$5,1,-1)))</f>
        <v>1</v>
      </c>
      <c r="I18" s="2" t="n">
        <f aca="false">IF(C18&gt;$C$5, H18*ABS(I17/2), H18*ABS(I17))</f>
        <v>0.2</v>
      </c>
      <c r="J18" s="2" t="n">
        <f aca="false">F18*I18</f>
        <v>1.099511627776</v>
      </c>
      <c r="K18" s="2" t="n">
        <f aca="false">J18</f>
        <v>1.099511627776</v>
      </c>
      <c r="L18" s="2" t="n">
        <f aca="false">F18-J18</f>
        <v>4.398046511104</v>
      </c>
      <c r="M18" s="2" t="n">
        <f aca="false">G18+K18</f>
        <v>95.601953488896</v>
      </c>
      <c r="N18" s="2" t="n">
        <f aca="false">L18/$E$1</f>
        <v>0.8796093022208</v>
      </c>
      <c r="O18" s="2" t="n">
        <f aca="false">M18/$E$2</f>
        <v>9.5601953488896</v>
      </c>
      <c r="P18" s="2" t="n">
        <f aca="false">(O18-N18)/($D$5-$E$5)*100</f>
        <v>43.402930233344</v>
      </c>
    </row>
    <row r="19" customFormat="false" ht="15" hidden="false" customHeight="false" outlineLevel="0" collapsed="false">
      <c r="B19" s="2" t="n">
        <f aca="false">D19*$E$1+E19*$E$2</f>
        <v>100</v>
      </c>
      <c r="C19" s="2" t="n">
        <f aca="false">0.5*$E$1*D19^2+0.5*$E$2*E19^2</f>
        <v>458.920956856035</v>
      </c>
      <c r="D19" s="2" t="n">
        <f aca="false">N18</f>
        <v>0.8796093022208</v>
      </c>
      <c r="E19" s="2" t="n">
        <f aca="false">O18</f>
        <v>9.5601953488896</v>
      </c>
      <c r="F19" s="2" t="n">
        <f aca="false">D19*$E$1</f>
        <v>4.398046511104</v>
      </c>
      <c r="G19" s="2" t="n">
        <f aca="false">E19*$E$2</f>
        <v>95.601953488896</v>
      </c>
      <c r="H19" s="2" t="n">
        <f aca="false">IF(ROUND(C19,0)=ROUND($C$5,0),0,(IF(C19&lt;$C$5,1,-1)))</f>
        <v>1</v>
      </c>
      <c r="I19" s="2" t="n">
        <f aca="false">IF(C19&gt;$C$5, H19*ABS(I18/2), H19*ABS(I18))</f>
        <v>0.2</v>
      </c>
      <c r="J19" s="2" t="n">
        <f aca="false">F19*I19</f>
        <v>0.8796093022208</v>
      </c>
      <c r="K19" s="2" t="n">
        <f aca="false">J19</f>
        <v>0.8796093022208</v>
      </c>
      <c r="L19" s="2" t="n">
        <f aca="false">F19-J19</f>
        <v>3.5184372088832</v>
      </c>
      <c r="M19" s="2" t="n">
        <f aca="false">G19+K19</f>
        <v>96.4815627911169</v>
      </c>
      <c r="N19" s="2" t="n">
        <f aca="false">L19/$E$1</f>
        <v>0.70368744177664</v>
      </c>
      <c r="O19" s="2" t="n">
        <f aca="false">M19/$E$2</f>
        <v>9.64815627911169</v>
      </c>
      <c r="P19" s="2" t="n">
        <f aca="false">(O19-N19)/($D$5-$E$5)*100</f>
        <v>44.7223441866752</v>
      </c>
    </row>
    <row r="20" customFormat="false" ht="15" hidden="false" customHeight="false" outlineLevel="0" collapsed="false">
      <c r="B20" s="2" t="n">
        <f aca="false">D20*$E$1+E20*$E$2</f>
        <v>100</v>
      </c>
      <c r="C20" s="2" t="n">
        <f aca="false">0.5*$E$1*D20^2+0.5*$E$2*E20^2</f>
        <v>466.672537970097</v>
      </c>
      <c r="D20" s="2" t="n">
        <f aca="false">N19</f>
        <v>0.70368744177664</v>
      </c>
      <c r="E20" s="2" t="n">
        <f aca="false">O19</f>
        <v>9.64815627911169</v>
      </c>
      <c r="F20" s="2" t="n">
        <f aca="false">D20*$E$1</f>
        <v>3.5184372088832</v>
      </c>
      <c r="G20" s="2" t="n">
        <f aca="false">E20*$E$2</f>
        <v>96.4815627911169</v>
      </c>
      <c r="H20" s="2" t="n">
        <f aca="false">IF(ROUND(C20,0)=ROUND($C$5,0),0,(IF(C20&lt;$C$5,1,-1)))</f>
        <v>1</v>
      </c>
      <c r="I20" s="2" t="n">
        <f aca="false">IF(C20&gt;$C$5, H20*ABS(I19/2), H20*ABS(I19))</f>
        <v>0.2</v>
      </c>
      <c r="J20" s="2" t="n">
        <f aca="false">F20*I20</f>
        <v>0.70368744177664</v>
      </c>
      <c r="K20" s="2" t="n">
        <f aca="false">J20</f>
        <v>0.70368744177664</v>
      </c>
      <c r="L20" s="2" t="n">
        <f aca="false">F20-J20</f>
        <v>2.81474976710656</v>
      </c>
      <c r="M20" s="2" t="n">
        <f aca="false">G20+K20</f>
        <v>97.1852502328935</v>
      </c>
      <c r="N20" s="2" t="n">
        <f aca="false">L20/$E$1</f>
        <v>0.562949953421312</v>
      </c>
      <c r="O20" s="2" t="n">
        <f aca="false">M20/$E$2</f>
        <v>9.71852502328935</v>
      </c>
      <c r="P20" s="2" t="n">
        <f aca="false">(O20-N20)/($D$5-$E$5)*100</f>
        <v>45.7778753493402</v>
      </c>
    </row>
    <row r="21" customFormat="false" ht="15" hidden="false" customHeight="false" outlineLevel="0" collapsed="false">
      <c r="B21" s="2" t="n">
        <f aca="false">D21*$E$1+E21*$E$2</f>
        <v>100</v>
      </c>
      <c r="C21" s="2" t="n">
        <f aca="false">0.5*$E$1*D21^2+0.5*$E$2*E21^2</f>
        <v>473.040924766649</v>
      </c>
      <c r="D21" s="2" t="n">
        <f aca="false">N20</f>
        <v>0.562949953421312</v>
      </c>
      <c r="E21" s="2" t="n">
        <f aca="false">O20</f>
        <v>9.71852502328935</v>
      </c>
      <c r="F21" s="2" t="n">
        <f aca="false">D21*$E$1</f>
        <v>2.81474976710656</v>
      </c>
      <c r="G21" s="2" t="n">
        <f aca="false">E21*$E$2</f>
        <v>97.1852502328935</v>
      </c>
      <c r="H21" s="2" t="n">
        <f aca="false">IF(ROUND(C21,0)=ROUND($C$5,0),0,(IF(C21&lt;$C$5,1,-1)))</f>
        <v>1</v>
      </c>
      <c r="I21" s="2" t="n">
        <f aca="false">IF(C21&gt;$C$5, H21*ABS(I20/2), H21*ABS(I20))</f>
        <v>0.2</v>
      </c>
      <c r="J21" s="2" t="n">
        <f aca="false">F21*I21</f>
        <v>0.562949953421312</v>
      </c>
      <c r="K21" s="2" t="n">
        <f aca="false">J21</f>
        <v>0.562949953421312</v>
      </c>
      <c r="L21" s="2" t="n">
        <f aca="false">F21-J21</f>
        <v>2.25179981368525</v>
      </c>
      <c r="M21" s="2" t="n">
        <f aca="false">G21+K21</f>
        <v>97.7482001863148</v>
      </c>
      <c r="N21" s="2" t="n">
        <f aca="false">L21/$E$1</f>
        <v>0.45035996273705</v>
      </c>
      <c r="O21" s="2" t="n">
        <f aca="false">M21/$E$2</f>
        <v>9.77482001863148</v>
      </c>
      <c r="P21" s="2" t="n">
        <f aca="false">(O21-N21)/($D$5-$E$5)*100</f>
        <v>46.6223002794721</v>
      </c>
    </row>
    <row r="22" customFormat="false" ht="15" hidden="false" customHeight="false" outlineLevel="0" collapsed="false">
      <c r="B22" s="2" t="n">
        <f aca="false">D22*$E$1+E22*$E$2</f>
        <v>100</v>
      </c>
      <c r="C22" s="2" t="n">
        <f aca="false">0.5*$E$1*D22^2+0.5*$E$2*E22^2</f>
        <v>478.242592223285</v>
      </c>
      <c r="D22" s="2" t="n">
        <f aca="false">N21</f>
        <v>0.45035996273705</v>
      </c>
      <c r="E22" s="2" t="n">
        <f aca="false">O21</f>
        <v>9.77482001863148</v>
      </c>
      <c r="F22" s="2" t="n">
        <f aca="false">D22*$E$1</f>
        <v>2.25179981368525</v>
      </c>
      <c r="G22" s="2" t="n">
        <f aca="false">E22*$E$2</f>
        <v>97.7482001863148</v>
      </c>
      <c r="H22" s="2" t="n">
        <f aca="false">IF(ROUND(C22,0)=ROUND($C$5,0),0,(IF(C22&lt;$C$5,1,-1)))</f>
        <v>1</v>
      </c>
      <c r="I22" s="2" t="n">
        <f aca="false">IF(C22&gt;$C$5, H22*ABS(I21/2), H22*ABS(I21))</f>
        <v>0.2</v>
      </c>
      <c r="J22" s="2" t="n">
        <f aca="false">F22*I22</f>
        <v>0.45035996273705</v>
      </c>
      <c r="K22" s="2" t="n">
        <f aca="false">J22</f>
        <v>0.45035996273705</v>
      </c>
      <c r="L22" s="2" t="n">
        <f aca="false">F22-J22</f>
        <v>1.8014398509482</v>
      </c>
      <c r="M22" s="2" t="n">
        <f aca="false">G22+K22</f>
        <v>98.1985601490518</v>
      </c>
      <c r="N22" s="2" t="n">
        <f aca="false">L22/$E$1</f>
        <v>0.36028797018964</v>
      </c>
      <c r="O22" s="2" t="n">
        <f aca="false">M22/$E$2</f>
        <v>9.81985601490518</v>
      </c>
      <c r="P22" s="2" t="n">
        <f aca="false">(O22-N22)/($D$5-$E$5)*100</f>
        <v>47.2978402235777</v>
      </c>
    </row>
    <row r="23" customFormat="false" ht="15" hidden="false" customHeight="false" outlineLevel="0" collapsed="false">
      <c r="B23" s="2" t="n">
        <f aca="false">D23*$E$1+E23*$E$2</f>
        <v>100</v>
      </c>
      <c r="C23" s="2" t="n">
        <f aca="false">0.5*$E$1*D23^2+0.5*$E$2*E23^2</f>
        <v>482.472379321006</v>
      </c>
      <c r="D23" s="2" t="n">
        <f aca="false">N22</f>
        <v>0.36028797018964</v>
      </c>
      <c r="E23" s="2" t="n">
        <f aca="false">O22</f>
        <v>9.81985601490518</v>
      </c>
      <c r="F23" s="2" t="n">
        <f aca="false">D23*$E$1</f>
        <v>1.8014398509482</v>
      </c>
      <c r="G23" s="2" t="n">
        <f aca="false">E23*$E$2</f>
        <v>98.1985601490518</v>
      </c>
      <c r="H23" s="2" t="n">
        <f aca="false">IF(ROUND(C23,0)=ROUND($C$5,0),0,(IF(C23&lt;$C$5,1,-1)))</f>
        <v>1</v>
      </c>
      <c r="I23" s="2" t="n">
        <f aca="false">IF(C23&gt;$C$5, H23*ABS(I22/2), H23*ABS(I22))</f>
        <v>0.2</v>
      </c>
      <c r="J23" s="2" t="n">
        <f aca="false">F23*I23</f>
        <v>0.36028797018964</v>
      </c>
      <c r="K23" s="2" t="n">
        <f aca="false">J23</f>
        <v>0.36028797018964</v>
      </c>
      <c r="L23" s="2" t="n">
        <f aca="false">F23-J23</f>
        <v>1.44115188075856</v>
      </c>
      <c r="M23" s="2" t="n">
        <f aca="false">G23+K23</f>
        <v>98.5588481192415</v>
      </c>
      <c r="N23" s="2" t="n">
        <f aca="false">L23/$E$1</f>
        <v>0.288230376151712</v>
      </c>
      <c r="O23" s="2" t="n">
        <f aca="false">M23/$E$2</f>
        <v>9.85588481192415</v>
      </c>
      <c r="P23" s="2" t="n">
        <f aca="false">(O23-N23)/($D$5-$E$5)*100</f>
        <v>47.8382721788622</v>
      </c>
    </row>
    <row r="24" customFormat="false" ht="15" hidden="false" customHeight="false" outlineLevel="0" collapsed="false">
      <c r="B24" s="2" t="n">
        <f aca="false">D24*$E$1+E24*$E$2</f>
        <v>100</v>
      </c>
      <c r="C24" s="2" t="n">
        <f aca="false">0.5*$E$1*D24^2+0.5*$E$2*E24^2</f>
        <v>485.900019003927</v>
      </c>
      <c r="D24" s="2" t="n">
        <f aca="false">N23</f>
        <v>0.288230376151712</v>
      </c>
      <c r="E24" s="2" t="n">
        <f aca="false">O23</f>
        <v>9.85588481192415</v>
      </c>
      <c r="F24" s="2" t="n">
        <f aca="false">D24*$E$1</f>
        <v>1.44115188075856</v>
      </c>
      <c r="G24" s="2" t="n">
        <f aca="false">E24*$E$2</f>
        <v>98.5588481192415</v>
      </c>
      <c r="H24" s="2" t="n">
        <f aca="false">IF(ROUND(C24,0)=ROUND($C$5,0),0,(IF(C24&lt;$C$5,1,-1)))</f>
        <v>1</v>
      </c>
      <c r="I24" s="2" t="n">
        <f aca="false">IF(C24&gt;$C$5, H24*ABS(I23/2), H24*ABS(I23))</f>
        <v>0.2</v>
      </c>
      <c r="J24" s="2" t="n">
        <f aca="false">F24*I24</f>
        <v>0.288230376151712</v>
      </c>
      <c r="K24" s="2" t="n">
        <f aca="false">J24</f>
        <v>0.288230376151712</v>
      </c>
      <c r="L24" s="2" t="n">
        <f aca="false">F24-J24</f>
        <v>1.15292150460685</v>
      </c>
      <c r="M24" s="2" t="n">
        <f aca="false">G24+K24</f>
        <v>98.8470784953932</v>
      </c>
      <c r="N24" s="2" t="n">
        <f aca="false">L24/$E$1</f>
        <v>0.230584300921369</v>
      </c>
      <c r="O24" s="2" t="n">
        <f aca="false">M24/$E$2</f>
        <v>9.88470784953932</v>
      </c>
      <c r="P24" s="2" t="n">
        <f aca="false">(O24-N24)/($D$5-$E$5)*100</f>
        <v>48.2706177430898</v>
      </c>
    </row>
    <row r="25" customFormat="false" ht="15" hidden="false" customHeight="false" outlineLevel="0" collapsed="false">
      <c r="B25" s="2" t="n">
        <f aca="false">D25*$E$1+E25*$E$2</f>
        <v>100</v>
      </c>
      <c r="C25" s="2" t="n">
        <f aca="false">0.5*$E$1*D25^2+0.5*$E$2*E25^2</f>
        <v>488.6701691533</v>
      </c>
      <c r="D25" s="2" t="n">
        <f aca="false">N24</f>
        <v>0.230584300921369</v>
      </c>
      <c r="E25" s="2" t="n">
        <f aca="false">O24</f>
        <v>9.88470784953932</v>
      </c>
      <c r="F25" s="2" t="n">
        <f aca="false">D25*$E$1</f>
        <v>1.15292150460685</v>
      </c>
      <c r="G25" s="2" t="n">
        <f aca="false">E25*$E$2</f>
        <v>98.8470784953932</v>
      </c>
      <c r="H25" s="2" t="n">
        <f aca="false">IF(ROUND(C25,0)=ROUND($C$5,0),0,(IF(C25&lt;$C$5,1,-1)))</f>
        <v>1</v>
      </c>
      <c r="I25" s="2" t="n">
        <f aca="false">IF(C25&gt;$C$5, H25*ABS(I24/2), H25*ABS(I24))</f>
        <v>0.2</v>
      </c>
      <c r="J25" s="2" t="n">
        <f aca="false">F25*I25</f>
        <v>0.230584300921369</v>
      </c>
      <c r="K25" s="2" t="n">
        <f aca="false">J25</f>
        <v>0.230584300921369</v>
      </c>
      <c r="L25" s="2" t="n">
        <f aca="false">F25-J25</f>
        <v>0.922337203685478</v>
      </c>
      <c r="M25" s="2" t="n">
        <f aca="false">G25+K25</f>
        <v>99.0776627963146</v>
      </c>
      <c r="N25" s="2" t="n">
        <f aca="false">L25/$E$1</f>
        <v>0.184467440737096</v>
      </c>
      <c r="O25" s="2" t="n">
        <f aca="false">M25/$E$2</f>
        <v>9.90776627963146</v>
      </c>
      <c r="P25" s="2" t="n">
        <f aca="false">(O25-N25)/($D$5-$E$5)*100</f>
        <v>48.6164941944718</v>
      </c>
    </row>
    <row r="26" customFormat="false" ht="15" hidden="false" customHeight="false" outlineLevel="0" collapsed="false">
      <c r="B26" s="2" t="n">
        <f aca="false">D26*$E$1+E26*$E$2</f>
        <v>100</v>
      </c>
      <c r="C26" s="2" t="n">
        <f aca="false">0.5*$E$1*D26^2+0.5*$E$2*E26^2</f>
        <v>490.904233850741</v>
      </c>
      <c r="D26" s="2" t="n">
        <f aca="false">N25</f>
        <v>0.184467440737096</v>
      </c>
      <c r="E26" s="2" t="n">
        <f aca="false">O25</f>
        <v>9.90776627963146</v>
      </c>
      <c r="F26" s="2" t="n">
        <f aca="false">D26*$E$1</f>
        <v>0.922337203685478</v>
      </c>
      <c r="G26" s="2" t="n">
        <f aca="false">E26*$E$2</f>
        <v>99.0776627963146</v>
      </c>
      <c r="H26" s="2" t="n">
        <f aca="false">IF(ROUND(C26,0)=ROUND($C$5,0),0,(IF(C26&lt;$C$5,1,-1)))</f>
        <v>1</v>
      </c>
      <c r="I26" s="2" t="n">
        <f aca="false">IF(C26&gt;$C$5, H26*ABS(I25/2), H26*ABS(I25))</f>
        <v>0.2</v>
      </c>
      <c r="J26" s="2" t="n">
        <f aca="false">F26*I26</f>
        <v>0.184467440737096</v>
      </c>
      <c r="K26" s="2" t="n">
        <f aca="false">J26</f>
        <v>0.184467440737096</v>
      </c>
      <c r="L26" s="2" t="n">
        <f aca="false">F26-J26</f>
        <v>0.737869762948382</v>
      </c>
      <c r="M26" s="2" t="n">
        <f aca="false">G26+K26</f>
        <v>99.2621302370517</v>
      </c>
      <c r="N26" s="2" t="n">
        <f aca="false">L26/$E$1</f>
        <v>0.147573952589676</v>
      </c>
      <c r="O26" s="2" t="n">
        <f aca="false">M26/$E$2</f>
        <v>9.92621302370517</v>
      </c>
      <c r="P26" s="2" t="n">
        <f aca="false">(O26-N26)/($D$5-$E$5)*100</f>
        <v>48.8931953555775</v>
      </c>
    </row>
    <row r="27" customFormat="false" ht="15" hidden="false" customHeight="false" outlineLevel="0" collapsed="false">
      <c r="B27" s="2" t="n">
        <f aca="false">D27*$E$1+E27*$E$2</f>
        <v>100</v>
      </c>
      <c r="C27" s="2" t="n">
        <f aca="false">0.5*$E$1*D27^2+0.5*$E$2*E27^2</f>
        <v>492.702970138578</v>
      </c>
      <c r="D27" s="2" t="n">
        <f aca="false">N26</f>
        <v>0.147573952589676</v>
      </c>
      <c r="E27" s="2" t="n">
        <f aca="false">O26</f>
        <v>9.92621302370517</v>
      </c>
      <c r="F27" s="2" t="n">
        <f aca="false">D27*$E$1</f>
        <v>0.737869762948382</v>
      </c>
      <c r="G27" s="2" t="n">
        <f aca="false">E27*$E$2</f>
        <v>99.2621302370517</v>
      </c>
      <c r="H27" s="2" t="n">
        <f aca="false">IF(ROUND(C27,0)=ROUND($C$5,0),0,(IF(C27&lt;$C$5,1,-1)))</f>
        <v>1</v>
      </c>
      <c r="I27" s="2" t="n">
        <f aca="false">IF(C27&gt;$C$5, H27*ABS(I26/2), H27*ABS(I26))</f>
        <v>0.2</v>
      </c>
      <c r="J27" s="2" t="n">
        <f aca="false">F27*I27</f>
        <v>0.147573952589676</v>
      </c>
      <c r="K27" s="2" t="n">
        <f aca="false">J27</f>
        <v>0.147573952589676</v>
      </c>
      <c r="L27" s="2" t="n">
        <f aca="false">F27-J27</f>
        <v>0.590295810358706</v>
      </c>
      <c r="M27" s="2" t="n">
        <f aca="false">G27+K27</f>
        <v>99.4097041896414</v>
      </c>
      <c r="N27" s="2" t="n">
        <f aca="false">L27/$E$1</f>
        <v>0.118059162071741</v>
      </c>
      <c r="O27" s="2" t="n">
        <f aca="false">M27/$E$2</f>
        <v>9.94097041896414</v>
      </c>
      <c r="P27" s="2" t="n">
        <f aca="false">(O27-N27)/($D$5-$E$5)*100</f>
        <v>49.114556284462</v>
      </c>
    </row>
    <row r="28" customFormat="false" ht="15" hidden="false" customHeight="false" outlineLevel="0" collapsed="false">
      <c r="B28" s="2" t="n">
        <f aca="false">D28*$E$1+E28*$E$2</f>
        <v>100</v>
      </c>
      <c r="C28" s="2" t="n">
        <f aca="false">0.5*$E$1*D28^2+0.5*$E$2*E28^2</f>
        <v>494.149309267973</v>
      </c>
      <c r="D28" s="2" t="n">
        <f aca="false">N27</f>
        <v>0.118059162071741</v>
      </c>
      <c r="E28" s="2" t="n">
        <f aca="false">O27</f>
        <v>9.94097041896414</v>
      </c>
      <c r="F28" s="2" t="n">
        <f aca="false">D28*$E$1</f>
        <v>0.590295810358706</v>
      </c>
      <c r="G28" s="2" t="n">
        <f aca="false">E28*$E$2</f>
        <v>99.4097041896414</v>
      </c>
      <c r="H28" s="2" t="n">
        <f aca="false">IF(ROUND(C28,0)=ROUND($C$5,0),0,(IF(C28&lt;$C$5,1,-1)))</f>
        <v>1</v>
      </c>
      <c r="I28" s="2" t="n">
        <f aca="false">IF(C28&gt;$C$5, H28*ABS(I27/2), H28*ABS(I27))</f>
        <v>0.2</v>
      </c>
      <c r="J28" s="2" t="n">
        <f aca="false">F28*I28</f>
        <v>0.118059162071741</v>
      </c>
      <c r="K28" s="2" t="n">
        <f aca="false">J28</f>
        <v>0.118059162071741</v>
      </c>
      <c r="L28" s="2" t="n">
        <f aca="false">F28-J28</f>
        <v>0.472236648286965</v>
      </c>
      <c r="M28" s="2" t="n">
        <f aca="false">G28+K28</f>
        <v>99.5277633517131</v>
      </c>
      <c r="N28" s="2" t="n">
        <f aca="false">L28/$E$1</f>
        <v>0.0944473296573929</v>
      </c>
      <c r="O28" s="2" t="n">
        <f aca="false">M28/$E$2</f>
        <v>9.95277633517131</v>
      </c>
      <c r="P28" s="2" t="n">
        <f aca="false">(O28-N28)/($D$5-$E$5)*100</f>
        <v>49.2916450275696</v>
      </c>
    </row>
    <row r="29" customFormat="false" ht="15" hidden="false" customHeight="false" outlineLevel="0" collapsed="false">
      <c r="B29" s="2" t="n">
        <f aca="false">D29*$E$1+E29*$E$2</f>
        <v>100</v>
      </c>
      <c r="C29" s="2" t="n">
        <f aca="false">0.5*$E$1*D29^2+0.5*$E$2*E29^2</f>
        <v>495.311084634929</v>
      </c>
      <c r="D29" s="2" t="n">
        <f aca="false">N28</f>
        <v>0.0944473296573929</v>
      </c>
      <c r="E29" s="2" t="n">
        <f aca="false">O28</f>
        <v>9.95277633517131</v>
      </c>
      <c r="F29" s="2" t="n">
        <f aca="false">D29*$E$1</f>
        <v>0.472236648286965</v>
      </c>
      <c r="G29" s="2" t="n">
        <f aca="false">E29*$E$2</f>
        <v>99.5277633517131</v>
      </c>
      <c r="H29" s="2" t="n">
        <f aca="false">IF(ROUND(C29,0)=ROUND($C$5,0),0,(IF(C29&lt;$C$5,1,-1)))</f>
        <v>1</v>
      </c>
      <c r="I29" s="2" t="n">
        <f aca="false">IF(C29&gt;$C$5, H29*ABS(I28/2), H29*ABS(I28))</f>
        <v>0.2</v>
      </c>
      <c r="J29" s="2" t="n">
        <f aca="false">F29*I29</f>
        <v>0.0944473296573929</v>
      </c>
      <c r="K29" s="2" t="n">
        <f aca="false">J29</f>
        <v>0.0944473296573929</v>
      </c>
      <c r="L29" s="2" t="n">
        <f aca="false">F29-J29</f>
        <v>0.377789318629572</v>
      </c>
      <c r="M29" s="2" t="n">
        <f aca="false">G29+K29</f>
        <v>99.6222106813705</v>
      </c>
      <c r="N29" s="2" t="n">
        <f aca="false">L29/$E$1</f>
        <v>0.0755578637259143</v>
      </c>
      <c r="O29" s="2" t="n">
        <f aca="false">M29/$E$2</f>
        <v>9.96222106813705</v>
      </c>
      <c r="P29" s="2" t="n">
        <f aca="false">(O29-N29)/($D$5-$E$5)*100</f>
        <v>49.4333160220557</v>
      </c>
    </row>
    <row r="30" customFormat="false" ht="15" hidden="false" customHeight="false" outlineLevel="0" collapsed="false">
      <c r="B30" s="2" t="n">
        <f aca="false">D30*$E$1+E30*$E$2</f>
        <v>100</v>
      </c>
      <c r="C30" s="2" t="n">
        <f aca="false">0.5*$E$1*D30^2+0.5*$E$2*E30^2</f>
        <v>496.243515529096</v>
      </c>
      <c r="D30" s="2" t="n">
        <f aca="false">N29</f>
        <v>0.0755578637259143</v>
      </c>
      <c r="E30" s="2" t="n">
        <f aca="false">O29</f>
        <v>9.96222106813705</v>
      </c>
      <c r="F30" s="2" t="n">
        <f aca="false">D30*$E$1</f>
        <v>0.377789318629572</v>
      </c>
      <c r="G30" s="2" t="n">
        <f aca="false">E30*$E$2</f>
        <v>99.6222106813705</v>
      </c>
      <c r="H30" s="2" t="n">
        <f aca="false">IF(ROUND(C30,0)=ROUND($C$5,0),0,(IF(C30&lt;$C$5,1,-1)))</f>
        <v>1</v>
      </c>
      <c r="I30" s="2" t="n">
        <f aca="false">IF(C30&gt;$C$5, H30*ABS(I29/2), H30*ABS(I29))</f>
        <v>0.2</v>
      </c>
      <c r="J30" s="2" t="n">
        <f aca="false">F30*I30</f>
        <v>0.0755578637259143</v>
      </c>
      <c r="K30" s="2" t="n">
        <f aca="false">J30</f>
        <v>0.0755578637259143</v>
      </c>
      <c r="L30" s="2" t="n">
        <f aca="false">F30-J30</f>
        <v>0.302231454903657</v>
      </c>
      <c r="M30" s="2" t="n">
        <f aca="false">G30+K30</f>
        <v>99.6977685450964</v>
      </c>
      <c r="N30" s="2" t="n">
        <f aca="false">L30/$E$1</f>
        <v>0.0604462909807315</v>
      </c>
      <c r="O30" s="2" t="n">
        <f aca="false">M30/$E$2</f>
        <v>9.96977685450964</v>
      </c>
      <c r="P30" s="2" t="n">
        <f aca="false">(O30-N30)/($D$5-$E$5)*100</f>
        <v>49.5466528176446</v>
      </c>
    </row>
    <row r="31" customFormat="false" ht="15" hidden="false" customHeight="false" outlineLevel="0" collapsed="false">
      <c r="B31" s="2" t="n">
        <f aca="false">D31*$E$1+E31*$E$2</f>
        <v>100</v>
      </c>
      <c r="C31" s="2" t="n">
        <f aca="false">0.5*$E$1*D31^2+0.5*$E$2*E31^2</f>
        <v>496.991387028814</v>
      </c>
      <c r="D31" s="2" t="n">
        <f aca="false">N30</f>
        <v>0.0604462909807315</v>
      </c>
      <c r="E31" s="2" t="n">
        <f aca="false">O30</f>
        <v>9.96977685450964</v>
      </c>
      <c r="F31" s="2" t="n">
        <f aca="false">D31*$E$1</f>
        <v>0.302231454903657</v>
      </c>
      <c r="G31" s="2" t="n">
        <f aca="false">E31*$E$2</f>
        <v>99.6977685450964</v>
      </c>
      <c r="H31" s="2" t="n">
        <f aca="false">IF(ROUND(C31,0)=ROUND($C$5,0),0,(IF(C31&lt;$C$5,1,-1)))</f>
        <v>1</v>
      </c>
      <c r="I31" s="2" t="n">
        <f aca="false">IF(C31&gt;$C$5, H31*ABS(I30/2), H31*ABS(I30))</f>
        <v>0.2</v>
      </c>
      <c r="J31" s="2" t="n">
        <f aca="false">F31*I31</f>
        <v>0.0604462909807315</v>
      </c>
      <c r="K31" s="2" t="n">
        <f aca="false">J31</f>
        <v>0.0604462909807315</v>
      </c>
      <c r="L31" s="2" t="n">
        <f aca="false">F31-J31</f>
        <v>0.241785163922926</v>
      </c>
      <c r="M31" s="2" t="n">
        <f aca="false">G31+K31</f>
        <v>99.7582148360772</v>
      </c>
      <c r="N31" s="2" t="n">
        <f aca="false">L31/$E$1</f>
        <v>0.0483570327845852</v>
      </c>
      <c r="O31" s="2" t="n">
        <f aca="false">M31/$E$2</f>
        <v>9.97582148360772</v>
      </c>
      <c r="P31" s="2" t="n">
        <f aca="false">(O31-N31)/($D$5-$E$5)*100</f>
        <v>49.6373222541157</v>
      </c>
    </row>
    <row r="32" customFormat="false" ht="15" hidden="false" customHeight="false" outlineLevel="0" collapsed="false">
      <c r="B32" s="2" t="n">
        <f aca="false">D32*$E$1+E32*$E$2</f>
        <v>100</v>
      </c>
      <c r="C32" s="2" t="n">
        <f aca="false">0.5*$E$1*D32^2+0.5*$E$2*E32^2</f>
        <v>497.590917370596</v>
      </c>
      <c r="D32" s="2" t="n">
        <f aca="false">N31</f>
        <v>0.0483570327845852</v>
      </c>
      <c r="E32" s="2" t="n">
        <f aca="false">O31</f>
        <v>9.97582148360772</v>
      </c>
      <c r="F32" s="2" t="n">
        <f aca="false">D32*$E$1</f>
        <v>0.241785163922926</v>
      </c>
      <c r="G32" s="2" t="n">
        <f aca="false">E32*$E$2</f>
        <v>99.7582148360772</v>
      </c>
      <c r="H32" s="2" t="n">
        <f aca="false">IF(ROUND(C32,0)=ROUND($C$5,0),0,(IF(C32&lt;$C$5,1,-1)))</f>
        <v>1</v>
      </c>
      <c r="I32" s="2" t="n">
        <f aca="false">IF(C32&gt;$C$5, H32*ABS(I31/2), H32*ABS(I31))</f>
        <v>0.2</v>
      </c>
      <c r="J32" s="2" t="n">
        <f aca="false">F32*I32</f>
        <v>0.0483570327845852</v>
      </c>
      <c r="K32" s="2" t="n">
        <f aca="false">J32</f>
        <v>0.0483570327845852</v>
      </c>
      <c r="L32" s="2" t="n">
        <f aca="false">F32-J32</f>
        <v>0.193428131138341</v>
      </c>
      <c r="M32" s="2" t="n">
        <f aca="false">G32+K32</f>
        <v>99.8065718688618</v>
      </c>
      <c r="N32" s="2" t="n">
        <f aca="false">L32/$E$1</f>
        <v>0.0386856262276681</v>
      </c>
      <c r="O32" s="2" t="n">
        <f aca="false">M32/$E$2</f>
        <v>9.98065718688618</v>
      </c>
      <c r="P32" s="2" t="n">
        <f aca="false">(O32-N32)/($D$5-$E$5)*100</f>
        <v>49.7098578032925</v>
      </c>
    </row>
    <row r="33" customFormat="false" ht="15" hidden="false" customHeight="false" outlineLevel="0" collapsed="false">
      <c r="B33" s="2" t="n">
        <f aca="false">D33*$E$1+E33*$E$2</f>
        <v>100</v>
      </c>
      <c r="C33" s="2" t="n">
        <f aca="false">0.5*$E$1*D33^2+0.5*$E$2*E33^2</f>
        <v>498.071330854905</v>
      </c>
      <c r="D33" s="2" t="n">
        <f aca="false">N32</f>
        <v>0.0386856262276681</v>
      </c>
      <c r="E33" s="2" t="n">
        <f aca="false">O32</f>
        <v>9.98065718688618</v>
      </c>
      <c r="F33" s="2" t="n">
        <f aca="false">D33*$E$1</f>
        <v>0.193428131138341</v>
      </c>
      <c r="G33" s="2" t="n">
        <f aca="false">E33*$E$2</f>
        <v>99.8065718688618</v>
      </c>
      <c r="H33" s="2" t="n">
        <f aca="false">IF(ROUND(C33,0)=ROUND($C$5,0),0,(IF(C33&lt;$C$5,1,-1)))</f>
        <v>1</v>
      </c>
      <c r="I33" s="2" t="n">
        <f aca="false">IF(C33&gt;$C$5, H33*ABS(I32/2), H33*ABS(I32))</f>
        <v>0.2</v>
      </c>
      <c r="J33" s="2" t="n">
        <f aca="false">F33*I33</f>
        <v>0.0386856262276681</v>
      </c>
      <c r="K33" s="2" t="n">
        <f aca="false">J33</f>
        <v>0.0386856262276681</v>
      </c>
      <c r="L33" s="2" t="n">
        <f aca="false">F33-J33</f>
        <v>0.154742504910673</v>
      </c>
      <c r="M33" s="2" t="n">
        <f aca="false">G33+K33</f>
        <v>99.8452574950894</v>
      </c>
      <c r="N33" s="2" t="n">
        <f aca="false">L33/$E$1</f>
        <v>0.0309485009821345</v>
      </c>
      <c r="O33" s="2" t="n">
        <f aca="false">M33/$E$2</f>
        <v>9.98452574950894</v>
      </c>
      <c r="P33" s="2" t="n">
        <f aca="false">(O33-N33)/($D$5-$E$5)*100</f>
        <v>49.767886242634</v>
      </c>
    </row>
    <row r="34" customFormat="false" ht="15" hidden="false" customHeight="false" outlineLevel="0" collapsed="false">
      <c r="B34" s="2" t="n">
        <f aca="false">D34*$E$1+E34*$E$2</f>
        <v>100</v>
      </c>
      <c r="C34" s="2" t="n">
        <f aca="false">0.5*$E$1*D34^2+0.5*$E$2*E34^2</f>
        <v>498.456166737318</v>
      </c>
      <c r="D34" s="2" t="n">
        <f aca="false">N33</f>
        <v>0.0309485009821345</v>
      </c>
      <c r="E34" s="2" t="n">
        <f aca="false">O33</f>
        <v>9.98452574950894</v>
      </c>
      <c r="F34" s="2" t="n">
        <f aca="false">D34*$E$1</f>
        <v>0.154742504910673</v>
      </c>
      <c r="G34" s="2" t="n">
        <f aca="false">E34*$E$2</f>
        <v>99.8452574950894</v>
      </c>
      <c r="H34" s="2" t="n">
        <f aca="false">IF(ROUND(C34,0)=ROUND($C$5,0),0,(IF(C34&lt;$C$5,1,-1)))</f>
        <v>1</v>
      </c>
      <c r="I34" s="2" t="n">
        <f aca="false">IF(C34&gt;$C$5, H34*ABS(I33/2), H34*ABS(I33))</f>
        <v>0.2</v>
      </c>
      <c r="J34" s="2" t="n">
        <f aca="false">F34*I34</f>
        <v>0.0309485009821345</v>
      </c>
      <c r="K34" s="2" t="n">
        <f aca="false">J34</f>
        <v>0.0309485009821345</v>
      </c>
      <c r="L34" s="2" t="n">
        <f aca="false">F34-J34</f>
        <v>0.123794003928538</v>
      </c>
      <c r="M34" s="2" t="n">
        <f aca="false">G34+K34</f>
        <v>99.8762059960716</v>
      </c>
      <c r="N34" s="2" t="n">
        <f aca="false">L34/$E$1</f>
        <v>0.0247588007857076</v>
      </c>
      <c r="O34" s="2" t="n">
        <f aca="false">M34/$E$2</f>
        <v>9.98762059960716</v>
      </c>
      <c r="P34" s="2" t="n">
        <f aca="false">(O34-N34)/($D$5-$E$5)*100</f>
        <v>49.8143089941073</v>
      </c>
    </row>
    <row r="35" customFormat="false" ht="15" hidden="false" customHeight="false" outlineLevel="0" collapsed="false">
      <c r="B35" s="2" t="n">
        <f aca="false">D35*$E$1+E35*$E$2</f>
        <v>100</v>
      </c>
      <c r="C35" s="2" t="n">
        <f aca="false">0.5*$E$1*D35^2+0.5*$E$2*E35^2</f>
        <v>498.764358704027</v>
      </c>
      <c r="D35" s="2" t="n">
        <f aca="false">N34</f>
        <v>0.0247588007857076</v>
      </c>
      <c r="E35" s="2" t="n">
        <f aca="false">O34</f>
        <v>9.98762059960716</v>
      </c>
      <c r="F35" s="2" t="n">
        <f aca="false">D35*$E$1</f>
        <v>0.123794003928538</v>
      </c>
      <c r="G35" s="2" t="n">
        <f aca="false">E35*$E$2</f>
        <v>99.8762059960716</v>
      </c>
      <c r="H35" s="2" t="n">
        <f aca="false">IF(ROUND(C35,0)=ROUND($C$5,0),0,(IF(C35&lt;$C$5,1,-1)))</f>
        <v>1</v>
      </c>
      <c r="I35" s="2" t="n">
        <f aca="false">IF(C35&gt;$C$5, H35*ABS(I34/2), H35*ABS(I34))</f>
        <v>0.2</v>
      </c>
      <c r="J35" s="2" t="n">
        <f aca="false">F35*I35</f>
        <v>0.0247588007857076</v>
      </c>
      <c r="K35" s="2" t="n">
        <f aca="false">J35</f>
        <v>0.0247588007857076</v>
      </c>
      <c r="L35" s="2" t="n">
        <f aca="false">F35-J35</f>
        <v>0.0990352031428304</v>
      </c>
      <c r="M35" s="2" t="n">
        <f aca="false">G35+K35</f>
        <v>99.9009647968573</v>
      </c>
      <c r="N35" s="2" t="n">
        <f aca="false">L35/$E$1</f>
        <v>0.0198070406285661</v>
      </c>
      <c r="O35" s="2" t="n">
        <f aca="false">M35/$E$2</f>
        <v>9.99009647968573</v>
      </c>
      <c r="P35" s="2" t="n">
        <f aca="false">(O35-N35)/($D$5-$E$5)*100</f>
        <v>49.8514471952858</v>
      </c>
    </row>
    <row r="36" customFormat="false" ht="15" hidden="false" customHeight="false" outlineLevel="0" collapsed="false">
      <c r="B36" s="2" t="n">
        <f aca="false">D36*$E$1+E36*$E$2</f>
        <v>100</v>
      </c>
      <c r="C36" s="2" t="n">
        <f aca="false">0.5*$E$1*D36^2+0.5*$E$2*E36^2</f>
        <v>499.011119164292</v>
      </c>
      <c r="D36" s="2" t="n">
        <f aca="false">N35</f>
        <v>0.0198070406285661</v>
      </c>
      <c r="E36" s="2" t="n">
        <f aca="false">O35</f>
        <v>9.99009647968573</v>
      </c>
      <c r="F36" s="2" t="n">
        <f aca="false">D36*$E$1</f>
        <v>0.0990352031428304</v>
      </c>
      <c r="G36" s="2" t="n">
        <f aca="false">E36*$E$2</f>
        <v>99.9009647968573</v>
      </c>
      <c r="H36" s="2" t="n">
        <f aca="false">IF(ROUND(C36,0)=ROUND($C$5,0),0,(IF(C36&lt;$C$5,1,-1)))</f>
        <v>1</v>
      </c>
      <c r="I36" s="2" t="n">
        <f aca="false">IF(C36&gt;$C$5, H36*ABS(I35/2), H36*ABS(I35))</f>
        <v>0.2</v>
      </c>
      <c r="J36" s="2" t="n">
        <f aca="false">F36*I36</f>
        <v>0.0198070406285661</v>
      </c>
      <c r="K36" s="2" t="n">
        <f aca="false">J36</f>
        <v>0.0198070406285661</v>
      </c>
      <c r="L36" s="2" t="n">
        <f aca="false">F36-J36</f>
        <v>0.0792281625142644</v>
      </c>
      <c r="M36" s="2" t="n">
        <f aca="false">G36+K36</f>
        <v>99.9207718374859</v>
      </c>
      <c r="N36" s="2" t="n">
        <f aca="false">L36/$E$1</f>
        <v>0.0158456325028529</v>
      </c>
      <c r="O36" s="2" t="n">
        <f aca="false">M36/$E$2</f>
        <v>9.99207718374859</v>
      </c>
      <c r="P36" s="2" t="n">
        <f aca="false">(O36-N36)/($D$5-$E$5)*100</f>
        <v>49.8811577562287</v>
      </c>
    </row>
    <row r="37" customFormat="false" ht="15" hidden="false" customHeight="false" outlineLevel="0" collapsed="false">
      <c r="B37" s="2" t="n">
        <f aca="false">D37*$E$1+E37*$E$2</f>
        <v>100</v>
      </c>
      <c r="C37" s="2" t="n">
        <f aca="false">0.5*$E$1*D37^2+0.5*$E$2*E37^2</f>
        <v>499.208659940119</v>
      </c>
      <c r="D37" s="2" t="n">
        <f aca="false">N36</f>
        <v>0.0158456325028529</v>
      </c>
      <c r="E37" s="2" t="n">
        <f aca="false">O36</f>
        <v>9.99207718374859</v>
      </c>
      <c r="F37" s="2" t="n">
        <f aca="false">D37*$E$1</f>
        <v>0.0792281625142644</v>
      </c>
      <c r="G37" s="2" t="n">
        <f aca="false">E37*$E$2</f>
        <v>99.9207718374859</v>
      </c>
      <c r="H37" s="2" t="n">
        <f aca="false">IF(ROUND(C37,0)=ROUND($C$5,0),0,(IF(C37&lt;$C$5,1,-1)))</f>
        <v>1</v>
      </c>
      <c r="I37" s="2" t="n">
        <f aca="false">IF(C37&gt;$C$5, H37*ABS(I36/2), H37*ABS(I36))</f>
        <v>0.2</v>
      </c>
      <c r="J37" s="2" t="n">
        <f aca="false">F37*I37</f>
        <v>0.0158456325028529</v>
      </c>
      <c r="K37" s="2" t="n">
        <f aca="false">J37</f>
        <v>0.0158456325028529</v>
      </c>
      <c r="L37" s="2" t="n">
        <f aca="false">F37-J37</f>
        <v>0.0633825300114115</v>
      </c>
      <c r="M37" s="2" t="n">
        <f aca="false">G37+K37</f>
        <v>99.9366174699887</v>
      </c>
      <c r="N37" s="2" t="n">
        <f aca="false">L37/$E$1</f>
        <v>0.0126765060022823</v>
      </c>
      <c r="O37" s="2" t="n">
        <f aca="false">M37/$E$2</f>
        <v>9.99366174699887</v>
      </c>
      <c r="P37" s="2" t="n">
        <f aca="false">(O37-N37)/($D$5-$E$5)*100</f>
        <v>49.9049262049829</v>
      </c>
    </row>
    <row r="38" customFormat="false" ht="15" hidden="false" customHeight="false" outlineLevel="0" collapsed="false">
      <c r="B38" s="2" t="n">
        <f aca="false">D38*$E$1+E38*$E$2</f>
        <v>100</v>
      </c>
      <c r="C38" s="2" t="n">
        <f aca="false">0.5*$E$1*D38^2+0.5*$E$2*E38^2</f>
        <v>499.366777301654</v>
      </c>
      <c r="D38" s="2" t="n">
        <f aca="false">N37</f>
        <v>0.0126765060022823</v>
      </c>
      <c r="E38" s="2" t="n">
        <f aca="false">O37</f>
        <v>9.99366174699887</v>
      </c>
      <c r="F38" s="2" t="n">
        <f aca="false">D38*$E$1</f>
        <v>0.0633825300114115</v>
      </c>
      <c r="G38" s="2" t="n">
        <f aca="false">E38*$E$2</f>
        <v>99.9366174699887</v>
      </c>
      <c r="H38" s="2" t="n">
        <f aca="false">IF(ROUND(C38,0)=ROUND($C$5,0),0,(IF(C38&lt;$C$5,1,-1)))</f>
        <v>1</v>
      </c>
      <c r="I38" s="2" t="n">
        <f aca="false">IF(C38&gt;$C$5, H38*ABS(I37/2), H38*ABS(I37))</f>
        <v>0.2</v>
      </c>
      <c r="J38" s="2" t="n">
        <f aca="false">F38*I38</f>
        <v>0.0126765060022823</v>
      </c>
      <c r="K38" s="2" t="n">
        <f aca="false">J38</f>
        <v>0.0126765060022823</v>
      </c>
      <c r="L38" s="2" t="n">
        <f aca="false">F38-J38</f>
        <v>0.0507060240091292</v>
      </c>
      <c r="M38" s="2" t="n">
        <f aca="false">G38+K38</f>
        <v>99.949293975991</v>
      </c>
      <c r="N38" s="2" t="n">
        <f aca="false">L38/$E$1</f>
        <v>0.0101412048018258</v>
      </c>
      <c r="O38" s="2" t="n">
        <f aca="false">M38/$E$2</f>
        <v>9.9949293975991</v>
      </c>
      <c r="P38" s="2" t="n">
        <f aca="false">(O38-N38)/($D$5-$E$5)*100</f>
        <v>49.9239409639864</v>
      </c>
    </row>
    <row r="39" customFormat="false" ht="15" hidden="false" customHeight="false" outlineLevel="0" collapsed="false">
      <c r="B39" s="2" t="n">
        <f aca="false">D39*$E$1+E39*$E$2</f>
        <v>100</v>
      </c>
      <c r="C39" s="2" t="n">
        <f aca="false">0.5*$E$1*D39^2+0.5*$E$2*E39^2</f>
        <v>499.49332542504</v>
      </c>
      <c r="D39" s="2" t="n">
        <f aca="false">N38</f>
        <v>0.0101412048018258</v>
      </c>
      <c r="E39" s="2" t="n">
        <f aca="false">O38</f>
        <v>9.9949293975991</v>
      </c>
      <c r="F39" s="2" t="n">
        <f aca="false">D39*$E$1</f>
        <v>0.0507060240091292</v>
      </c>
      <c r="G39" s="2" t="n">
        <f aca="false">E39*$E$2</f>
        <v>99.949293975991</v>
      </c>
      <c r="H39" s="2" t="n">
        <f aca="false">IF(ROUND(C39,0)=ROUND($C$5,0),0,(IF(C39&lt;$C$5,1,-1)))</f>
        <v>1</v>
      </c>
      <c r="I39" s="2" t="n">
        <f aca="false">IF(C39&gt;$C$5, H39*ABS(I38/2), H39*ABS(I38))</f>
        <v>0.2</v>
      </c>
      <c r="J39" s="2" t="n">
        <f aca="false">F39*I39</f>
        <v>0.0101412048018258</v>
      </c>
      <c r="K39" s="2" t="n">
        <f aca="false">J39</f>
        <v>0.0101412048018258</v>
      </c>
      <c r="L39" s="2" t="n">
        <f aca="false">F39-J39</f>
        <v>0.0405648192073034</v>
      </c>
      <c r="M39" s="2" t="n">
        <f aca="false">G39+K39</f>
        <v>99.9594351807928</v>
      </c>
      <c r="N39" s="2" t="n">
        <f aca="false">L39/$E$1</f>
        <v>0.00811296384146067</v>
      </c>
      <c r="O39" s="2" t="n">
        <f aca="false">M39/$E$2</f>
        <v>9.99594351807928</v>
      </c>
      <c r="P39" s="2" t="n">
        <f aca="false">(O39-N39)/($D$5-$E$5)*100</f>
        <v>49.9391527711891</v>
      </c>
    </row>
    <row r="40" customFormat="false" ht="15" hidden="false" customHeight="false" outlineLevel="0" collapsed="false">
      <c r="B40" s="2" t="n">
        <f aca="false">D40*$E$1+E40*$E$2</f>
        <v>100</v>
      </c>
      <c r="C40" s="2" t="n">
        <f aca="false">0.5*$E$1*D40^2+0.5*$E$2*E40^2</f>
        <v>499.594598633612</v>
      </c>
      <c r="D40" s="2" t="n">
        <f aca="false">N39</f>
        <v>0.00811296384146067</v>
      </c>
      <c r="E40" s="2" t="n">
        <f aca="false">O39</f>
        <v>9.99594351807928</v>
      </c>
      <c r="F40" s="2" t="n">
        <f aca="false">D40*$E$1</f>
        <v>0.0405648192073034</v>
      </c>
      <c r="G40" s="2" t="n">
        <f aca="false">E40*$E$2</f>
        <v>99.9594351807928</v>
      </c>
      <c r="H40" s="2" t="n">
        <f aca="false">IF(ROUND(C40,0)=ROUND($C$5,0),0,(IF(C40&lt;$C$5,1,-1)))</f>
        <v>1</v>
      </c>
      <c r="I40" s="2" t="n">
        <f aca="false">IF(C40&gt;$C$5, H40*ABS(I39/2), H40*ABS(I39))</f>
        <v>0.2</v>
      </c>
      <c r="J40" s="2" t="n">
        <f aca="false">F40*I40</f>
        <v>0.00811296384146067</v>
      </c>
      <c r="K40" s="2" t="n">
        <f aca="false">J40</f>
        <v>0.00811296384146067</v>
      </c>
      <c r="L40" s="2" t="n">
        <f aca="false">F40-J40</f>
        <v>0.0324518553658427</v>
      </c>
      <c r="M40" s="2" t="n">
        <f aca="false">G40+K40</f>
        <v>99.9675481446343</v>
      </c>
      <c r="N40" s="2" t="n">
        <f aca="false">L40/$E$1</f>
        <v>0.00649037107316854</v>
      </c>
      <c r="O40" s="2" t="n">
        <f aca="false">M40/$E$2</f>
        <v>9.99675481446343</v>
      </c>
      <c r="P40" s="2" t="n">
        <f aca="false">(O40-N40)/($D$5-$E$5)*100</f>
        <v>49.9513222169513</v>
      </c>
    </row>
    <row r="41" customFormat="false" ht="15" hidden="false" customHeight="false" outlineLevel="0" collapsed="false">
      <c r="B41" s="2" t="n">
        <f aca="false">D41*$E$1+E41*$E$2</f>
        <v>100</v>
      </c>
      <c r="C41" s="2" t="n">
        <f aca="false">0.5*$E$1*D41^2+0.5*$E$2*E41^2</f>
        <v>499.67563941478</v>
      </c>
      <c r="D41" s="2" t="n">
        <f aca="false">N40</f>
        <v>0.00649037107316854</v>
      </c>
      <c r="E41" s="2" t="n">
        <f aca="false">O40</f>
        <v>9.99675481446343</v>
      </c>
      <c r="F41" s="2" t="n">
        <f aca="false">D41*$E$1</f>
        <v>0.0324518553658427</v>
      </c>
      <c r="G41" s="2" t="n">
        <f aca="false">E41*$E$2</f>
        <v>99.9675481446343</v>
      </c>
      <c r="H41" s="2" t="n">
        <f aca="false">IF(ROUND(C41,0)=ROUND($C$5,0),0,(IF(C41&lt;$C$5,1,-1)))</f>
        <v>1</v>
      </c>
      <c r="I41" s="2" t="n">
        <f aca="false">IF(C41&gt;$C$5, H41*ABS(I40/2), H41*ABS(I40))</f>
        <v>0.2</v>
      </c>
      <c r="J41" s="2" t="n">
        <f aca="false">F41*I41</f>
        <v>0.00649037107316854</v>
      </c>
      <c r="K41" s="2" t="n">
        <f aca="false">J41</f>
        <v>0.00649037107316854</v>
      </c>
      <c r="L41" s="2" t="n">
        <f aca="false">F41-J41</f>
        <v>0.0259614842926741</v>
      </c>
      <c r="M41" s="2" t="n">
        <f aca="false">G41+K41</f>
        <v>99.9740385157074</v>
      </c>
      <c r="N41" s="2" t="n">
        <f aca="false">L41/$E$1</f>
        <v>0.00519229685853483</v>
      </c>
      <c r="O41" s="2" t="n">
        <f aca="false">M41/$E$2</f>
        <v>9.99740385157074</v>
      </c>
      <c r="P41" s="2" t="n">
        <f aca="false">(O41-N41)/($D$5-$E$5)*100</f>
        <v>49.961057773561</v>
      </c>
    </row>
    <row r="42" customFormat="false" ht="15" hidden="false" customHeight="false" outlineLevel="0" collapsed="false">
      <c r="B42" s="2" t="n">
        <f aca="false">D42*$E$1+E42*$E$2</f>
        <v>100</v>
      </c>
      <c r="C42" s="2" t="n">
        <f aca="false">0.5*$E$1*D42^2+0.5*$E$2*E42^2</f>
        <v>499.740486256874</v>
      </c>
      <c r="D42" s="2" t="n">
        <f aca="false">N41</f>
        <v>0.00519229685853483</v>
      </c>
      <c r="E42" s="2" t="n">
        <f aca="false">O41</f>
        <v>9.99740385157074</v>
      </c>
      <c r="F42" s="2" t="n">
        <f aca="false">D42*$E$1</f>
        <v>0.0259614842926741</v>
      </c>
      <c r="G42" s="2" t="n">
        <f aca="false">E42*$E$2</f>
        <v>99.9740385157074</v>
      </c>
      <c r="H42" s="2" t="n">
        <f aca="false">IF(ROUND(C42,0)=ROUND($C$5,0),0,(IF(C42&lt;$C$5,1,-1)))</f>
        <v>1</v>
      </c>
      <c r="I42" s="2" t="n">
        <f aca="false">IF(C42&gt;$C$5, H42*ABS(I41/2), H42*ABS(I41))</f>
        <v>0.2</v>
      </c>
      <c r="J42" s="2" t="n">
        <f aca="false">F42*I42</f>
        <v>0.00519229685853483</v>
      </c>
      <c r="K42" s="2" t="n">
        <f aca="false">J42</f>
        <v>0.00519229685853483</v>
      </c>
      <c r="L42" s="2" t="n">
        <f aca="false">F42-J42</f>
        <v>0.0207691874341393</v>
      </c>
      <c r="M42" s="2" t="n">
        <f aca="false">G42+K42</f>
        <v>99.979230812566</v>
      </c>
      <c r="N42" s="2" t="n">
        <f aca="false">L42/$E$1</f>
        <v>0.00415383748682786</v>
      </c>
      <c r="O42" s="2" t="n">
        <f aca="false">M42/$E$2</f>
        <v>9.9979230812566</v>
      </c>
      <c r="P42" s="2" t="n">
        <f aca="false">(O42-N42)/($D$5-$E$5)*100</f>
        <v>49.9688462188489</v>
      </c>
    </row>
    <row r="43" customFormat="false" ht="15" hidden="false" customHeight="false" outlineLevel="0" collapsed="false">
      <c r="B43" s="2" t="n">
        <f aca="false">D43*$E$1+E43*$E$2</f>
        <v>100</v>
      </c>
      <c r="C43" s="2" t="n">
        <f aca="false">0.5*$E$1*D43^2+0.5*$E$2*E43^2</f>
        <v>499.792372829532</v>
      </c>
      <c r="D43" s="2" t="n">
        <f aca="false">N42</f>
        <v>0.00415383748682786</v>
      </c>
      <c r="E43" s="2" t="n">
        <f aca="false">O42</f>
        <v>9.9979230812566</v>
      </c>
      <c r="F43" s="2" t="n">
        <f aca="false">D43*$E$1</f>
        <v>0.0207691874341393</v>
      </c>
      <c r="G43" s="2" t="n">
        <f aca="false">E43*$E$2</f>
        <v>99.979230812566</v>
      </c>
      <c r="H43" s="2" t="n">
        <f aca="false">IF(ROUND(C43,0)=ROUND($C$5,0),0,(IF(C43&lt;$C$5,1,-1)))</f>
        <v>1</v>
      </c>
      <c r="I43" s="2" t="n">
        <f aca="false">IF(C43&gt;$C$5, H43*ABS(I42/2), H43*ABS(I42))</f>
        <v>0.2</v>
      </c>
      <c r="J43" s="2" t="n">
        <f aca="false">F43*I43</f>
        <v>0.00415383748682786</v>
      </c>
      <c r="K43" s="2" t="n">
        <f aca="false">J43</f>
        <v>0.00415383748682786</v>
      </c>
      <c r="L43" s="2" t="n">
        <f aca="false">F43-J43</f>
        <v>0.0166153499473115</v>
      </c>
      <c r="M43" s="2" t="n">
        <f aca="false">G43+K43</f>
        <v>99.9833846500528</v>
      </c>
      <c r="N43" s="2" t="n">
        <f aca="false">L43/$E$1</f>
        <v>0.00332306998946229</v>
      </c>
      <c r="O43" s="2" t="n">
        <f aca="false">M43/$E$2</f>
        <v>9.99833846500528</v>
      </c>
      <c r="P43" s="2" t="n">
        <f aca="false">(O43-N43)/($D$5-$E$5)*100</f>
        <v>49.9750769750791</v>
      </c>
    </row>
    <row r="44" customFormat="false" ht="15" hidden="false" customHeight="false" outlineLevel="0" collapsed="false">
      <c r="B44" s="2" t="n">
        <f aca="false">D44*$E$1+E44*$E$2</f>
        <v>100</v>
      </c>
      <c r="C44" s="2" t="n">
        <f aca="false">0.5*$E$1*D44^2+0.5*$E$2*E44^2</f>
        <v>499.833887911006</v>
      </c>
      <c r="D44" s="2" t="n">
        <f aca="false">N43</f>
        <v>0.00332306998946229</v>
      </c>
      <c r="E44" s="2" t="n">
        <f aca="false">O43</f>
        <v>9.99833846500528</v>
      </c>
      <c r="F44" s="2" t="n">
        <f aca="false">D44*$E$1</f>
        <v>0.0166153499473115</v>
      </c>
      <c r="G44" s="2" t="n">
        <f aca="false">E44*$E$2</f>
        <v>99.9833846500528</v>
      </c>
      <c r="H44" s="2" t="n">
        <f aca="false">IF(ROUND(C44,0)=ROUND($C$5,0),0,(IF(C44&lt;$C$5,1,-1)))</f>
        <v>1</v>
      </c>
      <c r="I44" s="2" t="n">
        <f aca="false">IF(C44&gt;$C$5, H44*ABS(I43/2), H44*ABS(I43))</f>
        <v>0.2</v>
      </c>
      <c r="J44" s="2" t="n">
        <f aca="false">F44*I44</f>
        <v>0.00332306998946229</v>
      </c>
      <c r="K44" s="2" t="n">
        <f aca="false">J44</f>
        <v>0.00332306998946229</v>
      </c>
      <c r="L44" s="2" t="n">
        <f aca="false">F44-J44</f>
        <v>0.0132922799578492</v>
      </c>
      <c r="M44" s="2" t="n">
        <f aca="false">G44+K44</f>
        <v>99.9867077200423</v>
      </c>
      <c r="N44" s="2" t="n">
        <f aca="false">L44/$E$1</f>
        <v>0.00265845599156983</v>
      </c>
      <c r="O44" s="2" t="n">
        <f aca="false">M44/$E$2</f>
        <v>9.99867077200423</v>
      </c>
      <c r="P44" s="2" t="n">
        <f aca="false">(O44-N44)/($D$5-$E$5)*100</f>
        <v>49.9800615800633</v>
      </c>
    </row>
    <row r="45" customFormat="false" ht="15" hidden="false" customHeight="false" outlineLevel="0" collapsed="false">
      <c r="B45" s="2" t="n">
        <f aca="false">D45*$E$1+E45*$E$2</f>
        <v>100</v>
      </c>
      <c r="C45" s="2" t="n">
        <f aca="false">0.5*$E$1*D45^2+0.5*$E$2*E45^2</f>
        <v>499.867103703129</v>
      </c>
      <c r="D45" s="2" t="n">
        <f aca="false">N44</f>
        <v>0.00265845599156983</v>
      </c>
      <c r="E45" s="2" t="n">
        <f aca="false">O44</f>
        <v>9.99867077200423</v>
      </c>
      <c r="F45" s="2" t="n">
        <f aca="false">D45*$E$1</f>
        <v>0.0132922799578492</v>
      </c>
      <c r="G45" s="2" t="n">
        <f aca="false">E45*$E$2</f>
        <v>99.9867077200423</v>
      </c>
      <c r="H45" s="2" t="n">
        <f aca="false">IF(ROUND(C45,0)=ROUND($C$5,0),0,(IF(C45&lt;$C$5,1,-1)))</f>
        <v>1</v>
      </c>
      <c r="I45" s="2" t="n">
        <f aca="false">IF(C45&gt;$C$5, H45*ABS(I44/2), H45*ABS(I44))</f>
        <v>0.2</v>
      </c>
      <c r="J45" s="2" t="n">
        <f aca="false">F45*I45</f>
        <v>0.00265845599156983</v>
      </c>
      <c r="K45" s="2" t="n">
        <f aca="false">J45</f>
        <v>0.00265845599156983</v>
      </c>
      <c r="L45" s="2" t="n">
        <f aca="false">F45-J45</f>
        <v>0.0106338239662793</v>
      </c>
      <c r="M45" s="2" t="n">
        <f aca="false">G45+K45</f>
        <v>99.9893661760339</v>
      </c>
      <c r="N45" s="2" t="n">
        <f aca="false">L45/$E$1</f>
        <v>0.00212676479325587</v>
      </c>
      <c r="O45" s="2" t="n">
        <f aca="false">M45/$E$2</f>
        <v>9.99893661760339</v>
      </c>
      <c r="P45" s="2" t="n">
        <f aca="false">(O45-N45)/($D$5-$E$5)*100</f>
        <v>49.9840492640507</v>
      </c>
    </row>
    <row r="46" customFormat="false" ht="15" hidden="false" customHeight="false" outlineLevel="0" collapsed="false">
      <c r="B46" s="2" t="n">
        <f aca="false">D46*$E$1+E46*$E$2</f>
        <v>100</v>
      </c>
      <c r="C46" s="2" t="n">
        <f aca="false">0.5*$E$1*D46^2+0.5*$E$2*E46^2</f>
        <v>499.89367872207</v>
      </c>
      <c r="D46" s="2" t="n">
        <f aca="false">N45</f>
        <v>0.00212676479325587</v>
      </c>
      <c r="E46" s="2" t="n">
        <f aca="false">O45</f>
        <v>9.99893661760339</v>
      </c>
      <c r="F46" s="2" t="n">
        <f aca="false">D46*$E$1</f>
        <v>0.0106338239662793</v>
      </c>
      <c r="G46" s="2" t="n">
        <f aca="false">E46*$E$2</f>
        <v>99.9893661760339</v>
      </c>
      <c r="H46" s="2" t="n">
        <f aca="false">IF(ROUND(C46,0)=ROUND($C$5,0),0,(IF(C46&lt;$C$5,1,-1)))</f>
        <v>1</v>
      </c>
      <c r="I46" s="2" t="n">
        <f aca="false">IF(C46&gt;$C$5, H46*ABS(I45/2), H46*ABS(I45))</f>
        <v>0.2</v>
      </c>
      <c r="J46" s="2" t="n">
        <f aca="false">F46*I46</f>
        <v>0.00212676479325587</v>
      </c>
      <c r="K46" s="2" t="n">
        <f aca="false">J46</f>
        <v>0.00212676479325587</v>
      </c>
      <c r="L46" s="2" t="n">
        <f aca="false">F46-J46</f>
        <v>0.00850705917302346</v>
      </c>
      <c r="M46" s="2" t="n">
        <f aca="false">G46+K46</f>
        <v>99.9914929408271</v>
      </c>
      <c r="N46" s="2" t="n">
        <f aca="false">L46/$E$1</f>
        <v>0.00170141183460469</v>
      </c>
      <c r="O46" s="2" t="n">
        <f aca="false">M46/$E$2</f>
        <v>9.99914929408271</v>
      </c>
      <c r="P46" s="2" t="n">
        <f aca="false">(O46-N46)/($D$5-$E$5)*100</f>
        <v>49.9872394112405</v>
      </c>
    </row>
    <row r="47" customFormat="false" ht="15" hidden="false" customHeight="false" outlineLevel="0" collapsed="false">
      <c r="B47" s="2" t="n">
        <f aca="false">D47*$E$1+E47*$E$2</f>
        <v>100</v>
      </c>
      <c r="C47" s="2" t="n">
        <f aca="false">0.5*$E$1*D47^2+0.5*$E$2*E47^2</f>
        <v>499.91494026378</v>
      </c>
      <c r="D47" s="2" t="n">
        <f aca="false">N46</f>
        <v>0.00170141183460469</v>
      </c>
      <c r="E47" s="2" t="n">
        <f aca="false">O46</f>
        <v>9.99914929408271</v>
      </c>
      <c r="F47" s="2" t="n">
        <f aca="false">D47*$E$1</f>
        <v>0.00850705917302346</v>
      </c>
      <c r="G47" s="2" t="n">
        <f aca="false">E47*$E$2</f>
        <v>99.9914929408271</v>
      </c>
      <c r="H47" s="2" t="n">
        <f aca="false">IF(ROUND(C47,0)=ROUND($C$5,0),0,(IF(C47&lt;$C$5,1,-1)))</f>
        <v>1</v>
      </c>
      <c r="I47" s="2" t="n">
        <f aca="false">IF(C47&gt;$C$5, H47*ABS(I46/2), H47*ABS(I46))</f>
        <v>0.2</v>
      </c>
      <c r="J47" s="2" t="n">
        <f aca="false">F47*I47</f>
        <v>0.00170141183460469</v>
      </c>
      <c r="K47" s="2" t="n">
        <f aca="false">J47</f>
        <v>0.00170141183460469</v>
      </c>
      <c r="L47" s="2" t="n">
        <f aca="false">F47-J47</f>
        <v>0.00680564733841877</v>
      </c>
      <c r="M47" s="2" t="n">
        <f aca="false">G47+K47</f>
        <v>99.9931943526617</v>
      </c>
      <c r="N47" s="2" t="n">
        <f aca="false">L47/$E$1</f>
        <v>0.00136112946768375</v>
      </c>
      <c r="O47" s="2" t="n">
        <f aca="false">M47/$E$2</f>
        <v>9.99931943526617</v>
      </c>
      <c r="P47" s="2" t="n">
        <f aca="false">(O47-N47)/($D$5-$E$5)*100</f>
        <v>49.9897915289924</v>
      </c>
    </row>
    <row r="48" customFormat="false" ht="15" hidden="false" customHeight="false" outlineLevel="0" collapsed="false">
      <c r="B48" s="2" t="n">
        <f aca="false">D48*$E$1+E48*$E$2</f>
        <v>100</v>
      </c>
      <c r="C48" s="2" t="n">
        <f aca="false">0.5*$E$1*D48^2+0.5*$E$2*E48^2</f>
        <v>499.931950474142</v>
      </c>
      <c r="D48" s="2" t="n">
        <f aca="false">N47</f>
        <v>0.00136112946768375</v>
      </c>
      <c r="E48" s="2" t="n">
        <f aca="false">O47</f>
        <v>9.99931943526617</v>
      </c>
      <c r="F48" s="2" t="n">
        <f aca="false">D48*$E$1</f>
        <v>0.00680564733841877</v>
      </c>
      <c r="G48" s="2" t="n">
        <f aca="false">E48*$E$2</f>
        <v>99.9931943526617</v>
      </c>
      <c r="H48" s="2" t="n">
        <f aca="false">IF(ROUND(C48,0)=ROUND($C$5,0),0,(IF(C48&lt;$C$5,1,-1)))</f>
        <v>1</v>
      </c>
      <c r="I48" s="2" t="n">
        <f aca="false">IF(C48&gt;$C$5, H48*ABS(I47/2), H48*ABS(I47))</f>
        <v>0.2</v>
      </c>
      <c r="J48" s="2" t="n">
        <f aca="false">F48*I48</f>
        <v>0.00136112946768375</v>
      </c>
      <c r="K48" s="2" t="n">
        <f aca="false">J48</f>
        <v>0.00136112946768375</v>
      </c>
      <c r="L48" s="2" t="n">
        <f aca="false">F48-J48</f>
        <v>0.00544451787073502</v>
      </c>
      <c r="M48" s="2" t="n">
        <f aca="false">G48+K48</f>
        <v>99.9945554821294</v>
      </c>
      <c r="N48" s="2" t="n">
        <f aca="false">L48/$E$1</f>
        <v>0.001088903574147</v>
      </c>
      <c r="O48" s="2" t="n">
        <f aca="false">M48/$E$2</f>
        <v>9.99945554821294</v>
      </c>
      <c r="P48" s="2" t="n">
        <f aca="false">(O48-N48)/($D$5-$E$5)*100</f>
        <v>49.991833223194</v>
      </c>
    </row>
    <row r="49" customFormat="false" ht="15" hidden="false" customHeight="false" outlineLevel="0" collapsed="false">
      <c r="B49" s="2" t="n">
        <f aca="false">D49*$E$1+E49*$E$2</f>
        <v>100</v>
      </c>
      <c r="C49" s="2" t="n">
        <f aca="false">0.5*$E$1*D49^2+0.5*$E$2*E49^2</f>
        <v>499.94555926771</v>
      </c>
      <c r="D49" s="2" t="n">
        <f aca="false">N48</f>
        <v>0.001088903574147</v>
      </c>
      <c r="E49" s="2" t="n">
        <f aca="false">O48</f>
        <v>9.99945554821294</v>
      </c>
      <c r="F49" s="2" t="n">
        <f aca="false">D49*$E$1</f>
        <v>0.00544451787073502</v>
      </c>
      <c r="G49" s="2" t="n">
        <f aca="false">E49*$E$2</f>
        <v>99.9945554821294</v>
      </c>
      <c r="H49" s="2" t="n">
        <f aca="false">IF(ROUND(C49,0)=ROUND($C$5,0),0,(IF(C49&lt;$C$5,1,-1)))</f>
        <v>1</v>
      </c>
      <c r="I49" s="2" t="n">
        <f aca="false">IF(C49&gt;$C$5, H49*ABS(I48/2), H49*ABS(I48))</f>
        <v>0.2</v>
      </c>
      <c r="J49" s="2" t="n">
        <f aca="false">F49*I49</f>
        <v>0.001088903574147</v>
      </c>
      <c r="K49" s="2" t="n">
        <f aca="false">J49</f>
        <v>0.001088903574147</v>
      </c>
      <c r="L49" s="2" t="n">
        <f aca="false">F49-J49</f>
        <v>0.00435561429658801</v>
      </c>
      <c r="M49" s="2" t="n">
        <f aca="false">G49+K49</f>
        <v>99.9956443857035</v>
      </c>
      <c r="N49" s="2" t="n">
        <f aca="false">L49/$E$1</f>
        <v>0.000871122859317603</v>
      </c>
      <c r="O49" s="2" t="n">
        <f aca="false">M49/$E$2</f>
        <v>9.99956443857035</v>
      </c>
      <c r="P49" s="2" t="n">
        <f aca="false">(O49-N49)/($D$5-$E$5)*100</f>
        <v>49.9934665785552</v>
      </c>
    </row>
    <row r="50" customFormat="false" ht="15" hidden="false" customHeight="false" outlineLevel="0" collapsed="false">
      <c r="B50" s="2" t="n">
        <f aca="false">D50*$E$1+E50*$E$2</f>
        <v>100</v>
      </c>
      <c r="C50" s="2" t="n">
        <f aca="false">0.5*$E$1*D50^2+0.5*$E$2*E50^2</f>
        <v>499.956446702742</v>
      </c>
      <c r="D50" s="2" t="n">
        <f aca="false">N49</f>
        <v>0.000871122859317603</v>
      </c>
      <c r="E50" s="2" t="n">
        <f aca="false">O49</f>
        <v>9.99956443857035</v>
      </c>
      <c r="F50" s="2" t="n">
        <f aca="false">D50*$E$1</f>
        <v>0.00435561429658801</v>
      </c>
      <c r="G50" s="2" t="n">
        <f aca="false">E50*$E$2</f>
        <v>99.9956443857035</v>
      </c>
      <c r="H50" s="2" t="n">
        <f aca="false">IF(ROUND(C50,0)=ROUND($C$5,0),0,(IF(C50&lt;$C$5,1,-1)))</f>
        <v>1</v>
      </c>
      <c r="I50" s="2" t="n">
        <f aca="false">IF(C50&gt;$C$5, H50*ABS(I49/2), H50*ABS(I49))</f>
        <v>0.2</v>
      </c>
      <c r="J50" s="2" t="n">
        <f aca="false">F50*I50</f>
        <v>0.000871122859317603</v>
      </c>
      <c r="K50" s="2" t="n">
        <f aca="false">J50</f>
        <v>0.000871122859317603</v>
      </c>
      <c r="L50" s="2" t="n">
        <f aca="false">F50-J50</f>
        <v>0.00348449143727041</v>
      </c>
      <c r="M50" s="2" t="n">
        <f aca="false">G50+K50</f>
        <v>99.9965155085629</v>
      </c>
      <c r="N50" s="2" t="n">
        <f aca="false">L50/$E$1</f>
        <v>0.000696898287454082</v>
      </c>
      <c r="O50" s="2" t="n">
        <f aca="false">M50/$E$2</f>
        <v>9.99965155085629</v>
      </c>
      <c r="P50" s="2" t="n">
        <f aca="false">(O50-N50)/($D$5-$E$5)*100</f>
        <v>49.9947732628442</v>
      </c>
    </row>
    <row r="51" customFormat="false" ht="15" hidden="false" customHeight="false" outlineLevel="0" collapsed="false">
      <c r="B51" s="2" t="n">
        <f aca="false">D51*$E$1+E51*$E$2</f>
        <v>100</v>
      </c>
      <c r="C51" s="2" t="n">
        <f aca="false">0.5*$E$1*D51^2+0.5*$E$2*E51^2</f>
        <v>499.965156906881</v>
      </c>
      <c r="D51" s="2" t="n">
        <f aca="false">N50</f>
        <v>0.000696898287454082</v>
      </c>
      <c r="E51" s="2" t="n">
        <f aca="false">O50</f>
        <v>9.99965155085629</v>
      </c>
      <c r="F51" s="2" t="n">
        <f aca="false">D51*$E$1</f>
        <v>0.00348449143727041</v>
      </c>
      <c r="G51" s="2" t="n">
        <f aca="false">E51*$E$2</f>
        <v>99.9965155085629</v>
      </c>
      <c r="H51" s="2" t="n">
        <f aca="false">IF(ROUND(C51,0)=ROUND($C$5,0),0,(IF(C51&lt;$C$5,1,-1)))</f>
        <v>1</v>
      </c>
      <c r="I51" s="2" t="n">
        <f aca="false">IF(C51&gt;$C$5, H51*ABS(I50/2), H51*ABS(I50))</f>
        <v>0.2</v>
      </c>
      <c r="J51" s="2" t="n">
        <f aca="false">F51*I51</f>
        <v>0.000696898287454082</v>
      </c>
      <c r="K51" s="2" t="n">
        <f aca="false">J51</f>
        <v>0.000696898287454082</v>
      </c>
      <c r="L51" s="2" t="n">
        <f aca="false">F51-J51</f>
        <v>0.00278759314981633</v>
      </c>
      <c r="M51" s="2" t="n">
        <f aca="false">G51+K51</f>
        <v>99.9972124068503</v>
      </c>
      <c r="N51" s="2" t="n">
        <f aca="false">L51/$E$1</f>
        <v>0.000557518629963266</v>
      </c>
      <c r="O51" s="2" t="n">
        <f aca="false">M51/$E$2</f>
        <v>9.99972124068503</v>
      </c>
      <c r="P51" s="2" t="n">
        <f aca="false">(O51-N51)/($D$5-$E$5)*100</f>
        <v>49.9958186102753</v>
      </c>
    </row>
    <row r="52" customFormat="false" ht="15" hidden="false" customHeight="false" outlineLevel="0" collapsed="false">
      <c r="B52" s="2" t="n">
        <f aca="false">D52*$E$1+E52*$E$2</f>
        <v>100</v>
      </c>
      <c r="C52" s="2" t="n">
        <f aca="false">0.5*$E$1*D52^2+0.5*$E$2*E52^2</f>
        <v>499.972125234104</v>
      </c>
      <c r="D52" s="2" t="n">
        <f aca="false">N51</f>
        <v>0.000557518629963266</v>
      </c>
      <c r="E52" s="2" t="n">
        <f aca="false">O51</f>
        <v>9.99972124068503</v>
      </c>
      <c r="F52" s="2" t="n">
        <f aca="false">D52*$E$1</f>
        <v>0.00278759314981633</v>
      </c>
      <c r="G52" s="2" t="n">
        <f aca="false">E52*$E$2</f>
        <v>99.9972124068503</v>
      </c>
      <c r="H52" s="2" t="n">
        <f aca="false">IF(ROUND(C52,0)=ROUND($C$5,0),0,(IF(C52&lt;$C$5,1,-1)))</f>
        <v>1</v>
      </c>
      <c r="I52" s="2" t="n">
        <f aca="false">IF(C52&gt;$C$5, H52*ABS(I51/2), H52*ABS(I51))</f>
        <v>0.2</v>
      </c>
      <c r="J52" s="2" t="n">
        <f aca="false">F52*I52</f>
        <v>0.000557518629963266</v>
      </c>
      <c r="K52" s="2" t="n">
        <f aca="false">J52</f>
        <v>0.000557518629963266</v>
      </c>
      <c r="L52" s="2" t="n">
        <f aca="false">F52-J52</f>
        <v>0.00223007451985306</v>
      </c>
      <c r="M52" s="2" t="n">
        <f aca="false">G52+K52</f>
        <v>99.9977699254803</v>
      </c>
      <c r="N52" s="2" t="n">
        <f aca="false">L52/$E$1</f>
        <v>0.000446014903970613</v>
      </c>
      <c r="O52" s="2" t="n">
        <f aca="false">M52/$E$2</f>
        <v>9.99977699254803</v>
      </c>
      <c r="P52" s="2" t="n">
        <f aca="false">(O52-N52)/($D$5-$E$5)*100</f>
        <v>49.9966548882203</v>
      </c>
    </row>
    <row r="53" customFormat="false" ht="15" hidden="false" customHeight="false" outlineLevel="0" collapsed="false">
      <c r="B53" s="2" t="n">
        <f aca="false">D53*$E$1+E53*$E$2</f>
        <v>100</v>
      </c>
      <c r="C53" s="2" t="n">
        <f aca="false">0.5*$E$1*D53^2+0.5*$E$2*E53^2</f>
        <v>499.977700000788</v>
      </c>
      <c r="D53" s="2" t="n">
        <f aca="false">N52</f>
        <v>0.000446014903970613</v>
      </c>
      <c r="E53" s="2" t="n">
        <f aca="false">O52</f>
        <v>9.99977699254803</v>
      </c>
      <c r="F53" s="2" t="n">
        <f aca="false">D53*$E$1</f>
        <v>0.00223007451985306</v>
      </c>
      <c r="G53" s="2" t="n">
        <f aca="false">E53*$E$2</f>
        <v>99.9977699254803</v>
      </c>
      <c r="H53" s="2" t="n">
        <f aca="false">IF(ROUND(C53,0)=ROUND($C$5,0),0,(IF(C53&lt;$C$5,1,-1)))</f>
        <v>1</v>
      </c>
      <c r="I53" s="2" t="n">
        <f aca="false">IF(C53&gt;$C$5, H53*ABS(I52/2), H53*ABS(I52))</f>
        <v>0.2</v>
      </c>
      <c r="J53" s="2" t="n">
        <f aca="false">F53*I53</f>
        <v>0.000446014903970613</v>
      </c>
      <c r="K53" s="2" t="n">
        <f aca="false">J53</f>
        <v>0.000446014903970613</v>
      </c>
      <c r="L53" s="2" t="n">
        <f aca="false">F53-J53</f>
        <v>0.00178405961588245</v>
      </c>
      <c r="M53" s="2" t="n">
        <f aca="false">G53+K53</f>
        <v>99.9982159403842</v>
      </c>
      <c r="N53" s="2" t="n">
        <f aca="false">L53/$E$1</f>
        <v>0.00035681192317649</v>
      </c>
      <c r="O53" s="2" t="n">
        <f aca="false">M53/$E$2</f>
        <v>9.99982159403842</v>
      </c>
      <c r="P53" s="2" t="n">
        <f aca="false">(O53-N53)/($D$5-$E$5)*100</f>
        <v>49.9973239105762</v>
      </c>
    </row>
    <row r="54" customFormat="false" ht="15" hidden="false" customHeight="false" outlineLevel="0" collapsed="false">
      <c r="B54" s="2" t="n">
        <f aca="false">D54*$E$1+E54*$E$2</f>
        <v>100</v>
      </c>
      <c r="C54" s="2" t="n">
        <f aca="false">0.5*$E$1*D54^2+0.5*$E$2*E54^2</f>
        <v>499.982159881273</v>
      </c>
      <c r="D54" s="2" t="n">
        <f aca="false">N53</f>
        <v>0.00035681192317649</v>
      </c>
      <c r="E54" s="2" t="n">
        <f aca="false">O53</f>
        <v>9.99982159403842</v>
      </c>
      <c r="F54" s="2" t="n">
        <f aca="false">D54*$E$1</f>
        <v>0.00178405961588245</v>
      </c>
      <c r="G54" s="2" t="n">
        <f aca="false">E54*$E$2</f>
        <v>99.9982159403842</v>
      </c>
      <c r="H54" s="2" t="n">
        <f aca="false">IF(ROUND(C54,0)=ROUND($C$5,0),0,(IF(C54&lt;$C$5,1,-1)))</f>
        <v>1</v>
      </c>
      <c r="I54" s="2" t="n">
        <f aca="false">IF(C54&gt;$C$5, H54*ABS(I53/2), H54*ABS(I53))</f>
        <v>0.2</v>
      </c>
      <c r="J54" s="2" t="n">
        <f aca="false">F54*I54</f>
        <v>0.00035681192317649</v>
      </c>
      <c r="K54" s="2" t="n">
        <f aca="false">J54</f>
        <v>0.00035681192317649</v>
      </c>
      <c r="L54" s="2" t="n">
        <f aca="false">F54-J54</f>
        <v>0.00142724769270596</v>
      </c>
      <c r="M54" s="2" t="n">
        <f aca="false">G54+K54</f>
        <v>99.9985727523074</v>
      </c>
      <c r="N54" s="2" t="n">
        <f aca="false">L54/$E$1</f>
        <v>0.000285449538541192</v>
      </c>
      <c r="O54" s="2" t="n">
        <f aca="false">M54/$E$2</f>
        <v>9.99985727523074</v>
      </c>
      <c r="P54" s="2" t="n">
        <f aca="false">(O54-N54)/($D$5-$E$5)*100</f>
        <v>49.997859128461</v>
      </c>
    </row>
    <row r="55" customFormat="false" ht="15" hidden="false" customHeight="false" outlineLevel="0" collapsed="false">
      <c r="B55" s="2" t="n">
        <f aca="false">D55*$E$1+E55*$E$2</f>
        <v>100</v>
      </c>
      <c r="C55" s="2" t="n">
        <f aca="false">0.5*$E$1*D55^2+0.5*$E$2*E55^2</f>
        <v>499.98572782863</v>
      </c>
      <c r="D55" s="2" t="n">
        <f aca="false">N54</f>
        <v>0.000285449538541192</v>
      </c>
      <c r="E55" s="2" t="n">
        <f aca="false">O54</f>
        <v>9.99985727523074</v>
      </c>
      <c r="F55" s="2" t="n">
        <f aca="false">D55*$E$1</f>
        <v>0.00142724769270596</v>
      </c>
      <c r="G55" s="2" t="n">
        <f aca="false">E55*$E$2</f>
        <v>99.9985727523074</v>
      </c>
      <c r="H55" s="2" t="n">
        <f aca="false">IF(ROUND(C55,0)=ROUND($C$5,0),0,(IF(C55&lt;$C$5,1,-1)))</f>
        <v>1</v>
      </c>
      <c r="I55" s="2" t="n">
        <f aca="false">IF(C55&gt;$C$5, H55*ABS(I54/2), H55*ABS(I54))</f>
        <v>0.2</v>
      </c>
      <c r="J55" s="2" t="n">
        <f aca="false">F55*I55</f>
        <v>0.000285449538541192</v>
      </c>
      <c r="K55" s="2" t="n">
        <f aca="false">J55</f>
        <v>0.000285449538541192</v>
      </c>
      <c r="L55" s="2" t="n">
        <f aca="false">F55-J55</f>
        <v>0.00114179815416477</v>
      </c>
      <c r="M55" s="2" t="n">
        <f aca="false">G55+K55</f>
        <v>99.998858201846</v>
      </c>
      <c r="N55" s="2" t="n">
        <f aca="false">L55/$E$1</f>
        <v>0.000228359630832954</v>
      </c>
      <c r="O55" s="2" t="n">
        <f aca="false">M55/$E$2</f>
        <v>9.9998858201846</v>
      </c>
      <c r="P55" s="2" t="n">
        <f aca="false">(O55-N55)/($D$5-$E$5)*100</f>
        <v>49.9982873027688</v>
      </c>
    </row>
    <row r="56" customFormat="false" ht="15" hidden="false" customHeight="false" outlineLevel="0" collapsed="false">
      <c r="B56" s="2" t="n">
        <f aca="false">D56*$E$1+E56*$E$2</f>
        <v>100</v>
      </c>
      <c r="C56" s="2" t="n">
        <f aca="false">0.5*$E$1*D56^2+0.5*$E$2*E56^2</f>
        <v>499.988582214015</v>
      </c>
      <c r="D56" s="2" t="n">
        <f aca="false">N55</f>
        <v>0.000228359630832954</v>
      </c>
      <c r="E56" s="2" t="n">
        <f aca="false">O55</f>
        <v>9.9998858201846</v>
      </c>
      <c r="F56" s="2" t="n">
        <f aca="false">D56*$E$1</f>
        <v>0.00114179815416477</v>
      </c>
      <c r="G56" s="2" t="n">
        <f aca="false">E56*$E$2</f>
        <v>99.998858201846</v>
      </c>
      <c r="H56" s="2" t="n">
        <f aca="false">IF(ROUND(C56,0)=ROUND($C$5,0),0,(IF(C56&lt;$C$5,1,-1)))</f>
        <v>1</v>
      </c>
      <c r="I56" s="2" t="n">
        <f aca="false">IF(C56&gt;$C$5, H56*ABS(I55/2), H56*ABS(I55))</f>
        <v>0.2</v>
      </c>
      <c r="J56" s="2" t="n">
        <f aca="false">F56*I56</f>
        <v>0.000228359630832954</v>
      </c>
      <c r="K56" s="2" t="n">
        <f aca="false">J56</f>
        <v>0.000228359630832954</v>
      </c>
      <c r="L56" s="2" t="n">
        <f aca="false">F56-J56</f>
        <v>0.000913438523331815</v>
      </c>
      <c r="M56" s="2" t="n">
        <f aca="false">G56+K56</f>
        <v>99.9990865614768</v>
      </c>
      <c r="N56" s="2" t="n">
        <f aca="false">L56/$E$1</f>
        <v>0.000182687704666363</v>
      </c>
      <c r="O56" s="2" t="n">
        <f aca="false">M56/$E$2</f>
        <v>9.99990865614768</v>
      </c>
      <c r="P56" s="2" t="n">
        <f aca="false">(O56-N56)/($D$5-$E$5)*100</f>
        <v>49.9986298422151</v>
      </c>
    </row>
    <row r="57" customFormat="false" ht="15" hidden="false" customHeight="false" outlineLevel="0" collapsed="false">
      <c r="B57" s="2" t="n">
        <f aca="false">D57*$E$1+E57*$E$2</f>
        <v>100</v>
      </c>
      <c r="C57" s="2" t="n">
        <f aca="false">0.5*$E$1*D57^2+0.5*$E$2*E57^2</f>
        <v>499.990865739923</v>
      </c>
      <c r="D57" s="2" t="n">
        <f aca="false">N56</f>
        <v>0.000182687704666363</v>
      </c>
      <c r="E57" s="2" t="n">
        <f aca="false">O56</f>
        <v>9.99990865614768</v>
      </c>
      <c r="F57" s="2" t="n">
        <f aca="false">D57*$E$1</f>
        <v>0.000913438523331815</v>
      </c>
      <c r="G57" s="2" t="n">
        <f aca="false">E57*$E$2</f>
        <v>99.9990865614768</v>
      </c>
      <c r="H57" s="2" t="n">
        <f aca="false">IF(ROUND(C57,0)=ROUND($C$5,0),0,(IF(C57&lt;$C$5,1,-1)))</f>
        <v>1</v>
      </c>
      <c r="I57" s="2" t="n">
        <f aca="false">IF(C57&gt;$C$5, H57*ABS(I56/2), H57*ABS(I56))</f>
        <v>0.2</v>
      </c>
      <c r="J57" s="2" t="n">
        <f aca="false">F57*I57</f>
        <v>0.000182687704666363</v>
      </c>
      <c r="K57" s="2" t="n">
        <f aca="false">J57</f>
        <v>0.000182687704666363</v>
      </c>
      <c r="L57" s="2" t="n">
        <f aca="false">F57-J57</f>
        <v>0.000730750818665452</v>
      </c>
      <c r="M57" s="2" t="n">
        <f aca="false">G57+K57</f>
        <v>99.9992692491815</v>
      </c>
      <c r="N57" s="2" t="n">
        <f aca="false">L57/$E$1</f>
        <v>0.00014615016373309</v>
      </c>
      <c r="O57" s="2" t="n">
        <f aca="false">M57/$E$2</f>
        <v>9.99992692491815</v>
      </c>
      <c r="P57" s="2" t="n">
        <f aca="false">(O57-N57)/($D$5-$E$5)*100</f>
        <v>49.9989038737721</v>
      </c>
    </row>
    <row r="58" customFormat="false" ht="15" hidden="false" customHeight="false" outlineLevel="0" collapsed="false">
      <c r="B58" s="2" t="n">
        <f aca="false">D58*$E$1+E58*$E$2</f>
        <v>100</v>
      </c>
      <c r="C58" s="2" t="n">
        <f aca="false">0.5*$E$1*D58^2+0.5*$E$2*E58^2</f>
        <v>499.992692571914</v>
      </c>
      <c r="D58" s="2" t="n">
        <f aca="false">N57</f>
        <v>0.00014615016373309</v>
      </c>
      <c r="E58" s="2" t="n">
        <f aca="false">O57</f>
        <v>9.99992692491815</v>
      </c>
      <c r="F58" s="2" t="n">
        <f aca="false">D58*$E$1</f>
        <v>0.000730750818665452</v>
      </c>
      <c r="G58" s="2" t="n">
        <f aca="false">E58*$E$2</f>
        <v>99.9992692491815</v>
      </c>
      <c r="H58" s="2" t="n">
        <f aca="false">IF(ROUND(C58,0)=ROUND($C$5,0),0,(IF(C58&lt;$C$5,1,-1)))</f>
        <v>1</v>
      </c>
      <c r="I58" s="2" t="n">
        <f aca="false">IF(C58&gt;$C$5, H58*ABS(I57/2), H58*ABS(I57))</f>
        <v>0.2</v>
      </c>
      <c r="J58" s="2" t="n">
        <f aca="false">F58*I58</f>
        <v>0.00014615016373309</v>
      </c>
      <c r="K58" s="2" t="n">
        <f aca="false">J58</f>
        <v>0.00014615016373309</v>
      </c>
      <c r="L58" s="2" t="n">
        <f aca="false">F58-J58</f>
        <v>0.000584600654932361</v>
      </c>
      <c r="M58" s="2" t="n">
        <f aca="false">G58+K58</f>
        <v>99.9994153993452</v>
      </c>
      <c r="N58" s="2" t="n">
        <f aca="false">L58/$E$1</f>
        <v>0.000116920130986472</v>
      </c>
      <c r="O58" s="2" t="n">
        <f aca="false">M58/$E$2</f>
        <v>9.99994153993452</v>
      </c>
      <c r="P58" s="2" t="n">
        <f aca="false">(O58-N58)/($D$5-$E$5)*100</f>
        <v>49.9991230990177</v>
      </c>
    </row>
    <row r="59" customFormat="false" ht="15" hidden="false" customHeight="false" outlineLevel="0" collapsed="false">
      <c r="B59" s="2" t="n">
        <f aca="false">D59*$E$1+E59*$E$2</f>
        <v>100</v>
      </c>
      <c r="C59" s="2" t="n">
        <f aca="false">0.5*$E$1*D59^2+0.5*$E$2*E59^2</f>
        <v>499.994154044716</v>
      </c>
      <c r="D59" s="2" t="n">
        <f aca="false">N58</f>
        <v>0.000116920130986472</v>
      </c>
      <c r="E59" s="2" t="n">
        <f aca="false">O58</f>
        <v>9.99994153993452</v>
      </c>
      <c r="F59" s="2" t="n">
        <f aca="false">D59*$E$1</f>
        <v>0.000584600654932361</v>
      </c>
      <c r="G59" s="2" t="n">
        <f aca="false">E59*$E$2</f>
        <v>99.9994153993452</v>
      </c>
      <c r="H59" s="2" t="n">
        <f aca="false">IF(ROUND(C59,0)=ROUND($C$5,0),0,(IF(C59&lt;$C$5,1,-1)))</f>
        <v>1</v>
      </c>
      <c r="I59" s="2" t="n">
        <f aca="false">IF(C59&gt;$C$5, H59*ABS(I58/2), H59*ABS(I58))</f>
        <v>0.2</v>
      </c>
      <c r="J59" s="2" t="n">
        <f aca="false">F59*I59</f>
        <v>0.000116920130986472</v>
      </c>
      <c r="K59" s="2" t="n">
        <f aca="false">J59</f>
        <v>0.000116920130986472</v>
      </c>
      <c r="L59" s="2" t="n">
        <f aca="false">F59-J59</f>
        <v>0.000467680523945889</v>
      </c>
      <c r="M59" s="2" t="n">
        <f aca="false">G59+K59</f>
        <v>99.9995323194762</v>
      </c>
      <c r="N59" s="2" t="n">
        <f aca="false">L59/$E$1</f>
        <v>9.35361047891778E-005</v>
      </c>
      <c r="O59" s="2" t="n">
        <f aca="false">M59/$E$2</f>
        <v>9.99995323194762</v>
      </c>
      <c r="P59" s="2" t="n">
        <f aca="false">(O59-N59)/($D$5-$E$5)*100</f>
        <v>49.9992984792142</v>
      </c>
    </row>
    <row r="60" customFormat="false" ht="15" hidden="false" customHeight="false" outlineLevel="0" collapsed="false">
      <c r="B60" s="2" t="n">
        <f aca="false">D60*$E$1+E60*$E$2</f>
        <v>100</v>
      </c>
      <c r="C60" s="2" t="n">
        <f aca="false">0.5*$E$1*D60^2+0.5*$E$2*E60^2</f>
        <v>499.995323227571</v>
      </c>
      <c r="D60" s="2" t="n">
        <f aca="false">N59</f>
        <v>9.35361047891778E-005</v>
      </c>
      <c r="E60" s="2" t="n">
        <f aca="false">O59</f>
        <v>9.99995323194762</v>
      </c>
      <c r="F60" s="2" t="n">
        <f aca="false">D60*$E$1</f>
        <v>0.000467680523945889</v>
      </c>
      <c r="G60" s="2" t="n">
        <f aca="false">E60*$E$2</f>
        <v>99.9995323194762</v>
      </c>
      <c r="H60" s="2" t="n">
        <f aca="false">IF(ROUND(C60,0)=ROUND($C$5,0),0,(IF(C60&lt;$C$5,1,-1)))</f>
        <v>1</v>
      </c>
      <c r="I60" s="2" t="n">
        <f aca="false">IF(C60&gt;$C$5, H60*ABS(I59/2), H60*ABS(I59))</f>
        <v>0.2</v>
      </c>
      <c r="J60" s="2" t="n">
        <f aca="false">F60*I60</f>
        <v>9.35361047891778E-005</v>
      </c>
      <c r="K60" s="2" t="n">
        <f aca="false">J60</f>
        <v>9.35361047891778E-005</v>
      </c>
      <c r="L60" s="2" t="n">
        <f aca="false">F60-J60</f>
        <v>0.000374144419156711</v>
      </c>
      <c r="M60" s="2" t="n">
        <f aca="false">G60+K60</f>
        <v>99.999625855581</v>
      </c>
      <c r="N60" s="2" t="n">
        <f aca="false">L60/$E$1</f>
        <v>7.48288838313423E-005</v>
      </c>
      <c r="O60" s="2" t="n">
        <f aca="false">M60/$E$2</f>
        <v>9.9999625855581</v>
      </c>
      <c r="P60" s="2" t="n">
        <f aca="false">(O60-N60)/($D$5-$E$5)*100</f>
        <v>49.9994387833713</v>
      </c>
    </row>
    <row r="61" customFormat="false" ht="15" hidden="false" customHeight="false" outlineLevel="0" collapsed="false">
      <c r="B61" s="2" t="n">
        <f aca="false">D61*$E$1+E61*$E$2</f>
        <v>100</v>
      </c>
      <c r="C61" s="2" t="n">
        <f aca="false">0.5*$E$1*D61^2+0.5*$E$2*E61^2</f>
        <v>499.996258576807</v>
      </c>
      <c r="D61" s="2" t="n">
        <f aca="false">N60</f>
        <v>7.48288838313423E-005</v>
      </c>
      <c r="E61" s="2" t="n">
        <f aca="false">O60</f>
        <v>9.9999625855581</v>
      </c>
      <c r="F61" s="2" t="n">
        <f aca="false">D61*$E$1</f>
        <v>0.000374144419156711</v>
      </c>
      <c r="G61" s="2" t="n">
        <f aca="false">E61*$E$2</f>
        <v>99.999625855581</v>
      </c>
      <c r="H61" s="2" t="n">
        <f aca="false">IF(ROUND(C61,0)=ROUND($C$5,0),0,(IF(C61&lt;$C$5,1,-1)))</f>
        <v>1</v>
      </c>
      <c r="I61" s="2" t="n">
        <f aca="false">IF(C61&gt;$C$5, H61*ABS(I60/2), H61*ABS(I60))</f>
        <v>0.2</v>
      </c>
      <c r="J61" s="2" t="n">
        <f aca="false">F61*I61</f>
        <v>7.48288838313423E-005</v>
      </c>
      <c r="K61" s="2" t="n">
        <f aca="false">J61</f>
        <v>7.48288838313423E-005</v>
      </c>
      <c r="L61" s="2" t="n">
        <f aca="false">F61-J61</f>
        <v>0.000299315535325369</v>
      </c>
      <c r="M61" s="2" t="n">
        <f aca="false">G61+K61</f>
        <v>99.9997006844648</v>
      </c>
      <c r="N61" s="2" t="n">
        <f aca="false">L61/$E$1</f>
        <v>5.98631070650738E-005</v>
      </c>
      <c r="O61" s="2" t="n">
        <f aca="false">M61/$E$2</f>
        <v>9.99997006844648</v>
      </c>
      <c r="P61" s="2" t="n">
        <f aca="false">(O61-N61)/($D$5-$E$5)*100</f>
        <v>49.9995510266971</v>
      </c>
    </row>
    <row r="62" customFormat="false" ht="15" hidden="false" customHeight="false" outlineLevel="0" collapsed="false">
      <c r="B62" s="2" t="n">
        <f aca="false">D62*$E$1+E62*$E$2</f>
        <v>100</v>
      </c>
      <c r="C62" s="2" t="n">
        <f aca="false">0.5*$E$1*D62^2+0.5*$E$2*E62^2</f>
        <v>499.997006858086</v>
      </c>
      <c r="D62" s="2" t="n">
        <f aca="false">N61</f>
        <v>5.98631070650738E-005</v>
      </c>
      <c r="E62" s="2" t="n">
        <f aca="false">O61</f>
        <v>9.99997006844648</v>
      </c>
      <c r="F62" s="2" t="n">
        <f aca="false">D62*$E$1</f>
        <v>0.000299315535325369</v>
      </c>
      <c r="G62" s="2" t="n">
        <f aca="false">E62*$E$2</f>
        <v>99.9997006844648</v>
      </c>
      <c r="H62" s="2" t="n">
        <f aca="false">IF(ROUND(C62,0)=ROUND($C$5,0),0,(IF(C62&lt;$C$5,1,-1)))</f>
        <v>1</v>
      </c>
      <c r="I62" s="2" t="n">
        <f aca="false">IF(C62&gt;$C$5, H62*ABS(I61/2), H62*ABS(I61))</f>
        <v>0.2</v>
      </c>
      <c r="J62" s="2" t="n">
        <f aca="false">F62*I62</f>
        <v>5.98631070650738E-005</v>
      </c>
      <c r="K62" s="2" t="n">
        <f aca="false">J62</f>
        <v>5.98631070650738E-005</v>
      </c>
      <c r="L62" s="2" t="n">
        <f aca="false">F62-J62</f>
        <v>0.000239452428260295</v>
      </c>
      <c r="M62" s="2" t="n">
        <f aca="false">G62+K62</f>
        <v>99.9997605475719</v>
      </c>
      <c r="N62" s="2" t="n">
        <f aca="false">L62/$E$1</f>
        <v>4.7890485652059E-005</v>
      </c>
      <c r="O62" s="2" t="n">
        <f aca="false">M62/$E$2</f>
        <v>9.99997605475719</v>
      </c>
      <c r="P62" s="2" t="n">
        <f aca="false">(O62-N62)/($D$5-$E$5)*100</f>
        <v>49.9996408213577</v>
      </c>
    </row>
    <row r="63" customFormat="false" ht="15" hidden="false" customHeight="false" outlineLevel="0" collapsed="false">
      <c r="B63" s="2" t="n">
        <f aca="false">D63*$E$1+E63*$E$2</f>
        <v>100</v>
      </c>
      <c r="C63" s="2" t="n">
        <f aca="false">0.5*$E$1*D63^2+0.5*$E$2*E63^2</f>
        <v>499.997605484319</v>
      </c>
      <c r="D63" s="2" t="n">
        <f aca="false">N62</f>
        <v>4.7890485652059E-005</v>
      </c>
      <c r="E63" s="2" t="n">
        <f aca="false">O62</f>
        <v>9.99997605475719</v>
      </c>
      <c r="F63" s="2" t="n">
        <f aca="false">D63*$E$1</f>
        <v>0.000239452428260295</v>
      </c>
      <c r="G63" s="2" t="n">
        <f aca="false">E63*$E$2</f>
        <v>99.9997605475719</v>
      </c>
      <c r="H63" s="2" t="n">
        <f aca="false">IF(ROUND(C63,0)=ROUND($C$5,0),0,(IF(C63&lt;$C$5,1,-1)))</f>
        <v>1</v>
      </c>
      <c r="I63" s="2" t="n">
        <f aca="false">IF(C63&gt;$C$5, H63*ABS(I62/2), H63*ABS(I62))</f>
        <v>0.2</v>
      </c>
      <c r="J63" s="2" t="n">
        <f aca="false">F63*I63</f>
        <v>4.7890485652059E-005</v>
      </c>
      <c r="K63" s="2" t="n">
        <f aca="false">J63</f>
        <v>4.7890485652059E-005</v>
      </c>
      <c r="L63" s="2" t="n">
        <f aca="false">F63-J63</f>
        <v>0.000191561942608236</v>
      </c>
      <c r="M63" s="2" t="n">
        <f aca="false">G63+K63</f>
        <v>99.9998084380575</v>
      </c>
      <c r="N63" s="2" t="n">
        <f aca="false">L63/$E$1</f>
        <v>3.83123885216472E-005</v>
      </c>
      <c r="O63" s="2" t="n">
        <f aca="false">M63/$E$2</f>
        <v>9.99998084380575</v>
      </c>
      <c r="P63" s="2" t="n">
        <f aca="false">(O63-N63)/($D$5-$E$5)*100</f>
        <v>49.9997126570861</v>
      </c>
    </row>
    <row r="64" customFormat="false" ht="15" hidden="false" customHeight="false" outlineLevel="0" collapsed="false">
      <c r="B64" s="2" t="n">
        <f aca="false">D64*$E$1+E64*$E$2</f>
        <v>100</v>
      </c>
      <c r="C64" s="2" t="n">
        <f aca="false">0.5*$E$1*D64^2+0.5*$E$2*E64^2</f>
        <v>499.998084386079</v>
      </c>
      <c r="D64" s="2" t="n">
        <f aca="false">N63</f>
        <v>3.83123885216472E-005</v>
      </c>
      <c r="E64" s="2" t="n">
        <f aca="false">O63</f>
        <v>9.99998084380575</v>
      </c>
      <c r="F64" s="2" t="n">
        <f aca="false">D64*$E$1</f>
        <v>0.000191561942608236</v>
      </c>
      <c r="G64" s="2" t="n">
        <f aca="false">E64*$E$2</f>
        <v>99.9998084380575</v>
      </c>
      <c r="H64" s="2" t="n">
        <f aca="false">IF(ROUND(C64,0)=ROUND($C$5,0),0,(IF(C64&lt;$C$5,1,-1)))</f>
        <v>1</v>
      </c>
      <c r="I64" s="2" t="n">
        <f aca="false">IF(C64&gt;$C$5, H64*ABS(I63/2), H64*ABS(I63))</f>
        <v>0.2</v>
      </c>
      <c r="J64" s="2" t="n">
        <f aca="false">F64*I64</f>
        <v>3.83123885216472E-005</v>
      </c>
      <c r="K64" s="2" t="n">
        <f aca="false">J64</f>
        <v>3.83123885216472E-005</v>
      </c>
      <c r="L64" s="2" t="n">
        <f aca="false">F64-J64</f>
        <v>0.000153249554086589</v>
      </c>
      <c r="M64" s="2" t="n">
        <f aca="false">G64+K64</f>
        <v>99.999846750446</v>
      </c>
      <c r="N64" s="2" t="n">
        <f aca="false">L64/$E$1</f>
        <v>3.06499108173178E-005</v>
      </c>
      <c r="O64" s="2" t="n">
        <f aca="false">M64/$E$2</f>
        <v>9.9999846750446</v>
      </c>
      <c r="P64" s="2" t="n">
        <f aca="false">(O64-N64)/($D$5-$E$5)*100</f>
        <v>49.9997701256689</v>
      </c>
    </row>
    <row r="65" customFormat="false" ht="15" hidden="false" customHeight="false" outlineLevel="0" collapsed="false">
      <c r="B65" s="2" t="n">
        <f aca="false">D65*$E$1+E65*$E$2</f>
        <v>100</v>
      </c>
      <c r="C65" s="2" t="n">
        <f aca="false">0.5*$E$1*D65^2+0.5*$E$2*E65^2</f>
        <v>499.998467507983</v>
      </c>
      <c r="D65" s="2" t="n">
        <f aca="false">N64</f>
        <v>3.06499108173178E-005</v>
      </c>
      <c r="E65" s="2" t="n">
        <f aca="false">O64</f>
        <v>9.9999846750446</v>
      </c>
      <c r="F65" s="2" t="n">
        <f aca="false">D65*$E$1</f>
        <v>0.000153249554086589</v>
      </c>
      <c r="G65" s="2" t="n">
        <f aca="false">E65*$E$2</f>
        <v>99.999846750446</v>
      </c>
      <c r="H65" s="2" t="n">
        <f aca="false">IF(ROUND(C65,0)=ROUND($C$5,0),0,(IF(C65&lt;$C$5,1,-1)))</f>
        <v>1</v>
      </c>
      <c r="I65" s="2" t="n">
        <f aca="false">IF(C65&gt;$C$5, H65*ABS(I64/2), H65*ABS(I64))</f>
        <v>0.2</v>
      </c>
      <c r="J65" s="2" t="n">
        <f aca="false">F65*I65</f>
        <v>3.06499108173178E-005</v>
      </c>
      <c r="K65" s="2" t="n">
        <f aca="false">J65</f>
        <v>3.06499108173178E-005</v>
      </c>
      <c r="L65" s="2" t="n">
        <f aca="false">F65-J65</f>
        <v>0.000122599643269271</v>
      </c>
      <c r="M65" s="2" t="n">
        <f aca="false">G65+K65</f>
        <v>99.9998774003568</v>
      </c>
      <c r="N65" s="2" t="n">
        <f aca="false">L65/$E$1</f>
        <v>2.45199286538542E-005</v>
      </c>
      <c r="O65" s="2" t="n">
        <f aca="false">M65/$E$2</f>
        <v>9.99998774003568</v>
      </c>
      <c r="P65" s="2" t="n">
        <f aca="false">(O65-N65)/($D$5-$E$5)*100</f>
        <v>49.9998161005351</v>
      </c>
    </row>
    <row r="66" customFormat="false" ht="15" hidden="false" customHeight="false" outlineLevel="0" collapsed="false">
      <c r="B66" s="2" t="n">
        <f aca="false">D66*$E$1+E66*$E$2</f>
        <v>100</v>
      </c>
      <c r="C66" s="2" t="n">
        <f aca="false">0.5*$E$1*D66^2+0.5*$E$2*E66^2</f>
        <v>499.998774005823</v>
      </c>
      <c r="D66" s="2" t="n">
        <f aca="false">N65</f>
        <v>2.45199286538542E-005</v>
      </c>
      <c r="E66" s="2" t="n">
        <f aca="false">O65</f>
        <v>9.99998774003568</v>
      </c>
      <c r="F66" s="2" t="n">
        <f aca="false">D66*$E$1</f>
        <v>0.000122599643269271</v>
      </c>
      <c r="G66" s="2" t="n">
        <f aca="false">E66*$E$2</f>
        <v>99.9998774003568</v>
      </c>
      <c r="H66" s="2" t="n">
        <f aca="false">IF(ROUND(C66,0)=ROUND($C$5,0),0,(IF(C66&lt;$C$5,1,-1)))</f>
        <v>1</v>
      </c>
      <c r="I66" s="2" t="n">
        <f aca="false">IF(C66&gt;$C$5, H66*ABS(I65/2), H66*ABS(I65))</f>
        <v>0.2</v>
      </c>
      <c r="J66" s="2" t="n">
        <f aca="false">F66*I66</f>
        <v>2.45199286538542E-005</v>
      </c>
      <c r="K66" s="2" t="n">
        <f aca="false">J66</f>
        <v>2.45199286538542E-005</v>
      </c>
      <c r="L66" s="2" t="n">
        <f aca="false">F66-J66</f>
        <v>9.80797146154169E-005</v>
      </c>
      <c r="M66" s="2" t="n">
        <f aca="false">G66+K66</f>
        <v>99.9999019202855</v>
      </c>
      <c r="N66" s="2" t="n">
        <f aca="false">L66/$E$1</f>
        <v>1.96159429230834E-005</v>
      </c>
      <c r="O66" s="2" t="n">
        <f aca="false">M66/$E$2</f>
        <v>9.99999019202855</v>
      </c>
      <c r="P66" s="2" t="n">
        <f aca="false">(O66-N66)/($D$5-$E$5)*100</f>
        <v>49.9998528804281</v>
      </c>
    </row>
    <row r="67" customFormat="false" ht="15" hidden="false" customHeight="false" outlineLevel="0" collapsed="false">
      <c r="B67" s="2" t="n">
        <f aca="false">D67*$E$1+E67*$E$2</f>
        <v>100</v>
      </c>
      <c r="C67" s="2" t="n">
        <f aca="false">0.5*$E$1*D67^2+0.5*$E$2*E67^2</f>
        <v>499.999019204298</v>
      </c>
      <c r="D67" s="2" t="n">
        <f aca="false">N66</f>
        <v>1.96159429230834E-005</v>
      </c>
      <c r="E67" s="2" t="n">
        <f aca="false">O66</f>
        <v>9.99999019202855</v>
      </c>
      <c r="F67" s="2" t="n">
        <f aca="false">D67*$E$1</f>
        <v>9.80797146154169E-005</v>
      </c>
      <c r="G67" s="2" t="n">
        <f aca="false">E67*$E$2</f>
        <v>99.9999019202855</v>
      </c>
      <c r="H67" s="2" t="n">
        <f aca="false">IF(ROUND(C67,0)=ROUND($C$5,0),0,(IF(C67&lt;$C$5,1,-1)))</f>
        <v>1</v>
      </c>
      <c r="I67" s="2" t="n">
        <f aca="false">IF(C67&gt;$C$5, H67*ABS(I66/2), H67*ABS(I66))</f>
        <v>0.2</v>
      </c>
      <c r="J67" s="2" t="n">
        <f aca="false">F67*I67</f>
        <v>1.96159429230834E-005</v>
      </c>
      <c r="K67" s="2" t="n">
        <f aca="false">J67</f>
        <v>1.96159429230834E-005</v>
      </c>
      <c r="L67" s="2" t="n">
        <f aca="false">F67-J67</f>
        <v>7.84637716923336E-005</v>
      </c>
      <c r="M67" s="2" t="n">
        <f aca="false">G67+K67</f>
        <v>99.9999215362284</v>
      </c>
      <c r="N67" s="2" t="n">
        <f aca="false">L67/$E$1</f>
        <v>1.56927543384667E-005</v>
      </c>
      <c r="O67" s="2" t="n">
        <f aca="false">M67/$E$2</f>
        <v>9.99999215362284</v>
      </c>
      <c r="P67" s="2" t="n">
        <f aca="false">(O67-N67)/($D$5-$E$5)*100</f>
        <v>49.9998823043425</v>
      </c>
    </row>
    <row r="68" customFormat="false" ht="15" hidden="false" customHeight="false" outlineLevel="0" collapsed="false">
      <c r="B68" s="2" t="n">
        <f aca="false">D68*$E$1+E68*$E$2</f>
        <v>100</v>
      </c>
      <c r="C68" s="2" t="n">
        <f aca="false">0.5*$E$1*D68^2+0.5*$E$2*E68^2</f>
        <v>499.999215363208</v>
      </c>
      <c r="D68" s="2" t="n">
        <f aca="false">N67</f>
        <v>1.56927543384667E-005</v>
      </c>
      <c r="E68" s="2" t="n">
        <f aca="false">O67</f>
        <v>9.99999215362284</v>
      </c>
      <c r="F68" s="2" t="n">
        <f aca="false">D68*$E$1</f>
        <v>7.84637716923335E-005</v>
      </c>
      <c r="G68" s="2" t="n">
        <f aca="false">E68*$E$2</f>
        <v>99.9999215362284</v>
      </c>
      <c r="H68" s="2" t="n">
        <f aca="false">IF(ROUND(C68,0)=ROUND($C$5,0),0,(IF(C68&lt;$C$5,1,-1)))</f>
        <v>1</v>
      </c>
      <c r="I68" s="2" t="n">
        <f aca="false">IF(C68&gt;$C$5, H68*ABS(I67/2), H68*ABS(I67))</f>
        <v>0.2</v>
      </c>
      <c r="J68" s="2" t="n">
        <f aca="false">F68*I68</f>
        <v>1.56927543384667E-005</v>
      </c>
      <c r="K68" s="2" t="n">
        <f aca="false">J68</f>
        <v>1.56927543384667E-005</v>
      </c>
      <c r="L68" s="2" t="n">
        <f aca="false">F68-J68</f>
        <v>6.27710173538668E-005</v>
      </c>
      <c r="M68" s="2" t="n">
        <f aca="false">G68+K68</f>
        <v>99.9999372289827</v>
      </c>
      <c r="N68" s="2" t="n">
        <f aca="false">L68/$E$1</f>
        <v>1.25542034707734E-005</v>
      </c>
      <c r="O68" s="2" t="n">
        <f aca="false">M68/$E$2</f>
        <v>9.99999372289827</v>
      </c>
      <c r="P68" s="2" t="n">
        <f aca="false">(O68-N68)/($D$5-$E$5)*100</f>
        <v>49.999905843474</v>
      </c>
    </row>
    <row r="69" customFormat="false" ht="15" hidden="false" customHeight="false" outlineLevel="0" collapsed="false">
      <c r="B69" s="2" t="n">
        <f aca="false">D69*$E$1+E69*$E$2</f>
        <v>100</v>
      </c>
      <c r="C69" s="2" t="n">
        <f aca="false">0.5*$E$1*D69^2+0.5*$E$2*E69^2</f>
        <v>499.999372290419</v>
      </c>
      <c r="D69" s="2" t="n">
        <f aca="false">N68</f>
        <v>1.25542034707734E-005</v>
      </c>
      <c r="E69" s="2" t="n">
        <f aca="false">O68</f>
        <v>9.99999372289827</v>
      </c>
      <c r="F69" s="2" t="n">
        <f aca="false">D69*$E$1</f>
        <v>6.27710173538668E-005</v>
      </c>
      <c r="G69" s="2" t="n">
        <f aca="false">E69*$E$2</f>
        <v>99.9999372289827</v>
      </c>
      <c r="H69" s="2" t="n">
        <f aca="false">IF(ROUND(C69,0)=ROUND($C$5,0),0,(IF(C69&lt;$C$5,1,-1)))</f>
        <v>1</v>
      </c>
      <c r="I69" s="2" t="n">
        <f aca="false">IF(C69&gt;$C$5, H69*ABS(I68/2), H69*ABS(I68))</f>
        <v>0.2</v>
      </c>
      <c r="J69" s="2" t="n">
        <f aca="false">F69*I69</f>
        <v>1.25542034707734E-005</v>
      </c>
      <c r="K69" s="2" t="n">
        <f aca="false">J69</f>
        <v>1.25542034707734E-005</v>
      </c>
      <c r="L69" s="2" t="n">
        <f aca="false">F69-J69</f>
        <v>5.02168138830935E-005</v>
      </c>
      <c r="M69" s="2" t="n">
        <f aca="false">G69+K69</f>
        <v>99.9999497831862</v>
      </c>
      <c r="N69" s="2" t="n">
        <f aca="false">L69/$E$1</f>
        <v>1.00433627766187E-005</v>
      </c>
      <c r="O69" s="2" t="n">
        <f aca="false">M69/$E$2</f>
        <v>9.99999497831862</v>
      </c>
      <c r="P69" s="2" t="n">
        <f aca="false">(O69-N69)/($D$5-$E$5)*100</f>
        <v>49.9999246747792</v>
      </c>
    </row>
    <row r="70" customFormat="false" ht="15" hidden="false" customHeight="false" outlineLevel="0" collapsed="false">
      <c r="B70" s="2" t="n">
        <f aca="false">D70*$E$1+E70*$E$2</f>
        <v>100</v>
      </c>
      <c r="C70" s="2" t="n">
        <f aca="false">0.5*$E$1*D70^2+0.5*$E$2*E70^2</f>
        <v>499.99949783224</v>
      </c>
      <c r="D70" s="2" t="n">
        <f aca="false">N69</f>
        <v>1.00433627766187E-005</v>
      </c>
      <c r="E70" s="2" t="n">
        <f aca="false">O69</f>
        <v>9.99999497831862</v>
      </c>
      <c r="F70" s="2" t="n">
        <f aca="false">D70*$E$1</f>
        <v>5.02168138830935E-005</v>
      </c>
      <c r="G70" s="2" t="n">
        <f aca="false">E70*$E$2</f>
        <v>99.9999497831862</v>
      </c>
      <c r="H70" s="2" t="n">
        <f aca="false">IF(ROUND(C70,0)=ROUND($C$5,0),0,(IF(C70&lt;$C$5,1,-1)))</f>
        <v>1</v>
      </c>
      <c r="I70" s="2" t="n">
        <f aca="false">IF(C70&gt;$C$5, H70*ABS(I69/2), H70*ABS(I69))</f>
        <v>0.2</v>
      </c>
      <c r="J70" s="2" t="n">
        <f aca="false">F70*I70</f>
        <v>1.00433627766187E-005</v>
      </c>
      <c r="K70" s="2" t="n">
        <f aca="false">J70</f>
        <v>1.00433627766187E-005</v>
      </c>
      <c r="L70" s="2" t="n">
        <f aca="false">F70-J70</f>
        <v>4.01734511064748E-005</v>
      </c>
      <c r="M70" s="2" t="n">
        <f aca="false">G70+K70</f>
        <v>99.999959826549</v>
      </c>
      <c r="N70" s="2" t="n">
        <f aca="false">L70/$E$1</f>
        <v>8.03469022129496E-006</v>
      </c>
      <c r="O70" s="2" t="n">
        <f aca="false">M70/$E$2</f>
        <v>9.9999959826549</v>
      </c>
      <c r="P70" s="2" t="n">
        <f aca="false">(O70-N70)/($D$5-$E$5)*100</f>
        <v>49.9999397398234</v>
      </c>
    </row>
    <row r="71" customFormat="false" ht="15" hidden="false" customHeight="false" outlineLevel="0" collapsed="false">
      <c r="B71" s="2" t="n">
        <f aca="false">D71*$E$1+E71*$E$2</f>
        <v>100</v>
      </c>
      <c r="C71" s="2" t="n">
        <f aca="false">0.5*$E$1*D71^2+0.5*$E$2*E71^2</f>
        <v>499.999598265732</v>
      </c>
      <c r="D71" s="2" t="n">
        <f aca="false">N70</f>
        <v>8.03469022129496E-006</v>
      </c>
      <c r="E71" s="2" t="n">
        <f aca="false">O70</f>
        <v>9.9999959826549</v>
      </c>
      <c r="F71" s="2" t="n">
        <f aca="false">D71*$E$1</f>
        <v>4.01734511064748E-005</v>
      </c>
      <c r="G71" s="2" t="n">
        <f aca="false">E71*$E$2</f>
        <v>99.999959826549</v>
      </c>
      <c r="H71" s="2" t="n">
        <f aca="false">IF(ROUND(C71,0)=ROUND($C$5,0),0,(IF(C71&lt;$C$5,1,-1)))</f>
        <v>1</v>
      </c>
      <c r="I71" s="2" t="n">
        <f aca="false">IF(C71&gt;$C$5, H71*ABS(I70/2), H71*ABS(I70))</f>
        <v>0.2</v>
      </c>
      <c r="J71" s="2" t="n">
        <f aca="false">F71*I71</f>
        <v>8.03469022129496E-006</v>
      </c>
      <c r="K71" s="2" t="n">
        <f aca="false">J71</f>
        <v>8.03469022129496E-006</v>
      </c>
      <c r="L71" s="2" t="n">
        <f aca="false">F71-J71</f>
        <v>3.21387608851798E-005</v>
      </c>
      <c r="M71" s="2" t="n">
        <f aca="false">G71+K71</f>
        <v>99.9999678612392</v>
      </c>
      <c r="N71" s="2" t="n">
        <f aca="false">L71/$E$1</f>
        <v>6.42775217703596E-006</v>
      </c>
      <c r="O71" s="2" t="n">
        <f aca="false">M71/$E$2</f>
        <v>9.99999678612392</v>
      </c>
      <c r="P71" s="2" t="n">
        <f aca="false">(O71-N71)/($D$5-$E$5)*100</f>
        <v>49.9999517918587</v>
      </c>
    </row>
    <row r="72" customFormat="false" ht="15" hidden="false" customHeight="false" outlineLevel="0" collapsed="false">
      <c r="B72" s="2" t="n">
        <f aca="false">D72*$E$1+E72*$E$2</f>
        <v>100</v>
      </c>
      <c r="C72" s="2" t="n">
        <f aca="false">0.5*$E$1*D72^2+0.5*$E$2*E72^2</f>
        <v>499.999678612547</v>
      </c>
      <c r="D72" s="2" t="n">
        <f aca="false">N71</f>
        <v>6.42775217703596E-006</v>
      </c>
      <c r="E72" s="2" t="n">
        <f aca="false">O71</f>
        <v>9.99999678612392</v>
      </c>
      <c r="F72" s="2" t="n">
        <f aca="false">D72*$E$1</f>
        <v>3.21387608851798E-005</v>
      </c>
      <c r="G72" s="2" t="n">
        <f aca="false">E72*$E$2</f>
        <v>99.9999678612392</v>
      </c>
      <c r="H72" s="2" t="n">
        <f aca="false">IF(ROUND(C72,0)=ROUND($C$5,0),0,(IF(C72&lt;$C$5,1,-1)))</f>
        <v>1</v>
      </c>
      <c r="I72" s="2" t="n">
        <f aca="false">IF(C72&gt;$C$5, H72*ABS(I71/2), H72*ABS(I71))</f>
        <v>0.2</v>
      </c>
      <c r="J72" s="2" t="n">
        <f aca="false">F72*I72</f>
        <v>6.42775217703597E-006</v>
      </c>
      <c r="K72" s="2" t="n">
        <f aca="false">J72</f>
        <v>6.42775217703597E-006</v>
      </c>
      <c r="L72" s="2" t="n">
        <f aca="false">F72-J72</f>
        <v>2.57110087081439E-005</v>
      </c>
      <c r="M72" s="2" t="n">
        <f aca="false">G72+K72</f>
        <v>99.9999742889914</v>
      </c>
      <c r="N72" s="2" t="n">
        <f aca="false">L72/$E$1</f>
        <v>5.14220174162877E-006</v>
      </c>
      <c r="O72" s="2" t="n">
        <f aca="false">M72/$E$2</f>
        <v>9.99999742889914</v>
      </c>
      <c r="P72" s="2" t="n">
        <f aca="false">(O72-N72)/($D$5-$E$5)*100</f>
        <v>49.999961433487</v>
      </c>
    </row>
    <row r="73" customFormat="false" ht="15" hidden="false" customHeight="false" outlineLevel="0" collapsed="false">
      <c r="B73" s="2" t="n">
        <f aca="false">D73*$E$1+E73*$E$2</f>
        <v>100</v>
      </c>
      <c r="C73" s="2" t="n">
        <f aca="false">0.5*$E$1*D73^2+0.5*$E$2*E73^2</f>
        <v>499.999742890013</v>
      </c>
      <c r="D73" s="2" t="n">
        <f aca="false">N72</f>
        <v>5.14220174162877E-006</v>
      </c>
      <c r="E73" s="2" t="n">
        <f aca="false">O72</f>
        <v>9.99999742889914</v>
      </c>
      <c r="F73" s="2" t="n">
        <f aca="false">D73*$E$1</f>
        <v>2.57110087081439E-005</v>
      </c>
      <c r="G73" s="2" t="n">
        <f aca="false">E73*$E$2</f>
        <v>99.9999742889914</v>
      </c>
      <c r="H73" s="2" t="n">
        <f aca="false">IF(ROUND(C73,0)=ROUND($C$5,0),0,(IF(C73&lt;$C$5,1,-1)))</f>
        <v>1</v>
      </c>
      <c r="I73" s="2" t="n">
        <f aca="false">IF(C73&gt;$C$5, H73*ABS(I72/2), H73*ABS(I72))</f>
        <v>0.2</v>
      </c>
      <c r="J73" s="2" t="n">
        <f aca="false">F73*I73</f>
        <v>5.14220174162877E-006</v>
      </c>
      <c r="K73" s="2" t="n">
        <f aca="false">J73</f>
        <v>5.14220174162877E-006</v>
      </c>
      <c r="L73" s="2" t="n">
        <f aca="false">F73-J73</f>
        <v>2.05688069665151E-005</v>
      </c>
      <c r="M73" s="2" t="n">
        <f aca="false">G73+K73</f>
        <v>99.9999794311931</v>
      </c>
      <c r="N73" s="2" t="n">
        <f aca="false">L73/$E$1</f>
        <v>4.11376139330302E-006</v>
      </c>
      <c r="O73" s="2" t="n">
        <f aca="false">M73/$E$2</f>
        <v>9.99999794311931</v>
      </c>
      <c r="P73" s="2" t="n">
        <f aca="false">(O73-N73)/($D$5-$E$5)*100</f>
        <v>49.9999691467896</v>
      </c>
    </row>
    <row r="74" customFormat="false" ht="15" hidden="false" customHeight="false" outlineLevel="0" collapsed="false">
      <c r="B74" s="2" t="n">
        <f aca="false">D74*$E$1+E74*$E$2</f>
        <v>100</v>
      </c>
      <c r="C74" s="2" t="n">
        <f aca="false">0.5*$E$1*D74^2+0.5*$E$2*E74^2</f>
        <v>499.999794311995</v>
      </c>
      <c r="D74" s="2" t="n">
        <f aca="false">N73</f>
        <v>4.11376139330302E-006</v>
      </c>
      <c r="E74" s="2" t="n">
        <f aca="false">O73</f>
        <v>9.99999794311931</v>
      </c>
      <c r="F74" s="2" t="n">
        <f aca="false">D74*$E$1</f>
        <v>2.05688069665151E-005</v>
      </c>
      <c r="G74" s="2" t="n">
        <f aca="false">E74*$E$2</f>
        <v>99.9999794311931</v>
      </c>
      <c r="H74" s="2" t="n">
        <f aca="false">IF(ROUND(C74,0)=ROUND($C$5,0),0,(IF(C74&lt;$C$5,1,-1)))</f>
        <v>1</v>
      </c>
      <c r="I74" s="2" t="n">
        <f aca="false">IF(C74&gt;$C$5, H74*ABS(I73/2), H74*ABS(I73))</f>
        <v>0.2</v>
      </c>
      <c r="J74" s="2" t="n">
        <f aca="false">F74*I74</f>
        <v>4.11376139330302E-006</v>
      </c>
      <c r="K74" s="2" t="n">
        <f aca="false">J74</f>
        <v>4.11376139330302E-006</v>
      </c>
      <c r="L74" s="2" t="n">
        <f aca="false">F74-J74</f>
        <v>1.64550455732121E-005</v>
      </c>
      <c r="M74" s="2" t="n">
        <f aca="false">G74+K74</f>
        <v>99.9999835449545</v>
      </c>
      <c r="N74" s="2" t="n">
        <f aca="false">L74/$E$1</f>
        <v>3.29100911464241E-006</v>
      </c>
      <c r="O74" s="2" t="n">
        <f aca="false">M74/$E$2</f>
        <v>9.99999835449545</v>
      </c>
      <c r="P74" s="2" t="n">
        <f aca="false">(O74-N74)/($D$5-$E$5)*100</f>
        <v>49.9999753174317</v>
      </c>
    </row>
    <row r="75" customFormat="false" ht="15" hidden="false" customHeight="false" outlineLevel="0" collapsed="false">
      <c r="B75" s="2" t="n">
        <f aca="false">D75*$E$1+E75*$E$2</f>
        <v>100</v>
      </c>
      <c r="C75" s="2" t="n">
        <f aca="false">0.5*$E$1*D75^2+0.5*$E$2*E75^2</f>
        <v>499.999835449586</v>
      </c>
      <c r="D75" s="2" t="n">
        <f aca="false">N74</f>
        <v>3.29100911464241E-006</v>
      </c>
      <c r="E75" s="2" t="n">
        <f aca="false">O74</f>
        <v>9.99999835449545</v>
      </c>
      <c r="F75" s="2" t="n">
        <f aca="false">D75*$E$1</f>
        <v>1.64550455732121E-005</v>
      </c>
      <c r="G75" s="2" t="n">
        <f aca="false">E75*$E$2</f>
        <v>99.9999835449545</v>
      </c>
      <c r="H75" s="2" t="n">
        <f aca="false">IF(ROUND(C75,0)=ROUND($C$5,0),0,(IF(C75&lt;$C$5,1,-1)))</f>
        <v>1</v>
      </c>
      <c r="I75" s="2" t="n">
        <f aca="false">IF(C75&gt;$C$5, H75*ABS(I74/2), H75*ABS(I74))</f>
        <v>0.2</v>
      </c>
      <c r="J75" s="2" t="n">
        <f aca="false">F75*I75</f>
        <v>3.29100911464241E-006</v>
      </c>
      <c r="K75" s="2" t="n">
        <f aca="false">J75</f>
        <v>3.29100911464241E-006</v>
      </c>
      <c r="L75" s="2" t="n">
        <f aca="false">F75-J75</f>
        <v>1.31640364585697E-005</v>
      </c>
      <c r="M75" s="2" t="n">
        <f aca="false">G75+K75</f>
        <v>99.9999868359636</v>
      </c>
      <c r="N75" s="2" t="n">
        <f aca="false">L75/$E$1</f>
        <v>2.63280729171393E-006</v>
      </c>
      <c r="O75" s="2" t="n">
        <f aca="false">M75/$E$2</f>
        <v>9.99999868359636</v>
      </c>
      <c r="P75" s="2" t="n">
        <f aca="false">(O75-N75)/($D$5-$E$5)*100</f>
        <v>49.9999802539454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M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0" activeCellId="0" sqref="A60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D1" s="2" t="s">
        <v>1</v>
      </c>
      <c r="E1" s="2" t="n">
        <v>10</v>
      </c>
      <c r="G1" s="2" t="s">
        <v>2</v>
      </c>
      <c r="H1" s="2" t="n">
        <v>0.02</v>
      </c>
    </row>
    <row r="2" customFormat="false" ht="15" hidden="false" customHeight="false" outlineLevel="0" collapsed="false">
      <c r="D2" s="2" t="s">
        <v>6</v>
      </c>
      <c r="E2" s="2" t="n">
        <v>5</v>
      </c>
      <c r="G2" s="2" t="s">
        <v>7</v>
      </c>
    </row>
    <row r="4" customFormat="false" ht="15" hidden="false" customHeight="false" outlineLevel="0" collapsed="false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</row>
    <row r="5" customFormat="false" ht="15" hidden="false" customHeight="false" outlineLevel="0" collapsed="false">
      <c r="B5" s="2" t="n">
        <f aca="false">D5*$E$1+E5*$E$2</f>
        <v>120</v>
      </c>
      <c r="C5" s="2" t="n">
        <f aca="false">0.5*$E$1*D5^2+0.5*$E$2*E5^2</f>
        <v>720</v>
      </c>
      <c r="D5" s="2" t="n">
        <v>12</v>
      </c>
      <c r="E5" s="2" t="n">
        <v>0</v>
      </c>
      <c r="F5" s="2" t="n">
        <f aca="false">D5*$E$1</f>
        <v>120</v>
      </c>
      <c r="G5" s="2" t="n">
        <f aca="false">E5*$E$2</f>
        <v>0</v>
      </c>
      <c r="H5" s="2" t="n">
        <f aca="false">F5*$H$1</f>
        <v>2.4</v>
      </c>
      <c r="I5" s="2" t="n">
        <f aca="false">H5</f>
        <v>2.4</v>
      </c>
      <c r="J5" s="2" t="n">
        <f aca="false">F5-H5</f>
        <v>117.6</v>
      </c>
      <c r="K5" s="2" t="n">
        <f aca="false">G5+I5</f>
        <v>2.4</v>
      </c>
      <c r="L5" s="2" t="n">
        <f aca="false">J5/$E$1</f>
        <v>11.76</v>
      </c>
      <c r="M5" s="2" t="n">
        <f aca="false">K5/$E$2</f>
        <v>0.48</v>
      </c>
    </row>
    <row r="6" customFormat="false" ht="15" hidden="false" customHeight="false" outlineLevel="0" collapsed="false">
      <c r="B6" s="2" t="n">
        <f aca="false">D6*$E$1+E6*$E$2</f>
        <v>120</v>
      </c>
      <c r="C6" s="2" t="n">
        <f aca="false">0.5*$E$1*D6^2+0.5*$E$2*E6^2</f>
        <v>692.064</v>
      </c>
      <c r="D6" s="2" t="n">
        <f aca="false">L5</f>
        <v>11.76</v>
      </c>
      <c r="E6" s="2" t="n">
        <f aca="false">M5</f>
        <v>0.48</v>
      </c>
      <c r="F6" s="2" t="n">
        <f aca="false">D6*$E$1</f>
        <v>117.6</v>
      </c>
      <c r="G6" s="2" t="n">
        <f aca="false">E6*$E$2</f>
        <v>2.4</v>
      </c>
      <c r="H6" s="2" t="n">
        <f aca="false">F6*$H$1</f>
        <v>2.352</v>
      </c>
      <c r="I6" s="2" t="n">
        <f aca="false">H6</f>
        <v>2.352</v>
      </c>
      <c r="J6" s="2" t="n">
        <f aca="false">F6-H6</f>
        <v>115.248</v>
      </c>
      <c r="K6" s="2" t="n">
        <f aca="false">G6+I6</f>
        <v>4.752</v>
      </c>
      <c r="L6" s="2" t="n">
        <f aca="false">J6/$E$1</f>
        <v>11.5248</v>
      </c>
      <c r="M6" s="2" t="n">
        <f aca="false">K6/$E$2</f>
        <v>0.9504</v>
      </c>
    </row>
    <row r="7" customFormat="false" ht="15" hidden="false" customHeight="false" outlineLevel="0" collapsed="false">
      <c r="B7" s="2" t="n">
        <f aca="false">D7*$E$1+E7*$E$2</f>
        <v>120</v>
      </c>
      <c r="C7" s="2" t="n">
        <f aca="false">0.5*$E$1*D7^2+0.5*$E$2*E7^2</f>
        <v>666.3632256</v>
      </c>
      <c r="D7" s="2" t="n">
        <f aca="false">L6</f>
        <v>11.5248</v>
      </c>
      <c r="E7" s="2" t="n">
        <f aca="false">M6</f>
        <v>0.9504</v>
      </c>
      <c r="F7" s="2" t="n">
        <f aca="false">D7*$E$1</f>
        <v>115.248</v>
      </c>
      <c r="G7" s="2" t="n">
        <f aca="false">E7*$E$2</f>
        <v>4.752</v>
      </c>
      <c r="H7" s="2" t="n">
        <f aca="false">F7*$H$1</f>
        <v>2.30496</v>
      </c>
      <c r="I7" s="2" t="n">
        <f aca="false">H7</f>
        <v>2.30496</v>
      </c>
      <c r="J7" s="2" t="n">
        <f aca="false">F7-H7</f>
        <v>112.94304</v>
      </c>
      <c r="K7" s="2" t="n">
        <f aca="false">G7+I7</f>
        <v>7.05696</v>
      </c>
      <c r="L7" s="2" t="n">
        <f aca="false">J7/$E$1</f>
        <v>11.294304</v>
      </c>
      <c r="M7" s="2" t="n">
        <f aca="false">K7/$E$2</f>
        <v>1.411392</v>
      </c>
    </row>
    <row r="8" customFormat="false" ht="15" hidden="false" customHeight="false" outlineLevel="0" collapsed="false">
      <c r="B8" s="2" t="n">
        <f aca="false">D8*$E$1+E8*$E$2</f>
        <v>120</v>
      </c>
      <c r="C8" s="2" t="n">
        <f aca="false">0.5*$E$1*D8^2+0.5*$E$2*E8^2</f>
        <v>642.78658266624</v>
      </c>
      <c r="D8" s="2" t="n">
        <f aca="false">L7</f>
        <v>11.294304</v>
      </c>
      <c r="E8" s="2" t="n">
        <f aca="false">M7</f>
        <v>1.411392</v>
      </c>
      <c r="F8" s="2" t="n">
        <f aca="false">D8*$E$1</f>
        <v>112.94304</v>
      </c>
      <c r="G8" s="2" t="n">
        <f aca="false">E8*$E$2</f>
        <v>7.05696</v>
      </c>
      <c r="H8" s="2" t="n">
        <f aca="false">F8*$H$1</f>
        <v>2.2588608</v>
      </c>
      <c r="I8" s="2" t="n">
        <f aca="false">H8</f>
        <v>2.2588608</v>
      </c>
      <c r="J8" s="2" t="n">
        <f aca="false">F8-H8</f>
        <v>110.6841792</v>
      </c>
      <c r="K8" s="2" t="n">
        <f aca="false">G8+I8</f>
        <v>9.3158208</v>
      </c>
      <c r="L8" s="2" t="n">
        <f aca="false">J8/$E$1</f>
        <v>11.06841792</v>
      </c>
      <c r="M8" s="2" t="n">
        <f aca="false">K8/$E$2</f>
        <v>1.86316416</v>
      </c>
    </row>
    <row r="9" customFormat="false" ht="15" hidden="false" customHeight="false" outlineLevel="0" collapsed="false">
      <c r="B9" s="2" t="n">
        <f aca="false">D9*$E$1+E9*$E$2</f>
        <v>120</v>
      </c>
      <c r="C9" s="2" t="n">
        <f aca="false">0.5*$E$1*D9^2+0.5*$E$2*E9^2</f>
        <v>621.227827976657</v>
      </c>
      <c r="D9" s="2" t="n">
        <f aca="false">L8</f>
        <v>11.06841792</v>
      </c>
      <c r="E9" s="2" t="n">
        <f aca="false">M8</f>
        <v>1.86316416</v>
      </c>
      <c r="F9" s="2" t="n">
        <f aca="false">D9*$E$1</f>
        <v>110.6841792</v>
      </c>
      <c r="G9" s="2" t="n">
        <f aca="false">E9*$E$2</f>
        <v>9.3158208</v>
      </c>
      <c r="H9" s="2" t="n">
        <f aca="false">F9*$H$1</f>
        <v>2.213683584</v>
      </c>
      <c r="I9" s="2" t="n">
        <f aca="false">H9</f>
        <v>2.213683584</v>
      </c>
      <c r="J9" s="2" t="n">
        <f aca="false">F9-H9</f>
        <v>108.470495616</v>
      </c>
      <c r="K9" s="2" t="n">
        <f aca="false">G9+I9</f>
        <v>11.529504384</v>
      </c>
      <c r="L9" s="2" t="n">
        <f aca="false">J9/$E$1</f>
        <v>10.8470495616</v>
      </c>
      <c r="M9" s="2" t="n">
        <f aca="false">K9/$E$2</f>
        <v>2.3059008768</v>
      </c>
    </row>
    <row r="10" customFormat="false" ht="15" hidden="false" customHeight="false" outlineLevel="0" collapsed="false">
      <c r="B10" s="2" t="n">
        <f aca="false">D10*$E$1+E10*$E$2</f>
        <v>120</v>
      </c>
      <c r="C10" s="2" t="n">
        <f aca="false">0.5*$E$1*D10^2+0.5*$E$2*E10^2</f>
        <v>601.585368093101</v>
      </c>
      <c r="D10" s="2" t="n">
        <f aca="false">L9</f>
        <v>10.8470495616</v>
      </c>
      <c r="E10" s="2" t="n">
        <f aca="false">M9</f>
        <v>2.3059008768</v>
      </c>
      <c r="F10" s="2" t="n">
        <f aca="false">D10*$E$1</f>
        <v>108.470495616</v>
      </c>
      <c r="G10" s="2" t="n">
        <f aca="false">E10*$E$2</f>
        <v>11.529504384</v>
      </c>
      <c r="H10" s="2" t="n">
        <f aca="false">F10*$H$1</f>
        <v>2.16940991232</v>
      </c>
      <c r="I10" s="2" t="n">
        <f aca="false">H10</f>
        <v>2.16940991232</v>
      </c>
      <c r="J10" s="2" t="n">
        <f aca="false">F10-H10</f>
        <v>106.30108570368</v>
      </c>
      <c r="K10" s="2" t="n">
        <f aca="false">G10+I10</f>
        <v>13.69891429632</v>
      </c>
      <c r="L10" s="2" t="n">
        <f aca="false">J10/$E$1</f>
        <v>10.630108570368</v>
      </c>
      <c r="M10" s="2" t="n">
        <f aca="false">K10/$E$2</f>
        <v>2.739782859264</v>
      </c>
    </row>
    <row r="11" customFormat="false" ht="15" hidden="false" customHeight="false" outlineLevel="0" collapsed="false">
      <c r="B11" s="2" t="n">
        <f aca="false">D11*$E$1+E11*$E$2</f>
        <v>120</v>
      </c>
      <c r="C11" s="2" t="n">
        <f aca="false">0.5*$E$1*D11^2+0.5*$E$2*E11^2</f>
        <v>583.762066378848</v>
      </c>
      <c r="D11" s="2" t="n">
        <f aca="false">L10</f>
        <v>10.630108570368</v>
      </c>
      <c r="E11" s="2" t="n">
        <f aca="false">M10</f>
        <v>2.739782859264</v>
      </c>
      <c r="F11" s="2" t="n">
        <f aca="false">D11*$E$1</f>
        <v>106.30108570368</v>
      </c>
      <c r="G11" s="2" t="n">
        <f aca="false">E11*$E$2</f>
        <v>13.69891429632</v>
      </c>
      <c r="H11" s="2" t="n">
        <f aca="false">F11*$H$1</f>
        <v>2.1260217140736</v>
      </c>
      <c r="I11" s="2" t="n">
        <f aca="false">H11</f>
        <v>2.1260217140736</v>
      </c>
      <c r="J11" s="2" t="n">
        <f aca="false">F11-H11</f>
        <v>104.175063989606</v>
      </c>
      <c r="K11" s="2" t="n">
        <f aca="false">G11+I11</f>
        <v>15.8249360103936</v>
      </c>
      <c r="L11" s="2" t="n">
        <f aca="false">J11/$E$1</f>
        <v>10.4175063989606</v>
      </c>
      <c r="M11" s="2" t="n">
        <f aca="false">K11/$E$2</f>
        <v>3.16498720207872</v>
      </c>
    </row>
    <row r="12" customFormat="false" ht="15" hidden="false" customHeight="false" outlineLevel="0" collapsed="false">
      <c r="B12" s="2" t="n">
        <f aca="false">D12*$E$1+E12*$E$2</f>
        <v>120</v>
      </c>
      <c r="C12" s="2" t="n">
        <f aca="false">0.5*$E$1*D12^2+0.5*$E$2*E12^2</f>
        <v>567.665057835235</v>
      </c>
      <c r="D12" s="2" t="n">
        <f aca="false">L11</f>
        <v>10.4175063989606</v>
      </c>
      <c r="E12" s="2" t="n">
        <f aca="false">M11</f>
        <v>3.16498720207872</v>
      </c>
      <c r="F12" s="2" t="n">
        <f aca="false">D12*$E$1</f>
        <v>104.175063989606</v>
      </c>
      <c r="G12" s="2" t="n">
        <f aca="false">E12*$E$2</f>
        <v>15.8249360103936</v>
      </c>
      <c r="H12" s="2" t="n">
        <f aca="false">F12*$H$1</f>
        <v>2.08350127979213</v>
      </c>
      <c r="I12" s="2" t="n">
        <f aca="false">H12</f>
        <v>2.08350127979213</v>
      </c>
      <c r="J12" s="2" t="n">
        <f aca="false">F12-H12</f>
        <v>102.091562709814</v>
      </c>
      <c r="K12" s="2" t="n">
        <f aca="false">G12+I12</f>
        <v>17.9084372901857</v>
      </c>
      <c r="L12" s="2" t="n">
        <f aca="false">J12/$E$1</f>
        <v>10.2091562709814</v>
      </c>
      <c r="M12" s="2" t="n">
        <f aca="false">K12/$E$2</f>
        <v>3.58168745803715</v>
      </c>
    </row>
    <row r="13" customFormat="false" ht="15" hidden="false" customHeight="false" outlineLevel="0" collapsed="false">
      <c r="B13" s="2" t="n">
        <f aca="false">D13*$E$1+E13*$E$2</f>
        <v>120</v>
      </c>
      <c r="C13" s="2" t="n">
        <f aca="false">0.5*$E$1*D13^2+0.5*$E$2*E13^2</f>
        <v>553.205571444249</v>
      </c>
      <c r="D13" s="2" t="n">
        <f aca="false">L12</f>
        <v>10.2091562709814</v>
      </c>
      <c r="E13" s="2" t="n">
        <f aca="false">M12</f>
        <v>3.58168745803715</v>
      </c>
      <c r="F13" s="2" t="n">
        <f aca="false">D13*$E$1</f>
        <v>102.091562709814</v>
      </c>
      <c r="G13" s="2" t="n">
        <f aca="false">E13*$E$2</f>
        <v>17.9084372901857</v>
      </c>
      <c r="H13" s="2" t="n">
        <f aca="false">F13*$H$1</f>
        <v>2.04183125419629</v>
      </c>
      <c r="I13" s="2" t="n">
        <f aca="false">H13</f>
        <v>2.04183125419629</v>
      </c>
      <c r="J13" s="2" t="n">
        <f aca="false">F13-H13</f>
        <v>100.049731455618</v>
      </c>
      <c r="K13" s="2" t="n">
        <f aca="false">G13+I13</f>
        <v>19.950268544382</v>
      </c>
      <c r="L13" s="2" t="n">
        <f aca="false">J13/$E$1</f>
        <v>10.0049731455618</v>
      </c>
      <c r="M13" s="2" t="n">
        <f aca="false">K13/$E$2</f>
        <v>3.9900537088764</v>
      </c>
    </row>
    <row r="14" customFormat="false" ht="15" hidden="false" customHeight="false" outlineLevel="0" collapsed="false">
      <c r="B14" s="2" t="n">
        <f aca="false">D14*$E$1+E14*$E$2</f>
        <v>120</v>
      </c>
      <c r="C14" s="2" t="n">
        <f aca="false">0.5*$E$1*D14^2+0.5*$E$2*E14^2</f>
        <v>540.29875971636</v>
      </c>
      <c r="D14" s="2" t="n">
        <f aca="false">L13</f>
        <v>10.0049731455618</v>
      </c>
      <c r="E14" s="2" t="n">
        <f aca="false">M13</f>
        <v>3.9900537088764</v>
      </c>
      <c r="F14" s="2" t="n">
        <f aca="false">D14*$E$1</f>
        <v>100.049731455618</v>
      </c>
      <c r="G14" s="2" t="n">
        <f aca="false">E14*$E$2</f>
        <v>19.950268544382</v>
      </c>
      <c r="H14" s="2" t="n">
        <f aca="false">F14*$H$1</f>
        <v>2.00099462911236</v>
      </c>
      <c r="I14" s="2" t="n">
        <f aca="false">H14</f>
        <v>2.00099462911236</v>
      </c>
      <c r="J14" s="2" t="n">
        <f aca="false">F14-H14</f>
        <v>98.0487368265056</v>
      </c>
      <c r="K14" s="2" t="n">
        <f aca="false">G14+I14</f>
        <v>21.9512631734944</v>
      </c>
      <c r="L14" s="2" t="n">
        <f aca="false">J14/$E$1</f>
        <v>9.80487368265056</v>
      </c>
      <c r="M14" s="2" t="n">
        <f aca="false">K14/$E$2</f>
        <v>4.39025263469887</v>
      </c>
    </row>
    <row r="15" customFormat="false" ht="15" hidden="false" customHeight="false" outlineLevel="0" collapsed="false">
      <c r="B15" s="2" t="n">
        <f aca="false">D15*$E$1+E15*$E$2</f>
        <v>120</v>
      </c>
      <c r="C15" s="2" t="n">
        <f aca="false">0.5*$E$1*D15^2+0.5*$E$2*E15^2</f>
        <v>528.863535154869</v>
      </c>
      <c r="D15" s="2" t="n">
        <f aca="false">L14</f>
        <v>9.80487368265056</v>
      </c>
      <c r="E15" s="2" t="n">
        <f aca="false">M14</f>
        <v>4.39025263469887</v>
      </c>
      <c r="F15" s="2" t="n">
        <f aca="false">D15*$E$1</f>
        <v>98.0487368265056</v>
      </c>
      <c r="G15" s="2" t="n">
        <f aca="false">E15*$E$2</f>
        <v>21.9512631734944</v>
      </c>
      <c r="H15" s="2" t="n">
        <f aca="false">F15*$H$1</f>
        <v>1.96097473653011</v>
      </c>
      <c r="I15" s="2" t="n">
        <f aca="false">H15</f>
        <v>1.96097473653011</v>
      </c>
      <c r="J15" s="2" t="n">
        <f aca="false">F15-H15</f>
        <v>96.0877620899755</v>
      </c>
      <c r="K15" s="2" t="n">
        <f aca="false">G15+I15</f>
        <v>23.9122379100245</v>
      </c>
      <c r="L15" s="2" t="n">
        <f aca="false">J15/$E$1</f>
        <v>9.60877620899755</v>
      </c>
      <c r="M15" s="2" t="n">
        <f aca="false">K15/$E$2</f>
        <v>4.7824475820049</v>
      </c>
    </row>
    <row r="16" customFormat="false" ht="15" hidden="false" customHeight="false" outlineLevel="0" collapsed="false">
      <c r="B16" s="2" t="n">
        <f aca="false">D16*$E$1+E16*$E$2</f>
        <v>120</v>
      </c>
      <c r="C16" s="2" t="n">
        <f aca="false">0.5*$E$1*D16^2+0.5*$E$2*E16^2</f>
        <v>518.822413359548</v>
      </c>
      <c r="D16" s="2" t="n">
        <f aca="false">L15</f>
        <v>9.60877620899755</v>
      </c>
      <c r="E16" s="2" t="n">
        <f aca="false">M15</f>
        <v>4.7824475820049</v>
      </c>
      <c r="F16" s="2" t="n">
        <f aca="false">D16*$E$1</f>
        <v>96.0877620899755</v>
      </c>
      <c r="G16" s="2" t="n">
        <f aca="false">E16*$E$2</f>
        <v>23.9122379100245</v>
      </c>
      <c r="H16" s="2" t="n">
        <f aca="false">F16*$H$1</f>
        <v>1.92175524179951</v>
      </c>
      <c r="I16" s="2" t="n">
        <f aca="false">H16</f>
        <v>1.92175524179951</v>
      </c>
      <c r="J16" s="2" t="n">
        <f aca="false">F16-H16</f>
        <v>94.166006848176</v>
      </c>
      <c r="K16" s="2" t="n">
        <f aca="false">G16+I16</f>
        <v>25.833993151824</v>
      </c>
      <c r="L16" s="2" t="n">
        <f aca="false">J16/$E$1</f>
        <v>9.4166006848176</v>
      </c>
      <c r="M16" s="2" t="n">
        <f aca="false">K16/$E$2</f>
        <v>5.1667986303648</v>
      </c>
    </row>
    <row r="17" customFormat="false" ht="15" hidden="false" customHeight="false" outlineLevel="0" collapsed="false">
      <c r="B17" s="2" t="n">
        <f aca="false">D17*$E$1+E17*$E$2</f>
        <v>120</v>
      </c>
      <c r="C17" s="2" t="n">
        <f aca="false">0.5*$E$1*D17^2+0.5*$E$2*E17^2</f>
        <v>510.101362503385</v>
      </c>
      <c r="D17" s="2" t="n">
        <f aca="false">L16</f>
        <v>9.4166006848176</v>
      </c>
      <c r="E17" s="2" t="n">
        <f aca="false">M16</f>
        <v>5.1667986303648</v>
      </c>
      <c r="F17" s="2" t="n">
        <f aca="false">D17*$E$1</f>
        <v>94.166006848176</v>
      </c>
      <c r="G17" s="2" t="n">
        <f aca="false">E17*$E$2</f>
        <v>25.833993151824</v>
      </c>
      <c r="H17" s="2" t="n">
        <f aca="false">F17*$H$1</f>
        <v>1.88332013696352</v>
      </c>
      <c r="I17" s="2" t="n">
        <f aca="false">H17</f>
        <v>1.88332013696352</v>
      </c>
      <c r="J17" s="2" t="n">
        <f aca="false">F17-H17</f>
        <v>92.2826867112125</v>
      </c>
      <c r="K17" s="2" t="n">
        <f aca="false">G17+I17</f>
        <v>27.7173132887875</v>
      </c>
      <c r="L17" s="2" t="n">
        <f aca="false">J17/$E$1</f>
        <v>9.22826867112125</v>
      </c>
      <c r="M17" s="2" t="n">
        <f aca="false">K17/$E$2</f>
        <v>5.5434626577575</v>
      </c>
    </row>
    <row r="18" customFormat="false" ht="15" hidden="false" customHeight="false" outlineLevel="0" collapsed="false">
      <c r="B18" s="2" t="n">
        <f aca="false">D18*$E$1+E18*$E$2</f>
        <v>120</v>
      </c>
      <c r="C18" s="2" t="n">
        <f aca="false">0.5*$E$1*D18^2+0.5*$E$2*E18^2</f>
        <v>502.629658926869</v>
      </c>
      <c r="D18" s="2" t="n">
        <f aca="false">L17</f>
        <v>9.22826867112125</v>
      </c>
      <c r="E18" s="2" t="n">
        <f aca="false">M17</f>
        <v>5.5434626577575</v>
      </c>
      <c r="F18" s="2" t="n">
        <f aca="false">D18*$E$1</f>
        <v>92.2826867112125</v>
      </c>
      <c r="G18" s="2" t="n">
        <f aca="false">E18*$E$2</f>
        <v>27.7173132887875</v>
      </c>
      <c r="H18" s="2" t="n">
        <f aca="false">F18*$H$1</f>
        <v>1.84565373422425</v>
      </c>
      <c r="I18" s="2" t="n">
        <f aca="false">H18</f>
        <v>1.84565373422425</v>
      </c>
      <c r="J18" s="2" t="n">
        <f aca="false">F18-H18</f>
        <v>90.4370329769882</v>
      </c>
      <c r="K18" s="2" t="n">
        <f aca="false">G18+I18</f>
        <v>29.5629670230118</v>
      </c>
      <c r="L18" s="2" t="n">
        <f aca="false">J18/$E$1</f>
        <v>9.04370329769882</v>
      </c>
      <c r="M18" s="2" t="n">
        <f aca="false">K18/$E$2</f>
        <v>5.91259340460235</v>
      </c>
    </row>
    <row r="19" customFormat="false" ht="15" hidden="false" customHeight="false" outlineLevel="0" collapsed="false">
      <c r="B19" s="2" t="n">
        <f aca="false">D19*$E$1+E19*$E$2</f>
        <v>120</v>
      </c>
      <c r="C19" s="2" t="n">
        <f aca="false">0.5*$E$1*D19^2+0.5*$E$2*E19^2</f>
        <v>496.339748604411</v>
      </c>
      <c r="D19" s="2" t="n">
        <f aca="false">L18</f>
        <v>9.04370329769882</v>
      </c>
      <c r="E19" s="2" t="n">
        <f aca="false">M18</f>
        <v>5.91259340460235</v>
      </c>
      <c r="F19" s="2" t="n">
        <f aca="false">D19*$E$1</f>
        <v>90.4370329769882</v>
      </c>
      <c r="G19" s="2" t="n">
        <f aca="false">E19*$E$2</f>
        <v>29.5629670230118</v>
      </c>
      <c r="H19" s="2" t="n">
        <f aca="false">F19*$H$1</f>
        <v>1.80874065953976</v>
      </c>
      <c r="I19" s="2" t="n">
        <f aca="false">H19</f>
        <v>1.80874065953976</v>
      </c>
      <c r="J19" s="2" t="n">
        <f aca="false">F19-H19</f>
        <v>88.6282923174484</v>
      </c>
      <c r="K19" s="2" t="n">
        <f aca="false">G19+I19</f>
        <v>31.3717076825515</v>
      </c>
      <c r="L19" s="2" t="n">
        <f aca="false">J19/$E$1</f>
        <v>8.86282923174484</v>
      </c>
      <c r="M19" s="2" t="n">
        <f aca="false">K19/$E$2</f>
        <v>6.27434153651031</v>
      </c>
    </row>
    <row r="20" customFormat="false" ht="15" hidden="false" customHeight="false" outlineLevel="0" collapsed="false">
      <c r="B20" s="2" t="n">
        <f aca="false">D20*$E$1+E20*$E$2</f>
        <v>120</v>
      </c>
      <c r="C20" s="2" t="n">
        <f aca="false">0.5*$E$1*D20^2+0.5*$E$2*E20^2</f>
        <v>491.167114247301</v>
      </c>
      <c r="D20" s="2" t="n">
        <f aca="false">L19</f>
        <v>8.86282923174484</v>
      </c>
      <c r="E20" s="2" t="n">
        <f aca="false">M19</f>
        <v>6.27434153651031</v>
      </c>
      <c r="F20" s="2" t="n">
        <f aca="false">D20*$E$1</f>
        <v>88.6282923174484</v>
      </c>
      <c r="G20" s="2" t="n">
        <f aca="false">E20*$E$2</f>
        <v>31.3717076825515</v>
      </c>
      <c r="H20" s="2" t="n">
        <f aca="false">F20*$H$1</f>
        <v>1.77256584634897</v>
      </c>
      <c r="I20" s="2" t="n">
        <f aca="false">H20</f>
        <v>1.77256584634897</v>
      </c>
      <c r="J20" s="2" t="n">
        <f aca="false">F20-H20</f>
        <v>86.8557264710995</v>
      </c>
      <c r="K20" s="2" t="n">
        <f aca="false">G20+I20</f>
        <v>33.1442735289005</v>
      </c>
      <c r="L20" s="2" t="n">
        <f aca="false">J20/$E$1</f>
        <v>8.68557264710995</v>
      </c>
      <c r="M20" s="2" t="n">
        <f aca="false">K20/$E$2</f>
        <v>6.6288547057801</v>
      </c>
    </row>
    <row r="21" customFormat="false" ht="15" hidden="false" customHeight="false" outlineLevel="0" collapsed="false">
      <c r="B21" s="2" t="n">
        <f aca="false">D21*$E$1+E21*$E$2</f>
        <v>120</v>
      </c>
      <c r="C21" s="2" t="n">
        <f aca="false">0.5*$E$1*D21^2+0.5*$E$2*E21^2</f>
        <v>487.05014781698</v>
      </c>
      <c r="D21" s="2" t="n">
        <f aca="false">L20</f>
        <v>8.68557264710995</v>
      </c>
      <c r="E21" s="2" t="n">
        <f aca="false">M20</f>
        <v>6.6288547057801</v>
      </c>
      <c r="F21" s="2" t="n">
        <f aca="false">D21*$E$1</f>
        <v>86.8557264710995</v>
      </c>
      <c r="G21" s="2" t="n">
        <f aca="false">E21*$E$2</f>
        <v>33.1442735289005</v>
      </c>
      <c r="H21" s="2" t="n">
        <f aca="false">F21*$H$1</f>
        <v>1.73711452942199</v>
      </c>
      <c r="I21" s="2" t="n">
        <f aca="false">H21</f>
        <v>1.73711452942199</v>
      </c>
      <c r="J21" s="2" t="n">
        <f aca="false">F21-H21</f>
        <v>85.1186119416775</v>
      </c>
      <c r="K21" s="2" t="n">
        <f aca="false">G21+I21</f>
        <v>34.8813880583225</v>
      </c>
      <c r="L21" s="2" t="n">
        <f aca="false">J21/$E$1</f>
        <v>8.51186119416775</v>
      </c>
      <c r="M21" s="2" t="n">
        <f aca="false">K21/$E$2</f>
        <v>6.9762776116645</v>
      </c>
    </row>
    <row r="22" customFormat="false" ht="15" hidden="false" customHeight="false" outlineLevel="0" collapsed="false">
      <c r="B22" s="2" t="n">
        <f aca="false">D22*$E$1+E22*$E$2</f>
        <v>120</v>
      </c>
      <c r="C22" s="2" t="n">
        <f aca="false">0.5*$E$1*D22^2+0.5*$E$2*E22^2</f>
        <v>483.930028231422</v>
      </c>
      <c r="D22" s="2" t="n">
        <f aca="false">L21</f>
        <v>8.51186119416775</v>
      </c>
      <c r="E22" s="2" t="n">
        <f aca="false">M21</f>
        <v>6.9762776116645</v>
      </c>
      <c r="F22" s="2" t="n">
        <f aca="false">D22*$E$1</f>
        <v>85.1186119416775</v>
      </c>
      <c r="G22" s="2" t="n">
        <f aca="false">E22*$E$2</f>
        <v>34.8813880583225</v>
      </c>
      <c r="H22" s="2" t="n">
        <f aca="false">F22*$H$1</f>
        <v>1.70237223883355</v>
      </c>
      <c r="I22" s="2" t="n">
        <f aca="false">H22</f>
        <v>1.70237223883355</v>
      </c>
      <c r="J22" s="2" t="n">
        <f aca="false">F22-H22</f>
        <v>83.4162397028439</v>
      </c>
      <c r="K22" s="2" t="n">
        <f aca="false">G22+I22</f>
        <v>36.583760297156</v>
      </c>
      <c r="L22" s="2" t="n">
        <f aca="false">J22/$E$1</f>
        <v>8.34162397028439</v>
      </c>
      <c r="M22" s="2" t="n">
        <f aca="false">K22/$E$2</f>
        <v>7.31675205943121</v>
      </c>
    </row>
    <row r="23" customFormat="false" ht="15" hidden="false" customHeight="false" outlineLevel="0" collapsed="false">
      <c r="B23" s="2" t="n">
        <f aca="false">D23*$E$1+E23*$E$2</f>
        <v>120</v>
      </c>
      <c r="C23" s="2" t="n">
        <f aca="false">0.5*$E$1*D23^2+0.5*$E$2*E23^2</f>
        <v>481.750604056093</v>
      </c>
      <c r="D23" s="2" t="n">
        <f aca="false">L22</f>
        <v>8.34162397028439</v>
      </c>
      <c r="E23" s="2" t="n">
        <f aca="false">M22</f>
        <v>7.31675205943121</v>
      </c>
      <c r="F23" s="2" t="n">
        <f aca="false">D23*$E$1</f>
        <v>83.4162397028439</v>
      </c>
      <c r="G23" s="2" t="n">
        <f aca="false">E23*$E$2</f>
        <v>36.583760297156</v>
      </c>
      <c r="H23" s="2" t="n">
        <f aca="false">F23*$H$1</f>
        <v>1.66832479405688</v>
      </c>
      <c r="I23" s="2" t="n">
        <f aca="false">H23</f>
        <v>1.66832479405688</v>
      </c>
      <c r="J23" s="2" t="n">
        <f aca="false">F23-H23</f>
        <v>81.7479149087871</v>
      </c>
      <c r="K23" s="2" t="n">
        <f aca="false">G23+I23</f>
        <v>38.2520850912129</v>
      </c>
      <c r="L23" s="2" t="n">
        <f aca="false">J23/$E$1</f>
        <v>8.17479149087871</v>
      </c>
      <c r="M23" s="2" t="n">
        <f aca="false">K23/$E$2</f>
        <v>7.65041701824258</v>
      </c>
    </row>
    <row r="24" customFormat="false" ht="15" hidden="false" customHeight="false" outlineLevel="0" collapsed="false">
      <c r="B24" s="2" t="n">
        <f aca="false">D24*$E$1+E24*$E$2</f>
        <v>120</v>
      </c>
      <c r="C24" s="2" t="n">
        <f aca="false">0.5*$E$1*D24^2+0.5*$E$2*E24^2</f>
        <v>480.458280979254</v>
      </c>
      <c r="D24" s="2" t="n">
        <f aca="false">L23</f>
        <v>8.17479149087871</v>
      </c>
      <c r="E24" s="2" t="n">
        <f aca="false">M23</f>
        <v>7.65041701824258</v>
      </c>
      <c r="F24" s="2" t="n">
        <f aca="false">D24*$E$1</f>
        <v>81.7479149087871</v>
      </c>
      <c r="G24" s="2" t="n">
        <f aca="false">E24*$E$2</f>
        <v>38.2520850912129</v>
      </c>
      <c r="H24" s="2" t="n">
        <f aca="false">F24*$H$1</f>
        <v>1.63495829817574</v>
      </c>
      <c r="I24" s="2" t="n">
        <f aca="false">H24</f>
        <v>1.63495829817574</v>
      </c>
      <c r="J24" s="2" t="n">
        <f aca="false">F24-H24</f>
        <v>80.1129566106113</v>
      </c>
      <c r="K24" s="2" t="n">
        <f aca="false">G24+I24</f>
        <v>39.8870433893887</v>
      </c>
      <c r="L24" s="2" t="n">
        <f aca="false">J24/$E$1</f>
        <v>8.01129566106113</v>
      </c>
      <c r="M24" s="2" t="n">
        <f aca="false">K24/$E$2</f>
        <v>7.97740867787773</v>
      </c>
    </row>
    <row r="25" customFormat="false" ht="15" hidden="false" customHeight="false" outlineLevel="0" collapsed="false">
      <c r="B25" s="2" t="n">
        <f aca="false">D25*$E$1+E25*$E$2</f>
        <v>120</v>
      </c>
      <c r="C25" s="2" t="n">
        <f aca="false">0.5*$E$1*D25^2+0.5*$E$2*E25^2</f>
        <v>480.001913879382</v>
      </c>
      <c r="D25" s="2" t="n">
        <f aca="false">L24</f>
        <v>8.01129566106113</v>
      </c>
      <c r="E25" s="2" t="n">
        <f aca="false">M24</f>
        <v>7.97740867787773</v>
      </c>
      <c r="F25" s="2" t="n">
        <f aca="false">D25*$E$1</f>
        <v>80.1129566106113</v>
      </c>
      <c r="G25" s="2" t="n">
        <f aca="false">E25*$E$2</f>
        <v>39.8870433893887</v>
      </c>
      <c r="H25" s="2" t="n">
        <f aca="false">F25*$H$1</f>
        <v>1.60225913221223</v>
      </c>
      <c r="I25" s="2" t="n">
        <f aca="false">H25</f>
        <v>1.60225913221223</v>
      </c>
      <c r="J25" s="2" t="n">
        <f aca="false">F25-H25</f>
        <v>78.5106974783991</v>
      </c>
      <c r="K25" s="2" t="n">
        <f aca="false">G25+I25</f>
        <v>41.4893025216009</v>
      </c>
      <c r="L25" s="2" t="n">
        <f aca="false">J25/$E$1</f>
        <v>7.85106974783991</v>
      </c>
      <c r="M25" s="2" t="n">
        <f aca="false">K25/$E$2</f>
        <v>8.29786050432018</v>
      </c>
    </row>
    <row r="26" customFormat="false" ht="15" hidden="false" customHeight="false" outlineLevel="0" collapsed="false">
      <c r="B26" s="2" t="n">
        <f aca="false">D26*$E$1+E26*$E$2</f>
        <v>120</v>
      </c>
      <c r="C26" s="2" t="n">
        <f aca="false">0.5*$E$1*D26^2+0.5*$E$2*E26^2</f>
        <v>480.332703300127</v>
      </c>
      <c r="D26" s="2" t="n">
        <f aca="false">L25</f>
        <v>7.85106974783991</v>
      </c>
      <c r="E26" s="2" t="n">
        <f aca="false">M25</f>
        <v>8.29786050432018</v>
      </c>
      <c r="F26" s="2" t="n">
        <f aca="false">D26*$E$1</f>
        <v>78.5106974783991</v>
      </c>
      <c r="G26" s="2" t="n">
        <f aca="false">E26*$E$2</f>
        <v>41.4893025216009</v>
      </c>
      <c r="H26" s="2" t="n">
        <f aca="false">F26*$H$1</f>
        <v>1.57021394956798</v>
      </c>
      <c r="I26" s="2" t="n">
        <f aca="false">H26</f>
        <v>1.57021394956798</v>
      </c>
      <c r="J26" s="2" t="n">
        <f aca="false">F26-H26</f>
        <v>76.9404835288311</v>
      </c>
      <c r="K26" s="2" t="n">
        <f aca="false">G26+I26</f>
        <v>43.0595164711689</v>
      </c>
      <c r="L26" s="2" t="n">
        <f aca="false">J26/$E$1</f>
        <v>7.69404835288311</v>
      </c>
      <c r="M26" s="2" t="n">
        <f aca="false">K26/$E$2</f>
        <v>8.61190329423377</v>
      </c>
    </row>
    <row r="27" customFormat="false" ht="15" hidden="false" customHeight="false" outlineLevel="0" collapsed="false">
      <c r="B27" s="2" t="n">
        <f aca="false">D27*$E$1+E27*$E$2</f>
        <v>120</v>
      </c>
      <c r="C27" s="2" t="n">
        <f aca="false">0.5*$E$1*D27^2+0.5*$E$2*E27^2</f>
        <v>481.404096155603</v>
      </c>
      <c r="D27" s="2" t="n">
        <f aca="false">L26</f>
        <v>7.69404835288311</v>
      </c>
      <c r="E27" s="2" t="n">
        <f aca="false">M26</f>
        <v>8.61190329423377</v>
      </c>
      <c r="F27" s="2" t="n">
        <f aca="false">D27*$E$1</f>
        <v>76.9404835288311</v>
      </c>
      <c r="G27" s="2" t="n">
        <f aca="false">E27*$E$2</f>
        <v>43.0595164711689</v>
      </c>
      <c r="H27" s="2" t="n">
        <f aca="false">F27*$H$1</f>
        <v>1.53880967057662</v>
      </c>
      <c r="I27" s="2" t="n">
        <f aca="false">H27</f>
        <v>1.53880967057662</v>
      </c>
      <c r="J27" s="2" t="n">
        <f aca="false">F27-H27</f>
        <v>75.4016738582545</v>
      </c>
      <c r="K27" s="2" t="n">
        <f aca="false">G27+I27</f>
        <v>44.5983261417455</v>
      </c>
      <c r="L27" s="2" t="n">
        <f aca="false">J27/$E$1</f>
        <v>7.54016738582545</v>
      </c>
      <c r="M27" s="2" t="n">
        <f aca="false">K27/$E$2</f>
        <v>8.91966522834909</v>
      </c>
    </row>
    <row r="28" customFormat="false" ht="15" hidden="false" customHeight="false" outlineLevel="0" collapsed="false">
      <c r="B28" s="2" t="n">
        <f aca="false">D28*$E$1+E28*$E$2</f>
        <v>120</v>
      </c>
      <c r="C28" s="2" t="n">
        <f aca="false">0.5*$E$1*D28^2+0.5*$E$2*E28^2</f>
        <v>483.171690495879</v>
      </c>
      <c r="D28" s="2" t="n">
        <f aca="false">L27</f>
        <v>7.54016738582545</v>
      </c>
      <c r="E28" s="2" t="n">
        <f aca="false">M27</f>
        <v>8.91966522834909</v>
      </c>
      <c r="F28" s="2" t="n">
        <f aca="false">D28*$E$1</f>
        <v>75.4016738582545</v>
      </c>
      <c r="G28" s="2" t="n">
        <f aca="false">E28*$E$2</f>
        <v>44.5983261417455</v>
      </c>
      <c r="H28" s="2" t="n">
        <f aca="false">F28*$H$1</f>
        <v>1.50803347716509</v>
      </c>
      <c r="I28" s="2" t="n">
        <f aca="false">H28</f>
        <v>1.50803347716509</v>
      </c>
      <c r="J28" s="2" t="n">
        <f aca="false">F28-H28</f>
        <v>73.8936403810894</v>
      </c>
      <c r="K28" s="2" t="n">
        <f aca="false">G28+I28</f>
        <v>46.1063596189106</v>
      </c>
      <c r="L28" s="2" t="n">
        <f aca="false">J28/$E$1</f>
        <v>7.38936403810894</v>
      </c>
      <c r="M28" s="2" t="n">
        <f aca="false">K28/$E$2</f>
        <v>9.22127192378211</v>
      </c>
    </row>
    <row r="29" customFormat="false" ht="15" hidden="false" customHeight="false" outlineLevel="0" collapsed="false">
      <c r="B29" s="2" t="n">
        <f aca="false">D29*$E$1+E29*$E$2</f>
        <v>120</v>
      </c>
      <c r="C29" s="2" t="n">
        <f aca="false">0.5*$E$1*D29^2+0.5*$E$2*E29^2</f>
        <v>485.593144169319</v>
      </c>
      <c r="D29" s="2" t="n">
        <f aca="false">L28</f>
        <v>7.38936403810894</v>
      </c>
      <c r="E29" s="2" t="n">
        <f aca="false">M28</f>
        <v>9.22127192378211</v>
      </c>
      <c r="F29" s="2" t="n">
        <f aca="false">D29*$E$1</f>
        <v>73.8936403810894</v>
      </c>
      <c r="G29" s="2" t="n">
        <f aca="false">E29*$E$2</f>
        <v>46.1063596189106</v>
      </c>
      <c r="H29" s="2" t="n">
        <f aca="false">F29*$H$1</f>
        <v>1.47787280762179</v>
      </c>
      <c r="I29" s="2" t="n">
        <f aca="false">H29</f>
        <v>1.47787280762179</v>
      </c>
      <c r="J29" s="2" t="n">
        <f aca="false">F29-H29</f>
        <v>72.4157675734676</v>
      </c>
      <c r="K29" s="2" t="n">
        <f aca="false">G29+I29</f>
        <v>47.5842324265324</v>
      </c>
      <c r="L29" s="2" t="n">
        <f aca="false">J29/$E$1</f>
        <v>7.24157675734676</v>
      </c>
      <c r="M29" s="2" t="n">
        <f aca="false">K29/$E$2</f>
        <v>9.51684648530647</v>
      </c>
    </row>
    <row r="30" customFormat="false" ht="15" hidden="false" customHeight="false" outlineLevel="0" collapsed="false">
      <c r="B30" s="2" t="n">
        <f aca="false">D30*$E$1+E30*$E$2</f>
        <v>120</v>
      </c>
      <c r="C30" s="2" t="n">
        <f aca="false">0.5*$E$1*D30^2+0.5*$E$2*E30^2</f>
        <v>488.628087224949</v>
      </c>
      <c r="D30" s="2" t="n">
        <f aca="false">L29</f>
        <v>7.24157675734676</v>
      </c>
      <c r="E30" s="2" t="n">
        <f aca="false">M29</f>
        <v>9.51684648530647</v>
      </c>
      <c r="F30" s="2" t="n">
        <f aca="false">D30*$E$1</f>
        <v>72.4157675734676</v>
      </c>
      <c r="G30" s="2" t="n">
        <f aca="false">E30*$E$2</f>
        <v>47.5842324265324</v>
      </c>
      <c r="H30" s="2" t="n">
        <f aca="false">F30*$H$1</f>
        <v>1.44831535146935</v>
      </c>
      <c r="I30" s="2" t="n">
        <f aca="false">H30</f>
        <v>1.44831535146935</v>
      </c>
      <c r="J30" s="2" t="n">
        <f aca="false">F30-H30</f>
        <v>70.9674522219983</v>
      </c>
      <c r="K30" s="2" t="n">
        <f aca="false">G30+I30</f>
        <v>49.0325477780017</v>
      </c>
      <c r="L30" s="2" t="n">
        <f aca="false">J30/$E$1</f>
        <v>7.09674522219983</v>
      </c>
      <c r="M30" s="2" t="n">
        <f aca="false">K30/$E$2</f>
        <v>9.80650955560034</v>
      </c>
    </row>
    <row r="31" customFormat="false" ht="15" hidden="false" customHeight="false" outlineLevel="0" collapsed="false">
      <c r="B31" s="2" t="n">
        <f aca="false">D31*$E$1+E31*$E$2</f>
        <v>120</v>
      </c>
      <c r="C31" s="2" t="n">
        <f aca="false">0.5*$E$1*D31^2+0.5*$E$2*E31^2</f>
        <v>492.238037904282</v>
      </c>
      <c r="D31" s="2" t="n">
        <f aca="false">L30</f>
        <v>7.09674522219983</v>
      </c>
      <c r="E31" s="2" t="n">
        <f aca="false">M30</f>
        <v>9.80650955560034</v>
      </c>
      <c r="F31" s="2" t="n">
        <f aca="false">D31*$E$1</f>
        <v>70.9674522219983</v>
      </c>
      <c r="G31" s="2" t="n">
        <f aca="false">E31*$E$2</f>
        <v>49.0325477780017</v>
      </c>
      <c r="H31" s="2" t="n">
        <f aca="false">F31*$H$1</f>
        <v>1.41934904443997</v>
      </c>
      <c r="I31" s="2" t="n">
        <f aca="false">H31</f>
        <v>1.41934904443997</v>
      </c>
      <c r="J31" s="2" t="n">
        <f aca="false">F31-H31</f>
        <v>69.5481031775583</v>
      </c>
      <c r="K31" s="2" t="n">
        <f aca="false">G31+I31</f>
        <v>50.4518968224417</v>
      </c>
      <c r="L31" s="2" t="n">
        <f aca="false">J31/$E$1</f>
        <v>6.95481031775583</v>
      </c>
      <c r="M31" s="2" t="n">
        <f aca="false">K31/$E$2</f>
        <v>10.0903793644883</v>
      </c>
    </row>
    <row r="32" customFormat="false" ht="15" hidden="false" customHeight="false" outlineLevel="0" collapsed="false">
      <c r="B32" s="2" t="n">
        <f aca="false">D32*$E$1+E32*$E$2</f>
        <v>120</v>
      </c>
      <c r="C32" s="2" t="n">
        <f aca="false">0.5*$E$1*D32^2+0.5*$E$2*E32^2</f>
        <v>496.386322078045</v>
      </c>
      <c r="D32" s="2" t="n">
        <f aca="false">L31</f>
        <v>6.95481031775583</v>
      </c>
      <c r="E32" s="2" t="n">
        <f aca="false">M31</f>
        <v>10.0903793644883</v>
      </c>
      <c r="F32" s="2" t="n">
        <f aca="false">D32*$E$1</f>
        <v>69.5481031775583</v>
      </c>
      <c r="G32" s="2" t="n">
        <f aca="false">E32*$E$2</f>
        <v>50.4518968224417</v>
      </c>
      <c r="H32" s="2" t="n">
        <f aca="false">F32*$H$1</f>
        <v>1.39096206355117</v>
      </c>
      <c r="I32" s="2" t="n">
        <f aca="false">H32</f>
        <v>1.39096206355117</v>
      </c>
      <c r="J32" s="2" t="n">
        <f aca="false">F32-H32</f>
        <v>68.1571411140071</v>
      </c>
      <c r="K32" s="2" t="n">
        <f aca="false">G32+I32</f>
        <v>51.8428588859928</v>
      </c>
      <c r="L32" s="2" t="n">
        <f aca="false">J32/$E$1</f>
        <v>6.81571411140071</v>
      </c>
      <c r="M32" s="2" t="n">
        <f aca="false">K32/$E$2</f>
        <v>10.3685717771986</v>
      </c>
    </row>
    <row r="33" customFormat="false" ht="15" hidden="false" customHeight="false" outlineLevel="0" collapsed="false">
      <c r="B33" s="2" t="n">
        <f aca="false">D33*$E$1+E33*$E$2</f>
        <v>120</v>
      </c>
      <c r="C33" s="2" t="n">
        <f aca="false">0.5*$E$1*D33^2+0.5*$E$2*E33^2</f>
        <v>501.037995989031</v>
      </c>
      <c r="D33" s="2" t="n">
        <f aca="false">L32</f>
        <v>6.81571411140071</v>
      </c>
      <c r="E33" s="2" t="n">
        <f aca="false">M32</f>
        <v>10.3685717771986</v>
      </c>
      <c r="F33" s="2" t="n">
        <f aca="false">D33*$E$1</f>
        <v>68.1571411140071</v>
      </c>
      <c r="G33" s="2" t="n">
        <f aca="false">E33*$E$2</f>
        <v>51.8428588859928</v>
      </c>
      <c r="H33" s="2" t="n">
        <f aca="false">F33*$H$1</f>
        <v>1.36314282228014</v>
      </c>
      <c r="I33" s="2" t="n">
        <f aca="false">H33</f>
        <v>1.36314282228014</v>
      </c>
      <c r="J33" s="2" t="n">
        <f aca="false">F33-H33</f>
        <v>66.793998291727</v>
      </c>
      <c r="K33" s="2" t="n">
        <f aca="false">G33+I33</f>
        <v>53.206001708273</v>
      </c>
      <c r="L33" s="2" t="n">
        <f aca="false">J33/$E$1</f>
        <v>6.6793998291727</v>
      </c>
      <c r="M33" s="2" t="n">
        <f aca="false">K33/$E$2</f>
        <v>10.6412003416546</v>
      </c>
    </row>
    <row r="34" customFormat="false" ht="15" hidden="false" customHeight="false" outlineLevel="0" collapsed="false">
      <c r="B34" s="2" t="n">
        <f aca="false">D34*$E$1+E34*$E$2</f>
        <v>120</v>
      </c>
      <c r="C34" s="2" t="n">
        <f aca="false">0.5*$E$1*D34^2+0.5*$E$2*E34^2</f>
        <v>506.159772167836</v>
      </c>
      <c r="D34" s="2" t="n">
        <f aca="false">L33</f>
        <v>6.6793998291727</v>
      </c>
      <c r="E34" s="2" t="n">
        <f aca="false">M33</f>
        <v>10.6412003416546</v>
      </c>
      <c r="F34" s="2" t="n">
        <f aca="false">D34*$E$1</f>
        <v>66.793998291727</v>
      </c>
      <c r="G34" s="2" t="n">
        <f aca="false">E34*$E$2</f>
        <v>53.206001708273</v>
      </c>
      <c r="H34" s="2" t="n">
        <f aca="false">F34*$H$1</f>
        <v>1.33587996583454</v>
      </c>
      <c r="I34" s="2" t="n">
        <f aca="false">H34</f>
        <v>1.33587996583454</v>
      </c>
      <c r="J34" s="2" t="n">
        <f aca="false">F34-H34</f>
        <v>65.4581183258924</v>
      </c>
      <c r="K34" s="2" t="n">
        <f aca="false">G34+I34</f>
        <v>54.5418816741075</v>
      </c>
      <c r="L34" s="2" t="n">
        <f aca="false">J34/$E$1</f>
        <v>6.54581183258924</v>
      </c>
      <c r="M34" s="2" t="n">
        <f aca="false">K34/$E$2</f>
        <v>10.9083763348215</v>
      </c>
    </row>
    <row r="35" customFormat="false" ht="15" hidden="false" customHeight="false" outlineLevel="0" collapsed="false">
      <c r="B35" s="2" t="n">
        <f aca="false">D35*$E$1+E35*$E$2</f>
        <v>120</v>
      </c>
      <c r="C35" s="2" t="n">
        <f aca="false">0.5*$E$1*D35^2+0.5*$E$2*E35^2</f>
        <v>511.719948393561</v>
      </c>
      <c r="D35" s="2" t="n">
        <f aca="false">L34</f>
        <v>6.54581183258924</v>
      </c>
      <c r="E35" s="2" t="n">
        <f aca="false">M34</f>
        <v>10.9083763348215</v>
      </c>
      <c r="F35" s="2" t="n">
        <f aca="false">D35*$E$1</f>
        <v>65.4581183258924</v>
      </c>
      <c r="G35" s="2" t="n">
        <f aca="false">E35*$E$2</f>
        <v>54.5418816741075</v>
      </c>
      <c r="H35" s="2" t="n">
        <f aca="false">F35*$H$1</f>
        <v>1.30916236651785</v>
      </c>
      <c r="I35" s="2" t="n">
        <f aca="false">H35</f>
        <v>1.30916236651785</v>
      </c>
      <c r="J35" s="2" t="n">
        <f aca="false">F35-H35</f>
        <v>64.1489559593746</v>
      </c>
      <c r="K35" s="2" t="n">
        <f aca="false">G35+I35</f>
        <v>55.8510440406254</v>
      </c>
      <c r="L35" s="2" t="n">
        <f aca="false">J35/$E$1</f>
        <v>6.41489559593746</v>
      </c>
      <c r="M35" s="2" t="n">
        <f aca="false">K35/$E$2</f>
        <v>11.1702088081251</v>
      </c>
    </row>
    <row r="36" customFormat="false" ht="15" hidden="false" customHeight="false" outlineLevel="0" collapsed="false">
      <c r="B36" s="2" t="n">
        <f aca="false">D36*$E$1+E36*$E$2</f>
        <v>120</v>
      </c>
      <c r="C36" s="2" t="n">
        <f aca="false">0.5*$E$1*D36^2+0.5*$E$2*E36^2</f>
        <v>517.688339576676</v>
      </c>
      <c r="D36" s="2" t="n">
        <f aca="false">L35</f>
        <v>6.41489559593746</v>
      </c>
      <c r="E36" s="2" t="n">
        <f aca="false">M35</f>
        <v>11.1702088081251</v>
      </c>
      <c r="F36" s="2" t="n">
        <f aca="false">D36*$E$1</f>
        <v>64.1489559593746</v>
      </c>
      <c r="G36" s="2" t="n">
        <f aca="false">E36*$E$2</f>
        <v>55.8510440406254</v>
      </c>
      <c r="H36" s="2" t="n">
        <f aca="false">F36*$H$1</f>
        <v>1.28297911918749</v>
      </c>
      <c r="I36" s="2" t="n">
        <f aca="false">H36</f>
        <v>1.28297911918749</v>
      </c>
      <c r="J36" s="2" t="n">
        <f aca="false">F36-H36</f>
        <v>62.8659768401871</v>
      </c>
      <c r="K36" s="2" t="n">
        <f aca="false">G36+I36</f>
        <v>57.1340231598129</v>
      </c>
      <c r="L36" s="2" t="n">
        <f aca="false">J36/$E$1</f>
        <v>6.28659768401871</v>
      </c>
      <c r="M36" s="2" t="n">
        <f aca="false">K36/$E$2</f>
        <v>11.4268046319626</v>
      </c>
    </row>
    <row r="37" customFormat="false" ht="15" hidden="false" customHeight="false" outlineLevel="0" collapsed="false">
      <c r="B37" s="2" t="n">
        <f aca="false">D37*$E$1+E37*$E$2</f>
        <v>120</v>
      </c>
      <c r="C37" s="2" t="n">
        <f aca="false">0.5*$E$1*D37^2+0.5*$E$2*E37^2</f>
        <v>524.03621244615</v>
      </c>
      <c r="D37" s="2" t="n">
        <f aca="false">L36</f>
        <v>6.28659768401871</v>
      </c>
      <c r="E37" s="2" t="n">
        <f aca="false">M36</f>
        <v>11.4268046319626</v>
      </c>
      <c r="F37" s="2" t="n">
        <f aca="false">D37*$E$1</f>
        <v>62.8659768401871</v>
      </c>
      <c r="G37" s="2" t="n">
        <f aca="false">E37*$E$2</f>
        <v>57.1340231598129</v>
      </c>
      <c r="H37" s="2" t="n">
        <f aca="false">F37*$H$1</f>
        <v>1.25731953680374</v>
      </c>
      <c r="I37" s="2" t="n">
        <f aca="false">H37</f>
        <v>1.25731953680374</v>
      </c>
      <c r="J37" s="2" t="n">
        <f aca="false">F37-H37</f>
        <v>61.6086573033834</v>
      </c>
      <c r="K37" s="2" t="n">
        <f aca="false">G37+I37</f>
        <v>58.3913426966166</v>
      </c>
      <c r="L37" s="2" t="n">
        <f aca="false">J37/$E$1</f>
        <v>6.16086573033834</v>
      </c>
      <c r="M37" s="2" t="n">
        <f aca="false">K37/$E$2</f>
        <v>11.6782685393233</v>
      </c>
    </row>
    <row r="38" customFormat="false" ht="15" hidden="false" customHeight="false" outlineLevel="0" collapsed="false">
      <c r="B38" s="2" t="n">
        <f aca="false">D38*$E$1+E38*$E$2</f>
        <v>120</v>
      </c>
      <c r="C38" s="2" t="n">
        <f aca="false">0.5*$E$1*D38^2+0.5*$E$2*E38^2</f>
        <v>530.736222927659</v>
      </c>
      <c r="D38" s="2" t="n">
        <f aca="false">L37</f>
        <v>6.16086573033834</v>
      </c>
      <c r="E38" s="2" t="n">
        <f aca="false">M37</f>
        <v>11.6782685393233</v>
      </c>
      <c r="F38" s="2" t="n">
        <f aca="false">D38*$E$1</f>
        <v>61.6086573033834</v>
      </c>
      <c r="G38" s="2" t="n">
        <f aca="false">E38*$E$2</f>
        <v>58.3913426966166</v>
      </c>
      <c r="H38" s="2" t="n">
        <f aca="false">F38*$H$1</f>
        <v>1.23217314606767</v>
      </c>
      <c r="I38" s="2" t="n">
        <f aca="false">H38</f>
        <v>1.23217314606767</v>
      </c>
      <c r="J38" s="2" t="n">
        <f aca="false">F38-H38</f>
        <v>60.3764841573157</v>
      </c>
      <c r="K38" s="2" t="n">
        <f aca="false">G38+I38</f>
        <v>59.6235158426843</v>
      </c>
      <c r="L38" s="2" t="n">
        <f aca="false">J38/$E$1</f>
        <v>6.03764841573157</v>
      </c>
      <c r="M38" s="2" t="n">
        <f aca="false">K38/$E$2</f>
        <v>11.9247031685369</v>
      </c>
    </row>
    <row r="39" customFormat="false" ht="15" hidden="false" customHeight="false" outlineLevel="0" collapsed="false">
      <c r="B39" s="2" t="n">
        <f aca="false">D39*$E$1+E39*$E$2</f>
        <v>120</v>
      </c>
      <c r="C39" s="2" t="n">
        <f aca="false">0.5*$E$1*D39^2+0.5*$E$2*E39^2</f>
        <v>537.762356104212</v>
      </c>
      <c r="D39" s="2" t="n">
        <f aca="false">L38</f>
        <v>6.03764841573157</v>
      </c>
      <c r="E39" s="2" t="n">
        <f aca="false">M38</f>
        <v>11.9247031685369</v>
      </c>
      <c r="F39" s="2" t="n">
        <f aca="false">D39*$E$1</f>
        <v>60.3764841573157</v>
      </c>
      <c r="G39" s="2" t="n">
        <f aca="false">E39*$E$2</f>
        <v>59.6235158426843</v>
      </c>
      <c r="H39" s="2" t="n">
        <f aca="false">F39*$H$1</f>
        <v>1.20752968314631</v>
      </c>
      <c r="I39" s="2" t="n">
        <f aca="false">H39</f>
        <v>1.20752968314631</v>
      </c>
      <c r="J39" s="2" t="n">
        <f aca="false">F39-H39</f>
        <v>59.1689544741694</v>
      </c>
      <c r="K39" s="2" t="n">
        <f aca="false">G39+I39</f>
        <v>60.8310455258306</v>
      </c>
      <c r="L39" s="2" t="n">
        <f aca="false">J39/$E$1</f>
        <v>5.91689544741694</v>
      </c>
      <c r="M39" s="2" t="n">
        <f aca="false">K39/$E$2</f>
        <v>12.1662091051661</v>
      </c>
    </row>
    <row r="40" customFormat="false" ht="15" hidden="false" customHeight="false" outlineLevel="0" collapsed="false">
      <c r="B40" s="2" t="n">
        <f aca="false">D40*$E$1+E40*$E$2</f>
        <v>120</v>
      </c>
      <c r="C40" s="2" t="n">
        <f aca="false">0.5*$E$1*D40^2+0.5*$E$2*E40^2</f>
        <v>545.089868654884</v>
      </c>
      <c r="D40" s="2" t="n">
        <f aca="false">L39</f>
        <v>5.91689544741694</v>
      </c>
      <c r="E40" s="2" t="n">
        <f aca="false">M39</f>
        <v>12.1662091051661</v>
      </c>
      <c r="F40" s="2" t="n">
        <f aca="false">D40*$E$1</f>
        <v>59.1689544741694</v>
      </c>
      <c r="G40" s="2" t="n">
        <f aca="false">E40*$E$2</f>
        <v>60.8310455258306</v>
      </c>
      <c r="H40" s="2" t="n">
        <f aca="false">F40*$H$1</f>
        <v>1.18337908948339</v>
      </c>
      <c r="I40" s="2" t="n">
        <f aca="false">H40</f>
        <v>1.18337908948339</v>
      </c>
      <c r="J40" s="2" t="n">
        <f aca="false">F40-H40</f>
        <v>57.985575384686</v>
      </c>
      <c r="K40" s="2" t="n">
        <f aca="false">G40+I40</f>
        <v>62.014424615314</v>
      </c>
      <c r="L40" s="2" t="n">
        <f aca="false">J40/$E$1</f>
        <v>5.7985575384686</v>
      </c>
      <c r="M40" s="2" t="n">
        <f aca="false">K40/$E$2</f>
        <v>12.4028849230628</v>
      </c>
    </row>
    <row r="41" customFormat="false" ht="15" hidden="false" customHeight="false" outlineLevel="0" collapsed="false">
      <c r="B41" s="2" t="n">
        <f aca="false">D41*$E$1+E41*$E$2</f>
        <v>120</v>
      </c>
      <c r="C41" s="2" t="n">
        <f aca="false">0.5*$E$1*D41^2+0.5*$E$2*E41^2</f>
        <v>552.695233671501</v>
      </c>
      <c r="D41" s="2" t="n">
        <f aca="false">L40</f>
        <v>5.7985575384686</v>
      </c>
      <c r="E41" s="2" t="n">
        <f aca="false">M40</f>
        <v>12.4028849230628</v>
      </c>
      <c r="F41" s="2" t="n">
        <f aca="false">D41*$E$1</f>
        <v>57.985575384686</v>
      </c>
      <c r="G41" s="2" t="n">
        <f aca="false">E41*$E$2</f>
        <v>62.014424615314</v>
      </c>
      <c r="H41" s="2" t="n">
        <f aca="false">F41*$H$1</f>
        <v>1.15971150769372</v>
      </c>
      <c r="I41" s="2" t="n">
        <f aca="false">H41</f>
        <v>1.15971150769372</v>
      </c>
      <c r="J41" s="2" t="n">
        <f aca="false">F41-H41</f>
        <v>56.8258638769923</v>
      </c>
      <c r="K41" s="2" t="n">
        <f aca="false">G41+I41</f>
        <v>63.1741361230077</v>
      </c>
      <c r="L41" s="2" t="n">
        <f aca="false">J41/$E$1</f>
        <v>5.68258638769923</v>
      </c>
      <c r="M41" s="2" t="n">
        <f aca="false">K41/$E$2</f>
        <v>12.6348272246015</v>
      </c>
    </row>
    <row r="42" customFormat="false" ht="15" hidden="false" customHeight="false" outlineLevel="0" collapsed="false">
      <c r="B42" s="2" t="n">
        <f aca="false">D42*$E$1+E42*$E$2</f>
        <v>120</v>
      </c>
      <c r="C42" s="2" t="n">
        <f aca="false">0.5*$E$1*D42^2+0.5*$E$2*E42^2</f>
        <v>560.556087757153</v>
      </c>
      <c r="D42" s="2" t="n">
        <f aca="false">L41</f>
        <v>5.68258638769923</v>
      </c>
      <c r="E42" s="2" t="n">
        <f aca="false">M41</f>
        <v>12.6348272246015</v>
      </c>
      <c r="F42" s="2" t="n">
        <f aca="false">D42*$E$1</f>
        <v>56.8258638769923</v>
      </c>
      <c r="G42" s="2" t="n">
        <f aca="false">E42*$E$2</f>
        <v>63.1741361230077</v>
      </c>
      <c r="H42" s="2" t="n">
        <f aca="false">F42*$H$1</f>
        <v>1.13651727753985</v>
      </c>
      <c r="I42" s="2" t="n">
        <f aca="false">H42</f>
        <v>1.13651727753985</v>
      </c>
      <c r="J42" s="2" t="n">
        <f aca="false">F42-H42</f>
        <v>55.6893465994524</v>
      </c>
      <c r="K42" s="2" t="n">
        <f aca="false">G42+I42</f>
        <v>64.3106534005475</v>
      </c>
      <c r="L42" s="2" t="n">
        <f aca="false">J42/$E$1</f>
        <v>5.56893465994524</v>
      </c>
      <c r="M42" s="2" t="n">
        <f aca="false">K42/$E$2</f>
        <v>12.8621306801095</v>
      </c>
    </row>
    <row r="43" customFormat="false" ht="15" hidden="false" customHeight="false" outlineLevel="0" collapsed="false">
      <c r="B43" s="2" t="n">
        <f aca="false">D43*$E$1+E43*$E$2</f>
        <v>120</v>
      </c>
      <c r="C43" s="2" t="n">
        <f aca="false">0.5*$E$1*D43^2+0.5*$E$2*E43^2</f>
        <v>568.651180314233</v>
      </c>
      <c r="D43" s="2" t="n">
        <f aca="false">L42</f>
        <v>5.56893465994524</v>
      </c>
      <c r="E43" s="2" t="n">
        <f aca="false">M42</f>
        <v>12.8621306801095</v>
      </c>
      <c r="F43" s="2" t="n">
        <f aca="false">D43*$E$1</f>
        <v>55.6893465994524</v>
      </c>
      <c r="G43" s="2" t="n">
        <f aca="false">E43*$E$2</f>
        <v>64.3106534005475</v>
      </c>
      <c r="H43" s="2" t="n">
        <f aca="false">F43*$H$1</f>
        <v>1.11378693198905</v>
      </c>
      <c r="I43" s="2" t="n">
        <f aca="false">H43</f>
        <v>1.11378693198905</v>
      </c>
      <c r="J43" s="2" t="n">
        <f aca="false">F43-H43</f>
        <v>54.5755596674634</v>
      </c>
      <c r="K43" s="2" t="n">
        <f aca="false">G43+I43</f>
        <v>65.4244403325366</v>
      </c>
      <c r="L43" s="2" t="n">
        <f aca="false">J43/$E$1</f>
        <v>5.45755596674634</v>
      </c>
      <c r="M43" s="2" t="n">
        <f aca="false">K43/$E$2</f>
        <v>13.0848880665073</v>
      </c>
    </row>
    <row r="44" customFormat="false" ht="15" hidden="false" customHeight="false" outlineLevel="0" collapsed="false">
      <c r="B44" s="2" t="n">
        <f aca="false">D44*$E$1+E44*$E$2</f>
        <v>120</v>
      </c>
      <c r="C44" s="2" t="n">
        <f aca="false">0.5*$E$1*D44^2+0.5*$E$2*E44^2</f>
        <v>576.960324933407</v>
      </c>
      <c r="D44" s="2" t="n">
        <f aca="false">L43</f>
        <v>5.45755596674634</v>
      </c>
      <c r="E44" s="2" t="n">
        <f aca="false">M43</f>
        <v>13.0848880665073</v>
      </c>
      <c r="F44" s="2" t="n">
        <f aca="false">D44*$E$1</f>
        <v>54.5755596674634</v>
      </c>
      <c r="G44" s="2" t="n">
        <f aca="false">E44*$E$2</f>
        <v>65.4244403325366</v>
      </c>
      <c r="H44" s="2" t="n">
        <f aca="false">F44*$H$1</f>
        <v>1.09151119334927</v>
      </c>
      <c r="I44" s="2" t="n">
        <f aca="false">H44</f>
        <v>1.09151119334927</v>
      </c>
      <c r="J44" s="2" t="n">
        <f aca="false">F44-H44</f>
        <v>53.4840484741141</v>
      </c>
      <c r="K44" s="2" t="n">
        <f aca="false">G44+I44</f>
        <v>66.5159515258859</v>
      </c>
      <c r="L44" s="2" t="n">
        <f aca="false">J44/$E$1</f>
        <v>5.34840484741141</v>
      </c>
      <c r="M44" s="2" t="n">
        <f aca="false">K44/$E$2</f>
        <v>13.3031903051772</v>
      </c>
    </row>
    <row r="45" customFormat="false" ht="15" hidden="false" customHeight="false" outlineLevel="0" collapsed="false">
      <c r="B45" s="2" t="n">
        <f aca="false">D45*$E$1+E45*$E$2</f>
        <v>120</v>
      </c>
      <c r="C45" s="2" t="n">
        <f aca="false">0.5*$E$1*D45^2+0.5*$E$2*E45^2</f>
        <v>585.464352798469</v>
      </c>
      <c r="D45" s="2" t="n">
        <f aca="false">L44</f>
        <v>5.34840484741141</v>
      </c>
      <c r="E45" s="2" t="n">
        <f aca="false">M44</f>
        <v>13.3031903051772</v>
      </c>
      <c r="F45" s="2" t="n">
        <f aca="false">D45*$E$1</f>
        <v>53.4840484741141</v>
      </c>
      <c r="G45" s="2" t="n">
        <f aca="false">E45*$E$2</f>
        <v>66.5159515258859</v>
      </c>
      <c r="H45" s="2" t="n">
        <f aca="false">F45*$H$1</f>
        <v>1.06968096948228</v>
      </c>
      <c r="I45" s="2" t="n">
        <f aca="false">H45</f>
        <v>1.06968096948228</v>
      </c>
      <c r="J45" s="2" t="n">
        <f aca="false">F45-H45</f>
        <v>52.4143675046318</v>
      </c>
      <c r="K45" s="2" t="n">
        <f aca="false">G45+I45</f>
        <v>67.5856324953681</v>
      </c>
      <c r="L45" s="2" t="n">
        <f aca="false">J45/$E$1</f>
        <v>5.24143675046318</v>
      </c>
      <c r="M45" s="2" t="n">
        <f aca="false">K45/$E$2</f>
        <v>13.5171264990736</v>
      </c>
    </row>
    <row r="46" customFormat="false" ht="15" hidden="false" customHeight="false" outlineLevel="0" collapsed="false">
      <c r="B46" s="2" t="n">
        <f aca="false">D46*$E$1+E46*$E$2</f>
        <v>120</v>
      </c>
      <c r="C46" s="2" t="n">
        <f aca="false">0.5*$E$1*D46^2+0.5*$E$2*E46^2</f>
        <v>594.145068025426</v>
      </c>
      <c r="D46" s="2" t="n">
        <f aca="false">L45</f>
        <v>5.24143675046318</v>
      </c>
      <c r="E46" s="2" t="n">
        <f aca="false">M45</f>
        <v>13.5171264990736</v>
      </c>
      <c r="F46" s="2" t="n">
        <f aca="false">D46*$E$1</f>
        <v>52.4143675046318</v>
      </c>
      <c r="G46" s="2" t="n">
        <f aca="false">E46*$E$2</f>
        <v>67.5856324953681</v>
      </c>
      <c r="H46" s="2" t="n">
        <f aca="false">F46*$H$1</f>
        <v>1.04828735009264</v>
      </c>
      <c r="I46" s="2" t="n">
        <f aca="false">H46</f>
        <v>1.04828735009264</v>
      </c>
      <c r="J46" s="2" t="n">
        <f aca="false">F46-H46</f>
        <v>51.3660801545392</v>
      </c>
      <c r="K46" s="2" t="n">
        <f aca="false">G46+I46</f>
        <v>68.6339198454608</v>
      </c>
      <c r="L46" s="2" t="n">
        <f aca="false">J46/$E$1</f>
        <v>5.13660801545392</v>
      </c>
      <c r="M46" s="2" t="n">
        <f aca="false">K46/$E$2</f>
        <v>13.7267839690922</v>
      </c>
    </row>
    <row r="47" customFormat="false" ht="15" hidden="false" customHeight="false" outlineLevel="0" collapsed="false">
      <c r="B47" s="2" t="n">
        <f aca="false">D47*$E$1+E47*$E$2</f>
        <v>120</v>
      </c>
      <c r="C47" s="2" t="n">
        <f aca="false">0.5*$E$1*D47^2+0.5*$E$2*E47^2</f>
        <v>602.985204857441</v>
      </c>
      <c r="D47" s="2" t="n">
        <f aca="false">L46</f>
        <v>5.13660801545392</v>
      </c>
      <c r="E47" s="2" t="n">
        <f aca="false">M46</f>
        <v>13.7267839690922</v>
      </c>
      <c r="F47" s="2" t="n">
        <f aca="false">D47*$E$1</f>
        <v>51.3660801545392</v>
      </c>
      <c r="G47" s="2" t="n">
        <f aca="false">E47*$E$2</f>
        <v>68.6339198454608</v>
      </c>
      <c r="H47" s="2" t="n">
        <f aca="false">F47*$H$1</f>
        <v>1.02732160309078</v>
      </c>
      <c r="I47" s="2" t="n">
        <f aca="false">H47</f>
        <v>1.02732160309078</v>
      </c>
      <c r="J47" s="2" t="n">
        <f aca="false">F47-H47</f>
        <v>50.3387585514484</v>
      </c>
      <c r="K47" s="2" t="n">
        <f aca="false">G47+I47</f>
        <v>69.6612414485516</v>
      </c>
      <c r="L47" s="2" t="n">
        <f aca="false">J47/$E$1</f>
        <v>5.03387585514484</v>
      </c>
      <c r="M47" s="2" t="n">
        <f aca="false">K47/$E$2</f>
        <v>13.9322482897103</v>
      </c>
    </row>
    <row r="48" customFormat="false" ht="15" hidden="false" customHeight="false" outlineLevel="0" collapsed="false">
      <c r="B48" s="2" t="n">
        <f aca="false">D48*$E$1+E48*$E$2</f>
        <v>120</v>
      </c>
      <c r="C48" s="2" t="n">
        <f aca="false">0.5*$E$1*D48^2+0.5*$E$2*E48^2</f>
        <v>611.968386640391</v>
      </c>
      <c r="D48" s="2" t="n">
        <f aca="false">L47</f>
        <v>5.03387585514484</v>
      </c>
      <c r="E48" s="2" t="n">
        <f aca="false">M47</f>
        <v>13.9322482897103</v>
      </c>
      <c r="F48" s="2" t="n">
        <f aca="false">D48*$E$1</f>
        <v>50.3387585514484</v>
      </c>
      <c r="G48" s="2" t="n">
        <f aca="false">E48*$E$2</f>
        <v>69.6612414485516</v>
      </c>
      <c r="H48" s="2" t="n">
        <f aca="false">F48*$H$1</f>
        <v>1.00677517102897</v>
      </c>
      <c r="I48" s="2" t="n">
        <f aca="false">H48</f>
        <v>1.00677517102897</v>
      </c>
      <c r="J48" s="2" t="n">
        <f aca="false">F48-H48</f>
        <v>49.3319833804194</v>
      </c>
      <c r="K48" s="2" t="n">
        <f aca="false">G48+I48</f>
        <v>70.6680166195805</v>
      </c>
      <c r="L48" s="2" t="n">
        <f aca="false">J48/$E$1</f>
        <v>4.93319833804194</v>
      </c>
      <c r="M48" s="2" t="n">
        <f aca="false">K48/$E$2</f>
        <v>14.1336033239161</v>
      </c>
    </row>
    <row r="49" customFormat="false" ht="15" hidden="false" customHeight="false" outlineLevel="0" collapsed="false">
      <c r="B49" s="2" t="n">
        <f aca="false">D49*$E$1+E49*$E$2</f>
        <v>120</v>
      </c>
      <c r="C49" s="2" t="n">
        <f aca="false">0.5*$E$1*D49^2+0.5*$E$2*E49^2</f>
        <v>621.07908650683</v>
      </c>
      <c r="D49" s="2" t="n">
        <f aca="false">L48</f>
        <v>4.93319833804194</v>
      </c>
      <c r="E49" s="2" t="n">
        <f aca="false">M48</f>
        <v>14.1336033239161</v>
      </c>
      <c r="F49" s="2" t="n">
        <f aca="false">D49*$E$1</f>
        <v>49.3319833804194</v>
      </c>
      <c r="G49" s="2" t="n">
        <f aca="false">E49*$E$2</f>
        <v>70.6680166195805</v>
      </c>
      <c r="H49" s="2" t="n">
        <f aca="false">F49*$H$1</f>
        <v>0.986639667608388</v>
      </c>
      <c r="I49" s="2" t="n">
        <f aca="false">H49</f>
        <v>0.986639667608388</v>
      </c>
      <c r="J49" s="2" t="n">
        <f aca="false">F49-H49</f>
        <v>48.345343712811</v>
      </c>
      <c r="K49" s="2" t="n">
        <f aca="false">G49+I49</f>
        <v>71.6546562871889</v>
      </c>
      <c r="L49" s="2" t="n">
        <f aca="false">J49/$E$1</f>
        <v>4.8345343712811</v>
      </c>
      <c r="M49" s="2" t="n">
        <f aca="false">K49/$E$2</f>
        <v>14.3309312574378</v>
      </c>
    </row>
    <row r="50" customFormat="false" ht="15" hidden="false" customHeight="false" outlineLevel="0" collapsed="false">
      <c r="B50" s="2" t="n">
        <f aca="false">D50*$E$1+E50*$E$2</f>
        <v>120</v>
      </c>
      <c r="C50" s="2" t="n">
        <f aca="false">0.5*$E$1*D50^2+0.5*$E$2*E50^2</f>
        <v>630.30258969901</v>
      </c>
      <c r="D50" s="2" t="n">
        <f aca="false">L49</f>
        <v>4.8345343712811</v>
      </c>
      <c r="E50" s="2" t="n">
        <f aca="false">M49</f>
        <v>14.3309312574378</v>
      </c>
      <c r="F50" s="2" t="n">
        <f aca="false">D50*$E$1</f>
        <v>48.345343712811</v>
      </c>
      <c r="G50" s="2" t="n">
        <f aca="false">E50*$E$2</f>
        <v>71.6546562871889</v>
      </c>
      <c r="H50" s="2" t="n">
        <f aca="false">F50*$H$1</f>
        <v>0.966906874256221</v>
      </c>
      <c r="I50" s="2" t="n">
        <f aca="false">H50</f>
        <v>0.966906874256221</v>
      </c>
      <c r="J50" s="2" t="n">
        <f aca="false">F50-H50</f>
        <v>47.3784368385548</v>
      </c>
      <c r="K50" s="2" t="n">
        <f aca="false">G50+I50</f>
        <v>72.6215631614451</v>
      </c>
      <c r="L50" s="2" t="n">
        <f aca="false">J50/$E$1</f>
        <v>4.73784368385548</v>
      </c>
      <c r="M50" s="2" t="n">
        <f aca="false">K50/$E$2</f>
        <v>14.524312632289</v>
      </c>
    </row>
    <row r="51" customFormat="false" ht="15" hidden="false" customHeight="false" outlineLevel="0" collapsed="false">
      <c r="B51" s="2" t="n">
        <f aca="false">D51*$E$1+E51*$E$2</f>
        <v>120</v>
      </c>
      <c r="C51" s="2" t="n">
        <f aca="false">0.5*$E$1*D51^2+0.5*$E$2*E51^2</f>
        <v>639.624957464423</v>
      </c>
      <c r="D51" s="2" t="n">
        <f aca="false">L50</f>
        <v>4.73784368385548</v>
      </c>
      <c r="E51" s="2" t="n">
        <f aca="false">M50</f>
        <v>14.524312632289</v>
      </c>
      <c r="F51" s="2" t="n">
        <f aca="false">D51*$E$1</f>
        <v>47.3784368385548</v>
      </c>
      <c r="G51" s="2" t="n">
        <f aca="false">E51*$E$2</f>
        <v>72.6215631614451</v>
      </c>
      <c r="H51" s="2" t="n">
        <f aca="false">F51*$H$1</f>
        <v>0.947568736771096</v>
      </c>
      <c r="I51" s="2" t="n">
        <f aca="false">H51</f>
        <v>0.947568736771096</v>
      </c>
      <c r="J51" s="2" t="n">
        <f aca="false">F51-H51</f>
        <v>46.4308681017837</v>
      </c>
      <c r="K51" s="2" t="n">
        <f aca="false">G51+I51</f>
        <v>73.5691318982162</v>
      </c>
      <c r="L51" s="2" t="n">
        <f aca="false">J51/$E$1</f>
        <v>4.64308681017837</v>
      </c>
      <c r="M51" s="2" t="n">
        <f aca="false">K51/$E$2</f>
        <v>14.7138263796432</v>
      </c>
    </row>
    <row r="52" customFormat="false" ht="15" hidden="false" customHeight="false" outlineLevel="0" collapsed="false">
      <c r="B52" s="2" t="n">
        <f aca="false">D52*$E$1+E52*$E$2</f>
        <v>120</v>
      </c>
      <c r="C52" s="2" t="n">
        <f aca="false">0.5*$E$1*D52^2+0.5*$E$2*E52^2</f>
        <v>649.032992459976</v>
      </c>
      <c r="D52" s="2" t="n">
        <f aca="false">L51</f>
        <v>4.64308681017837</v>
      </c>
      <c r="E52" s="2" t="n">
        <f aca="false">M51</f>
        <v>14.7138263796432</v>
      </c>
      <c r="F52" s="2" t="n">
        <f aca="false">D52*$E$1</f>
        <v>46.4308681017837</v>
      </c>
      <c r="G52" s="2" t="n">
        <f aca="false">E52*$E$2</f>
        <v>73.5691318982162</v>
      </c>
      <c r="H52" s="2" t="n">
        <f aca="false">F52*$H$1</f>
        <v>0.928617362035674</v>
      </c>
      <c r="I52" s="2" t="n">
        <f aca="false">H52</f>
        <v>0.928617362035674</v>
      </c>
      <c r="J52" s="2" t="n">
        <f aca="false">F52-H52</f>
        <v>45.502250739748</v>
      </c>
      <c r="K52" s="2" t="n">
        <f aca="false">G52+I52</f>
        <v>74.4977492602519</v>
      </c>
      <c r="L52" s="2" t="n">
        <f aca="false">J52/$E$1</f>
        <v>4.5502250739748</v>
      </c>
      <c r="M52" s="2" t="n">
        <f aca="false">K52/$E$2</f>
        <v>14.8995498520504</v>
      </c>
    </row>
    <row r="53" customFormat="false" ht="15" hidden="false" customHeight="false" outlineLevel="0" collapsed="false">
      <c r="B53" s="2" t="n">
        <f aca="false">D53*$E$1+E53*$E$2</f>
        <v>120</v>
      </c>
      <c r="C53" s="2" t="n">
        <f aca="false">0.5*$E$1*D53^2+0.5*$E$2*E53^2</f>
        <v>658.514205603481</v>
      </c>
      <c r="D53" s="2" t="n">
        <f aca="false">L52</f>
        <v>4.5502250739748</v>
      </c>
      <c r="E53" s="2" t="n">
        <f aca="false">M52</f>
        <v>14.8995498520504</v>
      </c>
      <c r="F53" s="2" t="n">
        <f aca="false">D53*$E$1</f>
        <v>45.502250739748</v>
      </c>
      <c r="G53" s="2" t="n">
        <f aca="false">E53*$E$2</f>
        <v>74.4977492602519</v>
      </c>
      <c r="H53" s="2" t="n">
        <f aca="false">F53*$H$1</f>
        <v>0.910045014794961</v>
      </c>
      <c r="I53" s="2" t="n">
        <f aca="false">H53</f>
        <v>0.910045014794961</v>
      </c>
      <c r="J53" s="2" t="n">
        <f aca="false">F53-H53</f>
        <v>44.5922057249531</v>
      </c>
      <c r="K53" s="2" t="n">
        <f aca="false">G53+I53</f>
        <v>75.4077942750469</v>
      </c>
      <c r="L53" s="2" t="n">
        <f aca="false">J53/$E$1</f>
        <v>4.45922057249531</v>
      </c>
      <c r="M53" s="2" t="n">
        <f aca="false">K53/$E$2</f>
        <v>15.0815588550094</v>
      </c>
    </row>
    <row r="54" customFormat="false" ht="15" hidden="false" customHeight="false" outlineLevel="0" collapsed="false">
      <c r="B54" s="2" t="n">
        <f aca="false">D54*$E$1+E54*$E$2</f>
        <v>120</v>
      </c>
      <c r="C54" s="2" t="n">
        <f aca="false">0.5*$E$1*D54^2+0.5*$E$2*E54^2</f>
        <v>668.056784313606</v>
      </c>
      <c r="D54" s="2" t="n">
        <f aca="false">L53</f>
        <v>4.45922057249531</v>
      </c>
      <c r="E54" s="2" t="n">
        <f aca="false">M53</f>
        <v>15.0815588550094</v>
      </c>
      <c r="F54" s="2" t="n">
        <f aca="false">D54*$E$1</f>
        <v>44.5922057249531</v>
      </c>
      <c r="G54" s="2" t="n">
        <f aca="false">E54*$E$2</f>
        <v>75.4077942750469</v>
      </c>
      <c r="H54" s="2" t="n">
        <f aca="false">F54*$H$1</f>
        <v>0.891844114499062</v>
      </c>
      <c r="I54" s="2" t="n">
        <f aca="false">H54</f>
        <v>0.891844114499062</v>
      </c>
      <c r="J54" s="2" t="n">
        <f aca="false">F54-H54</f>
        <v>43.700361610454</v>
      </c>
      <c r="K54" s="2" t="n">
        <f aca="false">G54+I54</f>
        <v>76.2996383895459</v>
      </c>
      <c r="L54" s="2" t="n">
        <f aca="false">J54/$E$1</f>
        <v>4.3700361610454</v>
      </c>
      <c r="M54" s="2" t="n">
        <f aca="false">K54/$E$2</f>
        <v>15.2599276779092</v>
      </c>
    </row>
    <row r="55" customFormat="false" ht="15" hidden="false" customHeight="false" outlineLevel="0" collapsed="false">
      <c r="B55" s="2" t="n">
        <f aca="false">D55*$E$1+E55*$E$2</f>
        <v>120</v>
      </c>
      <c r="C55" s="2" t="n">
        <f aca="false">0.5*$E$1*D55^2+0.5*$E$2*E55^2</f>
        <v>677.649562081769</v>
      </c>
      <c r="D55" s="2" t="n">
        <f aca="false">L54</f>
        <v>4.3700361610454</v>
      </c>
      <c r="E55" s="2" t="n">
        <f aca="false">M54</f>
        <v>15.2599276779092</v>
      </c>
      <c r="F55" s="2" t="n">
        <f aca="false">D55*$E$1</f>
        <v>43.700361610454</v>
      </c>
      <c r="G55" s="2" t="n">
        <f aca="false">E55*$E$2</f>
        <v>76.2996383895459</v>
      </c>
      <c r="H55" s="2" t="n">
        <f aca="false">F55*$H$1</f>
        <v>0.874007232209081</v>
      </c>
      <c r="I55" s="2" t="n">
        <f aca="false">H55</f>
        <v>0.874007232209081</v>
      </c>
      <c r="J55" s="2" t="n">
        <f aca="false">F55-H55</f>
        <v>42.8263543782449</v>
      </c>
      <c r="K55" s="2" t="n">
        <f aca="false">G55+I55</f>
        <v>77.173645621755</v>
      </c>
      <c r="L55" s="2" t="n">
        <f aca="false">J55/$E$1</f>
        <v>4.28263543782449</v>
      </c>
      <c r="M55" s="2" t="n">
        <f aca="false">K55/$E$2</f>
        <v>15.434729124351</v>
      </c>
    </row>
    <row r="56" customFormat="false" ht="15" hidden="false" customHeight="false" outlineLevel="0" collapsed="false">
      <c r="B56" s="2" t="n">
        <f aca="false">D56*$E$1+E56*$E$2</f>
        <v>120</v>
      </c>
      <c r="C56" s="2" t="n">
        <f aca="false">0.5*$E$1*D56^2+0.5*$E$2*E56^2</f>
        <v>687.281989321774</v>
      </c>
      <c r="D56" s="2" t="n">
        <f aca="false">L55</f>
        <v>4.28263543782449</v>
      </c>
      <c r="E56" s="2" t="n">
        <f aca="false">M55</f>
        <v>15.434729124351</v>
      </c>
      <c r="F56" s="2" t="n">
        <f aca="false">D56*$E$1</f>
        <v>42.8263543782449</v>
      </c>
      <c r="G56" s="2" t="n">
        <f aca="false">E56*$E$2</f>
        <v>77.173645621755</v>
      </c>
      <c r="H56" s="2" t="n">
        <f aca="false">F56*$H$1</f>
        <v>0.856527087564899</v>
      </c>
      <c r="I56" s="2" t="n">
        <f aca="false">H56</f>
        <v>0.856527087564899</v>
      </c>
      <c r="J56" s="2" t="n">
        <f aca="false">F56-H56</f>
        <v>41.96982729068</v>
      </c>
      <c r="K56" s="2" t="n">
        <f aca="false">G56+I56</f>
        <v>78.0301727093199</v>
      </c>
      <c r="L56" s="2" t="n">
        <f aca="false">J56/$E$1</f>
        <v>4.196982729068</v>
      </c>
      <c r="M56" s="2" t="n">
        <f aca="false">K56/$E$2</f>
        <v>15.606034541864</v>
      </c>
    </row>
    <row r="57" customFormat="false" ht="15" hidden="false" customHeight="false" outlineLevel="0" collapsed="false">
      <c r="B57" s="2" t="n">
        <f aca="false">D57*$E$1+E57*$E$2</f>
        <v>120</v>
      </c>
      <c r="C57" s="2" t="n">
        <f aca="false">0.5*$E$1*D57^2+0.5*$E$2*E57^2</f>
        <v>696.944105445105</v>
      </c>
      <c r="D57" s="2" t="n">
        <f aca="false">L56</f>
        <v>4.196982729068</v>
      </c>
      <c r="E57" s="2" t="n">
        <f aca="false">M56</f>
        <v>15.606034541864</v>
      </c>
      <c r="F57" s="2" t="n">
        <f aca="false">D57*$E$1</f>
        <v>41.96982729068</v>
      </c>
      <c r="G57" s="2" t="n">
        <f aca="false">E57*$E$2</f>
        <v>78.0301727093199</v>
      </c>
      <c r="H57" s="2" t="n">
        <f aca="false">F57*$H$1</f>
        <v>0.839396545813601</v>
      </c>
      <c r="I57" s="2" t="n">
        <f aca="false">H57</f>
        <v>0.839396545813601</v>
      </c>
      <c r="J57" s="2" t="n">
        <f aca="false">F57-H57</f>
        <v>41.1304307448664</v>
      </c>
      <c r="K57" s="2" t="n">
        <f aca="false">G57+I57</f>
        <v>78.8695692551335</v>
      </c>
      <c r="L57" s="2" t="n">
        <f aca="false">J57/$E$1</f>
        <v>4.11304307448664</v>
      </c>
      <c r="M57" s="2" t="n">
        <f aca="false">K57/$E$2</f>
        <v>15.7739138510267</v>
      </c>
    </row>
    <row r="58" customFormat="false" ht="15" hidden="false" customHeight="false" outlineLevel="0" collapsed="false">
      <c r="B58" s="2" t="n">
        <f aca="false">D58*$E$1+E58*$E$2</f>
        <v>120</v>
      </c>
      <c r="C58" s="2" t="n">
        <f aca="false">0.5*$E$1*D58^2+0.5*$E$2*E58^2</f>
        <v>706.626512111943</v>
      </c>
      <c r="D58" s="2" t="n">
        <f aca="false">L57</f>
        <v>4.11304307448664</v>
      </c>
      <c r="E58" s="2" t="n">
        <f aca="false">M57</f>
        <v>15.7739138510267</v>
      </c>
      <c r="F58" s="2" t="n">
        <f aca="false">D58*$E$1</f>
        <v>41.1304307448664</v>
      </c>
      <c r="G58" s="2" t="n">
        <f aca="false">E58*$E$2</f>
        <v>78.8695692551335</v>
      </c>
      <c r="H58" s="2" t="n">
        <f aca="false">F58*$H$1</f>
        <v>0.822608614897329</v>
      </c>
      <c r="I58" s="2" t="n">
        <f aca="false">H58</f>
        <v>0.822608614897329</v>
      </c>
      <c r="J58" s="2" t="n">
        <f aca="false">F58-H58</f>
        <v>40.3078221299691</v>
      </c>
      <c r="K58" s="2" t="n">
        <f aca="false">G58+I58</f>
        <v>79.6921778700308</v>
      </c>
      <c r="L58" s="2" t="n">
        <f aca="false">J58/$E$1</f>
        <v>4.03078221299691</v>
      </c>
      <c r="M58" s="2" t="n">
        <f aca="false">K58/$E$2</f>
        <v>15.9384355740062</v>
      </c>
    </row>
    <row r="59" customFormat="false" ht="15" hidden="false" customHeight="false" outlineLevel="0" collapsed="false">
      <c r="B59" s="2" t="n">
        <f aca="false">D59*$E$1+E59*$E$2</f>
        <v>120</v>
      </c>
      <c r="C59" s="2" t="n">
        <f aca="false">0.5*$E$1*D59^2+0.5*$E$2*E59^2</f>
        <v>716.320347609925</v>
      </c>
      <c r="D59" s="2" t="n">
        <f aca="false">L58</f>
        <v>4.03078221299691</v>
      </c>
      <c r="E59" s="2" t="n">
        <f aca="false">M58</f>
        <v>15.9384355740062</v>
      </c>
      <c r="F59" s="2" t="n">
        <f aca="false">D59*$E$1</f>
        <v>40.3078221299691</v>
      </c>
      <c r="G59" s="2" t="n">
        <f aca="false">E59*$E$2</f>
        <v>79.6921778700308</v>
      </c>
      <c r="H59" s="2" t="n">
        <f aca="false">F59*$H$1</f>
        <v>0.806156442599382</v>
      </c>
      <c r="I59" s="2" t="n">
        <f aca="false">H59</f>
        <v>0.806156442599382</v>
      </c>
      <c r="J59" s="2" t="n">
        <f aca="false">F59-H59</f>
        <v>39.5016656873697</v>
      </c>
      <c r="K59" s="2" t="n">
        <f aca="false">G59+I59</f>
        <v>80.4983343126302</v>
      </c>
      <c r="L59" s="2" t="n">
        <f aca="false">J59/$E$1</f>
        <v>3.95016656873697</v>
      </c>
      <c r="M59" s="2" t="n">
        <f aca="false">K59/$E$2</f>
        <v>16.099666862526</v>
      </c>
    </row>
    <row r="60" customFormat="false" ht="15" hidden="false" customHeight="false" outlineLevel="0" collapsed="false">
      <c r="B60" s="2" t="n">
        <f aca="false">D60*$E$1+E60*$E$2</f>
        <v>120</v>
      </c>
      <c r="C60" s="2" t="n">
        <f aca="false">0.5*$E$1*D60^2+0.5*$E$2*E60^2</f>
        <v>726.017262314634</v>
      </c>
      <c r="D60" s="2" t="n">
        <f aca="false">L59</f>
        <v>3.95016656873697</v>
      </c>
      <c r="E60" s="2" t="n">
        <f aca="false">M59</f>
        <v>16.099666862526</v>
      </c>
      <c r="F60" s="2" t="n">
        <f aca="false">D60*$E$1</f>
        <v>39.5016656873697</v>
      </c>
      <c r="G60" s="2" t="n">
        <f aca="false">E60*$E$2</f>
        <v>80.4983343126302</v>
      </c>
      <c r="H60" s="2" t="n">
        <f aca="false">F60*$H$1</f>
        <v>0.790033313747395</v>
      </c>
      <c r="I60" s="2" t="n">
        <f aca="false">H60</f>
        <v>0.790033313747395</v>
      </c>
      <c r="J60" s="2" t="n">
        <f aca="false">F60-H60</f>
        <v>38.7116323736223</v>
      </c>
      <c r="K60" s="2" t="n">
        <f aca="false">G60+I60</f>
        <v>81.2883676263776</v>
      </c>
      <c r="L60" s="2" t="n">
        <f aca="false">J60/$E$1</f>
        <v>3.87116323736223</v>
      </c>
      <c r="M60" s="2" t="n">
        <f aca="false">K60/$E$2</f>
        <v>16.2576735252755</v>
      </c>
    </row>
    <row r="61" customFormat="false" ht="15" hidden="false" customHeight="false" outlineLevel="0" collapsed="false">
      <c r="B61" s="2" t="n">
        <f aca="false">D61*$E$1+E61*$E$2</f>
        <v>120</v>
      </c>
      <c r="C61" s="2" t="n">
        <f aca="false">0.5*$E$1*D61^2+0.5*$E$2*E61^2</f>
        <v>735.709395187636</v>
      </c>
      <c r="D61" s="2" t="n">
        <f aca="false">L60</f>
        <v>3.87116323736223</v>
      </c>
      <c r="E61" s="2" t="n">
        <f aca="false">M60</f>
        <v>16.2576735252755</v>
      </c>
      <c r="F61" s="2" t="n">
        <f aca="false">D61*$E$1</f>
        <v>38.7116323736223</v>
      </c>
      <c r="G61" s="2" t="n">
        <f aca="false">E61*$E$2</f>
        <v>81.2883676263776</v>
      </c>
      <c r="H61" s="2" t="n">
        <f aca="false">F61*$H$1</f>
        <v>0.774232647472447</v>
      </c>
      <c r="I61" s="2" t="n">
        <f aca="false">H61</f>
        <v>0.774232647472447</v>
      </c>
      <c r="J61" s="2" t="n">
        <f aca="false">F61-H61</f>
        <v>37.9373997261499</v>
      </c>
      <c r="K61" s="2" t="n">
        <f aca="false">G61+I61</f>
        <v>82.0626002738501</v>
      </c>
      <c r="L61" s="2" t="n">
        <f aca="false">J61/$E$1</f>
        <v>3.79373997261499</v>
      </c>
      <c r="M61" s="2" t="n">
        <f aca="false">K61/$E$2</f>
        <v>16.41252005477</v>
      </c>
    </row>
    <row r="62" customFormat="false" ht="15" hidden="false" customHeight="false" outlineLevel="0" collapsed="false">
      <c r="B62" s="2" t="n">
        <f aca="false">D62*$E$1+E62*$E$2</f>
        <v>120</v>
      </c>
      <c r="C62" s="2" t="n">
        <f aca="false">0.5*$E$1*D62^2+0.5*$E$2*E62^2</f>
        <v>745.389351269654</v>
      </c>
      <c r="D62" s="2" t="n">
        <f aca="false">L61</f>
        <v>3.79373997261499</v>
      </c>
      <c r="E62" s="2" t="n">
        <f aca="false">M61</f>
        <v>16.41252005477</v>
      </c>
      <c r="F62" s="2" t="n">
        <f aca="false">D62*$E$1</f>
        <v>37.9373997261499</v>
      </c>
      <c r="G62" s="2" t="n">
        <f aca="false">E62*$E$2</f>
        <v>82.0626002738501</v>
      </c>
      <c r="H62" s="2" t="n">
        <f aca="false">F62*$H$1</f>
        <v>0.758747994522998</v>
      </c>
      <c r="I62" s="2" t="n">
        <f aca="false">H62</f>
        <v>0.758747994522998</v>
      </c>
      <c r="J62" s="2" t="n">
        <f aca="false">F62-H62</f>
        <v>37.1786517316269</v>
      </c>
      <c r="K62" s="2" t="n">
        <f aca="false">G62+I62</f>
        <v>82.8213482683731</v>
      </c>
      <c r="L62" s="2" t="n">
        <f aca="false">J62/$E$1</f>
        <v>3.71786517316269</v>
      </c>
      <c r="M62" s="2" t="n">
        <f aca="false">K62/$E$2</f>
        <v>16.5642696536746</v>
      </c>
    </row>
    <row r="63" customFormat="false" ht="15" hidden="false" customHeight="false" outlineLevel="0" collapsed="false">
      <c r="B63" s="2" t="n">
        <f aca="false">D63*$E$1+E63*$E$2</f>
        <v>120</v>
      </c>
      <c r="C63" s="2" t="n">
        <f aca="false">0.5*$E$1*D63^2+0.5*$E$2*E63^2</f>
        <v>755.050180128195</v>
      </c>
      <c r="D63" s="2" t="n">
        <f aca="false">L62</f>
        <v>3.71786517316269</v>
      </c>
      <c r="E63" s="2" t="n">
        <f aca="false">M62</f>
        <v>16.5642696536746</v>
      </c>
      <c r="F63" s="2" t="n">
        <f aca="false">D63*$E$1</f>
        <v>37.1786517316269</v>
      </c>
      <c r="G63" s="2" t="n">
        <f aca="false">E63*$E$2</f>
        <v>82.8213482683731</v>
      </c>
      <c r="H63" s="2" t="n">
        <f aca="false">F63*$H$1</f>
        <v>0.743573034632538</v>
      </c>
      <c r="I63" s="2" t="n">
        <f aca="false">H63</f>
        <v>0.743573034632538</v>
      </c>
      <c r="J63" s="2" t="n">
        <f aca="false">F63-H63</f>
        <v>36.4350786969944</v>
      </c>
      <c r="K63" s="2" t="n">
        <f aca="false">G63+I63</f>
        <v>83.5649213030056</v>
      </c>
      <c r="L63" s="2" t="n">
        <f aca="false">J63/$E$1</f>
        <v>3.64350786969944</v>
      </c>
      <c r="M63" s="2" t="n">
        <f aca="false">K63/$E$2</f>
        <v>16.7129842606011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362B1BCF37294AA4BE9B4E5701A0B2" ma:contentTypeVersion="14" ma:contentTypeDescription="Create a new document." ma:contentTypeScope="" ma:versionID="0dd5869becbf68b45ea0976fa7c4dc3f">
  <xsd:schema xmlns:xsd="http://www.w3.org/2001/XMLSchema" xmlns:xs="http://www.w3.org/2001/XMLSchema" xmlns:p="http://schemas.microsoft.com/office/2006/metadata/properties" xmlns:ns3="ba5084c2-a23d-4df6-879a-d9f3c6826246" xmlns:ns4="922a3c7c-f17f-4422-b532-10378fddf076" targetNamespace="http://schemas.microsoft.com/office/2006/metadata/properties" ma:root="true" ma:fieldsID="3ac203e6b70163f53dc914f119afe81a" ns3:_="" ns4:_="">
    <xsd:import namespace="ba5084c2-a23d-4df6-879a-d9f3c6826246"/>
    <xsd:import namespace="922a3c7c-f17f-4422-b532-10378fddf0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084c2-a23d-4df6-879a-d9f3c68262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2a3c7c-f17f-4422-b532-10378fddf07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624F28-9E9D-42CA-BFA0-1042EE08B76B}">
  <ds:schemaRefs>
    <ds:schemaRef ds:uri="http://schemas.openxmlformats.org/package/2006/metadata/core-properties"/>
    <ds:schemaRef ds:uri="ba5084c2-a23d-4df6-879a-d9f3c6826246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922a3c7c-f17f-4422-b532-10378fddf07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71BC67A-208A-4B32-8F74-CB7CD8D39B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7044AA-66A8-467B-BD28-4D894068DD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5084c2-a23d-4df6-879a-d9f3c6826246"/>
    <ds:schemaRef ds:uri="922a3c7c-f17f-4422-b532-10378fddf0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9015</TotalTime>
  <Application>LibreOffice/6.4.7.2$Linux_X86_64 LibreOffice_project/40$Build-2</Application>
  <Company>Abbey College Malvern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2022-06-17T11:09:02Z</dcterms:created>
  <dc:creator>Physics</dc:creator>
  <dc:description/>
  <dc:language>en-GB</dc:language>
  <cp:lastModifiedBy/>
  <dcterms:modified xsi:type="dcterms:W3CDTF">2022-08-26T16:24:03Z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Abbey College Malvern</vt:lpwstr>
  </property>
  <property fmtid="{D5CDD505-2E9C-101B-9397-08002B2CF9AE}" pid="4" name="ContentTypeId">
    <vt:lpwstr>0x010100F3362B1BCF37294AA4BE9B4E5701A0B2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