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3783\Desktop\ECOLE\POLYTECH\ME\Semestre 6\TPS\TP4.4\"/>
    </mc:Choice>
  </mc:AlternateContent>
  <xr:revisionPtr revIDLastSave="0" documentId="13_ncr:1_{27501A72-EA61-4B9D-83DD-9A98CCE4FBDF}" xr6:coauthVersionLast="47" xr6:coauthVersionMax="47" xr10:uidLastSave="{00000000-0000-0000-0000-000000000000}"/>
  <bookViews>
    <workbookView xWindow="-108" yWindow="-108" windowWidth="23256" windowHeight="12576" xr2:uid="{7C0FC91E-E6D9-45B4-9996-103B819FA228}"/>
  </bookViews>
  <sheets>
    <sheet name="Graphique1" sheetId="2" r:id="rId1"/>
    <sheet name="Feuil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G13" i="1"/>
  <c r="D13" i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11" i="1"/>
  <c r="G11" i="1" s="1"/>
  <c r="D9" i="1"/>
  <c r="G9" i="1" s="1"/>
  <c r="D10" i="1"/>
  <c r="G10" i="1" s="1"/>
  <c r="H10" i="1" s="1"/>
  <c r="D8" i="1"/>
  <c r="G8" i="1" s="1"/>
  <c r="D7" i="1"/>
  <c r="G7" i="1" s="1"/>
  <c r="H7" i="1" s="1"/>
  <c r="D6" i="1"/>
  <c r="G6" i="1" s="1"/>
  <c r="D5" i="1"/>
  <c r="G5" i="1" s="1"/>
  <c r="D4" i="1"/>
  <c r="G4" i="1" s="1"/>
  <c r="D3" i="1"/>
  <c r="G3" i="1" s="1"/>
  <c r="D2" i="1"/>
  <c r="G2" i="1" s="1"/>
  <c r="D14" i="1"/>
  <c r="G14" i="1" s="1"/>
  <c r="D21" i="1"/>
  <c r="G21" i="1" s="1"/>
  <c r="D12" i="1"/>
  <c r="G12" i="1" s="1"/>
  <c r="J17" i="1" l="1"/>
  <c r="J9" i="1"/>
  <c r="J7" i="1"/>
  <c r="H17" i="1"/>
  <c r="H9" i="1"/>
  <c r="J10" i="1"/>
  <c r="H2" i="1"/>
  <c r="H20" i="1"/>
  <c r="J20" i="1" s="1"/>
  <c r="H18" i="1"/>
  <c r="J18" i="1" s="1"/>
  <c r="H12" i="1"/>
  <c r="J12" i="1" s="1"/>
  <c r="H4" i="1"/>
  <c r="H8" i="1"/>
  <c r="H16" i="1"/>
  <c r="J16" i="1"/>
  <c r="H13" i="1"/>
  <c r="J13" i="1" s="1"/>
  <c r="H14" i="1"/>
  <c r="J14" i="1" s="1"/>
  <c r="H15" i="1"/>
  <c r="H19" i="1"/>
  <c r="J19" i="1" s="1"/>
  <c r="H6" i="1"/>
  <c r="H5" i="1"/>
  <c r="J5" i="1" s="1"/>
  <c r="H11" i="1"/>
  <c r="J11" i="1" s="1"/>
  <c r="H3" i="1"/>
  <c r="J3" i="1" s="1"/>
  <c r="J8" i="1" l="1"/>
  <c r="J4" i="1"/>
  <c r="J2" i="1"/>
  <c r="J15" i="1"/>
  <c r="J6" i="1"/>
  <c r="L3" i="1" l="1"/>
</calcChain>
</file>

<file path=xl/sharedStrings.xml><?xml version="1.0" encoding="utf-8"?>
<sst xmlns="http://schemas.openxmlformats.org/spreadsheetml/2006/main" count="10" uniqueCount="10">
  <si>
    <r>
      <t xml:space="preserve">U </t>
    </r>
    <r>
      <rPr>
        <sz val="11"/>
        <color theme="1"/>
        <rFont val="Aptos Narrow"/>
        <family val="2"/>
      </rPr>
      <t>∞</t>
    </r>
    <r>
      <rPr>
        <sz val="11"/>
        <color theme="1"/>
        <rFont val="Aptos Narrow"/>
        <family val="2"/>
        <scheme val="minor"/>
      </rPr>
      <t xml:space="preserve"> - U(x) (m/sec)</t>
    </r>
  </si>
  <si>
    <t>F(y)</t>
  </si>
  <si>
    <t>1/2 (Fi+1 + Fi)</t>
  </si>
  <si>
    <t>T (N) =</t>
  </si>
  <si>
    <t>y (m)</t>
  </si>
  <si>
    <t>U(y) m/sec</t>
  </si>
  <si>
    <r>
      <rPr>
        <sz val="11"/>
        <color theme="1"/>
        <rFont val="Aptos Narrow"/>
        <family val="2"/>
      </rPr>
      <t>ΔP (</t>
    </r>
    <r>
      <rPr>
        <sz val="11"/>
        <color theme="1"/>
        <rFont val="Aptos Narrow"/>
        <family val="2"/>
        <scheme val="minor"/>
      </rPr>
      <t>Pa)</t>
    </r>
  </si>
  <si>
    <t>Yi+1-Yi (m)</t>
  </si>
  <si>
    <t>1/2 (Fi+1 + Fi)(Yi+1-Yi)</t>
  </si>
  <si>
    <t>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</si>
</sst>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 de vitesse et profil de vitesse déficitaire en fonction de la hauteur de l'écoulement (axes inversés)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U(y)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Feuil1!$C$2:$C$21</c:f>
              <c:numCache>
                <c:formatCode>General</c:formatCode>
                <c:ptCount val="20"/>
                <c:pt idx="0">
                  <c:v>15.79</c:v>
                </c:pt>
                <c:pt idx="1">
                  <c:v>15.77</c:v>
                </c:pt>
                <c:pt idx="2">
                  <c:v>15.76</c:v>
                </c:pt>
                <c:pt idx="3">
                  <c:v>15.65</c:v>
                </c:pt>
                <c:pt idx="4">
                  <c:v>15.32</c:v>
                </c:pt>
                <c:pt idx="5">
                  <c:v>15.11</c:v>
                </c:pt>
                <c:pt idx="6">
                  <c:v>14.5</c:v>
                </c:pt>
                <c:pt idx="7">
                  <c:v>13.82</c:v>
                </c:pt>
                <c:pt idx="8">
                  <c:v>13.15</c:v>
                </c:pt>
                <c:pt idx="9">
                  <c:v>12.5</c:v>
                </c:pt>
                <c:pt idx="10">
                  <c:v>12.57</c:v>
                </c:pt>
                <c:pt idx="11">
                  <c:v>13.12</c:v>
                </c:pt>
                <c:pt idx="12">
                  <c:v>13.81</c:v>
                </c:pt>
                <c:pt idx="13">
                  <c:v>14.21</c:v>
                </c:pt>
                <c:pt idx="14">
                  <c:v>14.88</c:v>
                </c:pt>
                <c:pt idx="15">
                  <c:v>15.46</c:v>
                </c:pt>
                <c:pt idx="16">
                  <c:v>15.71</c:v>
                </c:pt>
                <c:pt idx="17">
                  <c:v>15.86</c:v>
                </c:pt>
                <c:pt idx="18">
                  <c:v>15.87</c:v>
                </c:pt>
                <c:pt idx="19">
                  <c:v>15.82</c:v>
                </c:pt>
              </c:numCache>
            </c:numRef>
          </c:xVal>
          <c:yVal>
            <c:numRef>
              <c:f>Feuil1!$A$2:$A$21</c:f>
              <c:numCache>
                <c:formatCode>General</c:formatCode>
                <c:ptCount val="20"/>
                <c:pt idx="0">
                  <c:v>3.7999999999999999E-2</c:v>
                </c:pt>
                <c:pt idx="1">
                  <c:v>4.8000000000000001E-2</c:v>
                </c:pt>
                <c:pt idx="2">
                  <c:v>5.7999999999999996E-2</c:v>
                </c:pt>
                <c:pt idx="3">
                  <c:v>6.8000000000000005E-2</c:v>
                </c:pt>
                <c:pt idx="4">
                  <c:v>7.8E-2</c:v>
                </c:pt>
                <c:pt idx="5">
                  <c:v>8.8000000000000009E-2</c:v>
                </c:pt>
                <c:pt idx="6">
                  <c:v>9.8000000000000004E-2</c:v>
                </c:pt>
                <c:pt idx="7">
                  <c:v>0.10800000000000001</c:v>
                </c:pt>
                <c:pt idx="8">
                  <c:v>0.113</c:v>
                </c:pt>
                <c:pt idx="9">
                  <c:v>0.11800000000000001</c:v>
                </c:pt>
                <c:pt idx="10">
                  <c:v>0.128</c:v>
                </c:pt>
                <c:pt idx="11">
                  <c:v>0.13800000000000001</c:v>
                </c:pt>
                <c:pt idx="12">
                  <c:v>0.14300000000000002</c:v>
                </c:pt>
                <c:pt idx="13">
                  <c:v>0.14800000000000002</c:v>
                </c:pt>
                <c:pt idx="14">
                  <c:v>0.158</c:v>
                </c:pt>
                <c:pt idx="15">
                  <c:v>0.16800000000000001</c:v>
                </c:pt>
                <c:pt idx="16">
                  <c:v>0.17800000000000002</c:v>
                </c:pt>
                <c:pt idx="17">
                  <c:v>0.188</c:v>
                </c:pt>
                <c:pt idx="18">
                  <c:v>0.19800000000000001</c:v>
                </c:pt>
                <c:pt idx="19">
                  <c:v>0.20800000000000002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4-4D10-8CDB-7A8D3EF77E2A}"/>
            </c:ext>
          </c:extLst>
        </c:ser>
        <c:ser>
          <c:idx val="1"/>
          <c:order val="1"/>
          <c:tx>
            <c:v>U infini - U(y)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Feuil1!$D$2:$D$21</c:f>
              <c:numCache>
                <c:formatCode>General</c:formatCode>
                <c:ptCount val="20"/>
                <c:pt idx="0">
                  <c:v>0.28999999999999915</c:v>
                </c:pt>
                <c:pt idx="1">
                  <c:v>0.30999999999999872</c:v>
                </c:pt>
                <c:pt idx="2">
                  <c:v>0.31999999999999851</c:v>
                </c:pt>
                <c:pt idx="3">
                  <c:v>0.42999999999999794</c:v>
                </c:pt>
                <c:pt idx="4">
                  <c:v>0.75999999999999801</c:v>
                </c:pt>
                <c:pt idx="5">
                  <c:v>0.96999999999999886</c:v>
                </c:pt>
                <c:pt idx="6">
                  <c:v>1.5799999999999983</c:v>
                </c:pt>
                <c:pt idx="7">
                  <c:v>2.259999999999998</c:v>
                </c:pt>
                <c:pt idx="8">
                  <c:v>2.9299999999999979</c:v>
                </c:pt>
                <c:pt idx="9">
                  <c:v>3.5799999999999983</c:v>
                </c:pt>
                <c:pt idx="10">
                  <c:v>3.509999999999998</c:v>
                </c:pt>
                <c:pt idx="11">
                  <c:v>2.9599999999999991</c:v>
                </c:pt>
                <c:pt idx="12">
                  <c:v>2.2699999999999978</c:v>
                </c:pt>
                <c:pt idx="13">
                  <c:v>1.8699999999999974</c:v>
                </c:pt>
                <c:pt idx="14">
                  <c:v>1.1999999999999975</c:v>
                </c:pt>
                <c:pt idx="15">
                  <c:v>0.61999999999999744</c:v>
                </c:pt>
                <c:pt idx="16">
                  <c:v>0.36999999999999744</c:v>
                </c:pt>
                <c:pt idx="17">
                  <c:v>0.21999999999999886</c:v>
                </c:pt>
                <c:pt idx="18">
                  <c:v>0.20999999999999908</c:v>
                </c:pt>
                <c:pt idx="19">
                  <c:v>0.25999999999999801</c:v>
                </c:pt>
              </c:numCache>
            </c:numRef>
          </c:xVal>
          <c:yVal>
            <c:numRef>
              <c:f>Feuil1!$A$2:$A$21</c:f>
              <c:numCache>
                <c:formatCode>General</c:formatCode>
                <c:ptCount val="20"/>
                <c:pt idx="0">
                  <c:v>3.7999999999999999E-2</c:v>
                </c:pt>
                <c:pt idx="1">
                  <c:v>4.8000000000000001E-2</c:v>
                </c:pt>
                <c:pt idx="2">
                  <c:v>5.7999999999999996E-2</c:v>
                </c:pt>
                <c:pt idx="3">
                  <c:v>6.8000000000000005E-2</c:v>
                </c:pt>
                <c:pt idx="4">
                  <c:v>7.8E-2</c:v>
                </c:pt>
                <c:pt idx="5">
                  <c:v>8.8000000000000009E-2</c:v>
                </c:pt>
                <c:pt idx="6">
                  <c:v>9.8000000000000004E-2</c:v>
                </c:pt>
                <c:pt idx="7">
                  <c:v>0.10800000000000001</c:v>
                </c:pt>
                <c:pt idx="8">
                  <c:v>0.113</c:v>
                </c:pt>
                <c:pt idx="9">
                  <c:v>0.11800000000000001</c:v>
                </c:pt>
                <c:pt idx="10">
                  <c:v>0.128</c:v>
                </c:pt>
                <c:pt idx="11">
                  <c:v>0.13800000000000001</c:v>
                </c:pt>
                <c:pt idx="12">
                  <c:v>0.14300000000000002</c:v>
                </c:pt>
                <c:pt idx="13">
                  <c:v>0.14800000000000002</c:v>
                </c:pt>
                <c:pt idx="14">
                  <c:v>0.158</c:v>
                </c:pt>
                <c:pt idx="15">
                  <c:v>0.16800000000000001</c:v>
                </c:pt>
                <c:pt idx="16">
                  <c:v>0.17800000000000002</c:v>
                </c:pt>
                <c:pt idx="17">
                  <c:v>0.188</c:v>
                </c:pt>
                <c:pt idx="18">
                  <c:v>0.19800000000000001</c:v>
                </c:pt>
                <c:pt idx="19">
                  <c:v>0.20800000000000002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F4-4D10-8CDB-7A8D3EF77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722767"/>
        <c:axId val="1860727087"/>
      </c:scatterChart>
      <c:valAx>
        <c:axId val="186072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500"/>
                  <a:t>Vitesse (m/</a:t>
                </a:r>
                <a:r>
                  <a:rPr lang="fr-FR" sz="1500" baseline="0"/>
                  <a:t>sec</a:t>
                </a:r>
                <a:r>
                  <a:rPr lang="fr-FR" sz="15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0727087"/>
        <c:crosses val="autoZero"/>
        <c:crossBetween val="midCat"/>
      </c:valAx>
      <c:valAx>
        <c:axId val="18607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500" baseline="0"/>
                  <a:t>Hauteur de l'écoulement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0722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D1B7C6-4468-40CD-BC75-16B1D6C41EFA}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628" cy="606941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A0D1E46-94C5-085A-805C-0A43731A19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8B81-6DF3-42B2-A1A0-1C5FA06FF129}">
  <dimension ref="A1:L21"/>
  <sheetViews>
    <sheetView topLeftCell="C1" zoomScale="130" zoomScaleNormal="130" workbookViewId="0">
      <selection activeCell="N7" sqref="N7"/>
    </sheetView>
  </sheetViews>
  <sheetFormatPr baseColWidth="10" defaultRowHeight="14.4" x14ac:dyDescent="0.3"/>
  <cols>
    <col min="4" max="4" width="14.88671875" bestFit="1" customWidth="1"/>
    <col min="10" max="10" width="18.44140625" bestFit="1" customWidth="1"/>
  </cols>
  <sheetData>
    <row r="1" spans="1:12" x14ac:dyDescent="0.3">
      <c r="A1" t="s">
        <v>4</v>
      </c>
      <c r="B1" t="s">
        <v>6</v>
      </c>
      <c r="C1" t="s">
        <v>5</v>
      </c>
      <c r="D1" t="s">
        <v>0</v>
      </c>
      <c r="G1" s="10" t="s">
        <v>1</v>
      </c>
      <c r="H1" s="11" t="s">
        <v>2</v>
      </c>
      <c r="I1" s="11" t="s">
        <v>7</v>
      </c>
      <c r="J1" s="12" t="s">
        <v>8</v>
      </c>
      <c r="K1" s="6"/>
      <c r="L1" s="1"/>
    </row>
    <row r="2" spans="1:12" ht="15" thickBot="1" x14ac:dyDescent="0.35">
      <c r="A2">
        <v>3.7999999999999999E-2</v>
      </c>
      <c r="B2">
        <v>156.66999999999999</v>
      </c>
      <c r="C2">
        <v>15.79</v>
      </c>
      <c r="D2">
        <f>16.08-C2</f>
        <v>0.28999999999999915</v>
      </c>
      <c r="G2" s="13">
        <f>1.2*C2*D2-(1.2/2)*16.08*16.08+B2</f>
        <v>7.0250800000000027</v>
      </c>
      <c r="H2" s="14">
        <f>(1/2)*(G2+G3)</f>
        <v>7.5758400000000137</v>
      </c>
      <c r="I2" s="14">
        <f>(A3-A2)</f>
        <v>1.0000000000000002E-2</v>
      </c>
      <c r="J2" s="15">
        <f>I2*H2</f>
        <v>7.5758400000000156E-2</v>
      </c>
      <c r="K2" s="7"/>
      <c r="L2" s="2"/>
    </row>
    <row r="3" spans="1:12" ht="15" thickBot="1" x14ac:dyDescent="0.35">
      <c r="A3">
        <v>4.8000000000000001E-2</v>
      </c>
      <c r="B3">
        <v>157.4</v>
      </c>
      <c r="C3">
        <v>15.77</v>
      </c>
      <c r="D3">
        <f>16.08-C3</f>
        <v>0.30999999999999872</v>
      </c>
      <c r="G3" s="13">
        <f t="shared" ref="G3:G21" si="0">1.2*C3*D3-(1.2/2)*16.08*16.08+B3</f>
        <v>8.1266000000000247</v>
      </c>
      <c r="H3" s="14">
        <f t="shared" ref="H3:H20" si="1">(1/2)*(G3+G4)</f>
        <v>9.3843000000000103</v>
      </c>
      <c r="I3" s="14">
        <f t="shared" ref="I3:I20" si="2">(A4-A3)</f>
        <v>9.999999999999995E-3</v>
      </c>
      <c r="J3" s="15">
        <f>I3*H3</f>
        <v>9.3843000000000051E-2</v>
      </c>
      <c r="K3" s="8" t="s">
        <v>3</v>
      </c>
      <c r="L3" s="5">
        <f>SUM(J2:J20)</f>
        <v>5.7914587000000006</v>
      </c>
    </row>
    <row r="4" spans="1:12" x14ac:dyDescent="0.3">
      <c r="A4">
        <v>5.7999999999999996E-2</v>
      </c>
      <c r="B4">
        <v>159.72999999999999</v>
      </c>
      <c r="C4">
        <v>15.76</v>
      </c>
      <c r="D4">
        <f>16.08-C4</f>
        <v>0.31999999999999851</v>
      </c>
      <c r="G4" s="13">
        <f t="shared" si="0"/>
        <v>10.641999999999996</v>
      </c>
      <c r="H4" s="14">
        <f t="shared" si="1"/>
        <v>14.123779999999996</v>
      </c>
      <c r="I4" s="14">
        <f t="shared" si="2"/>
        <v>1.0000000000000009E-2</v>
      </c>
      <c r="J4" s="15">
        <f>I4*H4</f>
        <v>0.14123780000000008</v>
      </c>
      <c r="K4" s="9"/>
      <c r="L4" s="3"/>
    </row>
    <row r="5" spans="1:12" ht="15" thickBot="1" x14ac:dyDescent="0.35">
      <c r="A5">
        <v>6.8000000000000005E-2</v>
      </c>
      <c r="B5">
        <v>164.67</v>
      </c>
      <c r="C5">
        <v>15.65</v>
      </c>
      <c r="D5">
        <f>16.08-C5</f>
        <v>0.42999999999999794</v>
      </c>
      <c r="G5" s="13">
        <f t="shared" si="0"/>
        <v>17.605559999999997</v>
      </c>
      <c r="H5" s="14">
        <f t="shared" si="1"/>
        <v>20.518779999999992</v>
      </c>
      <c r="I5" s="14">
        <f t="shared" si="2"/>
        <v>9.999999999999995E-3</v>
      </c>
      <c r="J5" s="15">
        <f>I5*H5</f>
        <v>0.20518779999999981</v>
      </c>
      <c r="K5" s="7"/>
      <c r="L5" s="2"/>
    </row>
    <row r="6" spans="1:12" ht="15" thickBot="1" x14ac:dyDescent="0.35">
      <c r="A6">
        <v>7.8E-2</v>
      </c>
      <c r="B6">
        <v>164.6</v>
      </c>
      <c r="C6">
        <v>15.32</v>
      </c>
      <c r="D6">
        <f>16.08-C6</f>
        <v>0.75999999999999801</v>
      </c>
      <c r="G6" s="13">
        <f t="shared" si="0"/>
        <v>23.431999999999988</v>
      </c>
      <c r="H6" s="14">
        <f t="shared" si="1"/>
        <v>27.105100000000007</v>
      </c>
      <c r="I6" s="14">
        <f t="shared" si="2"/>
        <v>1.0000000000000009E-2</v>
      </c>
      <c r="J6" s="15">
        <f>I6*H6</f>
        <v>0.27105100000000032</v>
      </c>
      <c r="K6" s="4" t="s">
        <v>9</v>
      </c>
      <c r="L6" s="5">
        <v>1.49</v>
      </c>
    </row>
    <row r="7" spans="1:12" x14ac:dyDescent="0.3">
      <c r="A7">
        <v>8.8000000000000009E-2</v>
      </c>
      <c r="B7">
        <v>168.33</v>
      </c>
      <c r="C7">
        <v>15.11</v>
      </c>
      <c r="D7">
        <f>16.08-C7</f>
        <v>0.96999999999999886</v>
      </c>
      <c r="G7" s="13">
        <f t="shared" si="0"/>
        <v>30.778200000000027</v>
      </c>
      <c r="H7" s="14">
        <f t="shared" si="1"/>
        <v>37.985180000000014</v>
      </c>
      <c r="I7" s="14">
        <f t="shared" si="2"/>
        <v>9.999999999999995E-3</v>
      </c>
      <c r="J7" s="15">
        <f>I7*H7</f>
        <v>0.37985179999999996</v>
      </c>
      <c r="K7" s="9"/>
      <c r="L7" s="3"/>
    </row>
    <row r="8" spans="1:12" x14ac:dyDescent="0.3">
      <c r="A8">
        <v>9.8000000000000004E-2</v>
      </c>
      <c r="B8">
        <v>172.84</v>
      </c>
      <c r="C8">
        <v>14.5</v>
      </c>
      <c r="D8">
        <f>16.08-C8</f>
        <v>1.5799999999999983</v>
      </c>
      <c r="G8" s="13">
        <f t="shared" si="0"/>
        <v>45.192160000000001</v>
      </c>
      <c r="H8" s="14">
        <f t="shared" si="1"/>
        <v>51.551079999999999</v>
      </c>
      <c r="I8" s="14">
        <f t="shared" si="2"/>
        <v>1.0000000000000009E-2</v>
      </c>
      <c r="J8" s="15">
        <f>I8*H8</f>
        <v>0.51551080000000049</v>
      </c>
      <c r="K8" s="6"/>
      <c r="L8" s="1"/>
    </row>
    <row r="9" spans="1:12" x14ac:dyDescent="0.3">
      <c r="A9">
        <v>0.10800000000000001</v>
      </c>
      <c r="B9">
        <v>175.57</v>
      </c>
      <c r="C9">
        <v>13.82</v>
      </c>
      <c r="D9">
        <f>16.08-C9</f>
        <v>2.259999999999998</v>
      </c>
      <c r="G9" s="13">
        <f t="shared" si="0"/>
        <v>57.91</v>
      </c>
      <c r="H9" s="14">
        <f t="shared" si="1"/>
        <v>64.227779999999996</v>
      </c>
      <c r="I9" s="14">
        <f t="shared" si="2"/>
        <v>4.9999999999999906E-3</v>
      </c>
      <c r="J9" s="15">
        <f>I9*H9</f>
        <v>0.32113889999999939</v>
      </c>
      <c r="K9" s="6"/>
      <c r="L9" s="1"/>
    </row>
    <row r="10" spans="1:12" x14ac:dyDescent="0.3">
      <c r="A10">
        <v>0.113</v>
      </c>
      <c r="B10">
        <v>179.45</v>
      </c>
      <c r="C10">
        <v>13.15</v>
      </c>
      <c r="D10">
        <f>16.08-C10</f>
        <v>2.9299999999999979</v>
      </c>
      <c r="G10" s="13">
        <f t="shared" si="0"/>
        <v>70.545559999999995</v>
      </c>
      <c r="H10" s="14">
        <f t="shared" si="1"/>
        <v>74.837860000000006</v>
      </c>
      <c r="I10" s="14">
        <f t="shared" si="2"/>
        <v>5.0000000000000044E-3</v>
      </c>
      <c r="J10" s="15">
        <f>I10*H10</f>
        <v>0.37418930000000039</v>
      </c>
      <c r="K10" s="6"/>
      <c r="L10" s="1"/>
    </row>
    <row r="11" spans="1:12" x14ac:dyDescent="0.3">
      <c r="A11">
        <v>0.11800000000000001</v>
      </c>
      <c r="B11">
        <v>180.57</v>
      </c>
      <c r="C11">
        <v>12.5</v>
      </c>
      <c r="D11">
        <f>16.08-C11</f>
        <v>3.5799999999999983</v>
      </c>
      <c r="G11" s="13">
        <f t="shared" si="0"/>
        <v>79.130160000000004</v>
      </c>
      <c r="H11" s="14">
        <f t="shared" si="1"/>
        <v>79.287579999999991</v>
      </c>
      <c r="I11" s="14">
        <f t="shared" si="2"/>
        <v>9.999999999999995E-3</v>
      </c>
      <c r="J11" s="15">
        <f>I11*H11</f>
        <v>0.79287579999999946</v>
      </c>
      <c r="K11" s="6"/>
      <c r="L11" s="1"/>
    </row>
    <row r="12" spans="1:12" x14ac:dyDescent="0.3">
      <c r="A12">
        <v>0.128</v>
      </c>
      <c r="B12">
        <v>181.64</v>
      </c>
      <c r="C12">
        <v>12.57</v>
      </c>
      <c r="D12">
        <f>16.08-C12</f>
        <v>3.509999999999998</v>
      </c>
      <c r="G12" s="13">
        <f t="shared" si="0"/>
        <v>79.444999999999993</v>
      </c>
      <c r="H12" s="14">
        <f t="shared" si="1"/>
        <v>77.108699999999999</v>
      </c>
      <c r="I12" s="14">
        <f t="shared" si="2"/>
        <v>1.0000000000000009E-2</v>
      </c>
      <c r="J12" s="15">
        <f>I12*H12</f>
        <v>0.77108700000000063</v>
      </c>
      <c r="K12" s="6"/>
      <c r="L12" s="1"/>
    </row>
    <row r="13" spans="1:12" x14ac:dyDescent="0.3">
      <c r="A13">
        <v>0.13800000000000001</v>
      </c>
      <c r="B13">
        <v>183.31</v>
      </c>
      <c r="C13">
        <v>13.12</v>
      </c>
      <c r="D13">
        <f>16.08-C13</f>
        <v>2.9599999999999991</v>
      </c>
      <c r="G13" s="13">
        <f t="shared" si="0"/>
        <v>74.772400000000019</v>
      </c>
      <c r="H13" s="14">
        <f t="shared" si="1"/>
        <v>66.655500000000018</v>
      </c>
      <c r="I13" s="14">
        <f t="shared" si="2"/>
        <v>5.0000000000000044E-3</v>
      </c>
      <c r="J13" s="15">
        <f>I13*H13</f>
        <v>0.33327750000000039</v>
      </c>
      <c r="K13" s="6"/>
      <c r="L13" s="1"/>
    </row>
    <row r="14" spans="1:12" x14ac:dyDescent="0.3">
      <c r="A14">
        <v>0.14300000000000002</v>
      </c>
      <c r="B14">
        <v>176.06</v>
      </c>
      <c r="C14">
        <v>13.81</v>
      </c>
      <c r="D14">
        <f>16.08-C14</f>
        <v>2.2699999999999978</v>
      </c>
      <c r="G14" s="13">
        <f t="shared" si="0"/>
        <v>58.538600000000002</v>
      </c>
      <c r="H14" s="14">
        <f t="shared" si="1"/>
        <v>54.942999999999998</v>
      </c>
      <c r="I14" s="14">
        <f t="shared" si="2"/>
        <v>5.0000000000000044E-3</v>
      </c>
      <c r="J14" s="15">
        <f>I14*H14</f>
        <v>0.27471500000000021</v>
      </c>
      <c r="K14" s="6"/>
      <c r="L14" s="1"/>
    </row>
    <row r="15" spans="1:12" x14ac:dyDescent="0.3">
      <c r="A15">
        <v>0.14800000000000002</v>
      </c>
      <c r="B15">
        <v>174.6</v>
      </c>
      <c r="C15">
        <v>14.21</v>
      </c>
      <c r="D15">
        <f>16.08-C15</f>
        <v>1.8699999999999974</v>
      </c>
      <c r="G15" s="13">
        <f t="shared" si="0"/>
        <v>51.347399999999993</v>
      </c>
      <c r="H15" s="14">
        <f t="shared" si="1"/>
        <v>43.227379999999982</v>
      </c>
      <c r="I15" s="14">
        <f t="shared" si="2"/>
        <v>9.9999999999999811E-3</v>
      </c>
      <c r="J15" s="15">
        <f>I15*H15</f>
        <v>0.43227379999999899</v>
      </c>
      <c r="K15" s="6"/>
      <c r="L15" s="1"/>
    </row>
    <row r="16" spans="1:12" x14ac:dyDescent="0.3">
      <c r="A16">
        <v>0.158</v>
      </c>
      <c r="B16">
        <v>168.82</v>
      </c>
      <c r="C16">
        <v>14.88</v>
      </c>
      <c r="D16">
        <f>16.08-C16</f>
        <v>1.1999999999999975</v>
      </c>
      <c r="G16" s="13">
        <f t="shared" si="0"/>
        <v>35.107359999999971</v>
      </c>
      <c r="H16" s="14">
        <f t="shared" si="1"/>
        <v>28.044879999999978</v>
      </c>
      <c r="I16" s="14">
        <f t="shared" si="2"/>
        <v>1.0000000000000009E-2</v>
      </c>
      <c r="J16" s="15">
        <f>I16*H16</f>
        <v>0.28044880000000005</v>
      </c>
      <c r="K16" s="6"/>
      <c r="L16" s="1"/>
    </row>
    <row r="17" spans="1:12" x14ac:dyDescent="0.3">
      <c r="A17">
        <v>0.16800000000000001</v>
      </c>
      <c r="B17">
        <v>164.62</v>
      </c>
      <c r="C17">
        <v>15.46</v>
      </c>
      <c r="D17">
        <f>16.08-C17</f>
        <v>0.61999999999999744</v>
      </c>
      <c r="G17" s="13">
        <f t="shared" si="0"/>
        <v>20.982399999999984</v>
      </c>
      <c r="H17" s="14">
        <f t="shared" si="1"/>
        <v>19.228899999999982</v>
      </c>
      <c r="I17" s="14">
        <f t="shared" si="2"/>
        <v>1.0000000000000009E-2</v>
      </c>
      <c r="J17" s="15">
        <f>I17*H17</f>
        <v>0.19228899999999999</v>
      </c>
      <c r="K17" s="6"/>
      <c r="L17" s="1"/>
    </row>
    <row r="18" spans="1:12" x14ac:dyDescent="0.3">
      <c r="A18">
        <v>0.17800000000000002</v>
      </c>
      <c r="B18">
        <v>165.64</v>
      </c>
      <c r="C18">
        <v>15.71</v>
      </c>
      <c r="D18">
        <f>16.08-C18</f>
        <v>0.36999999999999744</v>
      </c>
      <c r="G18" s="13">
        <f t="shared" si="0"/>
        <v>17.475399999999979</v>
      </c>
      <c r="H18" s="14">
        <f t="shared" si="1"/>
        <v>13.456299999999985</v>
      </c>
      <c r="I18" s="14">
        <f t="shared" si="2"/>
        <v>9.9999999999999811E-3</v>
      </c>
      <c r="J18" s="15">
        <f>I18*H18</f>
        <v>0.1345629999999996</v>
      </c>
      <c r="K18" s="6"/>
      <c r="L18" s="1"/>
    </row>
    <row r="19" spans="1:12" x14ac:dyDescent="0.3">
      <c r="A19">
        <v>0.188</v>
      </c>
      <c r="B19">
        <v>160.38999999999999</v>
      </c>
      <c r="C19">
        <v>15.86</v>
      </c>
      <c r="D19">
        <f>16.08-C19</f>
        <v>0.21999999999999886</v>
      </c>
      <c r="G19" s="13">
        <f t="shared" si="0"/>
        <v>9.43719999999999</v>
      </c>
      <c r="H19" s="14">
        <f t="shared" si="1"/>
        <v>9.8533000000000044</v>
      </c>
      <c r="I19" s="14">
        <f t="shared" si="2"/>
        <v>1.0000000000000009E-2</v>
      </c>
      <c r="J19" s="15">
        <f>I19*H19</f>
        <v>9.8533000000000134E-2</v>
      </c>
      <c r="K19" s="6"/>
      <c r="L19" s="1"/>
    </row>
    <row r="20" spans="1:12" x14ac:dyDescent="0.3">
      <c r="A20">
        <v>0.19800000000000001</v>
      </c>
      <c r="B20">
        <v>161.41</v>
      </c>
      <c r="C20">
        <v>15.87</v>
      </c>
      <c r="D20">
        <f>16.08-C20</f>
        <v>0.20999999999999908</v>
      </c>
      <c r="G20" s="13">
        <f t="shared" si="0"/>
        <v>10.269400000000019</v>
      </c>
      <c r="H20" s="14">
        <f t="shared" si="1"/>
        <v>10.362700000000004</v>
      </c>
      <c r="I20" s="14">
        <f t="shared" si="2"/>
        <v>1.0000000000000009E-2</v>
      </c>
      <c r="J20" s="15">
        <f>I20*H20</f>
        <v>0.10362700000000014</v>
      </c>
      <c r="K20" s="6"/>
      <c r="L20" s="1"/>
    </row>
    <row r="21" spans="1:12" ht="15" thickBot="1" x14ac:dyDescent="0.35">
      <c r="A21">
        <v>0.20800000000000002</v>
      </c>
      <c r="B21">
        <v>160.66</v>
      </c>
      <c r="C21">
        <v>15.82</v>
      </c>
      <c r="D21">
        <f>16.08-C21</f>
        <v>0.25999999999999801</v>
      </c>
      <c r="G21" s="16">
        <f t="shared" si="0"/>
        <v>10.455999999999989</v>
      </c>
      <c r="H21" s="17"/>
      <c r="I21" s="17"/>
      <c r="J21" s="18"/>
    </row>
  </sheetData>
  <sortState xmlns:xlrd2="http://schemas.microsoft.com/office/spreadsheetml/2017/richdata2" ref="A2:D21">
    <sortCondition ref="A2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Feuil1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PEZARD Leo</dc:creator>
  <cp:lastModifiedBy>PEZARD Leo</cp:lastModifiedBy>
  <dcterms:created xsi:type="dcterms:W3CDTF">2025-03-04T14:40:46Z</dcterms:created>
  <dcterms:modified xsi:type="dcterms:W3CDTF">2025-03-04T16:52:55Z</dcterms:modified>
</cp:coreProperties>
</file>