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lenaCDNP-Leonard\Downloads\"/>
    </mc:Choice>
  </mc:AlternateContent>
  <xr:revisionPtr revIDLastSave="0" documentId="13_ncr:1_{44888AE8-4AD0-465B-9417-CB203CA7DDF8}" xr6:coauthVersionLast="47" xr6:coauthVersionMax="47" xr10:uidLastSave="{00000000-0000-0000-0000-000000000000}"/>
  <bookViews>
    <workbookView xWindow="-108" yWindow="-108" windowWidth="23256" windowHeight="12456" tabRatio="809" activeTab="1" xr2:uid="{00000000-000D-0000-FFFF-FFFF00000000}"/>
  </bookViews>
  <sheets>
    <sheet name="Intro" sheetId="25" r:id="rId1"/>
    <sheet name="Funciones de Búsqueda" sheetId="15" r:id="rId2"/>
  </sheets>
  <externalReferences>
    <externalReference r:id="rId3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arnicería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lementos">#REF!</definedName>
    <definedName name="Enero">#REF!</definedName>
    <definedName name="ExtraCredit">#REF!</definedName>
    <definedName name="Febrero">#REF!</definedName>
    <definedName name="Fruta">#REF!</definedName>
    <definedName name="Gasolina">#REF!</definedName>
    <definedName name="Gross_Margin">#REF!</definedName>
    <definedName name="List">#REF!</definedName>
    <definedName name="Luz">#REF!</definedName>
    <definedName name="Marzo">#REF!</definedName>
    <definedName name="Marzo1">#REF!</definedName>
    <definedName name="MoreFruit">#REF!</definedName>
    <definedName name="MoreItem">#REF!</definedName>
    <definedName name="MoreItems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SUMAR.SI">#REF!</definedName>
    <definedName name="SUMExtraCredit">#REF!</definedName>
    <definedName name="SUMIFExtraCredit">#REF!</definedName>
    <definedName name="Teléfono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6" i="15" l="1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285" i="15"/>
  <c r="D284" i="15"/>
  <c r="P177" i="15"/>
  <c r="G118" i="15"/>
  <c r="H109" i="15" a="1"/>
  <c r="H109" i="15" s="1"/>
  <c r="M77" i="15" a="1"/>
  <c r="M77" i="15" s="1"/>
  <c r="M78" i="15" a="1"/>
  <c r="M78" i="15" s="1"/>
  <c r="M79" i="15" a="1"/>
  <c r="M79" i="15" s="1"/>
  <c r="M80" i="15" a="1"/>
  <c r="M80" i="15" s="1"/>
  <c r="M68" i="15" a="1"/>
  <c r="M68" i="15" s="1"/>
  <c r="M69" i="15" a="1"/>
  <c r="M69" i="15" s="1"/>
  <c r="M70" i="15" a="1"/>
  <c r="M70" i="15" s="1"/>
  <c r="M71" i="15" a="1"/>
  <c r="M71" i="15" s="1"/>
  <c r="M72" i="15" a="1"/>
  <c r="M72" i="15" s="1"/>
  <c r="M73" i="15" a="1"/>
  <c r="M73" i="15" s="1"/>
  <c r="M74" i="15" a="1"/>
  <c r="M74" i="15"/>
  <c r="M75" i="15" a="1"/>
  <c r="M75" i="15" s="1"/>
  <c r="M76" i="15" a="1"/>
  <c r="M76" i="15" s="1"/>
  <c r="M66" i="15" a="1"/>
  <c r="M66" i="15" s="1"/>
  <c r="M67" i="15" a="1"/>
  <c r="M67" i="15" s="1"/>
  <c r="M65" i="15" a="1"/>
  <c r="M65" i="15" s="1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15" i="15"/>
  <c r="D117" i="15"/>
  <c r="G117" i="15" s="1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G109" i="15" a="1"/>
  <c r="G109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<sst xmlns="http://schemas.openxmlformats.org/spreadsheetml/2006/main" count="1392" uniqueCount="977">
  <si>
    <t>Equipo</t>
  </si>
  <si>
    <t>Fila 1</t>
  </si>
  <si>
    <t>Fila 2</t>
  </si>
  <si>
    <t>Fila 3</t>
  </si>
  <si>
    <t>Saldo</t>
  </si>
  <si>
    <t>$</t>
  </si>
  <si>
    <t>%</t>
  </si>
  <si>
    <t>Fila</t>
  </si>
  <si>
    <t>Fila 5</t>
  </si>
  <si>
    <t>Fila 4</t>
  </si>
  <si>
    <t>Fila 6</t>
  </si>
  <si>
    <t>Fila 7</t>
  </si>
  <si>
    <t>Fila 8</t>
  </si>
  <si>
    <t>Fila 9</t>
  </si>
  <si>
    <t>Fila 10</t>
  </si>
  <si>
    <t>Fila 11</t>
  </si>
  <si>
    <t>Fila 12</t>
  </si>
  <si>
    <t>Fila 13</t>
  </si>
  <si>
    <t>Fila 14</t>
  </si>
  <si>
    <t>Fila 15</t>
  </si>
  <si>
    <t>Fila 16</t>
  </si>
  <si>
    <t>Fila 17</t>
  </si>
  <si>
    <t>Fila 18</t>
  </si>
  <si>
    <t>Fila 19</t>
  </si>
  <si>
    <t>Fila 20</t>
  </si>
  <si>
    <t>Meta mensual</t>
  </si>
  <si>
    <t>Meta en pesos</t>
  </si>
  <si>
    <t>TABLA 2</t>
  </si>
  <si>
    <t>a) Con la información de la Tabla 2, en la tabla de respuestas agrega las metas en pesos que se indican.</t>
  </si>
  <si>
    <t>b) Calcular las metas en porcentaje para cada fila.</t>
  </si>
  <si>
    <t>Producto</t>
  </si>
  <si>
    <r>
      <rPr>
        <b/>
        <sz val="11"/>
        <rFont val="Century Gothic"/>
        <family val="2"/>
      </rPr>
      <t>Instrucciones:</t>
    </r>
    <r>
      <rPr>
        <sz val="11"/>
        <rFont val="Century Gothic"/>
        <family val="2"/>
      </rPr>
      <t xml:space="preserve"> realiza los siguientes cálculos utilizando las fórmulas de Excel correspondientes.</t>
    </r>
  </si>
  <si>
    <t>Ventas</t>
  </si>
  <si>
    <t>Nombre</t>
  </si>
  <si>
    <t>Las tablas de información que el gestor tiene son las siguientes:</t>
  </si>
  <si>
    <t>TABLA DE RESULTADOS</t>
  </si>
  <si>
    <t>Referencia</t>
  </si>
  <si>
    <t>Proveedor</t>
  </si>
  <si>
    <t>Departamento</t>
  </si>
  <si>
    <t>Salarios</t>
  </si>
  <si>
    <t>Stock</t>
  </si>
  <si>
    <t>R001</t>
  </si>
  <si>
    <t>Guante</t>
  </si>
  <si>
    <t>Calcetines</t>
  </si>
  <si>
    <t>Ropajes S.L.</t>
  </si>
  <si>
    <t>A_dept</t>
  </si>
  <si>
    <t>R003</t>
  </si>
  <si>
    <t>R002</t>
  </si>
  <si>
    <t>Gafas</t>
  </si>
  <si>
    <t>Camisa</t>
  </si>
  <si>
    <t>Ateliere S.A.</t>
  </si>
  <si>
    <t>B_dept</t>
  </si>
  <si>
    <t>R010</t>
  </si>
  <si>
    <t>Gorra</t>
  </si>
  <si>
    <t>Camiseta</t>
  </si>
  <si>
    <t>C_dept</t>
  </si>
  <si>
    <t>R012</t>
  </si>
  <si>
    <t>R004</t>
  </si>
  <si>
    <t>Camisón</t>
  </si>
  <si>
    <t>D_dept</t>
  </si>
  <si>
    <t>R005</t>
  </si>
  <si>
    <t>Sudadera</t>
  </si>
  <si>
    <t>Chaqueta</t>
  </si>
  <si>
    <t>R014</t>
  </si>
  <si>
    <t>R006</t>
  </si>
  <si>
    <t>Gorro</t>
  </si>
  <si>
    <t>Falda</t>
  </si>
  <si>
    <t>Unidades</t>
  </si>
  <si>
    <t>R007</t>
  </si>
  <si>
    <t>Bajo</t>
  </si>
  <si>
    <t>R008</t>
  </si>
  <si>
    <t>Pantalones</t>
  </si>
  <si>
    <t>R009</t>
  </si>
  <si>
    <t>Jersey</t>
  </si>
  <si>
    <t>Medio</t>
  </si>
  <si>
    <t>R011</t>
  </si>
  <si>
    <t>Pañuelo</t>
  </si>
  <si>
    <t>R013</t>
  </si>
  <si>
    <t>Pijama</t>
  </si>
  <si>
    <t>Alto</t>
  </si>
  <si>
    <t>R015</t>
  </si>
  <si>
    <t>1.1 Buscar V</t>
  </si>
  <si>
    <t>(VLOOKUP)</t>
  </si>
  <si>
    <t>Emp ID</t>
  </si>
  <si>
    <t>Dept</t>
  </si>
  <si>
    <t>E-mail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</si>
  <si>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</si>
  <si>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</si>
  <si>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</si>
  <si>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</si>
  <si>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</si>
  <si>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</si>
  <si>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</si>
  <si>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</si>
  <si>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</si>
  <si>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</si>
  <si>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</si>
  <si>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</si>
  <si>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</si>
  <si>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</si>
  <si>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</si>
  <si>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</si>
  <si>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</si>
  <si>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</si>
  <si>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</si>
  <si>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</si>
  <si>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</si>
  <si>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</si>
  <si>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</si>
  <si>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</si>
  <si>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</si>
  <si>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</si>
  <si>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</si>
  <si>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</si>
  <si>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</si>
  <si>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</si>
  <si>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</si>
  <si>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</si>
  <si>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</si>
  <si>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</si>
  <si>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</si>
  <si>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</si>
  <si>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</si>
  <si>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</si>
  <si>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</si>
  <si>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</si>
  <si>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</si>
  <si>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</si>
  <si>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</si>
  <si>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</si>
  <si>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</si>
  <si>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</si>
  <si>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</si>
  <si>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</si>
  <si>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</si>
  <si>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</si>
  <si>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</si>
  <si>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</si>
  <si>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</si>
  <si>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</si>
  <si>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</si>
  <si>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</si>
  <si>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</si>
  <si>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</si>
  <si>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</si>
  <si>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</si>
  <si>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</si>
  <si>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</si>
  <si>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</si>
  <si>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</si>
  <si>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</si>
  <si>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</si>
  <si>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</si>
  <si>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</si>
  <si>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</si>
  <si>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</si>
  <si>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</si>
  <si>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</si>
  <si>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</si>
  <si>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</si>
  <si>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</si>
  <si>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</si>
  <si>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</si>
  <si>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</si>
  <si>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</si>
  <si>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</si>
  <si>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</si>
  <si>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</si>
  <si>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</si>
  <si>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</si>
  <si>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</si>
  <si>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</si>
  <si>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</si>
  <si>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</si>
  <si>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</si>
  <si>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</si>
  <si>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</si>
  <si>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</si>
  <si>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</si>
  <si>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</si>
  <si>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</si>
  <si>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</si>
  <si>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</si>
  <si>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</si>
  <si>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</si>
  <si>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</si>
  <si>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</si>
  <si>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</si>
  <si>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</si>
  <si>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</si>
  <si>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</si>
  <si>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</si>
  <si>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</si>
  <si>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</si>
  <si>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</si>
  <si>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</si>
  <si>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</si>
  <si>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</si>
  <si>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</si>
  <si>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</si>
  <si>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</si>
  <si>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</si>
  <si>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Apellido</t>
  </si>
  <si>
    <t>Exten</t>
  </si>
  <si>
    <t>Locación</t>
  </si>
  <si>
    <t>Fecha contratación</t>
  </si>
  <si>
    <t>Tarifa Pago</t>
  </si>
  <si>
    <t>Television</t>
  </si>
  <si>
    <t>Laptop</t>
  </si>
  <si>
    <t>Tablet</t>
  </si>
  <si>
    <t>Keyboard</t>
  </si>
  <si>
    <t>Unidades Vendidas</t>
  </si>
  <si>
    <r>
      <t xml:space="preserve">NB: También puedes reemplazar </t>
    </r>
    <r>
      <rPr>
        <i/>
        <sz val="9"/>
        <rFont val="Century Gothic"/>
        <family val="2"/>
      </rPr>
      <t>Suma con Promedio, Max or Min (Recuerda: Ctrl+Shift+Enter)</t>
    </r>
  </si>
  <si>
    <t>* Presiona Ctrl+Shift+Enter para calcular la fórmula Matricial</t>
  </si>
  <si>
    <t>Abigail Aalderink</t>
  </si>
  <si>
    <t>Sales</t>
  </si>
  <si>
    <t>Nate Harris</t>
  </si>
  <si>
    <t>Sanford Bartolo</t>
  </si>
  <si>
    <t>Samuel Bartnick</t>
  </si>
  <si>
    <t>John Dumas</t>
  </si>
  <si>
    <t>IT</t>
  </si>
  <si>
    <t>Kristi Hines</t>
  </si>
  <si>
    <t>Production</t>
  </si>
  <si>
    <t>Apple Lyn</t>
  </si>
  <si>
    <t>Lee Nazal</t>
  </si>
  <si>
    <t>Lindsy Kline</t>
  </si>
  <si>
    <t>Marketing</t>
  </si>
  <si>
    <t>Vicky James</t>
  </si>
  <si>
    <t>Bradley Sack</t>
  </si>
  <si>
    <t>Steven Lamar</t>
  </si>
  <si>
    <t>Tom Briones</t>
  </si>
  <si>
    <t>Mike O'Neil</t>
  </si>
  <si>
    <t>Elly Kam</t>
  </si>
  <si>
    <t>Adm</t>
  </si>
  <si>
    <t>Steven Davidson</t>
  </si>
  <si>
    <t>Bryan Sloane</t>
  </si>
  <si>
    <t>Chris Borgogni</t>
  </si>
  <si>
    <t>David Goods</t>
  </si>
  <si>
    <t>Chatsworth Miller</t>
  </si>
  <si>
    <t>Stephanie Miller</t>
  </si>
  <si>
    <t>Mary Oms</t>
  </si>
  <si>
    <t>Jaremy Davis</t>
  </si>
  <si>
    <t>Darrel Hobbs</t>
  </si>
  <si>
    <t>David Jones</t>
  </si>
  <si>
    <t>Mitch Gramlow</t>
  </si>
  <si>
    <t>Valerie Stevens</t>
  </si>
  <si>
    <t>Andrew Gupta</t>
  </si>
  <si>
    <t>Sam Zaborszky</t>
  </si>
  <si>
    <t>Accounting</t>
  </si>
  <si>
    <t>Joe Keenan</t>
  </si>
  <si>
    <t>Susan Ricas</t>
  </si>
  <si>
    <t>Peter Bowland</t>
  </si>
  <si>
    <t>Jonny Chan</t>
  </si>
  <si>
    <t>Richard David</t>
  </si>
  <si>
    <t>Matt Baker</t>
  </si>
  <si>
    <t>Annie Hunter</t>
  </si>
  <si>
    <t>Jake Prock</t>
  </si>
  <si>
    <t>Daniel Turek</t>
  </si>
  <si>
    <t>James Sperman</t>
  </si>
  <si>
    <t>Mark Cox</t>
  </si>
  <si>
    <t>Steven Perry</t>
  </si>
  <si>
    <t>Scott Jastrow</t>
  </si>
  <si>
    <t>Lorna Walker</t>
  </si>
  <si>
    <t>Mai Taylor</t>
  </si>
  <si>
    <t>Bobbi Simon</t>
  </si>
  <si>
    <t>Robert Nole</t>
  </si>
  <si>
    <t>Irene Pawell</t>
  </si>
  <si>
    <t>Sarah Smith</t>
  </si>
  <si>
    <t>Daniella Ruder</t>
  </si>
  <si>
    <t>Caylie Price</t>
  </si>
  <si>
    <t>Emily Bodenham</t>
  </si>
  <si>
    <t>Columna de ayuda</t>
  </si>
  <si>
    <t>Nombre Completo</t>
  </si>
  <si>
    <t>Departmento</t>
  </si>
  <si>
    <t>Salario</t>
  </si>
  <si>
    <t>Criterio1</t>
  </si>
  <si>
    <t>Criterio2</t>
  </si>
  <si>
    <t>Fórmula</t>
  </si>
  <si>
    <t>Region</t>
  </si>
  <si>
    <t>Fax</t>
  </si>
  <si>
    <t>Alfreds Futterkiste</t>
  </si>
  <si>
    <t>Maria Anders</t>
  </si>
  <si>
    <t>ALFKI</t>
  </si>
  <si>
    <t>Obere Str. 57</t>
  </si>
  <si>
    <t>Berlin</t>
  </si>
  <si>
    <t/>
  </si>
  <si>
    <t>12209</t>
  </si>
  <si>
    <t>Germany</t>
  </si>
  <si>
    <t>030-0074321</t>
  </si>
  <si>
    <t>Ana Trujillo Emparedados y helados</t>
  </si>
  <si>
    <t>Ana Trujillo</t>
  </si>
  <si>
    <t>ANATR</t>
  </si>
  <si>
    <t>Avda. de la Constitución 2222</t>
  </si>
  <si>
    <t>México D.F.</t>
  </si>
  <si>
    <t>05021</t>
  </si>
  <si>
    <t>Mexico</t>
  </si>
  <si>
    <t>(5) 555-4729</t>
  </si>
  <si>
    <t>Antonio Moreno Taquería</t>
  </si>
  <si>
    <t>Antonio Moreno</t>
  </si>
  <si>
    <t>ANTON</t>
  </si>
  <si>
    <t>Mataderos  2312</t>
  </si>
  <si>
    <t>05023</t>
  </si>
  <si>
    <t>(5) 555-3932</t>
  </si>
  <si>
    <t>Around the Horn</t>
  </si>
  <si>
    <t>Thomas Hardy</t>
  </si>
  <si>
    <t>AROUT</t>
  </si>
  <si>
    <t>120 Hanover Sq.</t>
  </si>
  <si>
    <t>London</t>
  </si>
  <si>
    <t>WA1 1DP</t>
  </si>
  <si>
    <t>UK</t>
  </si>
  <si>
    <t>(171) 555-7788</t>
  </si>
  <si>
    <t>Berglunds snabbköp</t>
  </si>
  <si>
    <t>Christina Berglund</t>
  </si>
  <si>
    <t>BERGS</t>
  </si>
  <si>
    <t>Berguvsvägen  8</t>
  </si>
  <si>
    <t>Luleå</t>
  </si>
  <si>
    <t>S-958 22</t>
  </si>
  <si>
    <t>Sweden</t>
  </si>
  <si>
    <t>0921-12 34 65</t>
  </si>
  <si>
    <t>Blauer See Delikatessen</t>
  </si>
  <si>
    <t>Hanna Moos</t>
  </si>
  <si>
    <t>BLAUS</t>
  </si>
  <si>
    <t>Forsterstr. 57</t>
  </si>
  <si>
    <t>Mannheim</t>
  </si>
  <si>
    <t>68306</t>
  </si>
  <si>
    <t>0621-08460</t>
  </si>
  <si>
    <t>Blondel père et fils</t>
  </si>
  <si>
    <t>Frédérique Citeaux</t>
  </si>
  <si>
    <t>BLONP</t>
  </si>
  <si>
    <t>24, place Kléber</t>
  </si>
  <si>
    <t>Strasbourg</t>
  </si>
  <si>
    <t>67000</t>
  </si>
  <si>
    <t>France</t>
  </si>
  <si>
    <t>88.60.15.31</t>
  </si>
  <si>
    <t>Bólido Comidas preparadas</t>
  </si>
  <si>
    <t>Martín Sommer</t>
  </si>
  <si>
    <t>BOLID</t>
  </si>
  <si>
    <t>C/ Araquil, 67</t>
  </si>
  <si>
    <t>Madrid</t>
  </si>
  <si>
    <t>28023</t>
  </si>
  <si>
    <t>Spain</t>
  </si>
  <si>
    <t>(91) 555 22 82</t>
  </si>
  <si>
    <t>Bon app'</t>
  </si>
  <si>
    <t>Laurence Lebihan</t>
  </si>
  <si>
    <t>BONAP</t>
  </si>
  <si>
    <t>12, rue des Bouchers</t>
  </si>
  <si>
    <t>Marseille</t>
  </si>
  <si>
    <t>13008</t>
  </si>
  <si>
    <t>91.24.45.40</t>
  </si>
  <si>
    <t>Bottom-Dollar Markets</t>
  </si>
  <si>
    <t>Elizabeth Lincoln</t>
  </si>
  <si>
    <t>BOTTM</t>
  </si>
  <si>
    <t>23 Tsawassen Blvd.</t>
  </si>
  <si>
    <t>Tsawassen</t>
  </si>
  <si>
    <t>BC</t>
  </si>
  <si>
    <t>T2F 8M4</t>
  </si>
  <si>
    <t>Canada</t>
  </si>
  <si>
    <t>(604) 555-4729</t>
  </si>
  <si>
    <t>B's Beverages</t>
  </si>
  <si>
    <t>Victoria Ashworth</t>
  </si>
  <si>
    <t>BSBEV</t>
  </si>
  <si>
    <t>Fauntleroy Circus</t>
  </si>
  <si>
    <t>EC2 5NT</t>
  </si>
  <si>
    <t>(171) 555-1212</t>
  </si>
  <si>
    <t>Cactus Comidas para llevar</t>
  </si>
  <si>
    <t>Patricio Simpson</t>
  </si>
  <si>
    <t>CA*CT</t>
  </si>
  <si>
    <t>Cerrito 333</t>
  </si>
  <si>
    <t>Buenos Aires</t>
  </si>
  <si>
    <t>1010</t>
  </si>
  <si>
    <t>Argentina</t>
  </si>
  <si>
    <t>(1) 135-5555</t>
  </si>
  <si>
    <t>Centro comercial Moctezuma</t>
  </si>
  <si>
    <t>Francisco Chang</t>
  </si>
  <si>
    <t>CENTC</t>
  </si>
  <si>
    <t>Sierras de Granada 9993</t>
  </si>
  <si>
    <t>05022</t>
  </si>
  <si>
    <t>(5) 555-3392</t>
  </si>
  <si>
    <t>Chop-suey Chinese</t>
  </si>
  <si>
    <t>Yang Wang</t>
  </si>
  <si>
    <t>CHOPS</t>
  </si>
  <si>
    <t>Hauptstr. 29</t>
  </si>
  <si>
    <t>Bern</t>
  </si>
  <si>
    <t>3012</t>
  </si>
  <si>
    <t>Switzerland</t>
  </si>
  <si>
    <t>0452-076545</t>
  </si>
  <si>
    <t>Comércio Mineiro</t>
  </si>
  <si>
    <t>Pedro Afonso</t>
  </si>
  <si>
    <t>COMMI</t>
  </si>
  <si>
    <t>Av. dos Lusíadas, 23</t>
  </si>
  <si>
    <t>São Paulo</t>
  </si>
  <si>
    <t>SP</t>
  </si>
  <si>
    <t>05432-043</t>
  </si>
  <si>
    <t>Brazil</t>
  </si>
  <si>
    <t>(11) 555-7647</t>
  </si>
  <si>
    <t>Consolidated Holdings</t>
  </si>
  <si>
    <t>Elizabeth Brown</t>
  </si>
  <si>
    <t>CONSH</t>
  </si>
  <si>
    <t xml:space="preserve">Berkeley Gardens 12  Brewery </t>
  </si>
  <si>
    <t>WX1 6LT</t>
  </si>
  <si>
    <t>(171) 555-2282</t>
  </si>
  <si>
    <t>Drachenblut Delikatessen</t>
  </si>
  <si>
    <t>Sven Ottlieb</t>
  </si>
  <si>
    <t>DRACD</t>
  </si>
  <si>
    <t>Walserweg 21</t>
  </si>
  <si>
    <t>Aachen</t>
  </si>
  <si>
    <t>52066</t>
  </si>
  <si>
    <t>0241-039123</t>
  </si>
  <si>
    <t>Du monde entier</t>
  </si>
  <si>
    <t>Janine Labrune</t>
  </si>
  <si>
    <t>DUMON</t>
  </si>
  <si>
    <t>67, rue des Cinquante Otages</t>
  </si>
  <si>
    <t>Nantes</t>
  </si>
  <si>
    <t>44000</t>
  </si>
  <si>
    <t>40.67.88.88</t>
  </si>
  <si>
    <t>Eastern Connection</t>
  </si>
  <si>
    <t>Ann Devon</t>
  </si>
  <si>
    <t>EASTC</t>
  </si>
  <si>
    <t>35 King George</t>
  </si>
  <si>
    <t>WX3 6FW</t>
  </si>
  <si>
    <t>(171) 555-0297</t>
  </si>
  <si>
    <t>Ernst Handel</t>
  </si>
  <si>
    <t>Roland Mendel</t>
  </si>
  <si>
    <t>ERNSH</t>
  </si>
  <si>
    <t>Kirchgasse 6</t>
  </si>
  <si>
    <t>Graz</t>
  </si>
  <si>
    <t>8010</t>
  </si>
  <si>
    <t>Austria</t>
  </si>
  <si>
    <t>7675-3425</t>
  </si>
  <si>
    <t>Familia Arquibaldo</t>
  </si>
  <si>
    <t>Aria Cruz</t>
  </si>
  <si>
    <t>FAMIA</t>
  </si>
  <si>
    <t>Rua Orós, 92</t>
  </si>
  <si>
    <t>05442-030</t>
  </si>
  <si>
    <t>(11) 555-9857</t>
  </si>
  <si>
    <t>FISSA Fabrica Inter. Salchichas S.A.</t>
  </si>
  <si>
    <t>Diego Roel</t>
  </si>
  <si>
    <t>FISSA</t>
  </si>
  <si>
    <t>C/ Moralzarzal, 86</t>
  </si>
  <si>
    <t>28034</t>
  </si>
  <si>
    <t>(91) 555 94 44</t>
  </si>
  <si>
    <t>Folies gourmandes</t>
  </si>
  <si>
    <t>Martine Rancé</t>
  </si>
  <si>
    <t>FOLIG</t>
  </si>
  <si>
    <t>184, chaussée de Tournai</t>
  </si>
  <si>
    <t>Lille</t>
  </si>
  <si>
    <t>59000</t>
  </si>
  <si>
    <t>20.16.10.16</t>
  </si>
  <si>
    <t>Folk och fä HB</t>
  </si>
  <si>
    <t>Maria Larsson</t>
  </si>
  <si>
    <t>FOLKO</t>
  </si>
  <si>
    <t>Åkergatan 24</t>
  </si>
  <si>
    <t>Bräcke</t>
  </si>
  <si>
    <t>S-844 67</t>
  </si>
  <si>
    <t>0695-34 67 21</t>
  </si>
  <si>
    <t>Frankenversand</t>
  </si>
  <si>
    <t>Peter Franken</t>
  </si>
  <si>
    <t>FRANK</t>
  </si>
  <si>
    <t>Berliner Platz 43</t>
  </si>
  <si>
    <t>München</t>
  </si>
  <si>
    <t>80805</t>
  </si>
  <si>
    <t>089-0877310</t>
  </si>
  <si>
    <t>France restauration</t>
  </si>
  <si>
    <t>Carine Schmitt</t>
  </si>
  <si>
    <t>FRANR</t>
  </si>
  <si>
    <t>54, rue Royale</t>
  </si>
  <si>
    <t>40.32.21.21</t>
  </si>
  <si>
    <t>Franchi S.p.A.</t>
  </si>
  <si>
    <t>Paolo Accorti</t>
  </si>
  <si>
    <t>FRANS</t>
  </si>
  <si>
    <t>Via Monte Bianco 34</t>
  </si>
  <si>
    <t>Torino</t>
  </si>
  <si>
    <t>10100</t>
  </si>
  <si>
    <t>Italy</t>
  </si>
  <si>
    <t>011-4988260</t>
  </si>
  <si>
    <t>Furia Bacalhau e Frutos do Mar</t>
  </si>
  <si>
    <t xml:space="preserve">Lino Rodriguez </t>
  </si>
  <si>
    <t>FURIB</t>
  </si>
  <si>
    <t>Jardim das rosas n. 32</t>
  </si>
  <si>
    <t>Lisboa</t>
  </si>
  <si>
    <t>1675</t>
  </si>
  <si>
    <t>Portugal</t>
  </si>
  <si>
    <t>(1) 354-2534</t>
  </si>
  <si>
    <t>Galería del gastrónomo</t>
  </si>
  <si>
    <t>Eduardo Saavedra</t>
  </si>
  <si>
    <t>GAL*D</t>
  </si>
  <si>
    <t>Rambla de Cataluña, 23</t>
  </si>
  <si>
    <t>Barcelona</t>
  </si>
  <si>
    <t>08022</t>
  </si>
  <si>
    <t>(93) 203 4560</t>
  </si>
  <si>
    <t>Godos Cocina Típica</t>
  </si>
  <si>
    <t>José Pedro Freyre</t>
  </si>
  <si>
    <t>GODOS</t>
  </si>
  <si>
    <t>C/ Romero, 33</t>
  </si>
  <si>
    <t>Sevilla</t>
  </si>
  <si>
    <t>41101</t>
  </si>
  <si>
    <t>(95) 555 82 82</t>
  </si>
  <si>
    <t>Gourmet Lanchonetes</t>
  </si>
  <si>
    <t>André Fonseca</t>
  </si>
  <si>
    <t>GOURL</t>
  </si>
  <si>
    <t>Av. Brasil, 442</t>
  </si>
  <si>
    <t>Campinas</t>
  </si>
  <si>
    <t>04876-786</t>
  </si>
  <si>
    <t>(11) 555-9482</t>
  </si>
  <si>
    <t>Great Lakes Food Market</t>
  </si>
  <si>
    <t>Howard Snyder</t>
  </si>
  <si>
    <t>GREAL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</si>
  <si>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</si>
  <si>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</si>
  <si>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</si>
  <si>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</si>
  <si>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</si>
  <si>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</si>
  <si>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</si>
  <si>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Manuel Pereira</t>
  </si>
  <si>
    <t>GROSR</t>
  </si>
  <si>
    <t>5ª Ave. Los Palos Grandes</t>
  </si>
  <si>
    <t>Caracas</t>
  </si>
  <si>
    <t>DF</t>
  </si>
  <si>
    <t>1081</t>
  </si>
  <si>
    <t>Venezuela</t>
  </si>
  <si>
    <t>(2) 283-2951</t>
  </si>
  <si>
    <t>Hanari Carnes</t>
  </si>
  <si>
    <t>Mario Pontes</t>
  </si>
  <si>
    <t>HANAR</t>
  </si>
  <si>
    <t>Rua do Paço, 67</t>
  </si>
  <si>
    <t>Rio de Janeiro</t>
  </si>
  <si>
    <t>RJ</t>
  </si>
  <si>
    <t>05454-876</t>
  </si>
  <si>
    <t>(21) 555-0091</t>
  </si>
  <si>
    <t>HILARIÓN-Abastos</t>
  </si>
  <si>
    <t>Carlos Hernández</t>
  </si>
  <si>
    <t>HILAA</t>
  </si>
  <si>
    <t>Carrera 22 con Ave. Carlos Soublette #8-35</t>
  </si>
  <si>
    <t>San Cristóbal</t>
  </si>
  <si>
    <t>Táchira</t>
  </si>
  <si>
    <t>5022</t>
  </si>
  <si>
    <t>(5) 555-1340</t>
  </si>
  <si>
    <t>Hungry Coyote Import Store</t>
  </si>
  <si>
    <t>Yoshi Latimer</t>
  </si>
  <si>
    <t>HUNGC</t>
  </si>
  <si>
    <t>City Center Plaza 516 Main St.</t>
  </si>
  <si>
    <t>Elgin</t>
  </si>
  <si>
    <t>97827</t>
  </si>
  <si>
    <t>(503) 555-6874</t>
  </si>
  <si>
    <t>Hungry Owl All-Night Grocers</t>
  </si>
  <si>
    <t>Patricia McKenna</t>
  </si>
  <si>
    <t>HUNGO</t>
  </si>
  <si>
    <t>8 Johnstown Road</t>
  </si>
  <si>
    <t>Cork</t>
  </si>
  <si>
    <t>Co. Cork</t>
  </si>
  <si>
    <t>Ireland</t>
  </si>
  <si>
    <t>2967 542</t>
  </si>
  <si>
    <t>Island Trading</t>
  </si>
  <si>
    <t>Helen Bennett</t>
  </si>
  <si>
    <t>ISLAT</t>
  </si>
  <si>
    <t>Garden House Crowther Way</t>
  </si>
  <si>
    <t>Cowes</t>
  </si>
  <si>
    <t>Isle of Wight</t>
  </si>
  <si>
    <t>PO31 7PJ</t>
  </si>
  <si>
    <t>(198) 555-8888</t>
  </si>
  <si>
    <t>Königlich Essen</t>
  </si>
  <si>
    <t>Philip Cramer</t>
  </si>
  <si>
    <t>KOENE</t>
  </si>
  <si>
    <t>Maubelstr. 90</t>
  </si>
  <si>
    <t>Brandenburg</t>
  </si>
  <si>
    <t>14776</t>
  </si>
  <si>
    <t>0555-09876</t>
  </si>
  <si>
    <t>La corne d'abondance</t>
  </si>
  <si>
    <t>Daniel Tonini</t>
  </si>
  <si>
    <t>LACOR</t>
  </si>
  <si>
    <t>67, avenue de l'Europe</t>
  </si>
  <si>
    <t>Versailles</t>
  </si>
  <si>
    <t>78000</t>
  </si>
  <si>
    <t>30.59.84.10</t>
  </si>
  <si>
    <t>La maison d'Asie</t>
  </si>
  <si>
    <t>Annette Roulet</t>
  </si>
  <si>
    <t>LAMAI</t>
  </si>
  <si>
    <t>1 rue Alsace-Lorraine</t>
  </si>
  <si>
    <t>Toulouse</t>
  </si>
  <si>
    <t>31000</t>
  </si>
  <si>
    <t>61.77.61.10</t>
  </si>
  <si>
    <t>Laughing Bacchus Wine Cellars</t>
  </si>
  <si>
    <t>Yoshi Tannamuri</t>
  </si>
  <si>
    <t>LAUGB</t>
  </si>
  <si>
    <t>1900 Oak St.</t>
  </si>
  <si>
    <t>Vancouver</t>
  </si>
  <si>
    <t>V3F 2K1</t>
  </si>
  <si>
    <t>(604) 555-3392</t>
  </si>
  <si>
    <t>Lazy K Kountry Store</t>
  </si>
  <si>
    <t>John Steel</t>
  </si>
  <si>
    <t>LAZYK</t>
  </si>
  <si>
    <t>12 Orchestra Terrace</t>
  </si>
  <si>
    <t>Walla Walla</t>
  </si>
  <si>
    <t>WA</t>
  </si>
  <si>
    <t>99362</t>
  </si>
  <si>
    <t>(509) 555-7969</t>
  </si>
  <si>
    <t>Lehmanns Marktstand</t>
  </si>
  <si>
    <t>Renate Messner</t>
  </si>
  <si>
    <t>LEHMS</t>
  </si>
  <si>
    <t>Magazinweg 7</t>
  </si>
  <si>
    <t xml:space="preserve">Frankfurt a.M. </t>
  </si>
  <si>
    <t>60528</t>
  </si>
  <si>
    <t>069-0245984</t>
  </si>
  <si>
    <t>Let's Stop N Shop</t>
  </si>
  <si>
    <t>Jaime Yorres</t>
  </si>
  <si>
    <t>LETSS</t>
  </si>
  <si>
    <t>87 Polk St. Suite 5</t>
  </si>
  <si>
    <t>San Francisco</t>
  </si>
  <si>
    <t>CA</t>
  </si>
  <si>
    <t>94117</t>
  </si>
  <si>
    <t>(415) 555-5938</t>
  </si>
  <si>
    <t>LILA-Supermercado</t>
  </si>
  <si>
    <t>Carlos González</t>
  </si>
  <si>
    <t>LILAS</t>
  </si>
  <si>
    <t>Carrera 52 con Ave. Bolívar #65-98 Llano Largo</t>
  </si>
  <si>
    <t>Barquisimeto</t>
  </si>
  <si>
    <t>Lara</t>
  </si>
  <si>
    <t>3508</t>
  </si>
  <si>
    <t>(9) 331-6954</t>
  </si>
  <si>
    <t>LINO-Delicateses</t>
  </si>
  <si>
    <t>Felipe Izquierdo</t>
  </si>
  <si>
    <t>LINOD</t>
  </si>
  <si>
    <t>Ave. 5 de Mayo Porlamar</t>
  </si>
  <si>
    <t>I. de Margarita</t>
  </si>
  <si>
    <t>Nueva Esparta</t>
  </si>
  <si>
    <t>4980</t>
  </si>
  <si>
    <t>(8) 34-56-12</t>
  </si>
  <si>
    <t>Lonesome Pine Restaurant</t>
  </si>
  <si>
    <t>Fran Wilson</t>
  </si>
  <si>
    <t>LONEP</t>
  </si>
  <si>
    <t>89 Chiaroscuro Rd.</t>
  </si>
  <si>
    <t>Portland</t>
  </si>
  <si>
    <t>97219</t>
  </si>
  <si>
    <t>(503) 555-9573</t>
  </si>
  <si>
    <t>Magazzini Alimentari Riuniti</t>
  </si>
  <si>
    <t>Giovanni Rovelli</t>
  </si>
  <si>
    <t>MAGAA</t>
  </si>
  <si>
    <t>Via Ludovico il Moro 22</t>
  </si>
  <si>
    <t>Bergamo</t>
  </si>
  <si>
    <t>24100</t>
  </si>
  <si>
    <t>035-640230</t>
  </si>
  <si>
    <t>Maison Dewey</t>
  </si>
  <si>
    <t>Catherine Dewey</t>
  </si>
  <si>
    <t>MAISD</t>
  </si>
  <si>
    <t>Rue Joseph-Bens 532</t>
  </si>
  <si>
    <t>Bruxelles</t>
  </si>
  <si>
    <t>B-1180</t>
  </si>
  <si>
    <t>Belgium</t>
  </si>
  <si>
    <t>(02) 201 24 67</t>
  </si>
  <si>
    <t>Mère Paillarde</t>
  </si>
  <si>
    <t>Jean Fresnière</t>
  </si>
  <si>
    <t>MEREP</t>
  </si>
  <si>
    <t>43 rue St. Laurent</t>
  </si>
  <si>
    <t>Montréal</t>
  </si>
  <si>
    <t>Québec</t>
  </si>
  <si>
    <t>H1J 1C3</t>
  </si>
  <si>
    <t>(514) 555-8054</t>
  </si>
  <si>
    <t>Morgenstern Gesundkost</t>
  </si>
  <si>
    <t>Alexander Feuer</t>
  </si>
  <si>
    <t>MORGK</t>
  </si>
  <si>
    <t>Heerstr. 22</t>
  </si>
  <si>
    <t>Leipzig</t>
  </si>
  <si>
    <t>04179</t>
  </si>
  <si>
    <t>0342-023176</t>
  </si>
  <si>
    <t>North/South</t>
  </si>
  <si>
    <t>Simon Crowther</t>
  </si>
  <si>
    <t>NORTS</t>
  </si>
  <si>
    <t>South House 300 Queensbridge</t>
  </si>
  <si>
    <t>SW7 1RZ</t>
  </si>
  <si>
    <t>(171) 555-7733</t>
  </si>
  <si>
    <t>Océano Atlántico Ltda.</t>
  </si>
  <si>
    <t>Yvonne Moncada</t>
  </si>
  <si>
    <t>OCEAN</t>
  </si>
  <si>
    <t>Ing. Gustavo Moncada 8585 Piso 20-A</t>
  </si>
  <si>
    <t>(1) 135-5333</t>
  </si>
  <si>
    <t>Old World Delicatessen</t>
  </si>
  <si>
    <t>Rene Phillips</t>
  </si>
  <si>
    <t>OLDWO</t>
  </si>
  <si>
    <t>2743 Bering St.</t>
  </si>
  <si>
    <t>Anchorage</t>
  </si>
  <si>
    <t>AK</t>
  </si>
  <si>
    <t>99508</t>
  </si>
  <si>
    <t>(907) 555-7584</t>
  </si>
  <si>
    <t>Ottilies Käseladen</t>
  </si>
  <si>
    <t>Henriette Pfalzheim</t>
  </si>
  <si>
    <t>OTTIK</t>
  </si>
  <si>
    <t>Mehrheimerstr. 369</t>
  </si>
  <si>
    <t>Köln</t>
  </si>
  <si>
    <t>50739</t>
  </si>
  <si>
    <t>0221-0644327</t>
  </si>
  <si>
    <t>Paris spécialités</t>
  </si>
  <si>
    <t>Marie Bertrand</t>
  </si>
  <si>
    <t>PARIS</t>
  </si>
  <si>
    <t>265, boulevard Charonne</t>
  </si>
  <si>
    <t>Paris</t>
  </si>
  <si>
    <t>75012</t>
  </si>
  <si>
    <t>(1) 42.34.22.66</t>
  </si>
  <si>
    <t>Pericles Comidas clásicas</t>
  </si>
  <si>
    <t>Guillermo Fernández</t>
  </si>
  <si>
    <t>PERIC</t>
  </si>
  <si>
    <t>Calle Dr. Jorge Cash 321</t>
  </si>
  <si>
    <t>05033</t>
  </si>
  <si>
    <t>(5) 552-3745</t>
  </si>
  <si>
    <t>Piccolo und mehr</t>
  </si>
  <si>
    <t>Georg Pipps</t>
  </si>
  <si>
    <t>PICCO</t>
  </si>
  <si>
    <t>Geislweg 14</t>
  </si>
  <si>
    <t>Salzburg</t>
  </si>
  <si>
    <t>5020</t>
  </si>
  <si>
    <t>6562-9722</t>
  </si>
  <si>
    <t>Princesa Isabel Vinhos</t>
  </si>
  <si>
    <t>Isabel de Castro</t>
  </si>
  <si>
    <t>PRINI</t>
  </si>
  <si>
    <t>Estrada da saúde n. 58</t>
  </si>
  <si>
    <t>1756</t>
  </si>
  <si>
    <t>(1) 356-5634</t>
  </si>
  <si>
    <t>Que Delícia</t>
  </si>
  <si>
    <t>Bernardo Batista</t>
  </si>
  <si>
    <t>QUEDE</t>
  </si>
  <si>
    <t>Rua da Panificadora, 12</t>
  </si>
  <si>
    <t>02389-673</t>
  </si>
  <si>
    <t>(21) 555-4252</t>
  </si>
  <si>
    <t>Queen Cozinha</t>
  </si>
  <si>
    <t>Lúcia Carvalho</t>
  </si>
  <si>
    <t>QUEEN</t>
  </si>
  <si>
    <t>Alameda dos Canàrios, 891</t>
  </si>
  <si>
    <t>05487-020</t>
  </si>
  <si>
    <t>(11) 555-1189</t>
  </si>
  <si>
    <t>QUICK-Stop</t>
  </si>
  <si>
    <t>Horst Kloss</t>
  </si>
  <si>
    <t>QUICK</t>
  </si>
  <si>
    <t>Taucherstraße 10</t>
  </si>
  <si>
    <t>Cunewalde</t>
  </si>
  <si>
    <t>01307</t>
  </si>
  <si>
    <t>0372-035188</t>
  </si>
  <si>
    <t>Rancho grande</t>
  </si>
  <si>
    <t>Sergio Gutiérrez</t>
  </si>
  <si>
    <t>RANCH</t>
  </si>
  <si>
    <t>Av. del Libertador 900</t>
  </si>
  <si>
    <t>(1) 123-5555</t>
  </si>
  <si>
    <t>Rattlesnake Canyon Grocery</t>
  </si>
  <si>
    <t>Paula Wilson</t>
  </si>
  <si>
    <t>RATTC</t>
  </si>
  <si>
    <t>2817 Milton Dr.</t>
  </si>
  <si>
    <t>Albuquerque</t>
  </si>
  <si>
    <t>NM</t>
  </si>
  <si>
    <t>87110</t>
  </si>
  <si>
    <t>(505) 555-5939</t>
  </si>
  <si>
    <t>Reggiani Caseifici</t>
  </si>
  <si>
    <t>Maurizio Moroni</t>
  </si>
  <si>
    <t>REGGC</t>
  </si>
  <si>
    <t>Strada Provinciale 124</t>
  </si>
  <si>
    <t>Reggio Emilia</t>
  </si>
  <si>
    <t>42100</t>
  </si>
  <si>
    <t>0522-556721</t>
  </si>
  <si>
    <t>Ricardo Adocicados</t>
  </si>
  <si>
    <t>Janete Limeira</t>
  </si>
  <si>
    <t>RICAR</t>
  </si>
  <si>
    <t>Av. Copacabana, 267</t>
  </si>
  <si>
    <t>02389-890</t>
  </si>
  <si>
    <t>(21) 555-3412</t>
  </si>
  <si>
    <t>Richter Supermarkt</t>
  </si>
  <si>
    <t>Michael Holz</t>
  </si>
  <si>
    <t>RICSU</t>
  </si>
  <si>
    <t>Grenzacherweg 237</t>
  </si>
  <si>
    <t>Genève</t>
  </si>
  <si>
    <t>1203</t>
  </si>
  <si>
    <t>0897-034214</t>
  </si>
  <si>
    <t>Romero y tomillo</t>
  </si>
  <si>
    <t>Alejandra Camino</t>
  </si>
  <si>
    <t>ROMEY</t>
  </si>
  <si>
    <t>Gran Vía, 1</t>
  </si>
  <si>
    <t>28001</t>
  </si>
  <si>
    <t>(91) 745 6200</t>
  </si>
  <si>
    <t>Santé Gourmet</t>
  </si>
  <si>
    <t>Jonas Bergulfsen</t>
  </si>
  <si>
    <t>SANTG</t>
  </si>
  <si>
    <t>Erling Skakkes gate 78</t>
  </si>
  <si>
    <t>Stavern</t>
  </si>
  <si>
    <t>4110</t>
  </si>
  <si>
    <t>Norway</t>
  </si>
  <si>
    <t>07-98 92 35</t>
  </si>
  <si>
    <t>Save-a-lot Markets</t>
  </si>
  <si>
    <t>Jose Pavarotti</t>
  </si>
  <si>
    <t>SAVEA</t>
  </si>
  <si>
    <t>187 Suffolk Ln.</t>
  </si>
  <si>
    <t>Boise</t>
  </si>
  <si>
    <t>ID</t>
  </si>
  <si>
    <t>83720</t>
  </si>
  <si>
    <t>(208) 555-8097</t>
  </si>
  <si>
    <t>Seven Seas Imports</t>
  </si>
  <si>
    <t>Hari Kumar</t>
  </si>
  <si>
    <t>SEVES</t>
  </si>
  <si>
    <t>90 Wadhurst Rd.</t>
  </si>
  <si>
    <t>OX15 4NB</t>
  </si>
  <si>
    <t>(171) 555-1717</t>
  </si>
  <si>
    <t>Simons bistro</t>
  </si>
  <si>
    <t>Jytte Petersen</t>
  </si>
  <si>
    <t>SIMOB</t>
  </si>
  <si>
    <t>Vinbæltet 34</t>
  </si>
  <si>
    <t>København</t>
  </si>
  <si>
    <t>1734</t>
  </si>
  <si>
    <t>Denmark</t>
  </si>
  <si>
    <t>31 12 34 56</t>
  </si>
  <si>
    <t>Spécialités du monde</t>
  </si>
  <si>
    <t>Dominique Perrier</t>
  </si>
  <si>
    <t>SPECD</t>
  </si>
  <si>
    <t>25, rue Lauriston</t>
  </si>
  <si>
    <t>75016</t>
  </si>
  <si>
    <t>(1) 47.55.60.10</t>
  </si>
  <si>
    <t>Split Rail Beer &amp; Ale</t>
  </si>
  <si>
    <t>Art Braunschweiger</t>
  </si>
  <si>
    <t>SPLIR</t>
  </si>
  <si>
    <t>P.O. Box 555</t>
  </si>
  <si>
    <t>Lander</t>
  </si>
  <si>
    <t>WY</t>
  </si>
  <si>
    <t>82520</t>
  </si>
  <si>
    <t>(307) 555-4680</t>
  </si>
  <si>
    <t>Suprêmes délices</t>
  </si>
  <si>
    <t>Pascale Cartrain</t>
  </si>
  <si>
    <t>SUPRD</t>
  </si>
  <si>
    <t>Boulevard Tirou, 255</t>
  </si>
  <si>
    <t>Charleroi</t>
  </si>
  <si>
    <t>B-6000</t>
  </si>
  <si>
    <t>(071) 23 67 22 20</t>
  </si>
  <si>
    <t>The Big Cheese</t>
  </si>
  <si>
    <t>Liz Nixon</t>
  </si>
  <si>
    <t>THEBI</t>
  </si>
  <si>
    <t>89 Jefferson Way Suite 2</t>
  </si>
  <si>
    <t>97201</t>
  </si>
  <si>
    <t>(503) 555-3612</t>
  </si>
  <si>
    <t>The Cracker Box</t>
  </si>
  <si>
    <t>Liu Wong</t>
  </si>
  <si>
    <t>THECR</t>
  </si>
  <si>
    <t>55 Grizzly Peak Rd.</t>
  </si>
  <si>
    <t>Butte</t>
  </si>
  <si>
    <t>MT</t>
  </si>
  <si>
    <t>59801</t>
  </si>
  <si>
    <t>(406) 555-5834</t>
  </si>
  <si>
    <t>Toms Spezialitäten</t>
  </si>
  <si>
    <t>Karin Josephs</t>
  </si>
  <si>
    <t>TOMSP</t>
  </si>
  <si>
    <t>Luisenstr. 48</t>
  </si>
  <si>
    <t>Münster</t>
  </si>
  <si>
    <t>44087</t>
  </si>
  <si>
    <t>0251-031259</t>
  </si>
  <si>
    <t>Tortuga Restaurante</t>
  </si>
  <si>
    <t>Miguel Angel Paolino</t>
  </si>
  <si>
    <t>TORTU</t>
  </si>
  <si>
    <t>Avda. Azteca 123</t>
  </si>
  <si>
    <t>(5) 555-2933</t>
  </si>
  <si>
    <t>Tradição Hipermercados</t>
  </si>
  <si>
    <t>Anabela Domingues</t>
  </si>
  <si>
    <t>TRADH</t>
  </si>
  <si>
    <t>Av. Inês de Castro, 414</t>
  </si>
  <si>
    <t>05634-030</t>
  </si>
  <si>
    <t>(11) 555-2167</t>
  </si>
  <si>
    <t>Trail's Head Gourmet Provisioners</t>
  </si>
  <si>
    <t>Helvetius Nagy</t>
  </si>
  <si>
    <t>TRAIH</t>
  </si>
  <si>
    <t>722 DaVinci Blvd.</t>
  </si>
  <si>
    <t>Kirkland</t>
  </si>
  <si>
    <t>98034</t>
  </si>
  <si>
    <t>(206) 555-8257</t>
  </si>
  <si>
    <t>Vaffeljernet</t>
  </si>
  <si>
    <t>Palle Ibsen</t>
  </si>
  <si>
    <t>VAFFE</t>
  </si>
  <si>
    <t>Smagsløget 45</t>
  </si>
  <si>
    <t>Århus</t>
  </si>
  <si>
    <t>8200</t>
  </si>
  <si>
    <t>86 21 32 43</t>
  </si>
  <si>
    <t>Victuailles en stock</t>
  </si>
  <si>
    <t>Mary Saveley</t>
  </si>
  <si>
    <t>VICTE</t>
  </si>
  <si>
    <t>2, rue du Commerce</t>
  </si>
  <si>
    <t>Lyon</t>
  </si>
  <si>
    <t>69004</t>
  </si>
  <si>
    <t>78.32.54.86</t>
  </si>
  <si>
    <t>Vins et alcools Chevalier</t>
  </si>
  <si>
    <t>Paul Henriot</t>
  </si>
  <si>
    <t>VINET</t>
  </si>
  <si>
    <t>59 rue de l'Abbaye</t>
  </si>
  <si>
    <t>Reims</t>
  </si>
  <si>
    <t>51100</t>
  </si>
  <si>
    <t>26.47.15.10</t>
  </si>
  <si>
    <t>Die Wandernde Kuh</t>
  </si>
  <si>
    <t>Rita Müller</t>
  </si>
  <si>
    <t>WANDK</t>
  </si>
  <si>
    <t>Adenauerallee 900</t>
  </si>
  <si>
    <t>Stuttgart</t>
  </si>
  <si>
    <t>70563</t>
  </si>
  <si>
    <t>0711-020361</t>
  </si>
  <si>
    <t>Wartian Herkku</t>
  </si>
  <si>
    <t>Pirkko Koskitalo</t>
  </si>
  <si>
    <t>WARTH</t>
  </si>
  <si>
    <t>Torikatu 38</t>
  </si>
  <si>
    <t>Oulu</t>
  </si>
  <si>
    <t>90110</t>
  </si>
  <si>
    <t>Finland</t>
  </si>
  <si>
    <t>981-443655</t>
  </si>
  <si>
    <t>Wellington Importadora</t>
  </si>
  <si>
    <t>Paula Parente</t>
  </si>
  <si>
    <t>WELLI</t>
  </si>
  <si>
    <t>Rua do Mercado, 12</t>
  </si>
  <si>
    <t>Resende</t>
  </si>
  <si>
    <t>08737-363</t>
  </si>
  <si>
    <t>(14) 555-8122</t>
  </si>
  <si>
    <t>White Clover Markets</t>
  </si>
  <si>
    <t>Karl Jablonski</t>
  </si>
  <si>
    <t>WHITC</t>
  </si>
  <si>
    <t>305 - 14th Ave. S. Suite 3B</t>
  </si>
  <si>
    <t>Seattle</t>
  </si>
  <si>
    <t>98128</t>
  </si>
  <si>
    <t>(206) 555-4112</t>
  </si>
  <si>
    <t>Wilman Kala</t>
  </si>
  <si>
    <t>Matti Karttunen</t>
  </si>
  <si>
    <t>WILMK</t>
  </si>
  <si>
    <t>Keskuskatu 45</t>
  </si>
  <si>
    <t>Helsinki</t>
  </si>
  <si>
    <t>21240</t>
  </si>
  <si>
    <t>90-224 8858</t>
  </si>
  <si>
    <t>Wolski  Zajazd</t>
  </si>
  <si>
    <t>Zbyszek Piestrzeniewicz</t>
  </si>
  <si>
    <t>WOLZA</t>
  </si>
  <si>
    <t>ul. Filtrowa 68</t>
  </si>
  <si>
    <t>Warszawa</t>
  </si>
  <si>
    <t>01-012</t>
  </si>
  <si>
    <t>Poland</t>
  </si>
  <si>
    <t>(26) 642-7012</t>
  </si>
  <si>
    <t>Nombre de Empresa</t>
  </si>
  <si>
    <t>Nombre de Contacto</t>
  </si>
  <si>
    <t>ID Cliente</t>
  </si>
  <si>
    <t>Dirección</t>
  </si>
  <si>
    <t>Ciudad</t>
  </si>
  <si>
    <t>Código Postal</t>
  </si>
  <si>
    <t>País</t>
  </si>
  <si>
    <t>Telèfono</t>
  </si>
  <si>
    <t>Contacto</t>
  </si>
  <si>
    <t>Teléfono</t>
  </si>
  <si>
    <t>1.3 VLOOKUP CONCATENADO</t>
  </si>
  <si>
    <t>Impuesto por Ventas</t>
  </si>
  <si>
    <t>Ventas Bajas</t>
  </si>
  <si>
    <t>Ventas Nivel 1</t>
  </si>
  <si>
    <t>Ventas Nivel 2</t>
  </si>
  <si>
    <t>Intermedias</t>
  </si>
  <si>
    <t>Altas</t>
  </si>
  <si>
    <t>Superiores</t>
  </si>
  <si>
    <t>Impuesto</t>
  </si>
  <si>
    <t>Categoría</t>
  </si>
  <si>
    <t>Carlos Ramirez</t>
  </si>
  <si>
    <t>Ana Lucia Torres</t>
  </si>
  <si>
    <t>Miguel Hernandez</t>
  </si>
  <si>
    <t>Sofia Rios</t>
  </si>
  <si>
    <t>Luis Fernando Perez</t>
  </si>
  <si>
    <t>Valentina Gomez</t>
  </si>
  <si>
    <t>Jorge Salinas</t>
  </si>
  <si>
    <t>Mariana Duarte</t>
  </si>
  <si>
    <t>Andres Mejia</t>
  </si>
  <si>
    <t>Camila Herrera</t>
  </si>
  <si>
    <t>Ricardo Bustos</t>
  </si>
  <si>
    <t>Daniela Cardenas</t>
  </si>
  <si>
    <t>Sebastian Pardo</t>
  </si>
  <si>
    <t>Natalia Vazquez</t>
  </si>
  <si>
    <t>Tomas Aguilar</t>
  </si>
  <si>
    <t>Isabela Nunez</t>
  </si>
  <si>
    <t>Profe: @soydatadani</t>
  </si>
  <si>
    <t>Unidades Totales</t>
  </si>
  <si>
    <t>1.2 Buscar V con Rangos</t>
  </si>
  <si>
    <t>1.3 VLOOKUP CON VARIOS DATOS</t>
  </si>
  <si>
    <t>1.4 VLOOKUP CON MATRICIALES</t>
  </si>
  <si>
    <t>1.4 XLOOKUP</t>
  </si>
  <si>
    <t>1.5  Hlookup, cálculo de porcentaje de participación.</t>
  </si>
  <si>
    <t>Módulo 4</t>
  </si>
  <si>
    <t>Funciones Avanzadas de Búsqueda en Excel</t>
  </si>
  <si>
    <t>BuscarV, BuscarX,Buscar H , Indice y Coincidir</t>
  </si>
  <si>
    <t>SUMA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</si>
</sst>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;[Red]\-&quot;$&quot;#,##0.0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-* #,##0.00\ &quot;€&quot;_-;\-* #,##0.00\ &quot;€&quot;_-;_-* &quot;-&quot;??\ &quot;€&quot;_-;_-@_-"/>
    <numFmt numFmtId="168" formatCode="[$$-45C]#,##0_ ;[Red]\-[$$-45C]#,##0\ "/>
    <numFmt numFmtId="169" formatCode="d\ mmm\ yy"/>
    <numFmt numFmtId="170" formatCode="_-[$$-409]* #,##0_ ;_-[$$-409]* \-#,##0\ ;_-[$$-409]* &quot;-&quot;_ ;_-@_ "/>
  </numFmts>
  <fonts count="3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sz val="8"/>
      <color theme="1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1"/>
      <color rgb="FF3A3A3A"/>
      <name val="Century Gothic"/>
      <family val="2"/>
    </font>
    <font>
      <b/>
      <i/>
      <sz val="10"/>
      <name val="Arial"/>
      <family val="2"/>
    </font>
    <font>
      <sz val="11"/>
      <color theme="0"/>
      <name val="Century Gothic"/>
      <family val="2"/>
    </font>
    <font>
      <sz val="10"/>
      <color theme="1"/>
      <name val="Arial Narrow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entury Gothic"/>
      <family val="2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name val="Calibri"/>
      <family val="2"/>
      <scheme val="minor"/>
    </font>
    <font>
      <sz val="9"/>
      <name val="Century Gothic"/>
      <family val="2"/>
    </font>
    <font>
      <i/>
      <sz val="9"/>
      <name val="Century Gothic"/>
      <family val="2"/>
    </font>
    <font>
      <sz val="12"/>
      <color theme="1"/>
      <name val="Century Gothic"/>
      <family val="2"/>
    </font>
    <font>
      <sz val="10"/>
      <name val="Century Gothic"/>
      <family val="2"/>
    </font>
    <font>
      <sz val="11"/>
      <color indexed="8"/>
      <name val="Century Gothic"/>
      <family val="2"/>
    </font>
    <font>
      <sz val="48"/>
      <color theme="1"/>
      <name val="IBM Plex Sans Medium"/>
      <family val="2"/>
    </font>
    <font>
      <sz val="20"/>
      <color theme="0"/>
      <name val="IBM Plex Sans Medium"/>
      <family val="2"/>
    </font>
    <font>
      <sz val="14"/>
      <color theme="0"/>
      <name val="IBM Plex Sans Medium"/>
      <family val="2"/>
    </font>
    <font>
      <sz val="22"/>
      <color theme="1"/>
      <name val="IBM Plex Sans Medium"/>
      <family val="2"/>
    </font>
    <font>
      <b/>
      <sz val="10"/>
      <name val="Century Gothic"/>
      <family val="2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F491"/>
        <bgColor indexed="64"/>
      </patternFill>
    </fill>
    <fill>
      <patternFill patternType="solid">
        <fgColor rgb="FF0AEB8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AEB8B"/>
        <bgColor theme="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rgb="FF227848"/>
      </left>
      <right/>
      <top style="thin">
        <color rgb="FF227848"/>
      </top>
      <bottom style="thin">
        <color rgb="FF227848"/>
      </bottom>
      <diagonal/>
    </border>
    <border>
      <left/>
      <right/>
      <top style="thin">
        <color rgb="FF227848"/>
      </top>
      <bottom style="thin">
        <color rgb="FF227848"/>
      </bottom>
      <diagonal/>
    </border>
    <border>
      <left/>
      <right style="thin">
        <color rgb="FF227848"/>
      </right>
      <top style="thin">
        <color rgb="FF227848"/>
      </top>
      <bottom style="thin">
        <color rgb="FF227848"/>
      </bottom>
      <diagonal/>
    </border>
    <border>
      <left style="thin">
        <color rgb="FF227848"/>
      </left>
      <right style="thin">
        <color rgb="FF227848"/>
      </right>
      <top style="thin">
        <color rgb="FF227848"/>
      </top>
      <bottom style="thin">
        <color theme="1" tint="4.9989318521683403E-2"/>
      </bottom>
      <diagonal/>
    </border>
    <border>
      <left style="thin">
        <color rgb="FF227848"/>
      </left>
      <right style="thin">
        <color rgb="FF227848"/>
      </right>
      <top style="thin">
        <color rgb="FF227848"/>
      </top>
      <bottom style="thin">
        <color rgb="FF227848"/>
      </bottom>
      <diagonal/>
    </border>
    <border>
      <left style="thin">
        <color rgb="FF227848"/>
      </left>
      <right style="thin">
        <color rgb="FFE5213C"/>
      </right>
      <top style="thin">
        <color rgb="FF227848"/>
      </top>
      <bottom style="thin">
        <color rgb="FFE5213C"/>
      </bottom>
      <diagonal/>
    </border>
    <border>
      <left style="thin">
        <color rgb="FFE5213C"/>
      </left>
      <right style="thin">
        <color rgb="FFE5213C"/>
      </right>
      <top style="thin">
        <color rgb="FF227848"/>
      </top>
      <bottom style="thin">
        <color rgb="FFE5213C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6" fillId="0" borderId="0"/>
    <xf numFmtId="0" fontId="16" fillId="0" borderId="0"/>
  </cellStyleXfs>
  <cellXfs count="101">
    <xf numFmtId="0" fontId="0" fillId="0" borderId="0" xfId="0"/>
    <xf numFmtId="0" fontId="7" fillId="0" borderId="0" xfId="0" applyFont="1"/>
    <xf numFmtId="0" fontId="8" fillId="0" borderId="0" xfId="0" applyFont="1"/>
    <xf numFmtId="0" fontId="5" fillId="0" borderId="0" xfId="0" applyFont="1"/>
    <xf numFmtId="0" fontId="4" fillId="0" borderId="0" xfId="0" applyFont="1"/>
    <xf numFmtId="166" fontId="4" fillId="0" borderId="2" xfId="0" applyNumberFormat="1" applyFont="1" applyBorder="1"/>
    <xf numFmtId="0" fontId="7" fillId="0" borderId="1" xfId="0" applyFont="1" applyBorder="1"/>
    <xf numFmtId="4" fontId="4" fillId="0" borderId="2" xfId="0" applyNumberFormat="1" applyFont="1" applyBorder="1" applyAlignment="1">
      <alignment horizontal="center"/>
    </xf>
    <xf numFmtId="0" fontId="11" fillId="0" borderId="0" xfId="0" applyFont="1"/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3" fontId="7" fillId="0" borderId="3" xfId="0" applyNumberFormat="1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4" borderId="11" xfId="0" applyFont="1" applyFill="1" applyBorder="1" applyAlignment="1" applyProtection="1">
      <alignment horizontal="center"/>
      <protection locked="0"/>
    </xf>
    <xf numFmtId="0" fontId="7" fillId="4" borderId="11" xfId="0" applyFont="1" applyFill="1" applyBorder="1" applyAlignment="1" applyProtection="1">
      <alignment horizontal="left"/>
      <protection locked="0"/>
    </xf>
    <xf numFmtId="3" fontId="7" fillId="4" borderId="11" xfId="0" applyNumberFormat="1" applyFont="1" applyFill="1" applyBorder="1" applyAlignment="1" applyProtection="1">
      <alignment horizontal="right"/>
      <protection locked="0"/>
    </xf>
    <xf numFmtId="9" fontId="4" fillId="2" borderId="2" xfId="44" applyFont="1" applyFill="1" applyBorder="1" applyAlignment="1" applyProtection="1">
      <alignment horizontal="center"/>
      <protection locked="0"/>
    </xf>
    <xf numFmtId="0" fontId="7" fillId="0" borderId="12" xfId="0" applyFont="1" applyBorder="1"/>
    <xf numFmtId="0" fontId="8" fillId="0" borderId="0" xfId="0" applyFont="1" applyAlignment="1">
      <alignment horizontal="center"/>
    </xf>
    <xf numFmtId="0" fontId="17" fillId="0" borderId="17" xfId="57" applyFont="1" applyBorder="1" applyAlignment="1">
      <alignment horizontal="center" vertical="center" wrapText="1"/>
    </xf>
    <xf numFmtId="15" fontId="17" fillId="0" borderId="17" xfId="57" applyNumberFormat="1" applyFont="1" applyBorder="1" applyAlignment="1">
      <alignment horizontal="center" vertical="center" wrapText="1"/>
    </xf>
    <xf numFmtId="164" fontId="7" fillId="0" borderId="0" xfId="56" applyFont="1"/>
    <xf numFmtId="0" fontId="19" fillId="0" borderId="0" xfId="0" applyFont="1"/>
    <xf numFmtId="0" fontId="21" fillId="0" borderId="0" xfId="0" applyFont="1"/>
    <xf numFmtId="0" fontId="18" fillId="0" borderId="0" xfId="0" applyFont="1" applyAlignment="1">
      <alignment vertical="center" textRotation="90" wrapText="1"/>
    </xf>
    <xf numFmtId="0" fontId="20" fillId="0" borderId="0" xfId="0" applyFont="1" applyAlignment="1">
      <alignment horizontal="right" vertical="center"/>
    </xf>
    <xf numFmtId="0" fontId="22" fillId="0" borderId="0" xfId="0" applyFont="1"/>
    <xf numFmtId="0" fontId="23" fillId="0" borderId="0" xfId="0" applyFont="1"/>
    <xf numFmtId="0" fontId="15" fillId="0" borderId="0" xfId="0" applyFont="1"/>
    <xf numFmtId="49" fontId="19" fillId="0" borderId="0" xfId="0" applyNumberFormat="1" applyFont="1"/>
    <xf numFmtId="170" fontId="25" fillId="0" borderId="0" xfId="0" applyNumberFormat="1" applyFont="1"/>
    <xf numFmtId="170" fontId="7" fillId="0" borderId="0" xfId="0" applyNumberFormat="1" applyFont="1"/>
    <xf numFmtId="170" fontId="25" fillId="0" borderId="0" xfId="0" applyNumberFormat="1" applyFont="1" applyAlignment="1">
      <alignment horizontal="center"/>
    </xf>
    <xf numFmtId="0" fontId="26" fillId="0" borderId="0" xfId="0" applyFont="1"/>
    <xf numFmtId="0" fontId="27" fillId="7" borderId="22" xfId="58" applyFont="1" applyFill="1" applyBorder="1" applyAlignment="1">
      <alignment wrapText="1"/>
    </xf>
    <xf numFmtId="0" fontId="27" fillId="0" borderId="22" xfId="58" applyFont="1" applyBorder="1" applyAlignment="1">
      <alignment wrapText="1"/>
    </xf>
    <xf numFmtId="0" fontId="27" fillId="7" borderId="23" xfId="58" applyFont="1" applyFill="1" applyBorder="1" applyAlignment="1">
      <alignment wrapText="1"/>
    </xf>
    <xf numFmtId="0" fontId="27" fillId="7" borderId="22" xfId="58" applyFont="1" applyFill="1" applyBorder="1"/>
    <xf numFmtId="0" fontId="27" fillId="0" borderId="22" xfId="58" applyFont="1" applyBorder="1"/>
    <xf numFmtId="0" fontId="27" fillId="7" borderId="23" xfId="58" applyFont="1" applyFill="1" applyBorder="1"/>
    <xf numFmtId="8" fontId="19" fillId="0" borderId="0" xfId="0" applyNumberFormat="1" applyFont="1"/>
    <xf numFmtId="0" fontId="17" fillId="0" borderId="28" xfId="57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/>
    </xf>
    <xf numFmtId="164" fontId="7" fillId="0" borderId="30" xfId="56" applyFont="1" applyBorder="1" applyAlignment="1">
      <alignment horizontal="center"/>
    </xf>
    <xf numFmtId="0" fontId="17" fillId="0" borderId="31" xfId="57" applyFont="1" applyBorder="1" applyAlignment="1">
      <alignment horizontal="center" vertical="center" wrapText="1"/>
    </xf>
    <xf numFmtId="9" fontId="7" fillId="0" borderId="29" xfId="44" applyFont="1" applyBorder="1" applyAlignment="1">
      <alignment horizontal="center" vertical="center"/>
    </xf>
    <xf numFmtId="0" fontId="7" fillId="8" borderId="34" xfId="0" applyFont="1" applyFill="1" applyBorder="1"/>
    <xf numFmtId="0" fontId="7" fillId="9" borderId="35" xfId="0" applyFont="1" applyFill="1" applyBorder="1"/>
    <xf numFmtId="0" fontId="7" fillId="10" borderId="35" xfId="0" applyFont="1" applyFill="1" applyBorder="1"/>
    <xf numFmtId="0" fontId="7" fillId="6" borderId="35" xfId="0" applyFont="1" applyFill="1" applyBorder="1"/>
    <xf numFmtId="0" fontId="7" fillId="11" borderId="35" xfId="0" applyFont="1" applyFill="1" applyBorder="1"/>
    <xf numFmtId="0" fontId="7" fillId="3" borderId="36" xfId="0" applyFont="1" applyFill="1" applyBorder="1"/>
    <xf numFmtId="44" fontId="8" fillId="0" borderId="0" xfId="54" applyFont="1" applyAlignment="1">
      <alignment horizontal="center"/>
    </xf>
    <xf numFmtId="9" fontId="7" fillId="0" borderId="0" xfId="44" applyFont="1"/>
    <xf numFmtId="0" fontId="8" fillId="0" borderId="0" xfId="0" applyFont="1" applyAlignment="1">
      <alignment horizontal="center" wrapText="1"/>
    </xf>
    <xf numFmtId="9" fontId="0" fillId="0" borderId="0" xfId="44" applyFont="1"/>
    <xf numFmtId="0" fontId="28" fillId="12" borderId="0" xfId="0" applyFont="1" applyFill="1"/>
    <xf numFmtId="0" fontId="0" fillId="12" borderId="0" xfId="0" applyFill="1"/>
    <xf numFmtId="0" fontId="29" fillId="12" borderId="0" xfId="0" applyFont="1" applyFill="1"/>
    <xf numFmtId="0" fontId="30" fillId="12" borderId="0" xfId="0" applyFont="1" applyFill="1"/>
    <xf numFmtId="0" fontId="31" fillId="12" borderId="0" xfId="0" applyFont="1" applyFill="1"/>
    <xf numFmtId="0" fontId="5" fillId="13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5" fillId="13" borderId="7" xfId="0" applyFont="1" applyFill="1" applyBorder="1" applyAlignment="1">
      <alignment horizontal="center"/>
    </xf>
    <xf numFmtId="0" fontId="5" fillId="13" borderId="0" xfId="0" applyFont="1" applyFill="1"/>
    <xf numFmtId="168" fontId="13" fillId="14" borderId="29" xfId="0" applyNumberFormat="1" applyFont="1" applyFill="1" applyBorder="1" applyAlignment="1">
      <alignment horizontal="center" vertical="center"/>
    </xf>
    <xf numFmtId="0" fontId="5" fillId="13" borderId="16" xfId="57" applyFont="1" applyFill="1" applyBorder="1" applyAlignment="1">
      <alignment horizontal="center" vertical="center"/>
    </xf>
    <xf numFmtId="0" fontId="5" fillId="13" borderId="13" xfId="57" applyFont="1" applyFill="1" applyBorder="1" applyAlignment="1">
      <alignment horizontal="center" vertical="center"/>
    </xf>
    <xf numFmtId="0" fontId="5" fillId="13" borderId="26" xfId="57" applyFont="1" applyFill="1" applyBorder="1" applyAlignment="1">
      <alignment horizontal="center" vertical="center"/>
    </xf>
    <xf numFmtId="0" fontId="5" fillId="13" borderId="14" xfId="57" applyFont="1" applyFill="1" applyBorder="1" applyAlignment="1">
      <alignment horizontal="center" vertical="center"/>
    </xf>
    <xf numFmtId="0" fontId="5" fillId="13" borderId="27" xfId="57" applyFont="1" applyFill="1" applyBorder="1" applyAlignment="1">
      <alignment horizontal="center" vertical="center"/>
    </xf>
    <xf numFmtId="168" fontId="4" fillId="0" borderId="15" xfId="0" applyNumberFormat="1" applyFont="1" applyBorder="1" applyAlignment="1">
      <alignment horizontal="center" vertical="center"/>
    </xf>
    <xf numFmtId="0" fontId="5" fillId="13" borderId="19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/>
    </xf>
    <xf numFmtId="169" fontId="4" fillId="0" borderId="18" xfId="0" applyNumberFormat="1" applyFont="1" applyBorder="1" applyAlignment="1">
      <alignment horizontal="left"/>
    </xf>
    <xf numFmtId="0" fontId="32" fillId="15" borderId="20" xfId="0" applyFont="1" applyFill="1" applyBorder="1"/>
    <xf numFmtId="0" fontId="32" fillId="15" borderId="21" xfId="0" applyFont="1" applyFill="1" applyBorder="1"/>
    <xf numFmtId="0" fontId="5" fillId="13" borderId="24" xfId="0" applyFont="1" applyFill="1" applyBorder="1"/>
    <xf numFmtId="0" fontId="32" fillId="13" borderId="25" xfId="0" applyFont="1" applyFill="1" applyBorder="1"/>
    <xf numFmtId="0" fontId="5" fillId="13" borderId="2" xfId="0" applyFont="1" applyFill="1" applyBorder="1" applyAlignment="1">
      <alignment horizontal="centerContinuous" vertical="center" wrapText="1"/>
    </xf>
    <xf numFmtId="9" fontId="5" fillId="13" borderId="2" xfId="0" applyNumberFormat="1" applyFont="1" applyFill="1" applyBorder="1" applyAlignment="1">
      <alignment horizontal="center" vertical="center" wrapText="1"/>
    </xf>
    <xf numFmtId="4" fontId="5" fillId="13" borderId="2" xfId="0" applyNumberFormat="1" applyFont="1" applyFill="1" applyBorder="1" applyAlignment="1">
      <alignment horizontal="center" vertical="center" wrapText="1"/>
    </xf>
    <xf numFmtId="4" fontId="4" fillId="5" borderId="2" xfId="0" applyNumberFormat="1" applyFont="1" applyFill="1" applyBorder="1" applyAlignment="1" applyProtection="1">
      <alignment horizontal="center"/>
      <protection locked="0"/>
    </xf>
    <xf numFmtId="4" fontId="4" fillId="5" borderId="2" xfId="0" applyNumberFormat="1" applyFont="1" applyFill="1" applyBorder="1" applyAlignment="1">
      <alignment horizontal="center"/>
    </xf>
    <xf numFmtId="166" fontId="5" fillId="13" borderId="2" xfId="0" applyNumberFormat="1" applyFont="1" applyFill="1" applyBorder="1" applyAlignment="1">
      <alignment horizontal="center"/>
    </xf>
    <xf numFmtId="0" fontId="33" fillId="12" borderId="0" xfId="0" applyFont="1" applyFill="1"/>
    <xf numFmtId="0" fontId="5" fillId="13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5" fillId="13" borderId="4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0" fontId="5" fillId="13" borderId="32" xfId="0" applyFont="1" applyFill="1" applyBorder="1" applyAlignment="1">
      <alignment horizontal="center"/>
    </xf>
    <xf numFmtId="0" fontId="5" fillId="13" borderId="33" xfId="0" applyFont="1" applyFill="1" applyBorder="1" applyAlignment="1">
      <alignment horizontal="center"/>
    </xf>
    <xf numFmtId="0" fontId="7" fillId="16" borderId="0" xfId="0" applyFont="1" applyFill="1"/>
    <xf numFmtId="0" fontId="7" fillId="16" borderId="29" xfId="0" applyFont="1" applyFill="1" applyBorder="1" applyAlignment="1">
      <alignment horizontal="center"/>
    </xf>
    <xf numFmtId="0" fontId="7" fillId="16" borderId="11" xfId="0" applyFont="1" applyFill="1" applyBorder="1" applyAlignment="1" applyProtection="1">
      <alignment horizontal="center"/>
      <protection locked="0"/>
    </xf>
  </cellXfs>
  <cellStyles count="59">
    <cellStyle name="Comma 2" xfId="45" xr:uid="{9D6C4554-A187-49C2-A67B-F1D1BDFDA6E3}"/>
    <cellStyle name="Currency 2" xfId="47" xr:uid="{04B51280-EE88-45F0-BF3A-B2B92ABA3662}"/>
    <cellStyle name="Currency 2 2" xfId="52" xr:uid="{97678DE5-1127-4562-8835-5EF3C4D2296F}"/>
    <cellStyle name="Currency_Book1" xfId="55" xr:uid="{F7C2A954-5F89-4625-A2AC-4E2ECD766C7B}"/>
    <cellStyle name="Euro 2" xfId="49" xr:uid="{9495C09C-3B68-4501-90EE-47D571748321}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2" xfId="43" xr:uid="{90048CC2-473A-4B7C-9330-2271F65CA151}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Moneda 2" xfId="54" xr:uid="{C730A93E-AF9B-4416-8CBA-AF6200E298E4}"/>
    <cellStyle name="Moneda 3" xfId="56" xr:uid="{13B79D4C-957D-42FA-8940-54CB890A1BE8}"/>
    <cellStyle name="Moneda 3 2" xfId="51" xr:uid="{3DAB5B72-3555-410B-8F88-E1356770D302}"/>
    <cellStyle name="Moneda 4" xfId="48" xr:uid="{3B4F3C81-185C-4ED1-B7ED-DBA466597306}"/>
    <cellStyle name="Normal" xfId="0" builtinId="0"/>
    <cellStyle name="Normal 2 2" xfId="40" xr:uid="{373FDB08-2BA3-48CC-A062-3AB217EDAB7C}"/>
    <cellStyle name="Normal 2 3" xfId="41" xr:uid="{0CD2E96A-5CFA-48AA-BE58-F3F499070758}"/>
    <cellStyle name="Normal 3" xfId="50" xr:uid="{9716A46C-5281-4D31-999F-727707AEB940}"/>
    <cellStyle name="Normal 3 2" xfId="42" xr:uid="{DDC9D570-086F-4B34-9D31-32429E7003EE}"/>
    <cellStyle name="Normal 4" xfId="39" xr:uid="{ADDB663D-B062-4237-BDC3-4EBF9D9D5B5D}"/>
    <cellStyle name="Normal_Customer Info" xfId="58" xr:uid="{58038E16-856A-4118-94D3-E43CA7474240}"/>
    <cellStyle name="Normal_Sheet1_1" xfId="57" xr:uid="{70A7646D-D825-4C56-9EC8-B2833733C5A2}"/>
    <cellStyle name="Percent 2" xfId="46" xr:uid="{7976B463-5DA3-4796-98A8-1ABE7544B229}"/>
    <cellStyle name="Porcentaje" xfId="44" builtinId="5"/>
    <cellStyle name="Porcentaje 2 2" xfId="53" xr:uid="{EF675A55-DA18-4B45-8D71-95939CA8C8C7}"/>
  </cellStyles>
  <dxfs count="0"/>
  <tableStyles count="0" defaultTableStyle="TableStyleMedium2" defaultPivotStyle="PivotStyleLight16"/>
  <colors>
    <mruColors>
      <color rgb="FF0AE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672465</xdr:colOff>
      <xdr:row>11</xdr:row>
      <xdr:rowOff>55245</xdr:rowOff>
    </xdr:from>
    <xdr:to>
      <xdr:col>6</xdr:col>
      <xdr:colOff>474345</xdr:colOff>
      <xdr:row>13</xdr:row>
      <xdr:rowOff>20955</xdr:rowOff>
    </xdr:to>
    <xdr:sp macro="" textlink="">
      <xdr:nvSpPr>
        <xdr:cNvPr id="6" name="Redondear rectángulo de esquina diagonal 3">
          <a:extLst>
            <a:ext uri="{FF2B5EF4-FFF2-40B4-BE49-F238E27FC236}">
              <a16:creationId xmlns:a16="http://schemas.microsoft.com/office/drawing/2014/main" id="{023EE9EA-F1C1-4693-8B97-F77E7BC2EE9B}"/>
            </a:ext>
          </a:extLst>
        </xdr:cNvPr>
        <xdr:cNvSpPr/>
      </xdr:nvSpPr>
      <xdr:spPr>
        <a:xfrm>
          <a:off x="2105025" y="1983105"/>
          <a:ext cx="5958840" cy="316230"/>
        </a:xfrm>
        <a:prstGeom prst="round2DiagRect">
          <a:avLst/>
        </a:prstGeom>
        <a:solidFill>
          <a:schemeClr val="bg1">
            <a:lumMod val="95000"/>
            <a:alpha val="9804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0</xdr:col>
      <xdr:colOff>155223</xdr:colOff>
      <xdr:row>0</xdr:row>
      <xdr:rowOff>162277</xdr:rowOff>
    </xdr:from>
    <xdr:ext cx="12142610" cy="647700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EE38FED1-D6F1-428D-9261-12FF3FACBAE6}"/>
            </a:ext>
          </a:extLst>
        </xdr:cNvPr>
        <xdr:cNvSpPr/>
      </xdr:nvSpPr>
      <xdr:spPr>
        <a:xfrm>
          <a:off x="155223" y="162277"/>
          <a:ext cx="12142610" cy="647700"/>
        </a:xfrm>
        <a:prstGeom prst="roundRect">
          <a:avLst>
            <a:gd name="adj" fmla="val 16667"/>
          </a:avLst>
        </a:prstGeom>
        <a:solidFill>
          <a:srgbClr val="0BF491"/>
        </a:solidFill>
        <a:ln>
          <a:noFill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3200" b="1" baseline="0">
              <a:solidFill>
                <a:sysClr val="windowText" lastClr="000000"/>
              </a:solidFill>
              <a:latin typeface="IBM Plex Sans" panose="020B0503050203000203" pitchFamily="34" charset="0"/>
              <a:ea typeface="Century Gothic"/>
              <a:cs typeface="Century Gothic"/>
              <a:sym typeface="Century Gothic"/>
            </a:rPr>
            <a:t>Funciones de Búsqueda: BuscarV , BuscarH, Buscar X</a:t>
          </a:r>
          <a:endParaRPr lang="es-ES" sz="3200" baseline="0">
            <a:solidFill>
              <a:sysClr val="windowText" lastClr="000000"/>
            </a:solidFill>
            <a:latin typeface="IBM Plex Sans" panose="020B0503050203000203" pitchFamily="34" charset="0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Clases/Inform&#225;tica%20IQS/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78C9-5DF9-4D5E-B048-AE8E0ABE79B3}">
  <dimension ref="B5:M12"/>
  <sheetViews>
    <sheetView zoomScale="40" zoomScaleNormal="40" workbookViewId="0">
      <selection activeCell="J6" sqref="J6"/>
    </sheetView>
  </sheetViews>
  <sheetFormatPr baseColWidth="10" defaultRowHeight="14.4" x14ac:dyDescent="0.3"/>
  <cols>
    <col min="1" max="16384" width="11.5546875" style="58"/>
  </cols>
  <sheetData>
    <row r="5" spans="2:13" ht="64.2" x14ac:dyDescent="1.25">
      <c r="B5" s="57" t="s">
        <v>973</v>
      </c>
    </row>
    <row r="6" spans="2:13" ht="64.2" x14ac:dyDescent="1.25">
      <c r="B6" s="57" t="s">
        <v>974</v>
      </c>
      <c r="M6" s="89"/>
    </row>
    <row r="8" spans="2:13" ht="27" x14ac:dyDescent="0.55000000000000004">
      <c r="B8" s="59" t="s">
        <v>975</v>
      </c>
    </row>
    <row r="9" spans="2:13" ht="19.2" x14ac:dyDescent="0.4">
      <c r="B9" s="60"/>
    </row>
    <row r="12" spans="2:13" ht="30" x14ac:dyDescent="0.6">
      <c r="B12" s="61" t="s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BD4F-E521-4E58-A4F1-DEFF0739E1D0}">
  <sheetPr codeName="Hoja5"/>
  <dimension ref="A7:V345"/>
  <sheetViews>
    <sheetView tabSelected="1" topLeftCell="A274" zoomScale="85" zoomScaleNormal="85" workbookViewId="0">
      <selection activeCell="F287" sqref="F287"/>
    </sheetView>
  </sheetViews>
  <sheetFormatPr baseColWidth="10" defaultRowHeight="13.8" x14ac:dyDescent="0.25"/>
  <cols>
    <col min="1" max="1" width="18.88671875" style="1" customWidth="1"/>
    <col min="2" max="2" width="26.44140625" style="1" customWidth="1"/>
    <col min="3" max="3" width="30.21875" style="1" bestFit="1" customWidth="1"/>
    <col min="4" max="4" width="30" style="1" bestFit="1" customWidth="1"/>
    <col min="5" max="5" width="20.6640625" style="1" customWidth="1"/>
    <col min="6" max="6" width="15.44140625" style="1" customWidth="1"/>
    <col min="7" max="7" width="18.109375" style="1" bestFit="1" customWidth="1"/>
    <col min="8" max="8" width="22.77734375" style="1" customWidth="1"/>
    <col min="9" max="9" width="19.5546875" style="1" bestFit="1" customWidth="1"/>
    <col min="10" max="10" width="15.5546875" style="1" customWidth="1"/>
    <col min="11" max="11" width="14.88671875" style="1" customWidth="1"/>
    <col min="12" max="12" width="9.5546875" style="1" customWidth="1"/>
    <col min="13" max="13" width="21.44140625" style="1" bestFit="1" customWidth="1"/>
    <col min="14" max="14" width="15.44140625" style="1" customWidth="1"/>
    <col min="15" max="16" width="20" style="1" bestFit="1" customWidth="1"/>
    <col min="17" max="17" width="21.109375" style="1" customWidth="1"/>
    <col min="18" max="18" width="15.33203125" style="1" customWidth="1"/>
    <col min="19" max="19" width="16.5546875" style="1" customWidth="1"/>
    <col min="20" max="20" width="14.33203125" style="1" bestFit="1" customWidth="1"/>
    <col min="21" max="22" width="11.6640625" style="1" bestFit="1" customWidth="1"/>
    <col min="23" max="16384" width="11.5546875" style="1"/>
  </cols>
  <sheetData>
    <row r="7" spans="1:20" x14ac:dyDescent="0.25">
      <c r="A7" s="2" t="s">
        <v>81</v>
      </c>
      <c r="B7" s="2" t="s">
        <v>82</v>
      </c>
    </row>
    <row r="10" spans="1:20" x14ac:dyDescent="0.25">
      <c r="B10" s="92" t="s">
        <v>34</v>
      </c>
      <c r="C10" s="92"/>
      <c r="D10" s="92"/>
      <c r="E10" s="92"/>
      <c r="F10" s="92"/>
    </row>
    <row r="11" spans="1:20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3" spans="1:20" x14ac:dyDescent="0.25">
      <c r="B13" s="93" t="s">
        <v>35</v>
      </c>
      <c r="C13" s="94"/>
      <c r="D13" s="94"/>
      <c r="E13" s="94"/>
      <c r="F13" s="94"/>
      <c r="G13" s="94"/>
      <c r="H13" s="95"/>
      <c r="J13" s="67" t="s">
        <v>36</v>
      </c>
      <c r="K13" s="67" t="s">
        <v>30</v>
      </c>
      <c r="M13" s="67" t="s">
        <v>30</v>
      </c>
      <c r="N13" s="67" t="s">
        <v>37</v>
      </c>
      <c r="P13" s="67" t="s">
        <v>36</v>
      </c>
      <c r="Q13" s="67" t="s">
        <v>38</v>
      </c>
      <c r="S13" s="67" t="s">
        <v>38</v>
      </c>
      <c r="T13" s="67" t="s">
        <v>39</v>
      </c>
    </row>
    <row r="14" spans="1:20" x14ac:dyDescent="0.25">
      <c r="B14" s="62" t="s">
        <v>36</v>
      </c>
      <c r="C14" s="62" t="s">
        <v>67</v>
      </c>
      <c r="D14" s="63" t="s">
        <v>30</v>
      </c>
      <c r="E14" s="64" t="s">
        <v>40</v>
      </c>
      <c r="F14" s="64" t="s">
        <v>37</v>
      </c>
      <c r="G14" s="64" t="s">
        <v>38</v>
      </c>
      <c r="H14" s="64" t="s">
        <v>39</v>
      </c>
      <c r="J14" s="65" t="s">
        <v>41</v>
      </c>
      <c r="K14" s="66" t="s">
        <v>42</v>
      </c>
      <c r="L14" s="11"/>
      <c r="M14" s="10" t="s">
        <v>43</v>
      </c>
      <c r="N14" s="9" t="s">
        <v>44</v>
      </c>
      <c r="P14" s="9" t="s">
        <v>41</v>
      </c>
      <c r="Q14" s="10" t="s">
        <v>45</v>
      </c>
      <c r="S14" s="10" t="s">
        <v>45</v>
      </c>
      <c r="T14" s="12">
        <v>100000</v>
      </c>
    </row>
    <row r="15" spans="1:20" x14ac:dyDescent="0.25">
      <c r="B15" s="13" t="s">
        <v>46</v>
      </c>
      <c r="C15" s="13">
        <v>300</v>
      </c>
      <c r="D15" s="100" t="str">
        <f>VLOOKUP(B15,$J$14:$K$28,2,0)</f>
        <v>Gorra</v>
      </c>
      <c r="E15" s="15"/>
      <c r="F15" s="14"/>
      <c r="G15" s="14"/>
      <c r="H15" s="16"/>
      <c r="I15" s="11"/>
      <c r="J15" s="65" t="s">
        <v>47</v>
      </c>
      <c r="K15" s="66" t="s">
        <v>48</v>
      </c>
      <c r="L15" s="11"/>
      <c r="M15" s="10" t="s">
        <v>49</v>
      </c>
      <c r="N15" s="9" t="s">
        <v>50</v>
      </c>
      <c r="P15" s="9" t="s">
        <v>47</v>
      </c>
      <c r="Q15" s="10" t="s">
        <v>51</v>
      </c>
      <c r="S15" s="10" t="s">
        <v>51</v>
      </c>
      <c r="T15" s="12">
        <v>50000</v>
      </c>
    </row>
    <row r="16" spans="1:20" x14ac:dyDescent="0.25">
      <c r="B16" s="9" t="s">
        <v>52</v>
      </c>
      <c r="C16" s="9">
        <v>900</v>
      </c>
      <c r="D16" s="100" t="str">
        <f t="shared" ref="D16:D29" si="0">VLOOKUP(B16,$J$14:$K$28,2,0)</f>
        <v>Jersey</v>
      </c>
      <c r="E16" s="15"/>
      <c r="F16" s="14"/>
      <c r="G16" s="14"/>
      <c r="H16" s="16"/>
      <c r="I16" s="11"/>
      <c r="J16" s="65" t="s">
        <v>46</v>
      </c>
      <c r="K16" s="66" t="s">
        <v>53</v>
      </c>
      <c r="L16" s="11"/>
      <c r="M16" s="10" t="s">
        <v>54</v>
      </c>
      <c r="N16" s="9" t="s">
        <v>44</v>
      </c>
      <c r="P16" s="9" t="s">
        <v>46</v>
      </c>
      <c r="Q16" s="10" t="s">
        <v>55</v>
      </c>
      <c r="S16" s="10" t="s">
        <v>55</v>
      </c>
      <c r="T16" s="12">
        <v>75000</v>
      </c>
    </row>
    <row r="17" spans="1:20" x14ac:dyDescent="0.25">
      <c r="B17" s="9" t="s">
        <v>56</v>
      </c>
      <c r="C17" s="9">
        <v>600</v>
      </c>
      <c r="D17" s="100" t="str">
        <f t="shared" si="0"/>
        <v>Chaqueta</v>
      </c>
      <c r="E17" s="15"/>
      <c r="F17" s="14"/>
      <c r="G17" s="14"/>
      <c r="H17" s="16"/>
      <c r="I17" s="11"/>
      <c r="J17" s="65" t="s">
        <v>57</v>
      </c>
      <c r="K17" s="66" t="s">
        <v>54</v>
      </c>
      <c r="L17" s="11"/>
      <c r="M17" s="10" t="s">
        <v>58</v>
      </c>
      <c r="N17" s="9" t="s">
        <v>50</v>
      </c>
      <c r="P17" s="9" t="s">
        <v>57</v>
      </c>
      <c r="Q17" s="10" t="s">
        <v>59</v>
      </c>
      <c r="S17" s="10" t="s">
        <v>59</v>
      </c>
      <c r="T17" s="12">
        <v>20000</v>
      </c>
    </row>
    <row r="18" spans="1:20" x14ac:dyDescent="0.25">
      <c r="B18" s="9" t="s">
        <v>57</v>
      </c>
      <c r="C18" s="9">
        <v>500</v>
      </c>
      <c r="D18" s="100" t="str">
        <f t="shared" si="0"/>
        <v>Camiseta</v>
      </c>
      <c r="E18" s="15"/>
      <c r="F18" s="14"/>
      <c r="G18" s="14"/>
      <c r="H18" s="16"/>
      <c r="I18" s="11"/>
      <c r="J18" s="65" t="s">
        <v>60</v>
      </c>
      <c r="K18" s="66" t="s">
        <v>61</v>
      </c>
      <c r="L18" s="11"/>
      <c r="M18" s="10" t="s">
        <v>62</v>
      </c>
      <c r="N18" s="9" t="s">
        <v>50</v>
      </c>
      <c r="P18" s="9" t="s">
        <v>60</v>
      </c>
      <c r="Q18" s="10" t="s">
        <v>45</v>
      </c>
    </row>
    <row r="19" spans="1:20" x14ac:dyDescent="0.25">
      <c r="B19" s="9" t="s">
        <v>63</v>
      </c>
      <c r="C19" s="9">
        <v>500</v>
      </c>
      <c r="D19" s="100" t="str">
        <f t="shared" si="0"/>
        <v>Pijama</v>
      </c>
      <c r="E19" s="15"/>
      <c r="F19" s="14"/>
      <c r="G19" s="14"/>
      <c r="H19" s="16"/>
      <c r="I19" s="11"/>
      <c r="J19" s="65" t="s">
        <v>64</v>
      </c>
      <c r="K19" s="66" t="s">
        <v>65</v>
      </c>
      <c r="L19" s="11"/>
      <c r="M19" s="10" t="s">
        <v>66</v>
      </c>
      <c r="N19" s="9" t="s">
        <v>50</v>
      </c>
      <c r="P19" s="9" t="s">
        <v>64</v>
      </c>
      <c r="Q19" s="10" t="s">
        <v>51</v>
      </c>
      <c r="S19" s="67" t="s">
        <v>67</v>
      </c>
      <c r="T19" s="67" t="s">
        <v>40</v>
      </c>
    </row>
    <row r="20" spans="1:20" x14ac:dyDescent="0.25">
      <c r="B20" s="9" t="s">
        <v>60</v>
      </c>
      <c r="C20" s="9">
        <v>600</v>
      </c>
      <c r="D20" s="100" t="str">
        <f t="shared" si="0"/>
        <v>Sudadera</v>
      </c>
      <c r="E20" s="15"/>
      <c r="F20" s="14"/>
      <c r="G20" s="14"/>
      <c r="H20" s="16"/>
      <c r="I20" s="11"/>
      <c r="J20" s="65" t="s">
        <v>68</v>
      </c>
      <c r="K20" s="66" t="s">
        <v>43</v>
      </c>
      <c r="L20" s="11"/>
      <c r="M20" s="10" t="s">
        <v>48</v>
      </c>
      <c r="N20" s="9" t="s">
        <v>44</v>
      </c>
      <c r="P20" s="9" t="s">
        <v>68</v>
      </c>
      <c r="Q20" s="10" t="s">
        <v>45</v>
      </c>
      <c r="S20" s="10">
        <v>100</v>
      </c>
      <c r="T20" s="12" t="s">
        <v>69</v>
      </c>
    </row>
    <row r="21" spans="1:20" x14ac:dyDescent="0.25">
      <c r="B21" s="9" t="s">
        <v>70</v>
      </c>
      <c r="C21" s="9">
        <v>1000</v>
      </c>
      <c r="D21" s="100" t="str">
        <f t="shared" si="0"/>
        <v>Pantalones</v>
      </c>
      <c r="E21" s="15"/>
      <c r="F21" s="14"/>
      <c r="G21" s="14"/>
      <c r="H21" s="16"/>
      <c r="I21" s="11"/>
      <c r="J21" s="65" t="s">
        <v>70</v>
      </c>
      <c r="K21" s="66" t="s">
        <v>71</v>
      </c>
      <c r="L21" s="11"/>
      <c r="M21" s="10" t="s">
        <v>53</v>
      </c>
      <c r="N21" s="9" t="s">
        <v>44</v>
      </c>
      <c r="P21" s="9" t="s">
        <v>70</v>
      </c>
      <c r="Q21" s="10" t="s">
        <v>45</v>
      </c>
      <c r="S21" s="10">
        <v>200</v>
      </c>
      <c r="T21" s="12" t="s">
        <v>69</v>
      </c>
    </row>
    <row r="22" spans="1:20" x14ac:dyDescent="0.25">
      <c r="B22" s="9" t="s">
        <v>41</v>
      </c>
      <c r="C22" s="9">
        <v>900</v>
      </c>
      <c r="D22" s="100" t="str">
        <f t="shared" si="0"/>
        <v>Guante</v>
      </c>
      <c r="E22" s="15"/>
      <c r="F22" s="14"/>
      <c r="G22" s="14"/>
      <c r="H22" s="16"/>
      <c r="I22" s="11"/>
      <c r="J22" s="65" t="s">
        <v>72</v>
      </c>
      <c r="K22" s="66" t="s">
        <v>49</v>
      </c>
      <c r="L22" s="11"/>
      <c r="M22" s="10" t="s">
        <v>65</v>
      </c>
      <c r="N22" s="9" t="s">
        <v>44</v>
      </c>
      <c r="P22" s="9" t="s">
        <v>72</v>
      </c>
      <c r="Q22" s="10" t="s">
        <v>55</v>
      </c>
      <c r="S22" s="10">
        <v>300</v>
      </c>
      <c r="T22" s="12" t="s">
        <v>69</v>
      </c>
    </row>
    <row r="23" spans="1:20" x14ac:dyDescent="0.25">
      <c r="B23" s="9" t="s">
        <v>64</v>
      </c>
      <c r="C23" s="9">
        <v>800</v>
      </c>
      <c r="D23" s="100" t="str">
        <f t="shared" si="0"/>
        <v>Gorro</v>
      </c>
      <c r="E23" s="15"/>
      <c r="F23" s="14"/>
      <c r="G23" s="14"/>
      <c r="H23" s="16"/>
      <c r="I23" s="11"/>
      <c r="J23" s="65" t="s">
        <v>52</v>
      </c>
      <c r="K23" s="66" t="s">
        <v>73</v>
      </c>
      <c r="L23" s="11"/>
      <c r="M23" s="10" t="s">
        <v>42</v>
      </c>
      <c r="N23" s="9" t="s">
        <v>44</v>
      </c>
      <c r="P23" s="9" t="s">
        <v>52</v>
      </c>
      <c r="Q23" s="10" t="s">
        <v>59</v>
      </c>
      <c r="S23" s="10">
        <v>400</v>
      </c>
      <c r="T23" s="12" t="s">
        <v>74</v>
      </c>
    </row>
    <row r="24" spans="1:20" x14ac:dyDescent="0.25">
      <c r="B24" s="9" t="s">
        <v>72</v>
      </c>
      <c r="C24" s="9">
        <v>700</v>
      </c>
      <c r="D24" s="100" t="str">
        <f t="shared" si="0"/>
        <v>Camisa</v>
      </c>
      <c r="E24" s="15"/>
      <c r="F24" s="14"/>
      <c r="G24" s="14"/>
      <c r="H24" s="16"/>
      <c r="I24" s="11"/>
      <c r="J24" s="65" t="s">
        <v>75</v>
      </c>
      <c r="K24" s="66" t="s">
        <v>76</v>
      </c>
      <c r="L24" s="11"/>
      <c r="M24" s="10" t="s">
        <v>73</v>
      </c>
      <c r="N24" s="9" t="s">
        <v>50</v>
      </c>
      <c r="P24" s="9" t="s">
        <v>75</v>
      </c>
      <c r="Q24" s="10" t="s">
        <v>59</v>
      </c>
      <c r="S24" s="10">
        <v>500</v>
      </c>
      <c r="T24" s="12" t="s">
        <v>74</v>
      </c>
    </row>
    <row r="25" spans="1:20" x14ac:dyDescent="0.25">
      <c r="B25" s="9" t="s">
        <v>77</v>
      </c>
      <c r="C25" s="9">
        <v>100</v>
      </c>
      <c r="D25" s="100" t="str">
        <f t="shared" si="0"/>
        <v>Falda</v>
      </c>
      <c r="E25" s="15"/>
      <c r="F25" s="14"/>
      <c r="G25" s="14"/>
      <c r="H25" s="16"/>
      <c r="I25" s="11"/>
      <c r="J25" s="65" t="s">
        <v>56</v>
      </c>
      <c r="K25" s="66" t="s">
        <v>62</v>
      </c>
      <c r="L25" s="11"/>
      <c r="M25" s="10" t="s">
        <v>71</v>
      </c>
      <c r="N25" s="9" t="s">
        <v>44</v>
      </c>
      <c r="P25" s="9" t="s">
        <v>56</v>
      </c>
      <c r="Q25" s="10" t="s">
        <v>55</v>
      </c>
      <c r="S25" s="10">
        <v>600</v>
      </c>
      <c r="T25" s="12" t="s">
        <v>74</v>
      </c>
    </row>
    <row r="26" spans="1:20" x14ac:dyDescent="0.25">
      <c r="B26" s="9" t="s">
        <v>47</v>
      </c>
      <c r="C26" s="9">
        <v>100</v>
      </c>
      <c r="D26" s="100" t="str">
        <f t="shared" si="0"/>
        <v>Gafas</v>
      </c>
      <c r="E26" s="15"/>
      <c r="F26" s="14"/>
      <c r="G26" s="14"/>
      <c r="H26" s="16"/>
      <c r="I26" s="11"/>
      <c r="J26" s="65" t="s">
        <v>77</v>
      </c>
      <c r="K26" s="66" t="s">
        <v>66</v>
      </c>
      <c r="L26" s="11"/>
      <c r="M26" s="10" t="s">
        <v>76</v>
      </c>
      <c r="N26" s="9" t="s">
        <v>50</v>
      </c>
      <c r="P26" s="9" t="s">
        <v>77</v>
      </c>
      <c r="Q26" s="10" t="s">
        <v>51</v>
      </c>
      <c r="S26" s="10">
        <v>700</v>
      </c>
      <c r="T26" s="12" t="s">
        <v>74</v>
      </c>
    </row>
    <row r="27" spans="1:20" x14ac:dyDescent="0.25">
      <c r="B27" s="9" t="s">
        <v>68</v>
      </c>
      <c r="C27" s="9">
        <v>800</v>
      </c>
      <c r="D27" s="100" t="str">
        <f t="shared" si="0"/>
        <v>Calcetines</v>
      </c>
      <c r="E27" s="15"/>
      <c r="F27" s="14"/>
      <c r="G27" s="14"/>
      <c r="H27" s="16"/>
      <c r="I27" s="11"/>
      <c r="J27" s="65" t="s">
        <v>63</v>
      </c>
      <c r="K27" s="66" t="s">
        <v>78</v>
      </c>
      <c r="L27" s="11"/>
      <c r="M27" s="10" t="s">
        <v>78</v>
      </c>
      <c r="N27" s="9" t="s">
        <v>50</v>
      </c>
      <c r="P27" s="9" t="s">
        <v>63</v>
      </c>
      <c r="Q27" s="10" t="s">
        <v>51</v>
      </c>
      <c r="S27" s="10">
        <v>800</v>
      </c>
      <c r="T27" s="12" t="s">
        <v>79</v>
      </c>
    </row>
    <row r="28" spans="1:20" x14ac:dyDescent="0.25">
      <c r="B28" s="9" t="s">
        <v>75</v>
      </c>
      <c r="C28" s="9">
        <v>700</v>
      </c>
      <c r="D28" s="100" t="str">
        <f t="shared" si="0"/>
        <v>Pañuelo</v>
      </c>
      <c r="E28" s="15"/>
      <c r="F28" s="14"/>
      <c r="G28" s="14"/>
      <c r="H28" s="16"/>
      <c r="I28" s="11"/>
      <c r="J28" s="65" t="s">
        <v>80</v>
      </c>
      <c r="K28" s="66" t="s">
        <v>58</v>
      </c>
      <c r="L28" s="11"/>
      <c r="M28" s="10" t="s">
        <v>61</v>
      </c>
      <c r="N28" s="9" t="s">
        <v>44</v>
      </c>
      <c r="P28" s="9" t="s">
        <v>80</v>
      </c>
      <c r="Q28" s="10" t="s">
        <v>45</v>
      </c>
      <c r="S28" s="10">
        <v>900</v>
      </c>
      <c r="T28" s="12" t="s">
        <v>79</v>
      </c>
    </row>
    <row r="29" spans="1:20" x14ac:dyDescent="0.25">
      <c r="B29" s="9" t="s">
        <v>80</v>
      </c>
      <c r="C29" s="9">
        <v>700</v>
      </c>
      <c r="D29" s="100" t="str">
        <f t="shared" si="0"/>
        <v>Camisón</v>
      </c>
      <c r="E29" s="15"/>
      <c r="F29" s="14"/>
      <c r="G29" s="14"/>
      <c r="H29" s="16"/>
      <c r="I29" s="11"/>
    </row>
    <row r="32" spans="1:20" ht="27.6" x14ac:dyDescent="0.25">
      <c r="A32" s="55" t="s">
        <v>968</v>
      </c>
      <c r="B32" s="2" t="s">
        <v>82</v>
      </c>
    </row>
    <row r="33" spans="2:6" s="18" customFormat="1" ht="14.4" thickBot="1" x14ac:dyDescent="0.3"/>
    <row r="34" spans="2:6" customFormat="1" ht="15" thickBot="1" x14ac:dyDescent="0.35">
      <c r="B34" s="96" t="s">
        <v>941</v>
      </c>
      <c r="C34" s="97"/>
      <c r="D34" s="97"/>
    </row>
    <row r="35" spans="2:6" customFormat="1" ht="14.4" x14ac:dyDescent="0.3">
      <c r="B35" s="69">
        <v>0</v>
      </c>
      <c r="C35" s="46">
        <v>0.13</v>
      </c>
      <c r="D35" s="47" t="s">
        <v>942</v>
      </c>
    </row>
    <row r="36" spans="2:6" customFormat="1" ht="14.4" x14ac:dyDescent="0.3">
      <c r="B36" s="69">
        <v>8456</v>
      </c>
      <c r="C36" s="46">
        <v>0.18</v>
      </c>
      <c r="D36" s="48" t="s">
        <v>943</v>
      </c>
    </row>
    <row r="37" spans="2:6" customFormat="1" ht="14.4" x14ac:dyDescent="0.3">
      <c r="B37" s="69">
        <v>15874</v>
      </c>
      <c r="C37" s="46">
        <v>0.22</v>
      </c>
      <c r="D37" s="49" t="s">
        <v>944</v>
      </c>
    </row>
    <row r="38" spans="2:6" customFormat="1" ht="14.4" x14ac:dyDescent="0.3">
      <c r="B38" s="69">
        <v>36897</v>
      </c>
      <c r="C38" s="46">
        <v>0.3</v>
      </c>
      <c r="D38" s="50" t="s">
        <v>945</v>
      </c>
    </row>
    <row r="39" spans="2:6" customFormat="1" ht="14.4" x14ac:dyDescent="0.3">
      <c r="B39" s="69">
        <v>87458</v>
      </c>
      <c r="C39" s="46">
        <v>0.39</v>
      </c>
      <c r="D39" s="51" t="s">
        <v>946</v>
      </c>
    </row>
    <row r="40" spans="2:6" customFormat="1" ht="15" thickBot="1" x14ac:dyDescent="0.35">
      <c r="B40" s="69">
        <v>141569</v>
      </c>
      <c r="C40" s="46">
        <v>0.45</v>
      </c>
      <c r="D40" s="52" t="s">
        <v>947</v>
      </c>
    </row>
    <row r="41" spans="2:6" customFormat="1" ht="14.4" x14ac:dyDescent="0.3"/>
    <row r="42" spans="2:6" customFormat="1" ht="14.4" x14ac:dyDescent="0.3"/>
    <row r="43" spans="2:6" customFormat="1" ht="14.4" x14ac:dyDescent="0.3">
      <c r="B43" s="68" t="s">
        <v>33</v>
      </c>
      <c r="C43" s="68" t="s">
        <v>32</v>
      </c>
      <c r="D43" s="68" t="s">
        <v>948</v>
      </c>
      <c r="E43" s="68" t="s">
        <v>949</v>
      </c>
    </row>
    <row r="44" spans="2:6" customFormat="1" ht="14.4" x14ac:dyDescent="0.3">
      <c r="B44" s="19" t="s">
        <v>950</v>
      </c>
      <c r="C44" s="53">
        <v>108343</v>
      </c>
      <c r="D44" s="54"/>
      <c r="E44" s="54"/>
      <c r="F44" s="56"/>
    </row>
    <row r="45" spans="2:6" customFormat="1" ht="14.4" x14ac:dyDescent="0.3">
      <c r="B45" s="19" t="s">
        <v>951</v>
      </c>
      <c r="C45" s="53">
        <v>20392</v>
      </c>
      <c r="D45" s="54"/>
      <c r="E45" s="54"/>
      <c r="F45" s="56"/>
    </row>
    <row r="46" spans="2:6" customFormat="1" ht="14.4" x14ac:dyDescent="0.3">
      <c r="B46" s="19" t="s">
        <v>952</v>
      </c>
      <c r="C46" s="53">
        <v>78073</v>
      </c>
      <c r="D46" s="54"/>
      <c r="E46" s="54"/>
      <c r="F46" s="56"/>
    </row>
    <row r="47" spans="2:6" customFormat="1" ht="14.4" x14ac:dyDescent="0.3">
      <c r="B47" s="19" t="s">
        <v>953</v>
      </c>
      <c r="C47" s="53">
        <v>6713</v>
      </c>
      <c r="D47" s="54"/>
      <c r="E47" s="54"/>
      <c r="F47" s="56"/>
    </row>
    <row r="48" spans="2:6" customFormat="1" ht="14.4" x14ac:dyDescent="0.3">
      <c r="B48" s="19" t="s">
        <v>954</v>
      </c>
      <c r="C48" s="53">
        <v>145130</v>
      </c>
      <c r="D48" s="54"/>
      <c r="E48" s="54"/>
      <c r="F48" s="56"/>
    </row>
    <row r="49" spans="1:16" customFormat="1" ht="14.4" x14ac:dyDescent="0.3">
      <c r="B49" s="19" t="s">
        <v>955</v>
      </c>
      <c r="C49" s="53">
        <v>71754</v>
      </c>
      <c r="D49" s="54"/>
      <c r="E49" s="54"/>
      <c r="F49" s="56"/>
    </row>
    <row r="50" spans="1:16" customFormat="1" ht="14.4" x14ac:dyDescent="0.3">
      <c r="B50" s="19" t="s">
        <v>956</v>
      </c>
      <c r="C50" s="53">
        <v>40314</v>
      </c>
      <c r="D50" s="54"/>
      <c r="E50" s="54"/>
      <c r="F50" s="56"/>
    </row>
    <row r="51" spans="1:16" customFormat="1" ht="14.4" x14ac:dyDescent="0.3">
      <c r="B51" s="19" t="s">
        <v>957</v>
      </c>
      <c r="C51" s="53">
        <v>54350</v>
      </c>
      <c r="D51" s="54"/>
      <c r="E51" s="54"/>
      <c r="F51" s="56"/>
    </row>
    <row r="52" spans="1:16" customFormat="1" ht="14.4" x14ac:dyDescent="0.3">
      <c r="B52" s="19" t="s">
        <v>958</v>
      </c>
      <c r="C52" s="53">
        <v>21787</v>
      </c>
      <c r="D52" s="54"/>
      <c r="E52" s="54"/>
      <c r="F52" s="56"/>
    </row>
    <row r="53" spans="1:16" customFormat="1" ht="14.4" x14ac:dyDescent="0.3">
      <c r="B53" s="19" t="s">
        <v>959</v>
      </c>
      <c r="C53" s="53">
        <v>20028</v>
      </c>
      <c r="D53" s="54"/>
      <c r="E53" s="54"/>
      <c r="F53" s="56"/>
    </row>
    <row r="54" spans="1:16" customFormat="1" ht="14.4" x14ac:dyDescent="0.3">
      <c r="B54" s="19" t="s">
        <v>960</v>
      </c>
      <c r="C54" s="53">
        <v>101118</v>
      </c>
      <c r="D54" s="54"/>
      <c r="E54" s="54"/>
      <c r="F54" s="56"/>
    </row>
    <row r="55" spans="1:16" customFormat="1" ht="14.4" x14ac:dyDescent="0.3">
      <c r="B55" s="19" t="s">
        <v>961</v>
      </c>
      <c r="C55" s="53">
        <v>104228</v>
      </c>
      <c r="D55" s="54"/>
      <c r="E55" s="54"/>
      <c r="F55" s="56"/>
    </row>
    <row r="56" spans="1:16" customFormat="1" ht="14.4" x14ac:dyDescent="0.3">
      <c r="B56" s="19" t="s">
        <v>962</v>
      </c>
      <c r="C56" s="53">
        <v>102140</v>
      </c>
      <c r="D56" s="54"/>
      <c r="E56" s="54"/>
      <c r="F56" s="56"/>
    </row>
    <row r="57" spans="1:16" customFormat="1" ht="14.4" x14ac:dyDescent="0.3">
      <c r="B57" s="19" t="s">
        <v>963</v>
      </c>
      <c r="C57" s="53">
        <v>138542</v>
      </c>
      <c r="D57" s="54"/>
      <c r="E57" s="54"/>
      <c r="F57" s="56"/>
    </row>
    <row r="58" spans="1:16" customFormat="1" ht="14.4" x14ac:dyDescent="0.3">
      <c r="B58" s="19" t="s">
        <v>964</v>
      </c>
      <c r="C58" s="53">
        <v>90790</v>
      </c>
      <c r="D58" s="54"/>
      <c r="E58" s="54"/>
      <c r="F58" s="56"/>
    </row>
    <row r="59" spans="1:16" customFormat="1" ht="14.4" x14ac:dyDescent="0.3">
      <c r="B59" s="19" t="s">
        <v>965</v>
      </c>
      <c r="C59" s="53">
        <v>53913</v>
      </c>
      <c r="D59" s="54"/>
      <c r="E59" s="54"/>
      <c r="F59" s="56"/>
    </row>
    <row r="60" spans="1:16" customFormat="1" ht="14.4" x14ac:dyDescent="0.3">
      <c r="B60" s="19"/>
      <c r="C60" s="53"/>
      <c r="D60" s="54"/>
      <c r="E60" s="54"/>
    </row>
    <row r="61" spans="1:16" customFormat="1" ht="14.4" x14ac:dyDescent="0.3">
      <c r="B61" s="19"/>
      <c r="C61" s="53"/>
      <c r="D61" s="54"/>
      <c r="E61" s="54"/>
    </row>
    <row r="62" spans="1:16" ht="15.6" customHeight="1" x14ac:dyDescent="0.25">
      <c r="A62" s="2" t="s">
        <v>969</v>
      </c>
      <c r="B62" s="2"/>
    </row>
    <row r="63" spans="1:16" ht="15.6" customHeight="1" thickBot="1" x14ac:dyDescent="0.3"/>
    <row r="64" spans="1:16" ht="15.6" customHeight="1" x14ac:dyDescent="0.25">
      <c r="B64" s="70" t="s">
        <v>83</v>
      </c>
      <c r="C64" s="70" t="s">
        <v>202</v>
      </c>
      <c r="D64" s="70" t="s">
        <v>33</v>
      </c>
      <c r="E64" s="70" t="s">
        <v>84</v>
      </c>
      <c r="F64" s="70" t="s">
        <v>85</v>
      </c>
      <c r="G64" s="70" t="s">
        <v>203</v>
      </c>
      <c r="H64" s="70" t="s">
        <v>204</v>
      </c>
      <c r="I64" s="70" t="s">
        <v>205</v>
      </c>
      <c r="J64" s="70" t="s">
        <v>206</v>
      </c>
      <c r="L64" s="71" t="s">
        <v>83</v>
      </c>
      <c r="M64" s="72" t="s">
        <v>202</v>
      </c>
      <c r="N64" s="72" t="s">
        <v>33</v>
      </c>
      <c r="O64" s="73" t="s">
        <v>84</v>
      </c>
      <c r="P64" s="74" t="s">
        <v>206</v>
      </c>
    </row>
    <row r="65" spans="2:16" ht="15.6" customHeight="1" x14ac:dyDescent="0.25">
      <c r="B65" s="20">
        <v>1054</v>
      </c>
      <c r="C65" s="20" t="s">
        <v>86</v>
      </c>
      <c r="D65" s="20" t="s">
        <v>87</v>
      </c>
      <c r="E65" s="20" t="s">
        <v>88</v>
      </c>
      <c r="F65" s="20" t="s">
        <v>89</v>
      </c>
      <c r="G65" s="20">
        <v>148</v>
      </c>
      <c r="H65" s="20" t="s">
        <v>90</v>
      </c>
      <c r="I65" s="21">
        <v>33344</v>
      </c>
      <c r="J65" s="22">
        <v>11.25</v>
      </c>
      <c r="L65" s="42">
        <v>1054</v>
      </c>
      <c r="M65" s="99" t="str" cm="1">
        <f t="array" ref="M65:P65">VLOOKUP(L65,$B$65:$I$101,{2,3,4,5},0)</f>
        <v>Smith</v>
      </c>
      <c r="N65" s="43" t="str">
        <v>Howard</v>
      </c>
      <c r="O65" s="43" t="str">
        <v>AT</v>
      </c>
      <c r="P65" s="44" t="str">
        <v>howards</v>
      </c>
    </row>
    <row r="66" spans="2:16" ht="15.6" customHeight="1" x14ac:dyDescent="0.25">
      <c r="B66" s="20">
        <v>1056</v>
      </c>
      <c r="C66" s="20" t="s">
        <v>91</v>
      </c>
      <c r="D66" s="20" t="s">
        <v>92</v>
      </c>
      <c r="E66" s="20" t="s">
        <v>88</v>
      </c>
      <c r="F66" s="20" t="s">
        <v>93</v>
      </c>
      <c r="G66" s="20">
        <v>121</v>
      </c>
      <c r="H66" s="20" t="s">
        <v>90</v>
      </c>
      <c r="I66" s="21">
        <v>29153</v>
      </c>
      <c r="J66" s="22">
        <v>12.25</v>
      </c>
      <c r="L66" s="42">
        <v>1056</v>
      </c>
      <c r="M66" s="99" t="str" cm="1">
        <f t="array" ref="M66:P66">VLOOKUP(L66,$B$65:$I$101,{2,3,4,5},0)</f>
        <v>Gonzales</v>
      </c>
      <c r="N66" s="43" t="str">
        <v>Joe</v>
      </c>
      <c r="O66" s="43" t="str">
        <v>AT</v>
      </c>
      <c r="P66" s="44" t="str">
        <v>joeg</v>
      </c>
    </row>
    <row r="67" spans="2:16" ht="15.6" customHeight="1" x14ac:dyDescent="0.25">
      <c r="B67" s="20">
        <v>1067</v>
      </c>
      <c r="C67" s="20" t="s">
        <v>94</v>
      </c>
      <c r="D67" s="20" t="s">
        <v>95</v>
      </c>
      <c r="E67" s="20" t="s">
        <v>88</v>
      </c>
      <c r="F67" s="20" t="s">
        <v>96</v>
      </c>
      <c r="G67" s="20">
        <v>123</v>
      </c>
      <c r="H67" s="20" t="s">
        <v>90</v>
      </c>
      <c r="I67" s="21">
        <v>32040</v>
      </c>
      <c r="J67" s="22">
        <v>14.55</v>
      </c>
      <c r="L67" s="42">
        <v>1067</v>
      </c>
      <c r="M67" s="99" t="str" cm="1">
        <f t="array" ref="M67:P67">VLOOKUP(L67,$B$65:$I$101,{2,3,4,5},0)</f>
        <v>Scote</v>
      </c>
      <c r="N67" s="43" t="str">
        <v>Gail</v>
      </c>
      <c r="O67" s="43" t="str">
        <v>AT</v>
      </c>
      <c r="P67" s="44" t="str">
        <v>gails</v>
      </c>
    </row>
    <row r="68" spans="2:16" ht="15.6" customHeight="1" x14ac:dyDescent="0.25">
      <c r="B68" s="20">
        <v>1075</v>
      </c>
      <c r="C68" s="20" t="s">
        <v>97</v>
      </c>
      <c r="D68" s="20" t="s">
        <v>98</v>
      </c>
      <c r="E68" s="20" t="s">
        <v>99</v>
      </c>
      <c r="F68" s="20" t="s">
        <v>100</v>
      </c>
      <c r="G68" s="20">
        <v>126</v>
      </c>
      <c r="H68" s="20" t="s">
        <v>101</v>
      </c>
      <c r="I68" s="21">
        <v>33823</v>
      </c>
      <c r="J68" s="22">
        <v>11.25</v>
      </c>
      <c r="L68" s="42">
        <v>1075</v>
      </c>
      <c r="M68" s="99" t="str" cm="1">
        <f t="array" ref="M68:P68">VLOOKUP(L68,$B$65:$I$101,{2,3,4,5},0)</f>
        <v>Kane</v>
      </c>
      <c r="N68" s="43" t="str">
        <v>Sheryl</v>
      </c>
      <c r="O68" s="43" t="str">
        <v>AD</v>
      </c>
      <c r="P68" s="44" t="str">
        <v>sherylk</v>
      </c>
    </row>
    <row r="69" spans="2:16" ht="15.6" customHeight="1" x14ac:dyDescent="0.25">
      <c r="B69" s="20">
        <v>1078</v>
      </c>
      <c r="C69" s="20" t="s">
        <v>102</v>
      </c>
      <c r="D69" s="20" t="s">
        <v>103</v>
      </c>
      <c r="E69" s="20" t="s">
        <v>104</v>
      </c>
      <c r="F69" s="20" t="s">
        <v>105</v>
      </c>
      <c r="G69" s="20">
        <v>101</v>
      </c>
      <c r="H69" s="20" t="s">
        <v>101</v>
      </c>
      <c r="I69" s="21">
        <v>31503</v>
      </c>
      <c r="J69" s="22">
        <v>10.199999999999999</v>
      </c>
      <c r="L69" s="42">
        <v>1078</v>
      </c>
      <c r="M69" s="99" t="str" cm="1">
        <f t="array" ref="M69:P69">VLOOKUP(L69,$B$65:$I$101,{2,3,4,5},0)</f>
        <v>Hapsbuch</v>
      </c>
      <c r="N69" s="43" t="str">
        <v>Kendrick</v>
      </c>
      <c r="O69" s="43" t="str">
        <v>AC</v>
      </c>
      <c r="P69" s="44" t="str">
        <v>kendrickh</v>
      </c>
    </row>
    <row r="70" spans="2:16" ht="15.6" customHeight="1" x14ac:dyDescent="0.25">
      <c r="B70" s="20">
        <v>1152</v>
      </c>
      <c r="C70" s="20" t="s">
        <v>106</v>
      </c>
      <c r="D70" s="20" t="s">
        <v>107</v>
      </c>
      <c r="E70" s="20" t="s">
        <v>99</v>
      </c>
      <c r="F70" s="20" t="s">
        <v>108</v>
      </c>
      <c r="G70" s="20">
        <v>118</v>
      </c>
      <c r="H70" s="20" t="s">
        <v>101</v>
      </c>
      <c r="I70" s="21">
        <v>32894</v>
      </c>
      <c r="J70" s="22">
        <v>12.25</v>
      </c>
      <c r="L70" s="42">
        <v>1152</v>
      </c>
      <c r="M70" s="99" t="str" cm="1">
        <f t="array" ref="M70:P70">VLOOKUP(L70,$B$65:$I$101,{2,3,4,5},0)</f>
        <v>Henders</v>
      </c>
      <c r="N70" s="43" t="str">
        <v>Mark</v>
      </c>
      <c r="O70" s="43" t="str">
        <v>AD</v>
      </c>
      <c r="P70" s="44" t="str">
        <v>markh</v>
      </c>
    </row>
    <row r="71" spans="2:16" ht="15.6" customHeight="1" x14ac:dyDescent="0.25">
      <c r="B71" s="20">
        <v>1196</v>
      </c>
      <c r="C71" s="20" t="s">
        <v>109</v>
      </c>
      <c r="D71" s="20" t="s">
        <v>110</v>
      </c>
      <c r="E71" s="20" t="s">
        <v>111</v>
      </c>
      <c r="F71" s="20" t="s">
        <v>112</v>
      </c>
      <c r="G71" s="20">
        <v>289</v>
      </c>
      <c r="H71" s="20" t="s">
        <v>113</v>
      </c>
      <c r="I71" s="21">
        <v>35886</v>
      </c>
      <c r="J71" s="22">
        <v>9.9499999999999993</v>
      </c>
      <c r="L71" s="42">
        <v>1196</v>
      </c>
      <c r="M71" s="99" t="str" cm="1">
        <f t="array" ref="M71:P71">VLOOKUP(L71,$B$65:$I$101,{2,3,4,5},0)</f>
        <v>Atherton</v>
      </c>
      <c r="N71" s="43" t="str">
        <v>Katie</v>
      </c>
      <c r="O71" s="43" t="str">
        <v>HR</v>
      </c>
      <c r="P71" s="44" t="str">
        <v>katiea</v>
      </c>
    </row>
    <row r="72" spans="2:16" ht="15.6" customHeight="1" x14ac:dyDescent="0.25">
      <c r="B72" s="20">
        <v>1284</v>
      </c>
      <c r="C72" s="20" t="s">
        <v>114</v>
      </c>
      <c r="D72" s="20" t="s">
        <v>115</v>
      </c>
      <c r="E72" s="20" t="s">
        <v>116</v>
      </c>
      <c r="F72" s="20" t="s">
        <v>117</v>
      </c>
      <c r="G72" s="20">
        <v>124</v>
      </c>
      <c r="H72" s="20" t="s">
        <v>90</v>
      </c>
      <c r="I72" s="21">
        <v>31051</v>
      </c>
      <c r="J72" s="22">
        <v>12.3</v>
      </c>
      <c r="L72" s="42">
        <v>1284</v>
      </c>
      <c r="M72" s="99" t="str" cm="1">
        <f t="array" ref="M72:P72">VLOOKUP(L72,$B$65:$I$101,{2,3,4,5},0)</f>
        <v>Bellwood</v>
      </c>
      <c r="N72" s="43" t="str">
        <v>Frank</v>
      </c>
      <c r="O72" s="43" t="str">
        <v>MK</v>
      </c>
      <c r="P72" s="44" t="str">
        <v>frankb</v>
      </c>
    </row>
    <row r="73" spans="2:16" ht="15.6" customHeight="1" x14ac:dyDescent="0.25">
      <c r="B73" s="20">
        <v>1290</v>
      </c>
      <c r="C73" s="20" t="s">
        <v>118</v>
      </c>
      <c r="D73" s="20" t="s">
        <v>119</v>
      </c>
      <c r="E73" s="20" t="s">
        <v>99</v>
      </c>
      <c r="F73" s="20" t="s">
        <v>120</v>
      </c>
      <c r="G73" s="20">
        <v>113</v>
      </c>
      <c r="H73" s="20" t="s">
        <v>101</v>
      </c>
      <c r="I73" s="21">
        <v>31050</v>
      </c>
      <c r="J73" s="22">
        <v>13.25</v>
      </c>
      <c r="L73" s="42"/>
      <c r="M73" s="99" t="e" cm="1">
        <f t="array" ref="M73">VLOOKUP(L73,$B$65:$I$101,{2,3,4,5},0)</f>
        <v>#N/A</v>
      </c>
      <c r="N73" s="43"/>
      <c r="O73" s="43"/>
      <c r="P73" s="44"/>
    </row>
    <row r="74" spans="2:16" ht="15.6" customHeight="1" x14ac:dyDescent="0.25">
      <c r="B74" s="20">
        <v>1293</v>
      </c>
      <c r="C74" s="20" t="s">
        <v>121</v>
      </c>
      <c r="D74" s="20" t="s">
        <v>122</v>
      </c>
      <c r="E74" s="20" t="s">
        <v>111</v>
      </c>
      <c r="F74" s="20" t="s">
        <v>123</v>
      </c>
      <c r="G74" s="20">
        <v>205</v>
      </c>
      <c r="H74" s="20" t="s">
        <v>113</v>
      </c>
      <c r="I74" s="21">
        <v>30939</v>
      </c>
      <c r="J74" s="22">
        <v>10.199999999999999</v>
      </c>
      <c r="L74" s="42"/>
      <c r="M74" s="99" t="e" cm="1">
        <f t="array" ref="M74">VLOOKUP(L74,$B$65:$I$101,{2,3,4,5},0)</f>
        <v>#N/A</v>
      </c>
      <c r="N74" s="43"/>
      <c r="O74" s="43"/>
      <c r="P74" s="44"/>
    </row>
    <row r="75" spans="2:16" ht="15.6" customHeight="1" x14ac:dyDescent="0.25">
      <c r="B75" s="20">
        <v>1299</v>
      </c>
      <c r="C75" s="20" t="s">
        <v>124</v>
      </c>
      <c r="D75" s="20" t="s">
        <v>125</v>
      </c>
      <c r="E75" s="20" t="s">
        <v>126</v>
      </c>
      <c r="F75" s="20" t="s">
        <v>127</v>
      </c>
      <c r="G75" s="20">
        <v>127</v>
      </c>
      <c r="H75" s="20" t="s">
        <v>90</v>
      </c>
      <c r="I75" s="21">
        <v>32863</v>
      </c>
      <c r="J75" s="22">
        <v>12.2</v>
      </c>
      <c r="L75" s="42"/>
      <c r="M75" s="99" t="e" cm="1">
        <f t="array" ref="M75">VLOOKUP(L75,$B$65:$I$101,{2,3,4,5},0)</f>
        <v>#N/A</v>
      </c>
      <c r="N75" s="43"/>
      <c r="O75" s="43"/>
      <c r="P75" s="44"/>
    </row>
    <row r="76" spans="2:16" ht="15.6" customHeight="1" x14ac:dyDescent="0.25">
      <c r="B76" s="20">
        <v>1302</v>
      </c>
      <c r="C76" s="20" t="s">
        <v>128</v>
      </c>
      <c r="D76" s="20" t="s">
        <v>129</v>
      </c>
      <c r="E76" s="20" t="s">
        <v>116</v>
      </c>
      <c r="F76" s="20" t="s">
        <v>130</v>
      </c>
      <c r="G76" s="20">
        <v>139</v>
      </c>
      <c r="H76" s="20" t="s">
        <v>90</v>
      </c>
      <c r="I76" s="21">
        <v>30900</v>
      </c>
      <c r="J76" s="22">
        <v>14.25</v>
      </c>
      <c r="L76" s="42">
        <v>1302</v>
      </c>
      <c r="M76" s="99" t="str" cm="1">
        <f t="array" ref="M76:P76">VLOOKUP(L76,$B$65:$I$101,{2,3,4,5},0)</f>
        <v>Sindole</v>
      </c>
      <c r="N76" s="43" t="str">
        <v>Randy</v>
      </c>
      <c r="O76" s="43" t="str">
        <v>MK</v>
      </c>
      <c r="P76" s="44" t="str">
        <v>randys</v>
      </c>
    </row>
    <row r="77" spans="2:16" ht="15.6" customHeight="1" x14ac:dyDescent="0.25">
      <c r="B77" s="20">
        <v>1310</v>
      </c>
      <c r="C77" s="20" t="s">
        <v>86</v>
      </c>
      <c r="D77" s="20" t="s">
        <v>131</v>
      </c>
      <c r="E77" s="20" t="s">
        <v>126</v>
      </c>
      <c r="F77" s="20" t="s">
        <v>132</v>
      </c>
      <c r="G77" s="20">
        <v>137</v>
      </c>
      <c r="H77" s="20" t="s">
        <v>90</v>
      </c>
      <c r="I77" s="21">
        <v>31689</v>
      </c>
      <c r="J77" s="22">
        <v>11.5</v>
      </c>
      <c r="L77" s="42">
        <v>1310</v>
      </c>
      <c r="M77" s="99" t="str" cm="1">
        <f t="array" ref="M77:P77">VLOOKUP(L77,$B$65:$I$101,{2,3,4,5},0)</f>
        <v>Smith</v>
      </c>
      <c r="N77" s="43" t="str">
        <v>Ellen</v>
      </c>
      <c r="O77" s="43" t="str">
        <v>MF</v>
      </c>
      <c r="P77" s="44" t="str">
        <v>ellens</v>
      </c>
    </row>
    <row r="78" spans="2:16" ht="15.6" customHeight="1" x14ac:dyDescent="0.25">
      <c r="B78" s="20">
        <v>1329</v>
      </c>
      <c r="C78" s="20" t="s">
        <v>133</v>
      </c>
      <c r="D78" s="20" t="s">
        <v>134</v>
      </c>
      <c r="E78" s="20" t="s">
        <v>104</v>
      </c>
      <c r="F78" s="20" t="s">
        <v>135</v>
      </c>
      <c r="G78" s="20">
        <v>151</v>
      </c>
      <c r="H78" s="20" t="s">
        <v>101</v>
      </c>
      <c r="I78" s="21">
        <v>32561</v>
      </c>
      <c r="J78" s="22">
        <v>10.35</v>
      </c>
      <c r="L78" s="42">
        <v>1329</v>
      </c>
      <c r="M78" s="99" t="str" cm="1">
        <f t="array" ref="M78:P78">VLOOKUP(L78,$B$65:$I$101,{2,3,4,5},0)</f>
        <v>Vuanuo</v>
      </c>
      <c r="N78" s="43" t="str">
        <v>Tuome</v>
      </c>
      <c r="O78" s="43" t="str">
        <v>AC</v>
      </c>
      <c r="P78" s="44" t="str">
        <v>tuomev</v>
      </c>
    </row>
    <row r="79" spans="2:16" ht="15.6" customHeight="1" x14ac:dyDescent="0.25">
      <c r="B79" s="20">
        <v>1333</v>
      </c>
      <c r="C79" s="20" t="s">
        <v>136</v>
      </c>
      <c r="D79" s="20" t="s">
        <v>137</v>
      </c>
      <c r="E79" s="20" t="s">
        <v>111</v>
      </c>
      <c r="F79" s="20" t="s">
        <v>138</v>
      </c>
      <c r="G79" s="20">
        <v>122</v>
      </c>
      <c r="H79" s="20" t="s">
        <v>113</v>
      </c>
      <c r="I79" s="21">
        <v>32979</v>
      </c>
      <c r="J79" s="22">
        <v>10.15</v>
      </c>
      <c r="L79" s="42">
        <v>1333</v>
      </c>
      <c r="M79" s="99" t="str" cm="1">
        <f t="array" ref="M79:P79">VLOOKUP(L79,$B$65:$I$101,{2,3,4,5},0)</f>
        <v>Szcznyck</v>
      </c>
      <c r="N79" s="43" t="str">
        <v>Tadeuz</v>
      </c>
      <c r="O79" s="43" t="str">
        <v>HR</v>
      </c>
      <c r="P79" s="44" t="str">
        <v>tadeuzs</v>
      </c>
    </row>
    <row r="80" spans="2:16" ht="15.6" customHeight="1" thickBot="1" x14ac:dyDescent="0.3">
      <c r="B80" s="20">
        <v>1368</v>
      </c>
      <c r="C80" s="20" t="s">
        <v>139</v>
      </c>
      <c r="D80" s="20" t="s">
        <v>140</v>
      </c>
      <c r="E80" s="20" t="s">
        <v>99</v>
      </c>
      <c r="F80" s="20" t="s">
        <v>141</v>
      </c>
      <c r="G80" s="20">
        <v>132</v>
      </c>
      <c r="H80" s="20" t="s">
        <v>101</v>
      </c>
      <c r="I80" s="21">
        <v>30386</v>
      </c>
      <c r="J80" s="22">
        <v>12.25</v>
      </c>
      <c r="L80" s="45">
        <v>1368</v>
      </c>
      <c r="M80" s="99" t="str" cm="1">
        <f t="array" ref="M80:P80">VLOOKUP(L80,$B$65:$I$101,{2,3,4,5},0)</f>
        <v>Wu</v>
      </c>
      <c r="N80" s="43" t="str">
        <v>Tammy</v>
      </c>
      <c r="O80" s="43" t="str">
        <v>AD</v>
      </c>
      <c r="P80" s="44" t="str">
        <v>tammyw</v>
      </c>
    </row>
    <row r="81" spans="2:10" ht="15.6" customHeight="1" x14ac:dyDescent="0.25">
      <c r="B81" s="20">
        <v>1509</v>
      </c>
      <c r="C81" s="20" t="s">
        <v>142</v>
      </c>
      <c r="D81" s="20" t="s">
        <v>143</v>
      </c>
      <c r="E81" s="20" t="s">
        <v>88</v>
      </c>
      <c r="F81" s="20" t="s">
        <v>144</v>
      </c>
      <c r="G81" s="20">
        <v>135</v>
      </c>
      <c r="H81" s="20" t="s">
        <v>90</v>
      </c>
      <c r="I81" s="21">
        <v>31217</v>
      </c>
      <c r="J81" s="22">
        <v>13.25</v>
      </c>
    </row>
    <row r="82" spans="2:10" ht="15.6" customHeight="1" x14ac:dyDescent="0.25">
      <c r="B82" s="20">
        <v>1516</v>
      </c>
      <c r="C82" s="20" t="s">
        <v>145</v>
      </c>
      <c r="D82" s="20" t="s">
        <v>146</v>
      </c>
      <c r="E82" s="20" t="s">
        <v>104</v>
      </c>
      <c r="F82" s="20" t="s">
        <v>147</v>
      </c>
      <c r="G82" s="20">
        <v>105</v>
      </c>
      <c r="H82" s="20" t="s">
        <v>101</v>
      </c>
      <c r="I82" s="21">
        <v>31112</v>
      </c>
      <c r="J82" s="22">
        <v>9.5</v>
      </c>
    </row>
    <row r="83" spans="2:10" ht="15.6" customHeight="1" x14ac:dyDescent="0.25">
      <c r="B83" s="20">
        <v>1529</v>
      </c>
      <c r="C83" s="20" t="s">
        <v>148</v>
      </c>
      <c r="D83" s="20" t="s">
        <v>149</v>
      </c>
      <c r="E83" s="20" t="s">
        <v>116</v>
      </c>
      <c r="F83" s="20" t="s">
        <v>150</v>
      </c>
      <c r="G83" s="20">
        <v>129</v>
      </c>
      <c r="H83" s="20" t="s">
        <v>90</v>
      </c>
      <c r="I83" s="21">
        <v>31805</v>
      </c>
      <c r="J83" s="22">
        <v>11.3</v>
      </c>
    </row>
    <row r="84" spans="2:10" ht="15.6" customHeight="1" x14ac:dyDescent="0.25">
      <c r="B84" s="20">
        <v>1656</v>
      </c>
      <c r="C84" s="20" t="s">
        <v>151</v>
      </c>
      <c r="D84" s="20" t="s">
        <v>152</v>
      </c>
      <c r="E84" s="20" t="s">
        <v>126</v>
      </c>
      <c r="F84" s="20" t="s">
        <v>153</v>
      </c>
      <c r="G84" s="20">
        <v>149</v>
      </c>
      <c r="H84" s="20" t="s">
        <v>90</v>
      </c>
      <c r="I84" s="21">
        <v>32125</v>
      </c>
      <c r="J84" s="22">
        <v>12.35</v>
      </c>
    </row>
    <row r="85" spans="2:10" ht="15.6" customHeight="1" x14ac:dyDescent="0.25">
      <c r="B85" s="20">
        <v>1672</v>
      </c>
      <c r="C85" s="20" t="s">
        <v>154</v>
      </c>
      <c r="D85" s="20" t="s">
        <v>155</v>
      </c>
      <c r="E85" s="20" t="s">
        <v>126</v>
      </c>
      <c r="F85" s="20" t="s">
        <v>156</v>
      </c>
      <c r="G85" s="20">
        <v>114</v>
      </c>
      <c r="H85" s="20" t="s">
        <v>90</v>
      </c>
      <c r="I85" s="21">
        <v>32979</v>
      </c>
      <c r="J85" s="22">
        <v>11.9</v>
      </c>
    </row>
    <row r="86" spans="2:10" ht="15.6" customHeight="1" x14ac:dyDescent="0.25">
      <c r="B86" s="20">
        <v>1673</v>
      </c>
      <c r="C86" s="20" t="s">
        <v>157</v>
      </c>
      <c r="D86" s="20" t="s">
        <v>115</v>
      </c>
      <c r="E86" s="20" t="s">
        <v>99</v>
      </c>
      <c r="F86" s="20" t="s">
        <v>158</v>
      </c>
      <c r="G86" s="20">
        <v>112</v>
      </c>
      <c r="H86" s="20" t="s">
        <v>101</v>
      </c>
      <c r="I86" s="21">
        <v>33688</v>
      </c>
      <c r="J86" s="22">
        <v>11.85</v>
      </c>
    </row>
    <row r="87" spans="2:10" ht="15.6" customHeight="1" x14ac:dyDescent="0.25">
      <c r="B87" s="20">
        <v>1676</v>
      </c>
      <c r="C87" s="20" t="s">
        <v>159</v>
      </c>
      <c r="D87" s="20" t="s">
        <v>160</v>
      </c>
      <c r="E87" s="20" t="s">
        <v>116</v>
      </c>
      <c r="F87" s="20" t="s">
        <v>161</v>
      </c>
      <c r="G87" s="20">
        <v>115</v>
      </c>
      <c r="H87" s="20" t="s">
        <v>90</v>
      </c>
      <c r="I87" s="21">
        <v>29885</v>
      </c>
      <c r="J87" s="22">
        <v>10.75</v>
      </c>
    </row>
    <row r="88" spans="2:10" ht="15.6" customHeight="1" x14ac:dyDescent="0.25">
      <c r="B88" s="20">
        <v>1721</v>
      </c>
      <c r="C88" s="20" t="s">
        <v>162</v>
      </c>
      <c r="D88" s="20" t="s">
        <v>163</v>
      </c>
      <c r="E88" s="20" t="s">
        <v>111</v>
      </c>
      <c r="F88" s="20" t="s">
        <v>164</v>
      </c>
      <c r="G88" s="20">
        <v>102</v>
      </c>
      <c r="H88" s="20" t="s">
        <v>113</v>
      </c>
      <c r="I88" s="21">
        <v>33091</v>
      </c>
      <c r="J88" s="22">
        <v>9.75</v>
      </c>
    </row>
    <row r="89" spans="2:10" ht="15.6" customHeight="1" x14ac:dyDescent="0.25">
      <c r="B89" s="20">
        <v>1723</v>
      </c>
      <c r="C89" s="20" t="s">
        <v>165</v>
      </c>
      <c r="D89" s="20" t="s">
        <v>107</v>
      </c>
      <c r="E89" s="20" t="s">
        <v>116</v>
      </c>
      <c r="F89" s="20" t="s">
        <v>166</v>
      </c>
      <c r="G89" s="20">
        <v>145</v>
      </c>
      <c r="H89" s="20" t="s">
        <v>90</v>
      </c>
      <c r="I89" s="21">
        <v>28531</v>
      </c>
      <c r="J89" s="22">
        <v>13.95</v>
      </c>
    </row>
    <row r="90" spans="2:10" ht="15.6" customHeight="1" x14ac:dyDescent="0.25">
      <c r="B90" s="20">
        <v>1758</v>
      </c>
      <c r="C90" s="20" t="s">
        <v>167</v>
      </c>
      <c r="D90" s="20" t="s">
        <v>168</v>
      </c>
      <c r="E90" s="20" t="s">
        <v>104</v>
      </c>
      <c r="F90" s="20" t="s">
        <v>169</v>
      </c>
      <c r="G90" s="20">
        <v>107</v>
      </c>
      <c r="H90" s="20" t="s">
        <v>101</v>
      </c>
      <c r="I90" s="21">
        <v>30028</v>
      </c>
      <c r="J90" s="22">
        <v>11.2</v>
      </c>
    </row>
    <row r="91" spans="2:10" ht="15.6" customHeight="1" x14ac:dyDescent="0.25">
      <c r="B91" s="20">
        <v>1792</v>
      </c>
      <c r="C91" s="20" t="s">
        <v>170</v>
      </c>
      <c r="D91" s="20" t="s">
        <v>171</v>
      </c>
      <c r="E91" s="20" t="s">
        <v>88</v>
      </c>
      <c r="F91" s="20" t="s">
        <v>172</v>
      </c>
      <c r="G91" s="20">
        <v>111</v>
      </c>
      <c r="H91" s="20" t="s">
        <v>90</v>
      </c>
      <c r="I91" s="21">
        <v>33231</v>
      </c>
      <c r="J91" s="22">
        <v>10.3</v>
      </c>
    </row>
    <row r="92" spans="2:10" ht="15.6" customHeight="1" x14ac:dyDescent="0.25">
      <c r="B92" s="20">
        <v>1814</v>
      </c>
      <c r="C92" s="20" t="s">
        <v>173</v>
      </c>
      <c r="D92" s="20" t="s">
        <v>174</v>
      </c>
      <c r="E92" s="20" t="s">
        <v>111</v>
      </c>
      <c r="F92" s="20" t="s">
        <v>175</v>
      </c>
      <c r="G92" s="20">
        <v>103</v>
      </c>
      <c r="H92" s="20" t="s">
        <v>113</v>
      </c>
      <c r="I92" s="21">
        <v>32571</v>
      </c>
      <c r="J92" s="22">
        <v>12.25</v>
      </c>
    </row>
    <row r="93" spans="2:10" ht="15.6" customHeight="1" x14ac:dyDescent="0.25">
      <c r="B93" s="20">
        <v>1908</v>
      </c>
      <c r="C93" s="20" t="s">
        <v>176</v>
      </c>
      <c r="D93" s="20" t="s">
        <v>177</v>
      </c>
      <c r="E93" s="20" t="s">
        <v>88</v>
      </c>
      <c r="F93" s="20" t="s">
        <v>178</v>
      </c>
      <c r="G93" s="20">
        <v>152</v>
      </c>
      <c r="H93" s="20" t="s">
        <v>90</v>
      </c>
      <c r="I93" s="21">
        <v>30817</v>
      </c>
      <c r="J93" s="22">
        <v>10.25</v>
      </c>
    </row>
    <row r="94" spans="2:10" ht="15.6" customHeight="1" x14ac:dyDescent="0.25">
      <c r="B94" s="20">
        <v>1931</v>
      </c>
      <c r="C94" s="20" t="s">
        <v>179</v>
      </c>
      <c r="D94" s="20" t="s">
        <v>180</v>
      </c>
      <c r="E94" s="20" t="s">
        <v>104</v>
      </c>
      <c r="F94" s="20" t="s">
        <v>181</v>
      </c>
      <c r="G94" s="20">
        <v>110</v>
      </c>
      <c r="H94" s="20" t="s">
        <v>101</v>
      </c>
      <c r="I94" s="21">
        <v>32679</v>
      </c>
      <c r="J94" s="22">
        <v>9.85</v>
      </c>
    </row>
    <row r="95" spans="2:10" x14ac:dyDescent="0.25">
      <c r="B95" s="20">
        <v>1960</v>
      </c>
      <c r="C95" s="20" t="s">
        <v>182</v>
      </c>
      <c r="D95" s="20" t="s">
        <v>183</v>
      </c>
      <c r="E95" s="20" t="s">
        <v>126</v>
      </c>
      <c r="F95" s="20" t="s">
        <v>184</v>
      </c>
      <c r="G95" s="20">
        <v>150</v>
      </c>
      <c r="H95" s="20" t="s">
        <v>90</v>
      </c>
      <c r="I95" s="21">
        <v>31729</v>
      </c>
      <c r="J95" s="22">
        <v>11.65</v>
      </c>
    </row>
    <row r="96" spans="2:10" x14ac:dyDescent="0.25">
      <c r="B96" s="20">
        <v>1964</v>
      </c>
      <c r="C96" s="20" t="s">
        <v>185</v>
      </c>
      <c r="D96" s="20" t="s">
        <v>186</v>
      </c>
      <c r="E96" s="20" t="s">
        <v>104</v>
      </c>
      <c r="F96" s="20" t="s">
        <v>187</v>
      </c>
      <c r="G96" s="20">
        <v>108</v>
      </c>
      <c r="H96" s="20" t="s">
        <v>101</v>
      </c>
      <c r="I96" s="21">
        <v>33559</v>
      </c>
      <c r="J96" s="22">
        <v>9.25</v>
      </c>
    </row>
    <row r="97" spans="1:10" x14ac:dyDescent="0.25">
      <c r="B97" s="20">
        <v>1975</v>
      </c>
      <c r="C97" s="20" t="s">
        <v>188</v>
      </c>
      <c r="D97" s="20" t="s">
        <v>189</v>
      </c>
      <c r="E97" s="20" t="s">
        <v>104</v>
      </c>
      <c r="F97" s="20" t="s">
        <v>190</v>
      </c>
      <c r="G97" s="20">
        <v>125</v>
      </c>
      <c r="H97" s="20" t="s">
        <v>101</v>
      </c>
      <c r="I97" s="21">
        <v>35125</v>
      </c>
      <c r="J97" s="22">
        <v>9.25</v>
      </c>
    </row>
    <row r="98" spans="1:10" x14ac:dyDescent="0.25">
      <c r="B98" s="20">
        <v>1983</v>
      </c>
      <c r="C98" s="20" t="s">
        <v>185</v>
      </c>
      <c r="D98" s="20" t="s">
        <v>191</v>
      </c>
      <c r="E98" s="20" t="s">
        <v>88</v>
      </c>
      <c r="F98" s="20" t="s">
        <v>192</v>
      </c>
      <c r="G98" s="20">
        <v>154</v>
      </c>
      <c r="H98" s="20" t="s">
        <v>90</v>
      </c>
      <c r="I98" s="21">
        <v>35609</v>
      </c>
      <c r="J98" s="22">
        <v>11</v>
      </c>
    </row>
    <row r="99" spans="1:10" x14ac:dyDescent="0.25">
      <c r="B99" s="20">
        <v>1990</v>
      </c>
      <c r="C99" s="20" t="s">
        <v>193</v>
      </c>
      <c r="D99" s="20" t="s">
        <v>194</v>
      </c>
      <c r="E99" s="20" t="s">
        <v>126</v>
      </c>
      <c r="F99" s="20" t="s">
        <v>195</v>
      </c>
      <c r="G99" s="20">
        <v>198</v>
      </c>
      <c r="H99" s="20" t="s">
        <v>90</v>
      </c>
      <c r="I99" s="21">
        <v>35840</v>
      </c>
      <c r="J99" s="22">
        <v>10.95</v>
      </c>
    </row>
    <row r="100" spans="1:10" x14ac:dyDescent="0.25">
      <c r="B100" s="20">
        <v>1995</v>
      </c>
      <c r="C100" s="20" t="s">
        <v>196</v>
      </c>
      <c r="D100" s="20" t="s">
        <v>197</v>
      </c>
      <c r="E100" s="20" t="s">
        <v>88</v>
      </c>
      <c r="F100" s="20" t="s">
        <v>198</v>
      </c>
      <c r="G100" s="20">
        <v>198</v>
      </c>
      <c r="H100" s="20" t="s">
        <v>90</v>
      </c>
      <c r="I100" s="21">
        <v>35855</v>
      </c>
      <c r="J100" s="22">
        <v>11.75</v>
      </c>
    </row>
    <row r="101" spans="1:10" x14ac:dyDescent="0.25">
      <c r="B101" s="20">
        <v>1999</v>
      </c>
      <c r="C101" s="20" t="s">
        <v>199</v>
      </c>
      <c r="D101" s="20" t="s">
        <v>200</v>
      </c>
      <c r="E101" s="20" t="s">
        <v>111</v>
      </c>
      <c r="F101" s="20" t="s">
        <v>201</v>
      </c>
      <c r="G101" s="20">
        <v>428</v>
      </c>
      <c r="H101" s="20" t="s">
        <v>113</v>
      </c>
      <c r="I101" s="21">
        <v>35981</v>
      </c>
      <c r="J101" s="22">
        <v>10.15</v>
      </c>
    </row>
    <row r="106" spans="1:10" x14ac:dyDescent="0.25">
      <c r="A106" s="2" t="s">
        <v>970</v>
      </c>
    </row>
    <row r="108" spans="1:10" x14ac:dyDescent="0.25">
      <c r="B108" s="76" t="s">
        <v>211</v>
      </c>
      <c r="C108" s="76">
        <v>2024</v>
      </c>
      <c r="D108" s="76">
        <v>2025</v>
      </c>
      <c r="E108" s="25"/>
      <c r="F108" s="77" t="s">
        <v>30</v>
      </c>
      <c r="G108" s="77" t="s">
        <v>967</v>
      </c>
      <c r="H108" s="77" t="s">
        <v>976</v>
      </c>
    </row>
    <row r="109" spans="1:10" ht="15" x14ac:dyDescent="0.25">
      <c r="B109" s="75" t="s">
        <v>207</v>
      </c>
      <c r="C109" s="75">
        <v>24500</v>
      </c>
      <c r="D109" s="75">
        <v>33000</v>
      </c>
      <c r="E109" s="26"/>
      <c r="F109" s="78" t="s">
        <v>208</v>
      </c>
      <c r="G109" s="31" cm="1">
        <f t="array" ref="G109">SUM(VLOOKUP(F109,$B$109:$D$112,{2,3},0))</f>
        <v>35400</v>
      </c>
      <c r="H109" s="98" cm="1">
        <f t="array" ref="H109">SUM(VLOOKUP(F109,$B$109:$D$112,{2,3},0))</f>
        <v>35400</v>
      </c>
    </row>
    <row r="110" spans="1:10" ht="18" x14ac:dyDescent="0.35">
      <c r="B110" s="75" t="s">
        <v>208</v>
      </c>
      <c r="C110" s="75">
        <v>16700</v>
      </c>
      <c r="D110" s="75">
        <v>18700</v>
      </c>
      <c r="E110" s="24"/>
      <c r="F110" s="23"/>
      <c r="G110" s="41"/>
      <c r="H110" s="23"/>
    </row>
    <row r="111" spans="1:10" ht="18" x14ac:dyDescent="0.35">
      <c r="B111" s="75" t="s">
        <v>209</v>
      </c>
      <c r="C111" s="75">
        <v>2500</v>
      </c>
      <c r="D111" s="75">
        <v>8400</v>
      </c>
      <c r="E111" s="24"/>
      <c r="F111" s="4" t="s">
        <v>213</v>
      </c>
      <c r="G111" s="4"/>
      <c r="H111" s="27"/>
      <c r="I111" s="4"/>
      <c r="J111" s="4"/>
    </row>
    <row r="112" spans="1:10" ht="18" x14ac:dyDescent="0.35">
      <c r="B112" s="75" t="s">
        <v>210</v>
      </c>
      <c r="C112" s="75">
        <v>5500</v>
      </c>
      <c r="D112" s="75">
        <v>6000</v>
      </c>
      <c r="E112" s="24"/>
      <c r="F112" s="28" t="s">
        <v>212</v>
      </c>
      <c r="G112" s="4"/>
      <c r="H112" s="29"/>
      <c r="I112" s="4"/>
      <c r="J112" s="4"/>
    </row>
    <row r="114" spans="1:9" x14ac:dyDescent="0.25">
      <c r="A114" s="2" t="s">
        <v>940</v>
      </c>
    </row>
    <row r="116" spans="1:9" ht="18" x14ac:dyDescent="0.35">
      <c r="B116" s="76" t="s">
        <v>272</v>
      </c>
      <c r="C116" s="76" t="s">
        <v>273</v>
      </c>
      <c r="D116" s="76" t="s">
        <v>271</v>
      </c>
      <c r="E116" s="76" t="s">
        <v>274</v>
      </c>
      <c r="F116" s="30"/>
      <c r="G116" s="2" t="s">
        <v>277</v>
      </c>
      <c r="H116" s="2" t="s">
        <v>275</v>
      </c>
      <c r="I116" s="2" t="s">
        <v>276</v>
      </c>
    </row>
    <row r="117" spans="1:9" ht="18" x14ac:dyDescent="0.35">
      <c r="B117" s="1" t="s">
        <v>214</v>
      </c>
      <c r="C117" s="1" t="s">
        <v>215</v>
      </c>
      <c r="D117" s="1" t="str">
        <f>B117&amp;C117</f>
        <v>Abigail AalderinkSales</v>
      </c>
      <c r="E117" s="32">
        <v>60569</v>
      </c>
      <c r="F117" s="23"/>
      <c r="G117" s="33">
        <f>VLOOKUP(H117&amp;I117,$D$117:$E$170,2,0)</f>
        <v>70556</v>
      </c>
      <c r="H117" s="1" t="s">
        <v>216</v>
      </c>
      <c r="I117" s="1" t="s">
        <v>111</v>
      </c>
    </row>
    <row r="118" spans="1:9" ht="18" x14ac:dyDescent="0.35">
      <c r="B118" s="1" t="s">
        <v>217</v>
      </c>
      <c r="C118" s="1" t="s">
        <v>215</v>
      </c>
      <c r="D118" s="1" t="str">
        <f t="shared" ref="D118:D170" si="1">B118&amp;C118</f>
        <v>Sanford BartoloSales</v>
      </c>
      <c r="E118" s="32">
        <v>81603</v>
      </c>
      <c r="F118" s="23"/>
      <c r="G118" s="41">
        <f>VLOOKUP(H118&amp;I118,$D$117:$E$170,2,0)</f>
        <v>70556</v>
      </c>
      <c r="H118" s="1" t="s">
        <v>216</v>
      </c>
      <c r="I118" s="1" t="s">
        <v>111</v>
      </c>
    </row>
    <row r="119" spans="1:9" ht="18" x14ac:dyDescent="0.35">
      <c r="B119" s="1" t="s">
        <v>218</v>
      </c>
      <c r="C119" s="1" t="s">
        <v>215</v>
      </c>
      <c r="D119" s="1" t="str">
        <f t="shared" si="1"/>
        <v>Samuel BartnickSales</v>
      </c>
      <c r="E119" s="32">
        <v>86281</v>
      </c>
      <c r="F119" s="23"/>
      <c r="G119" s="23"/>
      <c r="H119" s="23"/>
      <c r="I119" s="23"/>
    </row>
    <row r="120" spans="1:9" ht="18" x14ac:dyDescent="0.35">
      <c r="B120" s="1" t="s">
        <v>219</v>
      </c>
      <c r="C120" s="1" t="s">
        <v>220</v>
      </c>
      <c r="D120" s="1" t="str">
        <f t="shared" si="1"/>
        <v>John DumasIT</v>
      </c>
      <c r="E120" s="32">
        <v>84186</v>
      </c>
      <c r="F120" s="23"/>
      <c r="G120" s="23"/>
      <c r="H120" s="23"/>
      <c r="I120" s="23"/>
    </row>
    <row r="121" spans="1:9" ht="18" x14ac:dyDescent="0.35">
      <c r="B121" s="1" t="s">
        <v>221</v>
      </c>
      <c r="C121" s="1" t="s">
        <v>222</v>
      </c>
      <c r="D121" s="1" t="str">
        <f t="shared" si="1"/>
        <v>Kristi HinesProduction</v>
      </c>
      <c r="E121" s="32">
        <v>85775</v>
      </c>
      <c r="F121" s="23"/>
      <c r="G121" s="23"/>
      <c r="H121" s="23"/>
      <c r="I121" s="23"/>
    </row>
    <row r="122" spans="1:9" ht="18" x14ac:dyDescent="0.35">
      <c r="B122" s="1" t="s">
        <v>223</v>
      </c>
      <c r="C122" s="1" t="s">
        <v>220</v>
      </c>
      <c r="D122" s="1" t="str">
        <f t="shared" si="1"/>
        <v>Apple LynIT</v>
      </c>
      <c r="E122" s="32">
        <v>75144</v>
      </c>
      <c r="F122" s="23"/>
      <c r="G122" s="23"/>
      <c r="H122" s="23"/>
      <c r="I122" s="23"/>
    </row>
    <row r="123" spans="1:9" ht="18" x14ac:dyDescent="0.35">
      <c r="B123" s="1" t="s">
        <v>224</v>
      </c>
      <c r="C123" s="1" t="s">
        <v>111</v>
      </c>
      <c r="D123" s="1" t="str">
        <f t="shared" si="1"/>
        <v>Lee NazalHR</v>
      </c>
      <c r="E123" s="32">
        <v>82162</v>
      </c>
      <c r="F123" s="23"/>
      <c r="G123" s="23"/>
      <c r="H123" s="23"/>
      <c r="I123" s="23"/>
    </row>
    <row r="124" spans="1:9" ht="18" x14ac:dyDescent="0.35">
      <c r="B124" s="1" t="s">
        <v>225</v>
      </c>
      <c r="C124" s="1" t="s">
        <v>226</v>
      </c>
      <c r="D124" s="1" t="str">
        <f t="shared" si="1"/>
        <v>Lindsy KlineMarketing</v>
      </c>
      <c r="E124" s="32">
        <v>98915</v>
      </c>
      <c r="F124" s="23"/>
      <c r="G124" s="23"/>
      <c r="H124" s="23"/>
      <c r="I124" s="23"/>
    </row>
    <row r="125" spans="1:9" ht="18" x14ac:dyDescent="0.35">
      <c r="B125" s="1" t="s">
        <v>227</v>
      </c>
      <c r="C125" s="1" t="s">
        <v>111</v>
      </c>
      <c r="D125" s="1" t="str">
        <f t="shared" si="1"/>
        <v>Vicky JamesHR</v>
      </c>
      <c r="E125" s="32">
        <v>83207</v>
      </c>
      <c r="F125" s="23"/>
      <c r="G125" s="23"/>
      <c r="H125" s="23"/>
      <c r="I125" s="23"/>
    </row>
    <row r="126" spans="1:9" ht="18" x14ac:dyDescent="0.35">
      <c r="B126" s="1" t="s">
        <v>228</v>
      </c>
      <c r="C126" s="1" t="s">
        <v>220</v>
      </c>
      <c r="D126" s="1" t="str">
        <f t="shared" si="1"/>
        <v>Bradley SackIT</v>
      </c>
      <c r="E126" s="32">
        <v>64717</v>
      </c>
      <c r="F126" s="23"/>
      <c r="G126" s="23"/>
      <c r="H126" s="23"/>
      <c r="I126" s="23"/>
    </row>
    <row r="127" spans="1:9" ht="18" x14ac:dyDescent="0.35">
      <c r="B127" s="1" t="s">
        <v>229</v>
      </c>
      <c r="C127" s="1" t="s">
        <v>215</v>
      </c>
      <c r="D127" s="1" t="str">
        <f t="shared" si="1"/>
        <v>Steven LamarSales</v>
      </c>
      <c r="E127" s="32">
        <v>64931</v>
      </c>
      <c r="F127" s="23"/>
      <c r="G127" s="23"/>
      <c r="H127" s="23"/>
      <c r="I127" s="23"/>
    </row>
    <row r="128" spans="1:9" ht="18" x14ac:dyDescent="0.35">
      <c r="B128" s="1" t="s">
        <v>230</v>
      </c>
      <c r="C128" s="1" t="s">
        <v>220</v>
      </c>
      <c r="D128" s="1" t="str">
        <f t="shared" si="1"/>
        <v>Tom BrionesIT</v>
      </c>
      <c r="E128" s="32">
        <v>70988</v>
      </c>
      <c r="F128" s="23"/>
      <c r="G128" s="23"/>
      <c r="H128" s="23"/>
      <c r="I128" s="23"/>
    </row>
    <row r="129" spans="2:9" ht="18" x14ac:dyDescent="0.35">
      <c r="B129" s="1" t="s">
        <v>231</v>
      </c>
      <c r="C129" s="1" t="s">
        <v>111</v>
      </c>
      <c r="D129" s="1" t="str">
        <f t="shared" si="1"/>
        <v>Mike O'NeilHR</v>
      </c>
      <c r="E129" s="32">
        <v>72254</v>
      </c>
      <c r="F129" s="23"/>
      <c r="G129" s="23"/>
      <c r="H129" s="23"/>
      <c r="I129" s="23"/>
    </row>
    <row r="130" spans="2:9" ht="18" x14ac:dyDescent="0.35">
      <c r="B130" s="1" t="s">
        <v>232</v>
      </c>
      <c r="C130" s="1" t="s">
        <v>233</v>
      </c>
      <c r="D130" s="1" t="str">
        <f t="shared" si="1"/>
        <v>Elly KamAdm</v>
      </c>
      <c r="E130" s="32">
        <v>63434</v>
      </c>
      <c r="F130" s="23"/>
      <c r="G130" s="23"/>
      <c r="H130" s="23"/>
      <c r="I130" s="23"/>
    </row>
    <row r="131" spans="2:9" ht="18" x14ac:dyDescent="0.35">
      <c r="B131" s="1" t="s">
        <v>234</v>
      </c>
      <c r="C131" s="1" t="s">
        <v>233</v>
      </c>
      <c r="D131" s="1" t="str">
        <f t="shared" si="1"/>
        <v>Steven DavidsonAdm</v>
      </c>
      <c r="E131" s="32">
        <v>62637</v>
      </c>
      <c r="F131" s="23"/>
      <c r="G131" s="23"/>
      <c r="H131" s="23"/>
      <c r="I131" s="23"/>
    </row>
    <row r="132" spans="2:9" ht="18" x14ac:dyDescent="0.35">
      <c r="B132" s="1" t="s">
        <v>216</v>
      </c>
      <c r="C132" s="1" t="s">
        <v>111</v>
      </c>
      <c r="D132" s="1" t="str">
        <f t="shared" si="1"/>
        <v>Nate HarrisHR</v>
      </c>
      <c r="E132" s="32">
        <v>70556</v>
      </c>
      <c r="F132" s="23"/>
      <c r="G132" s="23"/>
      <c r="H132" s="23"/>
      <c r="I132" s="23"/>
    </row>
    <row r="133" spans="2:9" ht="18" x14ac:dyDescent="0.35">
      <c r="B133" s="1" t="s">
        <v>235</v>
      </c>
      <c r="C133" s="1" t="s">
        <v>220</v>
      </c>
      <c r="D133" s="1" t="str">
        <f t="shared" si="1"/>
        <v>Bryan SloaneIT</v>
      </c>
      <c r="E133" s="32">
        <v>74243</v>
      </c>
      <c r="F133" s="23"/>
      <c r="G133" s="23"/>
      <c r="H133" s="23"/>
      <c r="I133" s="23"/>
    </row>
    <row r="134" spans="2:9" ht="18" x14ac:dyDescent="0.35">
      <c r="B134" s="1" t="s">
        <v>236</v>
      </c>
      <c r="C134" s="1" t="s">
        <v>215</v>
      </c>
      <c r="D134" s="1" t="str">
        <f t="shared" si="1"/>
        <v>Chris BorgogniSales</v>
      </c>
      <c r="E134" s="32">
        <v>89758</v>
      </c>
      <c r="F134" s="23"/>
      <c r="G134" s="23"/>
      <c r="H134" s="23"/>
      <c r="I134" s="23"/>
    </row>
    <row r="135" spans="2:9" ht="18" x14ac:dyDescent="0.35">
      <c r="B135" s="1" t="s">
        <v>237</v>
      </c>
      <c r="C135" s="1" t="s">
        <v>215</v>
      </c>
      <c r="D135" s="1" t="str">
        <f t="shared" si="1"/>
        <v>David GoodsSales</v>
      </c>
      <c r="E135" s="32">
        <v>79876</v>
      </c>
      <c r="F135" s="23"/>
      <c r="G135" s="23"/>
      <c r="H135" s="23"/>
      <c r="I135" s="23"/>
    </row>
    <row r="136" spans="2:9" ht="18" x14ac:dyDescent="0.35">
      <c r="B136" s="1" t="s">
        <v>238</v>
      </c>
      <c r="C136" s="1" t="s">
        <v>226</v>
      </c>
      <c r="D136" s="1" t="str">
        <f t="shared" si="1"/>
        <v>Chatsworth MillerMarketing</v>
      </c>
      <c r="E136" s="32">
        <v>71358</v>
      </c>
      <c r="F136" s="23"/>
      <c r="G136" s="23"/>
      <c r="H136" s="23"/>
      <c r="I136" s="23"/>
    </row>
    <row r="137" spans="2:9" ht="18" x14ac:dyDescent="0.35">
      <c r="B137" s="1" t="s">
        <v>239</v>
      </c>
      <c r="C137" s="1" t="s">
        <v>233</v>
      </c>
      <c r="D137" s="1" t="str">
        <f t="shared" si="1"/>
        <v>Stephanie MillerAdm</v>
      </c>
      <c r="E137" s="32">
        <v>84889</v>
      </c>
      <c r="F137" s="23"/>
      <c r="G137" s="23"/>
      <c r="H137" s="23"/>
      <c r="I137" s="23"/>
    </row>
    <row r="138" spans="2:9" ht="18" x14ac:dyDescent="0.35">
      <c r="B138" s="1" t="s">
        <v>228</v>
      </c>
      <c r="C138" s="1" t="s">
        <v>233</v>
      </c>
      <c r="D138" s="1" t="str">
        <f t="shared" si="1"/>
        <v>Bradley SackAdm</v>
      </c>
      <c r="E138" s="32">
        <v>63713</v>
      </c>
      <c r="F138" s="23"/>
      <c r="G138" s="23"/>
      <c r="H138" s="23"/>
      <c r="I138" s="23"/>
    </row>
    <row r="139" spans="2:9" ht="18" x14ac:dyDescent="0.35">
      <c r="B139" s="1" t="s">
        <v>240</v>
      </c>
      <c r="C139" s="1" t="s">
        <v>215</v>
      </c>
      <c r="D139" s="1" t="str">
        <f t="shared" si="1"/>
        <v>Mary OmsSales</v>
      </c>
      <c r="E139" s="32">
        <v>62108</v>
      </c>
      <c r="F139" s="23"/>
      <c r="G139" s="23"/>
      <c r="H139" s="23"/>
      <c r="I139" s="23"/>
    </row>
    <row r="140" spans="2:9" ht="18" x14ac:dyDescent="0.35">
      <c r="B140" s="1" t="s">
        <v>241</v>
      </c>
      <c r="C140" s="1" t="s">
        <v>233</v>
      </c>
      <c r="D140" s="1" t="str">
        <f t="shared" si="1"/>
        <v>Jaremy DavisAdm</v>
      </c>
      <c r="E140" s="32">
        <v>65200</v>
      </c>
      <c r="F140" s="23"/>
      <c r="G140" s="23"/>
      <c r="H140" s="23"/>
      <c r="I140" s="23"/>
    </row>
    <row r="141" spans="2:9" ht="18" x14ac:dyDescent="0.35">
      <c r="B141" s="1" t="s">
        <v>242</v>
      </c>
      <c r="C141" s="1" t="s">
        <v>215</v>
      </c>
      <c r="D141" s="1" t="str">
        <f t="shared" si="1"/>
        <v>Darrel HobbsSales</v>
      </c>
      <c r="E141" s="32">
        <v>98302</v>
      </c>
      <c r="F141" s="23"/>
      <c r="G141" s="23"/>
      <c r="H141" s="23"/>
      <c r="I141" s="23"/>
    </row>
    <row r="142" spans="2:9" ht="18" x14ac:dyDescent="0.35">
      <c r="B142" s="1" t="s">
        <v>243</v>
      </c>
      <c r="C142" s="1" t="s">
        <v>222</v>
      </c>
      <c r="D142" s="1" t="str">
        <f t="shared" si="1"/>
        <v>David JonesProduction</v>
      </c>
      <c r="E142" s="32">
        <v>99458</v>
      </c>
      <c r="F142" s="23"/>
      <c r="G142" s="23"/>
      <c r="H142" s="23"/>
      <c r="I142" s="23"/>
    </row>
    <row r="143" spans="2:9" ht="18" x14ac:dyDescent="0.35">
      <c r="B143" s="1" t="s">
        <v>244</v>
      </c>
      <c r="C143" s="1" t="s">
        <v>222</v>
      </c>
      <c r="D143" s="1" t="str">
        <f t="shared" si="1"/>
        <v>Mitch GramlowProduction</v>
      </c>
      <c r="E143" s="32">
        <v>89276</v>
      </c>
      <c r="F143" s="23"/>
      <c r="G143" s="23"/>
      <c r="H143" s="23"/>
      <c r="I143" s="23"/>
    </row>
    <row r="144" spans="2:9" ht="18" x14ac:dyDescent="0.35">
      <c r="B144" s="1" t="s">
        <v>245</v>
      </c>
      <c r="C144" s="1" t="s">
        <v>215</v>
      </c>
      <c r="D144" s="1" t="str">
        <f t="shared" si="1"/>
        <v>Valerie StevensSales</v>
      </c>
      <c r="E144" s="32">
        <v>72179</v>
      </c>
      <c r="F144" s="23"/>
      <c r="G144" s="23"/>
      <c r="H144" s="23"/>
      <c r="I144" s="23"/>
    </row>
    <row r="145" spans="2:9" ht="18" x14ac:dyDescent="0.35">
      <c r="B145" s="1" t="s">
        <v>246</v>
      </c>
      <c r="C145" s="1" t="s">
        <v>233</v>
      </c>
      <c r="D145" s="1" t="str">
        <f t="shared" si="1"/>
        <v>Andrew GuptaAdm</v>
      </c>
      <c r="E145" s="32">
        <v>92985</v>
      </c>
      <c r="F145" s="23"/>
      <c r="G145" s="23"/>
      <c r="H145" s="23"/>
      <c r="I145" s="23"/>
    </row>
    <row r="146" spans="2:9" ht="18" x14ac:dyDescent="0.35">
      <c r="B146" s="1" t="s">
        <v>247</v>
      </c>
      <c r="C146" s="1" t="s">
        <v>248</v>
      </c>
      <c r="D146" s="1" t="str">
        <f t="shared" si="1"/>
        <v>Sam ZaborszkyAccounting</v>
      </c>
      <c r="E146" s="32">
        <v>85065</v>
      </c>
      <c r="F146" s="23"/>
      <c r="G146" s="23"/>
      <c r="H146" s="23"/>
      <c r="I146" s="23"/>
    </row>
    <row r="147" spans="2:9" ht="18" x14ac:dyDescent="0.35">
      <c r="B147" s="1" t="s">
        <v>249</v>
      </c>
      <c r="C147" s="1" t="s">
        <v>248</v>
      </c>
      <c r="D147" s="1" t="str">
        <f t="shared" si="1"/>
        <v>Joe KeenanAccounting</v>
      </c>
      <c r="E147" s="32">
        <v>75120</v>
      </c>
      <c r="F147" s="23"/>
      <c r="G147" s="23"/>
      <c r="H147" s="23"/>
      <c r="I147" s="23"/>
    </row>
    <row r="148" spans="2:9" ht="18" x14ac:dyDescent="0.35">
      <c r="B148" s="1" t="s">
        <v>250</v>
      </c>
      <c r="C148" s="1" t="s">
        <v>233</v>
      </c>
      <c r="D148" s="1" t="str">
        <f t="shared" si="1"/>
        <v>Susan RicasAdm</v>
      </c>
      <c r="E148" s="32">
        <v>95055</v>
      </c>
      <c r="F148" s="23"/>
      <c r="G148" s="23"/>
      <c r="H148" s="23"/>
      <c r="I148" s="23"/>
    </row>
    <row r="149" spans="2:9" ht="18" x14ac:dyDescent="0.35">
      <c r="B149" s="1" t="s">
        <v>251</v>
      </c>
      <c r="C149" s="1" t="s">
        <v>222</v>
      </c>
      <c r="D149" s="1" t="str">
        <f t="shared" si="1"/>
        <v>Peter BowlandProduction</v>
      </c>
      <c r="E149" s="32">
        <v>65722</v>
      </c>
      <c r="F149" s="23"/>
      <c r="G149" s="23"/>
      <c r="H149" s="23"/>
      <c r="I149" s="23"/>
    </row>
    <row r="150" spans="2:9" ht="18" x14ac:dyDescent="0.35">
      <c r="B150" s="1" t="s">
        <v>252</v>
      </c>
      <c r="C150" s="1" t="s">
        <v>220</v>
      </c>
      <c r="D150" s="1" t="str">
        <f t="shared" si="1"/>
        <v>Jonny ChanIT</v>
      </c>
      <c r="E150" s="32">
        <v>60682</v>
      </c>
      <c r="F150" s="23"/>
      <c r="G150" s="23"/>
      <c r="H150" s="23"/>
      <c r="I150" s="23"/>
    </row>
    <row r="151" spans="2:9" ht="18" x14ac:dyDescent="0.35">
      <c r="B151" s="1" t="s">
        <v>253</v>
      </c>
      <c r="C151" s="1" t="s">
        <v>111</v>
      </c>
      <c r="D151" s="1" t="str">
        <f t="shared" si="1"/>
        <v>Richard DavidHR</v>
      </c>
      <c r="E151" s="32">
        <v>95459</v>
      </c>
      <c r="F151" s="23"/>
      <c r="G151" s="23"/>
      <c r="H151" s="23"/>
      <c r="I151" s="23"/>
    </row>
    <row r="152" spans="2:9" ht="18" x14ac:dyDescent="0.35">
      <c r="B152" s="1" t="s">
        <v>254</v>
      </c>
      <c r="C152" s="1" t="s">
        <v>215</v>
      </c>
      <c r="D152" s="1" t="str">
        <f t="shared" si="1"/>
        <v>Matt BakerSales</v>
      </c>
      <c r="E152" s="32">
        <v>60623</v>
      </c>
      <c r="F152" s="23"/>
      <c r="G152" s="23"/>
      <c r="H152" s="23"/>
      <c r="I152" s="23"/>
    </row>
    <row r="153" spans="2:9" ht="18" x14ac:dyDescent="0.35">
      <c r="B153" s="1" t="s">
        <v>255</v>
      </c>
      <c r="C153" s="1" t="s">
        <v>226</v>
      </c>
      <c r="D153" s="1" t="str">
        <f t="shared" si="1"/>
        <v>Annie HunterMarketing</v>
      </c>
      <c r="E153" s="32">
        <v>60691</v>
      </c>
      <c r="F153" s="23"/>
      <c r="G153" s="23"/>
      <c r="H153" s="23"/>
      <c r="I153" s="23"/>
    </row>
    <row r="154" spans="2:9" ht="18" x14ac:dyDescent="0.35">
      <c r="B154" s="1" t="s">
        <v>256</v>
      </c>
      <c r="C154" s="1" t="s">
        <v>226</v>
      </c>
      <c r="D154" s="1" t="str">
        <f t="shared" si="1"/>
        <v>Jake ProckMarketing</v>
      </c>
      <c r="E154" s="32">
        <v>62774</v>
      </c>
      <c r="F154" s="23"/>
      <c r="G154" s="23"/>
      <c r="H154" s="23"/>
      <c r="I154" s="23"/>
    </row>
    <row r="155" spans="2:9" ht="18" x14ac:dyDescent="0.35">
      <c r="B155" s="1" t="s">
        <v>257</v>
      </c>
      <c r="C155" s="1" t="s">
        <v>215</v>
      </c>
      <c r="D155" s="1" t="str">
        <f t="shared" si="1"/>
        <v>Daniel TurekSales</v>
      </c>
      <c r="E155" s="32">
        <v>74419</v>
      </c>
      <c r="F155" s="23"/>
      <c r="G155" s="23"/>
      <c r="H155" s="23"/>
      <c r="I155" s="23"/>
    </row>
    <row r="156" spans="2:9" ht="18" x14ac:dyDescent="0.35">
      <c r="B156" s="1" t="s">
        <v>258</v>
      </c>
      <c r="C156" s="1" t="s">
        <v>215</v>
      </c>
      <c r="D156" s="1" t="str">
        <f t="shared" si="1"/>
        <v>James SpermanSales</v>
      </c>
      <c r="E156" s="32">
        <v>68451</v>
      </c>
      <c r="F156" s="23"/>
      <c r="G156" s="23"/>
      <c r="H156" s="23"/>
      <c r="I156" s="23"/>
    </row>
    <row r="157" spans="2:9" ht="18" x14ac:dyDescent="0.35">
      <c r="B157" s="1" t="s">
        <v>259</v>
      </c>
      <c r="C157" s="1" t="s">
        <v>220</v>
      </c>
      <c r="D157" s="1" t="str">
        <f t="shared" si="1"/>
        <v>Mark CoxIT</v>
      </c>
      <c r="E157" s="32">
        <v>68685</v>
      </c>
      <c r="F157" s="23"/>
      <c r="G157" s="23"/>
      <c r="H157" s="23"/>
      <c r="I157" s="23"/>
    </row>
    <row r="158" spans="2:9" ht="18" x14ac:dyDescent="0.35">
      <c r="B158" s="1" t="s">
        <v>243</v>
      </c>
      <c r="C158" s="1" t="s">
        <v>222</v>
      </c>
      <c r="D158" s="1" t="str">
        <f t="shared" si="1"/>
        <v>David JonesProduction</v>
      </c>
      <c r="E158" s="32">
        <v>66117</v>
      </c>
      <c r="F158" s="23"/>
      <c r="G158" s="23"/>
      <c r="H158" s="23"/>
      <c r="I158" s="23"/>
    </row>
    <row r="159" spans="2:9" ht="18" x14ac:dyDescent="0.35">
      <c r="B159" s="1" t="s">
        <v>260</v>
      </c>
      <c r="C159" s="1" t="s">
        <v>222</v>
      </c>
      <c r="D159" s="1" t="str">
        <f t="shared" si="1"/>
        <v>Steven PerryProduction</v>
      </c>
      <c r="E159" s="32">
        <v>61173</v>
      </c>
      <c r="F159" s="23"/>
      <c r="G159" s="23"/>
      <c r="H159" s="23"/>
      <c r="I159" s="23"/>
    </row>
    <row r="160" spans="2:9" ht="18" x14ac:dyDescent="0.35">
      <c r="B160" s="1" t="s">
        <v>261</v>
      </c>
      <c r="C160" s="1" t="s">
        <v>248</v>
      </c>
      <c r="D160" s="1" t="str">
        <f t="shared" si="1"/>
        <v>Scott JastrowAccounting</v>
      </c>
      <c r="E160" s="32">
        <v>94358</v>
      </c>
      <c r="F160" s="23"/>
      <c r="G160" s="23"/>
      <c r="H160" s="23"/>
      <c r="I160" s="23"/>
    </row>
    <row r="161" spans="1:9" ht="18" x14ac:dyDescent="0.35">
      <c r="B161" s="1" t="s">
        <v>262</v>
      </c>
      <c r="C161" s="1" t="s">
        <v>215</v>
      </c>
      <c r="D161" s="1" t="str">
        <f t="shared" si="1"/>
        <v>Lorna WalkerSales</v>
      </c>
      <c r="E161" s="32">
        <v>62552</v>
      </c>
      <c r="F161" s="23"/>
      <c r="G161" s="23"/>
      <c r="H161" s="23"/>
      <c r="I161" s="23"/>
    </row>
    <row r="162" spans="1:9" ht="18" x14ac:dyDescent="0.35">
      <c r="B162" s="1" t="s">
        <v>263</v>
      </c>
      <c r="C162" s="1" t="s">
        <v>220</v>
      </c>
      <c r="D162" s="1" t="str">
        <f t="shared" si="1"/>
        <v>Mai TaylorIT</v>
      </c>
      <c r="E162" s="32">
        <v>69213</v>
      </c>
      <c r="F162" s="23"/>
      <c r="G162" s="23"/>
      <c r="H162" s="23"/>
      <c r="I162" s="23"/>
    </row>
    <row r="163" spans="1:9" ht="18" x14ac:dyDescent="0.35">
      <c r="B163" s="1" t="s">
        <v>264</v>
      </c>
      <c r="C163" s="1" t="s">
        <v>226</v>
      </c>
      <c r="D163" s="1" t="str">
        <f t="shared" si="1"/>
        <v>Bobbi SimonMarketing</v>
      </c>
      <c r="E163" s="32">
        <v>65237</v>
      </c>
      <c r="F163" s="23"/>
      <c r="G163" s="23"/>
      <c r="H163" s="23"/>
      <c r="I163" s="23"/>
    </row>
    <row r="164" spans="1:9" ht="18" x14ac:dyDescent="0.35">
      <c r="B164" s="1" t="s">
        <v>265</v>
      </c>
      <c r="C164" s="1" t="s">
        <v>222</v>
      </c>
      <c r="D164" s="1" t="str">
        <f t="shared" si="1"/>
        <v>Robert NoleProduction</v>
      </c>
      <c r="E164" s="32">
        <v>69573</v>
      </c>
      <c r="F164" s="23"/>
      <c r="G164" s="23"/>
      <c r="H164" s="23"/>
      <c r="I164" s="23"/>
    </row>
    <row r="165" spans="1:9" ht="18" x14ac:dyDescent="0.35">
      <c r="B165" s="1" t="s">
        <v>266</v>
      </c>
      <c r="C165" s="1" t="s">
        <v>215</v>
      </c>
      <c r="D165" s="1" t="str">
        <f t="shared" si="1"/>
        <v>Irene PawellSales</v>
      </c>
      <c r="E165" s="32">
        <v>61225</v>
      </c>
      <c r="F165" s="23"/>
      <c r="G165" s="23"/>
      <c r="H165" s="23"/>
      <c r="I165" s="23"/>
    </row>
    <row r="166" spans="1:9" ht="18" x14ac:dyDescent="0.35">
      <c r="B166" s="1" t="s">
        <v>267</v>
      </c>
      <c r="C166" s="1" t="s">
        <v>222</v>
      </c>
      <c r="D166" s="1" t="str">
        <f t="shared" si="1"/>
        <v>Sarah SmithProduction</v>
      </c>
      <c r="E166" s="32">
        <v>86438</v>
      </c>
      <c r="F166" s="23"/>
      <c r="G166" s="23"/>
      <c r="H166" s="23"/>
      <c r="I166" s="23"/>
    </row>
    <row r="167" spans="1:9" ht="18" x14ac:dyDescent="0.35">
      <c r="B167" s="1" t="s">
        <v>216</v>
      </c>
      <c r="C167" s="1" t="s">
        <v>248</v>
      </c>
      <c r="D167" s="1" t="str">
        <f t="shared" si="1"/>
        <v>Nate HarrisAccounting</v>
      </c>
      <c r="E167" s="32">
        <v>99196</v>
      </c>
      <c r="F167" s="23"/>
      <c r="G167" s="23"/>
      <c r="H167" s="23"/>
      <c r="I167" s="23"/>
    </row>
    <row r="168" spans="1:9" ht="18" x14ac:dyDescent="0.35">
      <c r="B168" s="1" t="s">
        <v>268</v>
      </c>
      <c r="C168" s="1" t="s">
        <v>233</v>
      </c>
      <c r="D168" s="1" t="str">
        <f t="shared" si="1"/>
        <v>Daniella RuderAdm</v>
      </c>
      <c r="E168" s="32">
        <v>71400</v>
      </c>
      <c r="F168" s="23"/>
      <c r="G168" s="23"/>
      <c r="H168" s="23"/>
      <c r="I168" s="23"/>
    </row>
    <row r="169" spans="1:9" ht="18" x14ac:dyDescent="0.35">
      <c r="B169" s="1" t="s">
        <v>269</v>
      </c>
      <c r="C169" s="1" t="s">
        <v>233</v>
      </c>
      <c r="D169" s="1" t="str">
        <f t="shared" si="1"/>
        <v>Caylie PriceAdm</v>
      </c>
      <c r="E169" s="32">
        <v>62683</v>
      </c>
      <c r="F169" s="23"/>
      <c r="G169" s="23"/>
      <c r="H169" s="23"/>
      <c r="I169" s="23"/>
    </row>
    <row r="170" spans="1:9" ht="18" x14ac:dyDescent="0.35">
      <c r="B170" s="1" t="s">
        <v>270</v>
      </c>
      <c r="C170" s="1" t="s">
        <v>222</v>
      </c>
      <c r="D170" s="1" t="str">
        <f t="shared" si="1"/>
        <v>Emily BodenhamProduction</v>
      </c>
      <c r="E170" s="32">
        <v>77380</v>
      </c>
      <c r="F170" s="23"/>
      <c r="G170" s="23"/>
      <c r="H170" s="23"/>
      <c r="I170" s="23"/>
    </row>
    <row r="173" spans="1:9" x14ac:dyDescent="0.25">
      <c r="A173" s="2" t="s">
        <v>971</v>
      </c>
    </row>
    <row r="177" spans="2:16" ht="15" thickBot="1" x14ac:dyDescent="0.35">
      <c r="B177" s="79" t="s">
        <v>930</v>
      </c>
      <c r="C177" s="80" t="s">
        <v>931</v>
      </c>
      <c r="D177" s="80" t="s">
        <v>932</v>
      </c>
      <c r="E177" s="80" t="s">
        <v>933</v>
      </c>
      <c r="F177" s="80" t="s">
        <v>934</v>
      </c>
      <c r="G177" s="80" t="s">
        <v>278</v>
      </c>
      <c r="H177" s="80" t="s">
        <v>935</v>
      </c>
      <c r="I177" s="80" t="s">
        <v>936</v>
      </c>
      <c r="J177" s="80" t="s">
        <v>937</v>
      </c>
      <c r="K177"/>
      <c r="L177" s="34"/>
      <c r="M177" s="81" t="s">
        <v>932</v>
      </c>
      <c r="N177" s="34"/>
      <c r="O177" s="82" t="s">
        <v>930</v>
      </c>
      <c r="P177" s="34" t="str">
        <f>_xlfn.XLOOKUP(M178,$D$178:$D$268,$B$178:$B$268,"NO HAY",0,1)</f>
        <v>Alfreds Futterkiste</v>
      </c>
    </row>
    <row r="178" spans="2:16" ht="18.600000000000001" customHeight="1" x14ac:dyDescent="0.3">
      <c r="B178" s="38" t="s">
        <v>280</v>
      </c>
      <c r="C178" s="35" t="s">
        <v>281</v>
      </c>
      <c r="D178" s="35" t="s">
        <v>282</v>
      </c>
      <c r="E178" s="38" t="s">
        <v>283</v>
      </c>
      <c r="F178" s="35" t="s">
        <v>284</v>
      </c>
      <c r="G178" s="35" t="s">
        <v>285</v>
      </c>
      <c r="H178" s="35" t="s">
        <v>286</v>
      </c>
      <c r="I178" s="35" t="s">
        <v>287</v>
      </c>
      <c r="J178" s="35" t="s">
        <v>288</v>
      </c>
      <c r="K178"/>
      <c r="L178" s="34"/>
      <c r="M178" s="34" t="s">
        <v>282</v>
      </c>
      <c r="N178" s="34"/>
      <c r="O178" s="82" t="s">
        <v>938</v>
      </c>
      <c r="P178" s="34"/>
    </row>
    <row r="179" spans="2:16" ht="18.600000000000001" customHeight="1" x14ac:dyDescent="0.3">
      <c r="B179" s="39" t="s">
        <v>289</v>
      </c>
      <c r="C179" s="36" t="s">
        <v>290</v>
      </c>
      <c r="D179" s="36" t="s">
        <v>291</v>
      </c>
      <c r="E179" s="39" t="s">
        <v>292</v>
      </c>
      <c r="F179" s="36" t="s">
        <v>293</v>
      </c>
      <c r="G179" s="36" t="s">
        <v>285</v>
      </c>
      <c r="H179" s="36" t="s">
        <v>294</v>
      </c>
      <c r="I179" s="36" t="s">
        <v>295</v>
      </c>
      <c r="J179" s="36" t="s">
        <v>296</v>
      </c>
      <c r="K179"/>
      <c r="L179" s="34"/>
      <c r="M179" s="34"/>
      <c r="N179" s="34"/>
      <c r="O179" s="82" t="s">
        <v>939</v>
      </c>
      <c r="P179" s="34"/>
    </row>
    <row r="180" spans="2:16" ht="18.600000000000001" customHeight="1" x14ac:dyDescent="0.3">
      <c r="B180" s="38" t="s">
        <v>297</v>
      </c>
      <c r="C180" s="35" t="s">
        <v>298</v>
      </c>
      <c r="D180" s="35" t="s">
        <v>299</v>
      </c>
      <c r="E180" s="38" t="s">
        <v>300</v>
      </c>
      <c r="F180" s="35" t="s">
        <v>293</v>
      </c>
      <c r="G180" s="35" t="s">
        <v>285</v>
      </c>
      <c r="H180" s="35" t="s">
        <v>301</v>
      </c>
      <c r="I180" s="35" t="s">
        <v>295</v>
      </c>
      <c r="J180" s="35" t="s">
        <v>302</v>
      </c>
      <c r="K180"/>
      <c r="L180" s="34"/>
      <c r="M180" s="34"/>
      <c r="N180" s="34"/>
      <c r="O180" s="82" t="s">
        <v>279</v>
      </c>
      <c r="P180" s="34"/>
    </row>
    <row r="181" spans="2:16" ht="18.600000000000001" customHeight="1" x14ac:dyDescent="0.3">
      <c r="B181" s="39" t="s">
        <v>303</v>
      </c>
      <c r="C181" s="36" t="s">
        <v>304</v>
      </c>
      <c r="D181" s="36" t="s">
        <v>305</v>
      </c>
      <c r="E181" s="39" t="s">
        <v>306</v>
      </c>
      <c r="F181" s="36" t="s">
        <v>307</v>
      </c>
      <c r="G181" s="36" t="s">
        <v>285</v>
      </c>
      <c r="H181" s="36" t="s">
        <v>308</v>
      </c>
      <c r="I181" s="36" t="s">
        <v>309</v>
      </c>
      <c r="J181" s="36" t="s">
        <v>310</v>
      </c>
      <c r="K181"/>
      <c r="L181" s="34"/>
      <c r="M181" s="34"/>
      <c r="N181" s="34"/>
      <c r="O181" s="34"/>
      <c r="P181" s="34"/>
    </row>
    <row r="182" spans="2:16" ht="18.600000000000001" customHeight="1" x14ac:dyDescent="0.3">
      <c r="B182" s="38" t="s">
        <v>311</v>
      </c>
      <c r="C182" s="35" t="s">
        <v>312</v>
      </c>
      <c r="D182" s="35" t="s">
        <v>313</v>
      </c>
      <c r="E182" s="38" t="s">
        <v>314</v>
      </c>
      <c r="F182" s="35" t="s">
        <v>315</v>
      </c>
      <c r="G182" s="35" t="s">
        <v>285</v>
      </c>
      <c r="H182" s="35" t="s">
        <v>316</v>
      </c>
      <c r="I182" s="35" t="s">
        <v>317</v>
      </c>
      <c r="J182" s="35" t="s">
        <v>318</v>
      </c>
      <c r="K182"/>
      <c r="L182" s="34"/>
      <c r="M182" s="34"/>
      <c r="N182" s="34"/>
      <c r="O182" s="34"/>
      <c r="P182" s="34"/>
    </row>
    <row r="183" spans="2:16" ht="18.600000000000001" customHeight="1" x14ac:dyDescent="0.3">
      <c r="B183" s="39" t="s">
        <v>319</v>
      </c>
      <c r="C183" s="36" t="s">
        <v>320</v>
      </c>
      <c r="D183" s="36" t="s">
        <v>321</v>
      </c>
      <c r="E183" s="39" t="s">
        <v>322</v>
      </c>
      <c r="F183" s="36" t="s">
        <v>323</v>
      </c>
      <c r="G183" s="36" t="s">
        <v>285</v>
      </c>
      <c r="H183" s="36" t="s">
        <v>324</v>
      </c>
      <c r="I183" s="36" t="s">
        <v>287</v>
      </c>
      <c r="J183" s="36" t="s">
        <v>325</v>
      </c>
      <c r="K183"/>
      <c r="L183"/>
      <c r="M183"/>
      <c r="N183"/>
      <c r="O183"/>
      <c r="P183"/>
    </row>
    <row r="184" spans="2:16" ht="18.600000000000001" customHeight="1" x14ac:dyDescent="0.3">
      <c r="B184" s="38" t="s">
        <v>326</v>
      </c>
      <c r="C184" s="35" t="s">
        <v>327</v>
      </c>
      <c r="D184" s="35" t="s">
        <v>328</v>
      </c>
      <c r="E184" s="38" t="s">
        <v>329</v>
      </c>
      <c r="F184" s="35" t="s">
        <v>330</v>
      </c>
      <c r="G184" s="35" t="s">
        <v>285</v>
      </c>
      <c r="H184" s="35" t="s">
        <v>331</v>
      </c>
      <c r="I184" s="35" t="s">
        <v>332</v>
      </c>
      <c r="J184" s="35" t="s">
        <v>333</v>
      </c>
      <c r="K184"/>
      <c r="L184"/>
      <c r="M184"/>
      <c r="N184"/>
      <c r="O184"/>
      <c r="P184"/>
    </row>
    <row r="185" spans="2:16" ht="18.600000000000001" customHeight="1" x14ac:dyDescent="0.3">
      <c r="B185" s="39" t="s">
        <v>334</v>
      </c>
      <c r="C185" s="36" t="s">
        <v>335</v>
      </c>
      <c r="D185" s="36" t="s">
        <v>336</v>
      </c>
      <c r="E185" s="39" t="s">
        <v>337</v>
      </c>
      <c r="F185" s="36" t="s">
        <v>338</v>
      </c>
      <c r="G185" s="36" t="s">
        <v>285</v>
      </c>
      <c r="H185" s="36" t="s">
        <v>339</v>
      </c>
      <c r="I185" s="36" t="s">
        <v>340</v>
      </c>
      <c r="J185" s="36" t="s">
        <v>341</v>
      </c>
      <c r="K185"/>
      <c r="L185"/>
      <c r="M185"/>
      <c r="N185"/>
      <c r="O185"/>
      <c r="P185"/>
    </row>
    <row r="186" spans="2:16" ht="18.600000000000001" customHeight="1" x14ac:dyDescent="0.3">
      <c r="B186" s="38" t="s">
        <v>342</v>
      </c>
      <c r="C186" s="35" t="s">
        <v>343</v>
      </c>
      <c r="D186" s="35" t="s">
        <v>344</v>
      </c>
      <c r="E186" s="38" t="s">
        <v>345</v>
      </c>
      <c r="F186" s="35" t="s">
        <v>346</v>
      </c>
      <c r="G186" s="35" t="s">
        <v>285</v>
      </c>
      <c r="H186" s="35" t="s">
        <v>347</v>
      </c>
      <c r="I186" s="35" t="s">
        <v>332</v>
      </c>
      <c r="J186" s="35" t="s">
        <v>348</v>
      </c>
      <c r="K186"/>
      <c r="L186"/>
      <c r="M186"/>
      <c r="N186"/>
      <c r="O186"/>
      <c r="P186"/>
    </row>
    <row r="187" spans="2:16" ht="18.600000000000001" customHeight="1" x14ac:dyDescent="0.3">
      <c r="B187" s="39" t="s">
        <v>349</v>
      </c>
      <c r="C187" s="36" t="s">
        <v>350</v>
      </c>
      <c r="D187" s="36" t="s">
        <v>351</v>
      </c>
      <c r="E187" s="39" t="s">
        <v>352</v>
      </c>
      <c r="F187" s="36" t="s">
        <v>353</v>
      </c>
      <c r="G187" s="36" t="s">
        <v>354</v>
      </c>
      <c r="H187" s="36" t="s">
        <v>355</v>
      </c>
      <c r="I187" s="36" t="s">
        <v>356</v>
      </c>
      <c r="J187" s="36" t="s">
        <v>357</v>
      </c>
      <c r="K187"/>
      <c r="L187"/>
      <c r="M187"/>
      <c r="N187"/>
      <c r="O187"/>
      <c r="P187"/>
    </row>
    <row r="188" spans="2:16" ht="18.600000000000001" customHeight="1" x14ac:dyDescent="0.3">
      <c r="B188" s="38" t="s">
        <v>358</v>
      </c>
      <c r="C188" s="35" t="s">
        <v>359</v>
      </c>
      <c r="D188" s="35" t="s">
        <v>360</v>
      </c>
      <c r="E188" s="38" t="s">
        <v>361</v>
      </c>
      <c r="F188" s="35" t="s">
        <v>307</v>
      </c>
      <c r="G188" s="35" t="s">
        <v>285</v>
      </c>
      <c r="H188" s="35" t="s">
        <v>362</v>
      </c>
      <c r="I188" s="35" t="s">
        <v>309</v>
      </c>
      <c r="J188" s="35" t="s">
        <v>363</v>
      </c>
      <c r="K188"/>
      <c r="L188"/>
      <c r="M188"/>
      <c r="N188"/>
      <c r="O188"/>
      <c r="P188"/>
    </row>
    <row r="189" spans="2:16" ht="18.600000000000001" customHeight="1" x14ac:dyDescent="0.3">
      <c r="B189" s="39" t="s">
        <v>364</v>
      </c>
      <c r="C189" s="36" t="s">
        <v>365</v>
      </c>
      <c r="D189" s="36" t="s">
        <v>366</v>
      </c>
      <c r="E189" s="39" t="s">
        <v>367</v>
      </c>
      <c r="F189" s="36" t="s">
        <v>368</v>
      </c>
      <c r="G189" s="36" t="s">
        <v>285</v>
      </c>
      <c r="H189" s="36" t="s">
        <v>369</v>
      </c>
      <c r="I189" s="36" t="s">
        <v>370</v>
      </c>
      <c r="J189" s="36" t="s">
        <v>371</v>
      </c>
      <c r="K189"/>
      <c r="L189"/>
      <c r="M189"/>
      <c r="N189"/>
      <c r="O189"/>
      <c r="P189"/>
    </row>
    <row r="190" spans="2:16" ht="18.600000000000001" customHeight="1" x14ac:dyDescent="0.3">
      <c r="B190" s="38" t="s">
        <v>372</v>
      </c>
      <c r="C190" s="35" t="s">
        <v>373</v>
      </c>
      <c r="D190" s="35" t="s">
        <v>374</v>
      </c>
      <c r="E190" s="38" t="s">
        <v>375</v>
      </c>
      <c r="F190" s="35" t="s">
        <v>293</v>
      </c>
      <c r="G190" s="35" t="s">
        <v>285</v>
      </c>
      <c r="H190" s="35" t="s">
        <v>376</v>
      </c>
      <c r="I190" s="35" t="s">
        <v>295</v>
      </c>
      <c r="J190" s="35" t="s">
        <v>377</v>
      </c>
      <c r="K190"/>
      <c r="L190"/>
      <c r="M190"/>
      <c r="N190"/>
      <c r="O190"/>
      <c r="P190"/>
    </row>
    <row r="191" spans="2:16" ht="18.600000000000001" customHeight="1" x14ac:dyDescent="0.3">
      <c r="B191" s="39" t="s">
        <v>378</v>
      </c>
      <c r="C191" s="36" t="s">
        <v>379</v>
      </c>
      <c r="D191" s="36" t="s">
        <v>380</v>
      </c>
      <c r="E191" s="39" t="s">
        <v>381</v>
      </c>
      <c r="F191" s="36" t="s">
        <v>382</v>
      </c>
      <c r="G191" s="36" t="s">
        <v>285</v>
      </c>
      <c r="H191" s="36" t="s">
        <v>383</v>
      </c>
      <c r="I191" s="36" t="s">
        <v>384</v>
      </c>
      <c r="J191" s="36" t="s">
        <v>385</v>
      </c>
      <c r="K191"/>
      <c r="L191"/>
      <c r="M191"/>
      <c r="N191"/>
      <c r="O191"/>
      <c r="P191"/>
    </row>
    <row r="192" spans="2:16" ht="18.600000000000001" customHeight="1" x14ac:dyDescent="0.3">
      <c r="B192" s="38" t="s">
        <v>386</v>
      </c>
      <c r="C192" s="35" t="s">
        <v>387</v>
      </c>
      <c r="D192" s="35" t="s">
        <v>388</v>
      </c>
      <c r="E192" s="38" t="s">
        <v>389</v>
      </c>
      <c r="F192" s="35" t="s">
        <v>390</v>
      </c>
      <c r="G192" s="35" t="s">
        <v>391</v>
      </c>
      <c r="H192" s="35" t="s">
        <v>392</v>
      </c>
      <c r="I192" s="35" t="s">
        <v>393</v>
      </c>
      <c r="J192" s="35" t="s">
        <v>394</v>
      </c>
      <c r="K192"/>
      <c r="L192"/>
      <c r="M192"/>
      <c r="N192"/>
      <c r="O192"/>
      <c r="P192"/>
    </row>
    <row r="193" spans="2:16" ht="18.600000000000001" customHeight="1" x14ac:dyDescent="0.3">
      <c r="B193" s="39" t="s">
        <v>395</v>
      </c>
      <c r="C193" s="36" t="s">
        <v>396</v>
      </c>
      <c r="D193" s="36" t="s">
        <v>397</v>
      </c>
      <c r="E193" s="39" t="s">
        <v>398</v>
      </c>
      <c r="F193" s="36" t="s">
        <v>307</v>
      </c>
      <c r="G193" s="36" t="s">
        <v>285</v>
      </c>
      <c r="H193" s="36" t="s">
        <v>399</v>
      </c>
      <c r="I193" s="36" t="s">
        <v>309</v>
      </c>
      <c r="J193" s="36" t="s">
        <v>400</v>
      </c>
      <c r="K193"/>
      <c r="L193"/>
      <c r="M193"/>
      <c r="N193"/>
      <c r="O193"/>
      <c r="P193"/>
    </row>
    <row r="194" spans="2:16" ht="18.600000000000001" customHeight="1" x14ac:dyDescent="0.3">
      <c r="B194" s="38" t="s">
        <v>401</v>
      </c>
      <c r="C194" s="35" t="s">
        <v>402</v>
      </c>
      <c r="D194" s="35" t="s">
        <v>403</v>
      </c>
      <c r="E194" s="38" t="s">
        <v>404</v>
      </c>
      <c r="F194" s="35" t="s">
        <v>405</v>
      </c>
      <c r="G194" s="35" t="s">
        <v>285</v>
      </c>
      <c r="H194" s="35" t="s">
        <v>406</v>
      </c>
      <c r="I194" s="35" t="s">
        <v>287</v>
      </c>
      <c r="J194" s="35" t="s">
        <v>407</v>
      </c>
      <c r="K194"/>
      <c r="L194"/>
      <c r="M194"/>
      <c r="N194"/>
      <c r="O194"/>
      <c r="P194"/>
    </row>
    <row r="195" spans="2:16" ht="18.600000000000001" customHeight="1" x14ac:dyDescent="0.3">
      <c r="B195" s="39" t="s">
        <v>408</v>
      </c>
      <c r="C195" s="36" t="s">
        <v>409</v>
      </c>
      <c r="D195" s="36" t="s">
        <v>410</v>
      </c>
      <c r="E195" s="39" t="s">
        <v>411</v>
      </c>
      <c r="F195" s="36" t="s">
        <v>412</v>
      </c>
      <c r="G195" s="36" t="s">
        <v>285</v>
      </c>
      <c r="H195" s="36" t="s">
        <v>413</v>
      </c>
      <c r="I195" s="36" t="s">
        <v>332</v>
      </c>
      <c r="J195" s="36" t="s">
        <v>414</v>
      </c>
      <c r="K195"/>
      <c r="L195"/>
      <c r="M195"/>
      <c r="N195"/>
      <c r="O195"/>
      <c r="P195"/>
    </row>
    <row r="196" spans="2:16" ht="18.600000000000001" customHeight="1" x14ac:dyDescent="0.3">
      <c r="B196" s="38" t="s">
        <v>415</v>
      </c>
      <c r="C196" s="35" t="s">
        <v>416</v>
      </c>
      <c r="D196" s="35" t="s">
        <v>417</v>
      </c>
      <c r="E196" s="38" t="s">
        <v>418</v>
      </c>
      <c r="F196" s="35" t="s">
        <v>307</v>
      </c>
      <c r="G196" s="35" t="s">
        <v>285</v>
      </c>
      <c r="H196" s="35" t="s">
        <v>419</v>
      </c>
      <c r="I196" s="35" t="s">
        <v>309</v>
      </c>
      <c r="J196" s="35" t="s">
        <v>420</v>
      </c>
      <c r="K196"/>
      <c r="L196"/>
      <c r="M196"/>
      <c r="N196"/>
      <c r="O196"/>
      <c r="P196"/>
    </row>
    <row r="197" spans="2:16" ht="18.600000000000001" customHeight="1" x14ac:dyDescent="0.3">
      <c r="B197" s="39" t="s">
        <v>421</v>
      </c>
      <c r="C197" s="36" t="s">
        <v>422</v>
      </c>
      <c r="D197" s="36" t="s">
        <v>423</v>
      </c>
      <c r="E197" s="39" t="s">
        <v>424</v>
      </c>
      <c r="F197" s="36" t="s">
        <v>425</v>
      </c>
      <c r="G197" s="36" t="s">
        <v>285</v>
      </c>
      <c r="H197" s="36" t="s">
        <v>426</v>
      </c>
      <c r="I197" s="36" t="s">
        <v>427</v>
      </c>
      <c r="J197" s="36" t="s">
        <v>428</v>
      </c>
      <c r="K197"/>
      <c r="L197"/>
      <c r="M197"/>
      <c r="N197"/>
      <c r="O197"/>
      <c r="P197"/>
    </row>
    <row r="198" spans="2:16" ht="18.600000000000001" customHeight="1" x14ac:dyDescent="0.3">
      <c r="B198" s="38" t="s">
        <v>429</v>
      </c>
      <c r="C198" s="35" t="s">
        <v>430</v>
      </c>
      <c r="D198" s="35" t="s">
        <v>431</v>
      </c>
      <c r="E198" s="38" t="s">
        <v>432</v>
      </c>
      <c r="F198" s="35" t="s">
        <v>390</v>
      </c>
      <c r="G198" s="35" t="s">
        <v>391</v>
      </c>
      <c r="H198" s="35" t="s">
        <v>433</v>
      </c>
      <c r="I198" s="35" t="s">
        <v>393</v>
      </c>
      <c r="J198" s="35" t="s">
        <v>434</v>
      </c>
      <c r="K198"/>
      <c r="L198"/>
      <c r="M198"/>
      <c r="N198"/>
      <c r="O198"/>
      <c r="P198"/>
    </row>
    <row r="199" spans="2:16" ht="18.600000000000001" customHeight="1" x14ac:dyDescent="0.3">
      <c r="B199" s="39" t="s">
        <v>435</v>
      </c>
      <c r="C199" s="36" t="s">
        <v>436</v>
      </c>
      <c r="D199" s="36" t="s">
        <v>437</v>
      </c>
      <c r="E199" s="39" t="s">
        <v>438</v>
      </c>
      <c r="F199" s="36" t="s">
        <v>338</v>
      </c>
      <c r="G199" s="36" t="s">
        <v>285</v>
      </c>
      <c r="H199" s="36" t="s">
        <v>439</v>
      </c>
      <c r="I199" s="36" t="s">
        <v>340</v>
      </c>
      <c r="J199" s="36" t="s">
        <v>440</v>
      </c>
      <c r="K199"/>
      <c r="L199"/>
      <c r="M199"/>
      <c r="N199"/>
      <c r="O199"/>
      <c r="P199"/>
    </row>
    <row r="200" spans="2:16" ht="18.600000000000001" customHeight="1" x14ac:dyDescent="0.3">
      <c r="B200" s="38" t="s">
        <v>441</v>
      </c>
      <c r="C200" s="35" t="s">
        <v>442</v>
      </c>
      <c r="D200" s="35" t="s">
        <v>443</v>
      </c>
      <c r="E200" s="38" t="s">
        <v>444</v>
      </c>
      <c r="F200" s="35" t="s">
        <v>445</v>
      </c>
      <c r="G200" s="35" t="s">
        <v>285</v>
      </c>
      <c r="H200" s="35" t="s">
        <v>446</v>
      </c>
      <c r="I200" s="35" t="s">
        <v>332</v>
      </c>
      <c r="J200" s="35" t="s">
        <v>447</v>
      </c>
      <c r="K200"/>
      <c r="L200"/>
      <c r="M200"/>
      <c r="N200"/>
      <c r="O200"/>
      <c r="P200"/>
    </row>
    <row r="201" spans="2:16" ht="18.600000000000001" customHeight="1" x14ac:dyDescent="0.3">
      <c r="B201" s="39" t="s">
        <v>448</v>
      </c>
      <c r="C201" s="36" t="s">
        <v>449</v>
      </c>
      <c r="D201" s="36" t="s">
        <v>450</v>
      </c>
      <c r="E201" s="39" t="s">
        <v>451</v>
      </c>
      <c r="F201" s="36" t="s">
        <v>452</v>
      </c>
      <c r="G201" s="36" t="s">
        <v>285</v>
      </c>
      <c r="H201" s="36" t="s">
        <v>453</v>
      </c>
      <c r="I201" s="36" t="s">
        <v>317</v>
      </c>
      <c r="J201" s="36" t="s">
        <v>454</v>
      </c>
      <c r="K201"/>
      <c r="L201"/>
      <c r="M201"/>
      <c r="N201"/>
      <c r="O201"/>
      <c r="P201"/>
    </row>
    <row r="202" spans="2:16" ht="18.600000000000001" customHeight="1" x14ac:dyDescent="0.3">
      <c r="B202" s="38" t="s">
        <v>455</v>
      </c>
      <c r="C202" s="35" t="s">
        <v>456</v>
      </c>
      <c r="D202" s="35" t="s">
        <v>457</v>
      </c>
      <c r="E202" s="38" t="s">
        <v>458</v>
      </c>
      <c r="F202" s="35" t="s">
        <v>459</v>
      </c>
      <c r="G202" s="35" t="s">
        <v>285</v>
      </c>
      <c r="H202" s="35" t="s">
        <v>460</v>
      </c>
      <c r="I202" s="35" t="s">
        <v>287</v>
      </c>
      <c r="J202" s="35" t="s">
        <v>461</v>
      </c>
      <c r="K202"/>
      <c r="L202"/>
      <c r="M202"/>
      <c r="N202"/>
      <c r="O202"/>
      <c r="P202"/>
    </row>
    <row r="203" spans="2:16" ht="18.600000000000001" customHeight="1" x14ac:dyDescent="0.3">
      <c r="B203" s="39" t="s">
        <v>462</v>
      </c>
      <c r="C203" s="36" t="s">
        <v>463</v>
      </c>
      <c r="D203" s="36" t="s">
        <v>464</v>
      </c>
      <c r="E203" s="39" t="s">
        <v>465</v>
      </c>
      <c r="F203" s="36" t="s">
        <v>412</v>
      </c>
      <c r="G203" s="36" t="s">
        <v>285</v>
      </c>
      <c r="H203" s="36" t="s">
        <v>413</v>
      </c>
      <c r="I203" s="36" t="s">
        <v>332</v>
      </c>
      <c r="J203" s="36" t="s">
        <v>466</v>
      </c>
      <c r="K203"/>
      <c r="L203"/>
      <c r="M203"/>
      <c r="N203"/>
      <c r="O203"/>
      <c r="P203"/>
    </row>
    <row r="204" spans="2:16" ht="18.600000000000001" customHeight="1" x14ac:dyDescent="0.3">
      <c r="B204" s="38" t="s">
        <v>467</v>
      </c>
      <c r="C204" s="35" t="s">
        <v>468</v>
      </c>
      <c r="D204" s="35" t="s">
        <v>469</v>
      </c>
      <c r="E204" s="38" t="s">
        <v>470</v>
      </c>
      <c r="F204" s="35" t="s">
        <v>471</v>
      </c>
      <c r="G204" s="35" t="s">
        <v>285</v>
      </c>
      <c r="H204" s="35" t="s">
        <v>472</v>
      </c>
      <c r="I204" s="35" t="s">
        <v>473</v>
      </c>
      <c r="J204" s="35" t="s">
        <v>474</v>
      </c>
      <c r="K204"/>
      <c r="L204"/>
      <c r="M204"/>
      <c r="N204"/>
      <c r="O204"/>
      <c r="P204"/>
    </row>
    <row r="205" spans="2:16" ht="18.600000000000001" customHeight="1" x14ac:dyDescent="0.3">
      <c r="B205" s="39" t="s">
        <v>475</v>
      </c>
      <c r="C205" s="36" t="s">
        <v>476</v>
      </c>
      <c r="D205" s="36" t="s">
        <v>477</v>
      </c>
      <c r="E205" s="39" t="s">
        <v>478</v>
      </c>
      <c r="F205" s="36" t="s">
        <v>479</v>
      </c>
      <c r="G205" s="36" t="s">
        <v>285</v>
      </c>
      <c r="H205" s="36" t="s">
        <v>480</v>
      </c>
      <c r="I205" s="36" t="s">
        <v>481</v>
      </c>
      <c r="J205" s="36" t="s">
        <v>482</v>
      </c>
      <c r="K205"/>
      <c r="L205"/>
      <c r="M205"/>
      <c r="N205"/>
      <c r="O205"/>
      <c r="P205"/>
    </row>
    <row r="206" spans="2:16" ht="18.600000000000001" customHeight="1" x14ac:dyDescent="0.3">
      <c r="B206" s="38" t="s">
        <v>483</v>
      </c>
      <c r="C206" s="35" t="s">
        <v>484</v>
      </c>
      <c r="D206" s="35" t="s">
        <v>485</v>
      </c>
      <c r="E206" s="38" t="s">
        <v>486</v>
      </c>
      <c r="F206" s="35" t="s">
        <v>487</v>
      </c>
      <c r="G206" s="35" t="s">
        <v>285</v>
      </c>
      <c r="H206" s="35" t="s">
        <v>488</v>
      </c>
      <c r="I206" s="35" t="s">
        <v>340</v>
      </c>
      <c r="J206" s="35" t="s">
        <v>489</v>
      </c>
      <c r="K206"/>
      <c r="L206"/>
      <c r="M206"/>
      <c r="N206"/>
      <c r="O206"/>
      <c r="P206"/>
    </row>
    <row r="207" spans="2:16" ht="18.600000000000001" customHeight="1" x14ac:dyDescent="0.3">
      <c r="B207" s="39" t="s">
        <v>490</v>
      </c>
      <c r="C207" s="36" t="s">
        <v>491</v>
      </c>
      <c r="D207" s="36" t="s">
        <v>492</v>
      </c>
      <c r="E207" s="39" t="s">
        <v>493</v>
      </c>
      <c r="F207" s="36" t="s">
        <v>494</v>
      </c>
      <c r="G207" s="36" t="s">
        <v>285</v>
      </c>
      <c r="H207" s="36" t="s">
        <v>495</v>
      </c>
      <c r="I207" s="36" t="s">
        <v>340</v>
      </c>
      <c r="J207" s="36" t="s">
        <v>496</v>
      </c>
      <c r="K207"/>
      <c r="L207"/>
      <c r="M207"/>
      <c r="N207"/>
      <c r="O207"/>
      <c r="P207"/>
    </row>
    <row r="208" spans="2:16" ht="18.600000000000001" customHeight="1" x14ac:dyDescent="0.3">
      <c r="B208" s="38" t="s">
        <v>497</v>
      </c>
      <c r="C208" s="35" t="s">
        <v>498</v>
      </c>
      <c r="D208" s="35" t="s">
        <v>499</v>
      </c>
      <c r="E208" s="38" t="s">
        <v>500</v>
      </c>
      <c r="F208" s="35" t="s">
        <v>501</v>
      </c>
      <c r="G208" s="35" t="s">
        <v>391</v>
      </c>
      <c r="H208" s="35" t="s">
        <v>502</v>
      </c>
      <c r="I208" s="35" t="s">
        <v>393</v>
      </c>
      <c r="J208" s="35" t="s">
        <v>503</v>
      </c>
      <c r="K208"/>
      <c r="L208"/>
      <c r="M208"/>
      <c r="N208"/>
      <c r="O208"/>
      <c r="P208"/>
    </row>
    <row r="209" spans="2:16" ht="18.600000000000001" customHeight="1" x14ac:dyDescent="0.3">
      <c r="B209" s="39" t="s">
        <v>504</v>
      </c>
      <c r="C209" s="36" t="s">
        <v>505</v>
      </c>
      <c r="D209" s="36" t="s">
        <v>506</v>
      </c>
      <c r="E209" s="39" t="s">
        <v>507</v>
      </c>
      <c r="F209" s="36" t="s">
        <v>508</v>
      </c>
      <c r="G209" s="36" t="s">
        <v>509</v>
      </c>
      <c r="H209" s="36" t="s">
        <v>510</v>
      </c>
      <c r="I209" s="36" t="s">
        <v>511</v>
      </c>
      <c r="J209" s="36" t="s">
        <v>512</v>
      </c>
      <c r="K209"/>
      <c r="L209"/>
      <c r="M209"/>
      <c r="N209"/>
      <c r="O209"/>
      <c r="P209"/>
    </row>
    <row r="210" spans="2:16" ht="18.600000000000001" customHeight="1" x14ac:dyDescent="0.3">
      <c r="B210" s="38" t="s">
        <v>513</v>
      </c>
      <c r="C210" s="35" t="s">
        <v>514</v>
      </c>
      <c r="D210" s="35" t="s">
        <v>515</v>
      </c>
      <c r="E210" s="38" t="s">
        <v>516</v>
      </c>
      <c r="F210" s="35" t="s">
        <v>517</v>
      </c>
      <c r="G210" s="35" t="s">
        <v>518</v>
      </c>
      <c r="H210" s="35" t="s">
        <v>519</v>
      </c>
      <c r="I210" s="35" t="s">
        <v>520</v>
      </c>
      <c r="J210" s="35" t="s">
        <v>521</v>
      </c>
      <c r="K210"/>
      <c r="L210"/>
      <c r="M210"/>
      <c r="N210"/>
      <c r="O210"/>
      <c r="P210"/>
    </row>
    <row r="211" spans="2:16" ht="18.600000000000001" customHeight="1" x14ac:dyDescent="0.3">
      <c r="B211" s="39" t="s">
        <v>522</v>
      </c>
      <c r="C211" s="36" t="s">
        <v>523</v>
      </c>
      <c r="D211" s="36" t="s">
        <v>524</v>
      </c>
      <c r="E211" s="39" t="s">
        <v>525</v>
      </c>
      <c r="F211" s="36" t="s">
        <v>526</v>
      </c>
      <c r="G211" s="36" t="s">
        <v>527</v>
      </c>
      <c r="H211" s="36" t="s">
        <v>528</v>
      </c>
      <c r="I211" s="36" t="s">
        <v>393</v>
      </c>
      <c r="J211" s="36" t="s">
        <v>529</v>
      </c>
      <c r="K211"/>
      <c r="L211"/>
      <c r="M211"/>
      <c r="N211"/>
      <c r="O211"/>
      <c r="P211"/>
    </row>
    <row r="212" spans="2:16" ht="18.600000000000001" customHeight="1" x14ac:dyDescent="0.3">
      <c r="B212" s="38" t="s">
        <v>530</v>
      </c>
      <c r="C212" s="35" t="s">
        <v>531</v>
      </c>
      <c r="D212" s="35" t="s">
        <v>532</v>
      </c>
      <c r="E212" s="38" t="s">
        <v>533</v>
      </c>
      <c r="F212" s="35" t="s">
        <v>534</v>
      </c>
      <c r="G212" s="35" t="s">
        <v>535</v>
      </c>
      <c r="H212" s="35" t="s">
        <v>536</v>
      </c>
      <c r="I212" s="35" t="s">
        <v>520</v>
      </c>
      <c r="J212" s="35" t="s">
        <v>537</v>
      </c>
      <c r="K212"/>
      <c r="L212"/>
      <c r="M212"/>
      <c r="N212"/>
      <c r="O212"/>
      <c r="P212"/>
    </row>
    <row r="213" spans="2:16" ht="18.600000000000001" customHeight="1" x14ac:dyDescent="0.3">
      <c r="B213" s="39" t="s">
        <v>538</v>
      </c>
      <c r="C213" s="36" t="s">
        <v>539</v>
      </c>
      <c r="D213" s="36" t="s">
        <v>540</v>
      </c>
      <c r="E213" s="39" t="s">
        <v>541</v>
      </c>
      <c r="F213" s="36" t="s">
        <v>542</v>
      </c>
      <c r="G213" s="36" t="s">
        <v>509</v>
      </c>
      <c r="H213" s="36" t="s">
        <v>543</v>
      </c>
      <c r="I213" s="36" t="s">
        <v>511</v>
      </c>
      <c r="J213" s="36" t="s">
        <v>544</v>
      </c>
      <c r="K213"/>
      <c r="L213"/>
      <c r="M213"/>
      <c r="N213"/>
      <c r="O213"/>
      <c r="P213"/>
    </row>
    <row r="214" spans="2:16" ht="18.600000000000001" customHeight="1" x14ac:dyDescent="0.3">
      <c r="B214" s="38" t="s">
        <v>545</v>
      </c>
      <c r="C214" s="35" t="s">
        <v>546</v>
      </c>
      <c r="D214" s="35" t="s">
        <v>547</v>
      </c>
      <c r="E214" s="38" t="s">
        <v>548</v>
      </c>
      <c r="F214" s="35" t="s">
        <v>549</v>
      </c>
      <c r="G214" s="35" t="s">
        <v>550</v>
      </c>
      <c r="H214" s="35" t="s">
        <v>285</v>
      </c>
      <c r="I214" s="35" t="s">
        <v>551</v>
      </c>
      <c r="J214" s="35" t="s">
        <v>552</v>
      </c>
      <c r="K214"/>
      <c r="L214"/>
      <c r="M214"/>
      <c r="N214"/>
      <c r="O214"/>
      <c r="P214"/>
    </row>
    <row r="215" spans="2:16" ht="18.600000000000001" customHeight="1" x14ac:dyDescent="0.3">
      <c r="B215" s="39" t="s">
        <v>553</v>
      </c>
      <c r="C215" s="36" t="s">
        <v>554</v>
      </c>
      <c r="D215" s="36" t="s">
        <v>555</v>
      </c>
      <c r="E215" s="39" t="s">
        <v>556</v>
      </c>
      <c r="F215" s="36" t="s">
        <v>557</v>
      </c>
      <c r="G215" s="36" t="s">
        <v>558</v>
      </c>
      <c r="H215" s="36" t="s">
        <v>559</v>
      </c>
      <c r="I215" s="36" t="s">
        <v>309</v>
      </c>
      <c r="J215" s="36" t="s">
        <v>560</v>
      </c>
      <c r="K215"/>
      <c r="L215"/>
      <c r="M215"/>
      <c r="N215"/>
      <c r="O215"/>
      <c r="P215"/>
    </row>
    <row r="216" spans="2:16" ht="18.600000000000001" customHeight="1" x14ac:dyDescent="0.3">
      <c r="B216" s="38" t="s">
        <v>561</v>
      </c>
      <c r="C216" s="35" t="s">
        <v>562</v>
      </c>
      <c r="D216" s="35" t="s">
        <v>563</v>
      </c>
      <c r="E216" s="38" t="s">
        <v>564</v>
      </c>
      <c r="F216" s="35" t="s">
        <v>565</v>
      </c>
      <c r="G216" s="35" t="s">
        <v>285</v>
      </c>
      <c r="H216" s="35" t="s">
        <v>566</v>
      </c>
      <c r="I216" s="35" t="s">
        <v>287</v>
      </c>
      <c r="J216" s="35" t="s">
        <v>567</v>
      </c>
      <c r="K216"/>
      <c r="L216"/>
      <c r="M216"/>
      <c r="N216"/>
      <c r="O216"/>
      <c r="P216"/>
    </row>
    <row r="217" spans="2:16" ht="18.600000000000001" customHeight="1" x14ac:dyDescent="0.3">
      <c r="B217" s="39" t="s">
        <v>568</v>
      </c>
      <c r="C217" s="36" t="s">
        <v>569</v>
      </c>
      <c r="D217" s="36" t="s">
        <v>570</v>
      </c>
      <c r="E217" s="39" t="s">
        <v>571</v>
      </c>
      <c r="F217" s="36" t="s">
        <v>572</v>
      </c>
      <c r="G217" s="36" t="s">
        <v>285</v>
      </c>
      <c r="H217" s="36" t="s">
        <v>573</v>
      </c>
      <c r="I217" s="36" t="s">
        <v>332</v>
      </c>
      <c r="J217" s="36" t="s">
        <v>574</v>
      </c>
      <c r="K217"/>
      <c r="L217"/>
      <c r="M217"/>
      <c r="N217"/>
      <c r="O217"/>
      <c r="P217"/>
    </row>
    <row r="218" spans="2:16" ht="18.600000000000001" customHeight="1" x14ac:dyDescent="0.3">
      <c r="B218" s="38" t="s">
        <v>575</v>
      </c>
      <c r="C218" s="35" t="s">
        <v>576</v>
      </c>
      <c r="D218" s="35" t="s">
        <v>577</v>
      </c>
      <c r="E218" s="38" t="s">
        <v>578</v>
      </c>
      <c r="F218" s="35" t="s">
        <v>579</v>
      </c>
      <c r="G218" s="35" t="s">
        <v>285</v>
      </c>
      <c r="H218" s="35" t="s">
        <v>580</v>
      </c>
      <c r="I218" s="35" t="s">
        <v>332</v>
      </c>
      <c r="J218" s="35" t="s">
        <v>581</v>
      </c>
      <c r="K218"/>
      <c r="L218"/>
      <c r="M218"/>
      <c r="N218"/>
      <c r="O218"/>
      <c r="P218"/>
    </row>
    <row r="219" spans="2:16" ht="18.600000000000001" customHeight="1" x14ac:dyDescent="0.3">
      <c r="B219" s="39" t="s">
        <v>582</v>
      </c>
      <c r="C219" s="36" t="s">
        <v>583</v>
      </c>
      <c r="D219" s="36" t="s">
        <v>584</v>
      </c>
      <c r="E219" s="39" t="s">
        <v>585</v>
      </c>
      <c r="F219" s="36" t="s">
        <v>586</v>
      </c>
      <c r="G219" s="36" t="s">
        <v>354</v>
      </c>
      <c r="H219" s="36" t="s">
        <v>587</v>
      </c>
      <c r="I219" s="36" t="s">
        <v>356</v>
      </c>
      <c r="J219" s="36" t="s">
        <v>588</v>
      </c>
      <c r="K219"/>
      <c r="L219"/>
      <c r="M219"/>
      <c r="N219"/>
      <c r="O219"/>
      <c r="P219"/>
    </row>
    <row r="220" spans="2:16" ht="18.600000000000001" customHeight="1" x14ac:dyDescent="0.3">
      <c r="B220" s="38" t="s">
        <v>589</v>
      </c>
      <c r="C220" s="35" t="s">
        <v>590</v>
      </c>
      <c r="D220" s="35" t="s">
        <v>591</v>
      </c>
      <c r="E220" s="38" t="s">
        <v>592</v>
      </c>
      <c r="F220" s="35" t="s">
        <v>593</v>
      </c>
      <c r="G220" s="35" t="s">
        <v>594</v>
      </c>
      <c r="H220" s="35" t="s">
        <v>595</v>
      </c>
      <c r="I220" s="35" t="s">
        <v>511</v>
      </c>
      <c r="J220" s="35" t="s">
        <v>596</v>
      </c>
      <c r="K220"/>
      <c r="L220"/>
      <c r="M220"/>
      <c r="N220"/>
      <c r="O220"/>
      <c r="P220"/>
    </row>
    <row r="221" spans="2:16" ht="18.600000000000001" customHeight="1" x14ac:dyDescent="0.3">
      <c r="B221" s="39" t="s">
        <v>597</v>
      </c>
      <c r="C221" s="36" t="s">
        <v>598</v>
      </c>
      <c r="D221" s="36" t="s">
        <v>599</v>
      </c>
      <c r="E221" s="39" t="s">
        <v>600</v>
      </c>
      <c r="F221" s="36" t="s">
        <v>601</v>
      </c>
      <c r="G221" s="36" t="s">
        <v>285</v>
      </c>
      <c r="H221" s="36" t="s">
        <v>602</v>
      </c>
      <c r="I221" s="36" t="s">
        <v>287</v>
      </c>
      <c r="J221" s="36" t="s">
        <v>603</v>
      </c>
      <c r="K221"/>
      <c r="L221"/>
      <c r="M221"/>
      <c r="N221"/>
      <c r="O221"/>
      <c r="P221"/>
    </row>
    <row r="222" spans="2:16" ht="18.600000000000001" customHeight="1" x14ac:dyDescent="0.3">
      <c r="B222" s="38" t="s">
        <v>604</v>
      </c>
      <c r="C222" s="35" t="s">
        <v>605</v>
      </c>
      <c r="D222" s="35" t="s">
        <v>606</v>
      </c>
      <c r="E222" s="38" t="s">
        <v>607</v>
      </c>
      <c r="F222" s="35" t="s">
        <v>608</v>
      </c>
      <c r="G222" s="35" t="s">
        <v>609</v>
      </c>
      <c r="H222" s="35" t="s">
        <v>610</v>
      </c>
      <c r="I222" s="35" t="s">
        <v>511</v>
      </c>
      <c r="J222" s="35" t="s">
        <v>611</v>
      </c>
      <c r="K222"/>
      <c r="L222"/>
      <c r="M222"/>
      <c r="N222"/>
      <c r="O222"/>
      <c r="P222"/>
    </row>
    <row r="223" spans="2:16" ht="18.600000000000001" customHeight="1" x14ac:dyDescent="0.3">
      <c r="B223" s="39" t="s">
        <v>612</v>
      </c>
      <c r="C223" s="36" t="s">
        <v>613</v>
      </c>
      <c r="D223" s="36" t="s">
        <v>614</v>
      </c>
      <c r="E223" s="39" t="s">
        <v>615</v>
      </c>
      <c r="F223" s="36" t="s">
        <v>616</v>
      </c>
      <c r="G223" s="36" t="s">
        <v>617</v>
      </c>
      <c r="H223" s="36" t="s">
        <v>618</v>
      </c>
      <c r="I223" s="36" t="s">
        <v>520</v>
      </c>
      <c r="J223" s="36" t="s">
        <v>619</v>
      </c>
      <c r="K223"/>
      <c r="L223"/>
      <c r="M223"/>
      <c r="N223"/>
      <c r="O223"/>
      <c r="P223"/>
    </row>
    <row r="224" spans="2:16" ht="18.600000000000001" customHeight="1" x14ac:dyDescent="0.3">
      <c r="B224" s="38" t="s">
        <v>620</v>
      </c>
      <c r="C224" s="35" t="s">
        <v>621</v>
      </c>
      <c r="D224" s="35" t="s">
        <v>622</v>
      </c>
      <c r="E224" s="38" t="s">
        <v>623</v>
      </c>
      <c r="F224" s="35" t="s">
        <v>624</v>
      </c>
      <c r="G224" s="35" t="s">
        <v>625</v>
      </c>
      <c r="H224" s="35" t="s">
        <v>626</v>
      </c>
      <c r="I224" s="35" t="s">
        <v>520</v>
      </c>
      <c r="J224" s="35" t="s">
        <v>627</v>
      </c>
      <c r="K224"/>
      <c r="L224"/>
      <c r="M224"/>
      <c r="N224"/>
      <c r="O224"/>
      <c r="P224"/>
    </row>
    <row r="225" spans="2:16" ht="18.600000000000001" customHeight="1" x14ac:dyDescent="0.3">
      <c r="B225" s="39" t="s">
        <v>628</v>
      </c>
      <c r="C225" s="36" t="s">
        <v>629</v>
      </c>
      <c r="D225" s="36" t="s">
        <v>630</v>
      </c>
      <c r="E225" s="39" t="s">
        <v>631</v>
      </c>
      <c r="F225" s="36" t="s">
        <v>632</v>
      </c>
      <c r="G225" s="36" t="s">
        <v>509</v>
      </c>
      <c r="H225" s="36" t="s">
        <v>633</v>
      </c>
      <c r="I225" s="36" t="s">
        <v>511</v>
      </c>
      <c r="J225" s="36" t="s">
        <v>634</v>
      </c>
      <c r="K225"/>
      <c r="L225"/>
      <c r="M225"/>
      <c r="N225"/>
      <c r="O225"/>
      <c r="P225"/>
    </row>
    <row r="226" spans="2:16" ht="18.600000000000001" customHeight="1" x14ac:dyDescent="0.3">
      <c r="B226" s="38" t="s">
        <v>635</v>
      </c>
      <c r="C226" s="35" t="s">
        <v>636</v>
      </c>
      <c r="D226" s="35" t="s">
        <v>637</v>
      </c>
      <c r="E226" s="38" t="s">
        <v>638</v>
      </c>
      <c r="F226" s="35" t="s">
        <v>639</v>
      </c>
      <c r="G226" s="35" t="s">
        <v>285</v>
      </c>
      <c r="H226" s="35" t="s">
        <v>640</v>
      </c>
      <c r="I226" s="35" t="s">
        <v>473</v>
      </c>
      <c r="J226" s="35" t="s">
        <v>641</v>
      </c>
      <c r="K226"/>
      <c r="L226"/>
      <c r="M226"/>
      <c r="N226"/>
      <c r="O226"/>
      <c r="P226"/>
    </row>
    <row r="227" spans="2:16" ht="18.600000000000001" customHeight="1" x14ac:dyDescent="0.3">
      <c r="B227" s="39" t="s">
        <v>642</v>
      </c>
      <c r="C227" s="36" t="s">
        <v>643</v>
      </c>
      <c r="D227" s="36" t="s">
        <v>644</v>
      </c>
      <c r="E227" s="39" t="s">
        <v>645</v>
      </c>
      <c r="F227" s="36" t="s">
        <v>646</v>
      </c>
      <c r="G227" s="36" t="s">
        <v>285</v>
      </c>
      <c r="H227" s="36" t="s">
        <v>647</v>
      </c>
      <c r="I227" s="36" t="s">
        <v>648</v>
      </c>
      <c r="J227" s="36" t="s">
        <v>649</v>
      </c>
      <c r="K227"/>
      <c r="L227"/>
      <c r="M227"/>
      <c r="N227"/>
      <c r="O227"/>
      <c r="P227"/>
    </row>
    <row r="228" spans="2:16" ht="18.600000000000001" customHeight="1" x14ac:dyDescent="0.3">
      <c r="B228" s="38" t="s">
        <v>650</v>
      </c>
      <c r="C228" s="35" t="s">
        <v>651</v>
      </c>
      <c r="D228" s="35" t="s">
        <v>652</v>
      </c>
      <c r="E228" s="38" t="s">
        <v>653</v>
      </c>
      <c r="F228" s="35" t="s">
        <v>654</v>
      </c>
      <c r="G228" s="35" t="s">
        <v>655</v>
      </c>
      <c r="H228" s="35" t="s">
        <v>656</v>
      </c>
      <c r="I228" s="35" t="s">
        <v>356</v>
      </c>
      <c r="J228" s="35" t="s">
        <v>657</v>
      </c>
      <c r="K228"/>
      <c r="L228"/>
      <c r="M228"/>
      <c r="N228"/>
      <c r="O228"/>
      <c r="P228"/>
    </row>
    <row r="229" spans="2:16" ht="18.600000000000001" customHeight="1" x14ac:dyDescent="0.3">
      <c r="B229" s="39" t="s">
        <v>658</v>
      </c>
      <c r="C229" s="36" t="s">
        <v>659</v>
      </c>
      <c r="D229" s="36" t="s">
        <v>660</v>
      </c>
      <c r="E229" s="39" t="s">
        <v>661</v>
      </c>
      <c r="F229" s="36" t="s">
        <v>662</v>
      </c>
      <c r="G229" s="36" t="s">
        <v>285</v>
      </c>
      <c r="H229" s="36" t="s">
        <v>663</v>
      </c>
      <c r="I229" s="36" t="s">
        <v>287</v>
      </c>
      <c r="J229" s="36" t="s">
        <v>664</v>
      </c>
      <c r="K229"/>
      <c r="L229"/>
      <c r="M229"/>
      <c r="N229"/>
      <c r="O229"/>
      <c r="P229"/>
    </row>
    <row r="230" spans="2:16" ht="18.600000000000001" customHeight="1" x14ac:dyDescent="0.3">
      <c r="B230" s="38" t="s">
        <v>665</v>
      </c>
      <c r="C230" s="35" t="s">
        <v>666</v>
      </c>
      <c r="D230" s="35" t="s">
        <v>667</v>
      </c>
      <c r="E230" s="38" t="s">
        <v>668</v>
      </c>
      <c r="F230" s="35" t="s">
        <v>307</v>
      </c>
      <c r="G230" s="35" t="s">
        <v>285</v>
      </c>
      <c r="H230" s="35" t="s">
        <v>669</v>
      </c>
      <c r="I230" s="35" t="s">
        <v>309</v>
      </c>
      <c r="J230" s="35" t="s">
        <v>670</v>
      </c>
      <c r="K230"/>
      <c r="L230"/>
      <c r="M230"/>
      <c r="N230"/>
      <c r="O230"/>
      <c r="P230"/>
    </row>
    <row r="231" spans="2:16" ht="18.600000000000001" customHeight="1" x14ac:dyDescent="0.3">
      <c r="B231" s="39" t="s">
        <v>671</v>
      </c>
      <c r="C231" s="36" t="s">
        <v>672</v>
      </c>
      <c r="D231" s="36" t="s">
        <v>673</v>
      </c>
      <c r="E231" s="39" t="s">
        <v>674</v>
      </c>
      <c r="F231" s="36" t="s">
        <v>368</v>
      </c>
      <c r="G231" s="36" t="s">
        <v>285</v>
      </c>
      <c r="H231" s="36" t="s">
        <v>369</v>
      </c>
      <c r="I231" s="36" t="s">
        <v>370</v>
      </c>
      <c r="J231" s="36" t="s">
        <v>675</v>
      </c>
      <c r="K231"/>
      <c r="L231"/>
      <c r="M231"/>
      <c r="N231"/>
      <c r="O231"/>
      <c r="P231"/>
    </row>
    <row r="232" spans="2:16" ht="18.600000000000001" customHeight="1" x14ac:dyDescent="0.3">
      <c r="B232" s="38" t="s">
        <v>676</v>
      </c>
      <c r="C232" s="35" t="s">
        <v>677</v>
      </c>
      <c r="D232" s="35" t="s">
        <v>678</v>
      </c>
      <c r="E232" s="38" t="s">
        <v>679</v>
      </c>
      <c r="F232" s="35" t="s">
        <v>680</v>
      </c>
      <c r="G232" s="35" t="s">
        <v>681</v>
      </c>
      <c r="H232" s="35" t="s">
        <v>682</v>
      </c>
      <c r="I232" s="35" t="s">
        <v>511</v>
      </c>
      <c r="J232" s="35" t="s">
        <v>683</v>
      </c>
      <c r="K232"/>
      <c r="L232"/>
      <c r="M232"/>
      <c r="N232"/>
      <c r="O232"/>
      <c r="P232"/>
    </row>
    <row r="233" spans="2:16" ht="18.600000000000001" customHeight="1" x14ac:dyDescent="0.3">
      <c r="B233" s="39" t="s">
        <v>684</v>
      </c>
      <c r="C233" s="36" t="s">
        <v>685</v>
      </c>
      <c r="D233" s="36" t="s">
        <v>686</v>
      </c>
      <c r="E233" s="39" t="s">
        <v>687</v>
      </c>
      <c r="F233" s="36" t="s">
        <v>688</v>
      </c>
      <c r="G233" s="36" t="s">
        <v>285</v>
      </c>
      <c r="H233" s="36" t="s">
        <v>689</v>
      </c>
      <c r="I233" s="36" t="s">
        <v>287</v>
      </c>
      <c r="J233" s="36" t="s">
        <v>690</v>
      </c>
      <c r="K233"/>
      <c r="L233"/>
      <c r="M233"/>
      <c r="N233"/>
      <c r="O233"/>
      <c r="P233"/>
    </row>
    <row r="234" spans="2:16" ht="18.600000000000001" customHeight="1" x14ac:dyDescent="0.3">
      <c r="B234" s="38" t="s">
        <v>691</v>
      </c>
      <c r="C234" s="35" t="s">
        <v>692</v>
      </c>
      <c r="D234" s="35" t="s">
        <v>693</v>
      </c>
      <c r="E234" s="38" t="s">
        <v>694</v>
      </c>
      <c r="F234" s="35" t="s">
        <v>695</v>
      </c>
      <c r="G234" s="35" t="s">
        <v>285</v>
      </c>
      <c r="H234" s="35" t="s">
        <v>696</v>
      </c>
      <c r="I234" s="35" t="s">
        <v>332</v>
      </c>
      <c r="J234" s="35" t="s">
        <v>697</v>
      </c>
      <c r="K234"/>
      <c r="L234"/>
      <c r="M234"/>
      <c r="N234"/>
      <c r="O234"/>
      <c r="P234"/>
    </row>
    <row r="235" spans="2:16" ht="18.600000000000001" customHeight="1" x14ac:dyDescent="0.3">
      <c r="B235" s="39" t="s">
        <v>698</v>
      </c>
      <c r="C235" s="36" t="s">
        <v>699</v>
      </c>
      <c r="D235" s="36" t="s">
        <v>700</v>
      </c>
      <c r="E235" s="39" t="s">
        <v>701</v>
      </c>
      <c r="F235" s="36" t="s">
        <v>293</v>
      </c>
      <c r="G235" s="36" t="s">
        <v>285</v>
      </c>
      <c r="H235" s="36" t="s">
        <v>702</v>
      </c>
      <c r="I235" s="36" t="s">
        <v>295</v>
      </c>
      <c r="J235" s="36" t="s">
        <v>703</v>
      </c>
      <c r="K235"/>
      <c r="L235"/>
      <c r="M235"/>
      <c r="N235"/>
      <c r="O235"/>
      <c r="P235"/>
    </row>
    <row r="236" spans="2:16" ht="18.600000000000001" customHeight="1" x14ac:dyDescent="0.3">
      <c r="B236" s="38" t="s">
        <v>704</v>
      </c>
      <c r="C236" s="35" t="s">
        <v>705</v>
      </c>
      <c r="D236" s="35" t="s">
        <v>706</v>
      </c>
      <c r="E236" s="38" t="s">
        <v>707</v>
      </c>
      <c r="F236" s="35" t="s">
        <v>708</v>
      </c>
      <c r="G236" s="35" t="s">
        <v>285</v>
      </c>
      <c r="H236" s="35" t="s">
        <v>709</v>
      </c>
      <c r="I236" s="35" t="s">
        <v>427</v>
      </c>
      <c r="J236" s="35" t="s">
        <v>710</v>
      </c>
      <c r="K236"/>
      <c r="L236"/>
      <c r="M236"/>
      <c r="N236"/>
      <c r="O236"/>
      <c r="P236"/>
    </row>
    <row r="237" spans="2:16" ht="18.600000000000001" customHeight="1" x14ac:dyDescent="0.3">
      <c r="B237" s="39" t="s">
        <v>711</v>
      </c>
      <c r="C237" s="36" t="s">
        <v>712</v>
      </c>
      <c r="D237" s="36" t="s">
        <v>713</v>
      </c>
      <c r="E237" s="39" t="s">
        <v>714</v>
      </c>
      <c r="F237" s="36" t="s">
        <v>479</v>
      </c>
      <c r="G237" s="36" t="s">
        <v>285</v>
      </c>
      <c r="H237" s="36" t="s">
        <v>715</v>
      </c>
      <c r="I237" s="36" t="s">
        <v>481</v>
      </c>
      <c r="J237" s="36" t="s">
        <v>716</v>
      </c>
      <c r="K237"/>
      <c r="L237"/>
      <c r="M237"/>
      <c r="N237"/>
      <c r="O237"/>
      <c r="P237"/>
    </row>
    <row r="238" spans="2:16" ht="18.600000000000001" customHeight="1" x14ac:dyDescent="0.3">
      <c r="B238" s="38" t="s">
        <v>717</v>
      </c>
      <c r="C238" s="35" t="s">
        <v>718</v>
      </c>
      <c r="D238" s="35" t="s">
        <v>719</v>
      </c>
      <c r="E238" s="38" t="s">
        <v>720</v>
      </c>
      <c r="F238" s="35" t="s">
        <v>526</v>
      </c>
      <c r="G238" s="35" t="s">
        <v>527</v>
      </c>
      <c r="H238" s="35" t="s">
        <v>721</v>
      </c>
      <c r="I238" s="35" t="s">
        <v>393</v>
      </c>
      <c r="J238" s="35" t="s">
        <v>722</v>
      </c>
      <c r="K238"/>
      <c r="L238"/>
      <c r="M238"/>
      <c r="N238"/>
      <c r="O238"/>
      <c r="P238"/>
    </row>
    <row r="239" spans="2:16" ht="18.600000000000001" customHeight="1" x14ac:dyDescent="0.3">
      <c r="B239" s="39" t="s">
        <v>723</v>
      </c>
      <c r="C239" s="36" t="s">
        <v>724</v>
      </c>
      <c r="D239" s="36" t="s">
        <v>725</v>
      </c>
      <c r="E239" s="39" t="s">
        <v>726</v>
      </c>
      <c r="F239" s="36" t="s">
        <v>390</v>
      </c>
      <c r="G239" s="36" t="s">
        <v>391</v>
      </c>
      <c r="H239" s="36" t="s">
        <v>727</v>
      </c>
      <c r="I239" s="36" t="s">
        <v>393</v>
      </c>
      <c r="J239" s="36" t="s">
        <v>728</v>
      </c>
      <c r="K239"/>
      <c r="L239"/>
      <c r="M239"/>
      <c r="N239"/>
      <c r="O239"/>
      <c r="P239"/>
    </row>
    <row r="240" spans="2:16" ht="18.600000000000001" customHeight="1" x14ac:dyDescent="0.3">
      <c r="B240" s="38" t="s">
        <v>729</v>
      </c>
      <c r="C240" s="35" t="s">
        <v>730</v>
      </c>
      <c r="D240" s="35" t="s">
        <v>731</v>
      </c>
      <c r="E240" s="38" t="s">
        <v>732</v>
      </c>
      <c r="F240" s="35" t="s">
        <v>733</v>
      </c>
      <c r="G240" s="35" t="s">
        <v>285</v>
      </c>
      <c r="H240" s="35" t="s">
        <v>734</v>
      </c>
      <c r="I240" s="35" t="s">
        <v>287</v>
      </c>
      <c r="J240" s="35" t="s">
        <v>735</v>
      </c>
      <c r="K240"/>
      <c r="L240"/>
      <c r="M240"/>
      <c r="N240"/>
      <c r="O240"/>
      <c r="P240"/>
    </row>
    <row r="241" spans="2:16" ht="18.600000000000001" customHeight="1" x14ac:dyDescent="0.3">
      <c r="B241" s="39" t="s">
        <v>736</v>
      </c>
      <c r="C241" s="36" t="s">
        <v>737</v>
      </c>
      <c r="D241" s="36" t="s">
        <v>738</v>
      </c>
      <c r="E241" s="39" t="s">
        <v>739</v>
      </c>
      <c r="F241" s="36" t="s">
        <v>368</v>
      </c>
      <c r="G241" s="36" t="s">
        <v>285</v>
      </c>
      <c r="H241" s="36" t="s">
        <v>369</v>
      </c>
      <c r="I241" s="36" t="s">
        <v>370</v>
      </c>
      <c r="J241" s="36" t="s">
        <v>740</v>
      </c>
      <c r="K241"/>
      <c r="L241"/>
      <c r="M241"/>
      <c r="N241"/>
      <c r="O241"/>
      <c r="P241"/>
    </row>
    <row r="242" spans="2:16" ht="18.600000000000001" customHeight="1" x14ac:dyDescent="0.3">
      <c r="B242" s="38" t="s">
        <v>741</v>
      </c>
      <c r="C242" s="35" t="s">
        <v>742</v>
      </c>
      <c r="D242" s="35" t="s">
        <v>743</v>
      </c>
      <c r="E242" s="38" t="s">
        <v>744</v>
      </c>
      <c r="F242" s="35" t="s">
        <v>745</v>
      </c>
      <c r="G242" s="35" t="s">
        <v>746</v>
      </c>
      <c r="H242" s="35" t="s">
        <v>747</v>
      </c>
      <c r="I242" s="35" t="s">
        <v>511</v>
      </c>
      <c r="J242" s="35" t="s">
        <v>748</v>
      </c>
      <c r="K242"/>
      <c r="L242"/>
      <c r="M242"/>
      <c r="N242"/>
      <c r="O242"/>
      <c r="P242"/>
    </row>
    <row r="243" spans="2:16" ht="18.600000000000001" customHeight="1" x14ac:dyDescent="0.3">
      <c r="B243" s="39" t="s">
        <v>749</v>
      </c>
      <c r="C243" s="36" t="s">
        <v>750</v>
      </c>
      <c r="D243" s="36" t="s">
        <v>751</v>
      </c>
      <c r="E243" s="39" t="s">
        <v>752</v>
      </c>
      <c r="F243" s="36" t="s">
        <v>753</v>
      </c>
      <c r="G243" s="36" t="s">
        <v>285</v>
      </c>
      <c r="H243" s="36" t="s">
        <v>754</v>
      </c>
      <c r="I243" s="36" t="s">
        <v>473</v>
      </c>
      <c r="J243" s="36" t="s">
        <v>755</v>
      </c>
      <c r="K243"/>
      <c r="L243"/>
      <c r="M243"/>
      <c r="N243"/>
      <c r="O243"/>
      <c r="P243"/>
    </row>
    <row r="244" spans="2:16" ht="18.600000000000001" customHeight="1" x14ac:dyDescent="0.3">
      <c r="B244" s="38" t="s">
        <v>756</v>
      </c>
      <c r="C244" s="35" t="s">
        <v>757</v>
      </c>
      <c r="D244" s="35" t="s">
        <v>758</v>
      </c>
      <c r="E244" s="38" t="s">
        <v>759</v>
      </c>
      <c r="F244" s="35" t="s">
        <v>526</v>
      </c>
      <c r="G244" s="35" t="s">
        <v>527</v>
      </c>
      <c r="H244" s="35" t="s">
        <v>760</v>
      </c>
      <c r="I244" s="35" t="s">
        <v>393</v>
      </c>
      <c r="J244" s="35" t="s">
        <v>761</v>
      </c>
      <c r="K244"/>
      <c r="L244"/>
      <c r="M244"/>
      <c r="N244"/>
      <c r="O244"/>
      <c r="P244"/>
    </row>
    <row r="245" spans="2:16" ht="18.600000000000001" customHeight="1" x14ac:dyDescent="0.3">
      <c r="B245" s="39" t="s">
        <v>762</v>
      </c>
      <c r="C245" s="36" t="s">
        <v>763</v>
      </c>
      <c r="D245" s="36" t="s">
        <v>764</v>
      </c>
      <c r="E245" s="39" t="s">
        <v>765</v>
      </c>
      <c r="F245" s="36" t="s">
        <v>766</v>
      </c>
      <c r="G245" s="36" t="s">
        <v>285</v>
      </c>
      <c r="H245" s="36" t="s">
        <v>767</v>
      </c>
      <c r="I245" s="36" t="s">
        <v>384</v>
      </c>
      <c r="J245" s="36" t="s">
        <v>768</v>
      </c>
      <c r="K245"/>
      <c r="L245"/>
      <c r="M245"/>
      <c r="N245"/>
      <c r="O245"/>
      <c r="P245"/>
    </row>
    <row r="246" spans="2:16" ht="18.600000000000001" customHeight="1" x14ac:dyDescent="0.3">
      <c r="B246" s="38" t="s">
        <v>769</v>
      </c>
      <c r="C246" s="35" t="s">
        <v>770</v>
      </c>
      <c r="D246" s="35" t="s">
        <v>771</v>
      </c>
      <c r="E246" s="38" t="s">
        <v>772</v>
      </c>
      <c r="F246" s="35" t="s">
        <v>338</v>
      </c>
      <c r="G246" s="35" t="s">
        <v>285</v>
      </c>
      <c r="H246" s="35" t="s">
        <v>773</v>
      </c>
      <c r="I246" s="35" t="s">
        <v>340</v>
      </c>
      <c r="J246" s="35" t="s">
        <v>774</v>
      </c>
      <c r="K246"/>
      <c r="L246"/>
      <c r="M246"/>
      <c r="N246"/>
      <c r="O246"/>
      <c r="P246"/>
    </row>
    <row r="247" spans="2:16" ht="18.600000000000001" customHeight="1" x14ac:dyDescent="0.3">
      <c r="B247" s="39" t="s">
        <v>775</v>
      </c>
      <c r="C247" s="36" t="s">
        <v>776</v>
      </c>
      <c r="D247" s="36" t="s">
        <v>777</v>
      </c>
      <c r="E247" s="39" t="s">
        <v>778</v>
      </c>
      <c r="F247" s="36" t="s">
        <v>779</v>
      </c>
      <c r="G247" s="36" t="s">
        <v>285</v>
      </c>
      <c r="H247" s="36" t="s">
        <v>780</v>
      </c>
      <c r="I247" s="36" t="s">
        <v>781</v>
      </c>
      <c r="J247" s="36" t="s">
        <v>782</v>
      </c>
      <c r="K247"/>
      <c r="L247"/>
      <c r="M247"/>
      <c r="N247"/>
      <c r="O247"/>
      <c r="P247"/>
    </row>
    <row r="248" spans="2:16" ht="18.600000000000001" customHeight="1" x14ac:dyDescent="0.3">
      <c r="B248" s="38" t="s">
        <v>783</v>
      </c>
      <c r="C248" s="35" t="s">
        <v>784</v>
      </c>
      <c r="D248" s="35" t="s">
        <v>785</v>
      </c>
      <c r="E248" s="38" t="s">
        <v>786</v>
      </c>
      <c r="F248" s="35" t="s">
        <v>787</v>
      </c>
      <c r="G248" s="35" t="s">
        <v>788</v>
      </c>
      <c r="H248" s="35" t="s">
        <v>789</v>
      </c>
      <c r="I248" s="35" t="s">
        <v>511</v>
      </c>
      <c r="J248" s="35" t="s">
        <v>790</v>
      </c>
      <c r="K248"/>
      <c r="L248"/>
      <c r="M248"/>
      <c r="N248"/>
      <c r="O248"/>
      <c r="P248"/>
    </row>
    <row r="249" spans="2:16" ht="18.600000000000001" customHeight="1" x14ac:dyDescent="0.3">
      <c r="B249" s="39" t="s">
        <v>791</v>
      </c>
      <c r="C249" s="36" t="s">
        <v>792</v>
      </c>
      <c r="D249" s="36" t="s">
        <v>793</v>
      </c>
      <c r="E249" s="39" t="s">
        <v>794</v>
      </c>
      <c r="F249" s="36" t="s">
        <v>307</v>
      </c>
      <c r="G249" s="36" t="s">
        <v>285</v>
      </c>
      <c r="H249" s="36" t="s">
        <v>795</v>
      </c>
      <c r="I249" s="36" t="s">
        <v>309</v>
      </c>
      <c r="J249" s="36" t="s">
        <v>796</v>
      </c>
      <c r="K249"/>
      <c r="L249"/>
      <c r="M249"/>
      <c r="N249"/>
      <c r="O249"/>
      <c r="P249"/>
    </row>
    <row r="250" spans="2:16" ht="18.600000000000001" customHeight="1" x14ac:dyDescent="0.3">
      <c r="B250" s="38" t="s">
        <v>797</v>
      </c>
      <c r="C250" s="35" t="s">
        <v>798</v>
      </c>
      <c r="D250" s="35" t="s">
        <v>799</v>
      </c>
      <c r="E250" s="38" t="s">
        <v>800</v>
      </c>
      <c r="F250" s="35" t="s">
        <v>801</v>
      </c>
      <c r="G250" s="35" t="s">
        <v>285</v>
      </c>
      <c r="H250" s="35" t="s">
        <v>802</v>
      </c>
      <c r="I250" s="35" t="s">
        <v>803</v>
      </c>
      <c r="J250" s="35" t="s">
        <v>804</v>
      </c>
      <c r="K250"/>
      <c r="L250"/>
      <c r="M250"/>
      <c r="N250"/>
      <c r="O250"/>
      <c r="P250"/>
    </row>
    <row r="251" spans="2:16" ht="18.600000000000001" customHeight="1" x14ac:dyDescent="0.3">
      <c r="B251" s="39" t="s">
        <v>805</v>
      </c>
      <c r="C251" s="36" t="s">
        <v>806</v>
      </c>
      <c r="D251" s="36" t="s">
        <v>807</v>
      </c>
      <c r="E251" s="39" t="s">
        <v>808</v>
      </c>
      <c r="F251" s="36" t="s">
        <v>695</v>
      </c>
      <c r="G251" s="36" t="s">
        <v>285</v>
      </c>
      <c r="H251" s="36" t="s">
        <v>809</v>
      </c>
      <c r="I251" s="36" t="s">
        <v>332</v>
      </c>
      <c r="J251" s="36" t="s">
        <v>810</v>
      </c>
      <c r="K251"/>
      <c r="L251"/>
      <c r="M251"/>
      <c r="N251"/>
      <c r="O251"/>
      <c r="P251"/>
    </row>
    <row r="252" spans="2:16" ht="18.600000000000001" customHeight="1" x14ac:dyDescent="0.3">
      <c r="B252" s="38" t="s">
        <v>811</v>
      </c>
      <c r="C252" s="35" t="s">
        <v>812</v>
      </c>
      <c r="D252" s="35" t="s">
        <v>813</v>
      </c>
      <c r="E252" s="38" t="s">
        <v>814</v>
      </c>
      <c r="F252" s="35" t="s">
        <v>815</v>
      </c>
      <c r="G252" s="35" t="s">
        <v>816</v>
      </c>
      <c r="H252" s="35" t="s">
        <v>817</v>
      </c>
      <c r="I252" s="35" t="s">
        <v>511</v>
      </c>
      <c r="J252" s="35" t="s">
        <v>818</v>
      </c>
      <c r="K252"/>
      <c r="L252"/>
      <c r="M252"/>
      <c r="N252"/>
      <c r="O252"/>
      <c r="P252"/>
    </row>
    <row r="253" spans="2:16" ht="18.600000000000001" customHeight="1" x14ac:dyDescent="0.3">
      <c r="B253" s="39" t="s">
        <v>819</v>
      </c>
      <c r="C253" s="36" t="s">
        <v>820</v>
      </c>
      <c r="D253" s="36" t="s">
        <v>821</v>
      </c>
      <c r="E253" s="39" t="s">
        <v>822</v>
      </c>
      <c r="F253" s="36" t="s">
        <v>823</v>
      </c>
      <c r="G253" s="36" t="s">
        <v>285</v>
      </c>
      <c r="H253" s="36" t="s">
        <v>824</v>
      </c>
      <c r="I253" s="36" t="s">
        <v>648</v>
      </c>
      <c r="J253" s="36" t="s">
        <v>825</v>
      </c>
      <c r="K253"/>
      <c r="L253"/>
      <c r="M253"/>
      <c r="N253"/>
      <c r="O253"/>
      <c r="P253"/>
    </row>
    <row r="254" spans="2:16" ht="18.600000000000001" customHeight="1" x14ac:dyDescent="0.3">
      <c r="B254" s="38" t="s">
        <v>826</v>
      </c>
      <c r="C254" s="35" t="s">
        <v>827</v>
      </c>
      <c r="D254" s="35" t="s">
        <v>828</v>
      </c>
      <c r="E254" s="38" t="s">
        <v>829</v>
      </c>
      <c r="F254" s="35" t="s">
        <v>632</v>
      </c>
      <c r="G254" s="35" t="s">
        <v>509</v>
      </c>
      <c r="H254" s="35" t="s">
        <v>830</v>
      </c>
      <c r="I254" s="35" t="s">
        <v>511</v>
      </c>
      <c r="J254" s="35" t="s">
        <v>831</v>
      </c>
      <c r="K254"/>
      <c r="L254"/>
      <c r="M254"/>
      <c r="N254"/>
      <c r="O254"/>
      <c r="P254"/>
    </row>
    <row r="255" spans="2:16" ht="18.600000000000001" customHeight="1" x14ac:dyDescent="0.3">
      <c r="B255" s="39" t="s">
        <v>832</v>
      </c>
      <c r="C255" s="36" t="s">
        <v>833</v>
      </c>
      <c r="D255" s="36" t="s">
        <v>834</v>
      </c>
      <c r="E255" s="39" t="s">
        <v>835</v>
      </c>
      <c r="F255" s="36" t="s">
        <v>836</v>
      </c>
      <c r="G255" s="36" t="s">
        <v>837</v>
      </c>
      <c r="H255" s="36" t="s">
        <v>838</v>
      </c>
      <c r="I255" s="36" t="s">
        <v>511</v>
      </c>
      <c r="J255" s="36" t="s">
        <v>839</v>
      </c>
      <c r="K255"/>
      <c r="L255"/>
      <c r="M255"/>
      <c r="N255"/>
      <c r="O255"/>
      <c r="P255"/>
    </row>
    <row r="256" spans="2:16" ht="18.600000000000001" customHeight="1" x14ac:dyDescent="0.3">
      <c r="B256" s="38" t="s">
        <v>840</v>
      </c>
      <c r="C256" s="35" t="s">
        <v>841</v>
      </c>
      <c r="D256" s="35" t="s">
        <v>842</v>
      </c>
      <c r="E256" s="38" t="s">
        <v>843</v>
      </c>
      <c r="F256" s="35" t="s">
        <v>844</v>
      </c>
      <c r="G256" s="35" t="s">
        <v>285</v>
      </c>
      <c r="H256" s="35" t="s">
        <v>845</v>
      </c>
      <c r="I256" s="35" t="s">
        <v>287</v>
      </c>
      <c r="J256" s="35" t="s">
        <v>846</v>
      </c>
      <c r="K256"/>
      <c r="L256"/>
      <c r="M256"/>
      <c r="N256"/>
      <c r="O256"/>
      <c r="P256"/>
    </row>
    <row r="257" spans="1:16" ht="18.600000000000001" customHeight="1" x14ac:dyDescent="0.3">
      <c r="B257" s="39" t="s">
        <v>847</v>
      </c>
      <c r="C257" s="36" t="s">
        <v>848</v>
      </c>
      <c r="D257" s="36" t="s">
        <v>849</v>
      </c>
      <c r="E257" s="39" t="s">
        <v>850</v>
      </c>
      <c r="F257" s="36" t="s">
        <v>293</v>
      </c>
      <c r="G257" s="36" t="s">
        <v>285</v>
      </c>
      <c r="H257" s="36" t="s">
        <v>702</v>
      </c>
      <c r="I257" s="36" t="s">
        <v>295</v>
      </c>
      <c r="J257" s="36" t="s">
        <v>851</v>
      </c>
      <c r="K257"/>
      <c r="L257"/>
      <c r="M257"/>
      <c r="N257"/>
      <c r="O257"/>
      <c r="P257"/>
    </row>
    <row r="258" spans="1:16" ht="18.600000000000001" customHeight="1" x14ac:dyDescent="0.3">
      <c r="B258" s="38" t="s">
        <v>852</v>
      </c>
      <c r="C258" s="35" t="s">
        <v>853</v>
      </c>
      <c r="D258" s="35" t="s">
        <v>854</v>
      </c>
      <c r="E258" s="38" t="s">
        <v>855</v>
      </c>
      <c r="F258" s="35" t="s">
        <v>390</v>
      </c>
      <c r="G258" s="35" t="s">
        <v>391</v>
      </c>
      <c r="H258" s="35" t="s">
        <v>856</v>
      </c>
      <c r="I258" s="35" t="s">
        <v>393</v>
      </c>
      <c r="J258" s="35" t="s">
        <v>857</v>
      </c>
      <c r="K258"/>
      <c r="L258"/>
      <c r="M258"/>
      <c r="N258"/>
      <c r="O258"/>
      <c r="P258"/>
    </row>
    <row r="259" spans="1:16" ht="18.600000000000001" customHeight="1" x14ac:dyDescent="0.3">
      <c r="B259" s="39" t="s">
        <v>858</v>
      </c>
      <c r="C259" s="36" t="s">
        <v>859</v>
      </c>
      <c r="D259" s="36" t="s">
        <v>860</v>
      </c>
      <c r="E259" s="39" t="s">
        <v>861</v>
      </c>
      <c r="F259" s="36" t="s">
        <v>862</v>
      </c>
      <c r="G259" s="36" t="s">
        <v>594</v>
      </c>
      <c r="H259" s="36" t="s">
        <v>863</v>
      </c>
      <c r="I259" s="36" t="s">
        <v>511</v>
      </c>
      <c r="J259" s="36" t="s">
        <v>864</v>
      </c>
      <c r="K259"/>
      <c r="L259"/>
      <c r="M259"/>
      <c r="N259"/>
      <c r="O259"/>
      <c r="P259"/>
    </row>
    <row r="260" spans="1:16" ht="18.600000000000001" customHeight="1" x14ac:dyDescent="0.3">
      <c r="B260" s="38" t="s">
        <v>865</v>
      </c>
      <c r="C260" s="35" t="s">
        <v>866</v>
      </c>
      <c r="D260" s="35" t="s">
        <v>867</v>
      </c>
      <c r="E260" s="38" t="s">
        <v>868</v>
      </c>
      <c r="F260" s="35" t="s">
        <v>869</v>
      </c>
      <c r="G260" s="35" t="s">
        <v>285</v>
      </c>
      <c r="H260" s="35" t="s">
        <v>870</v>
      </c>
      <c r="I260" s="35" t="s">
        <v>803</v>
      </c>
      <c r="J260" s="35" t="s">
        <v>871</v>
      </c>
      <c r="K260"/>
      <c r="L260"/>
      <c r="M260"/>
      <c r="N260"/>
      <c r="O260"/>
      <c r="P260"/>
    </row>
    <row r="261" spans="1:16" ht="18.600000000000001" customHeight="1" x14ac:dyDescent="0.3">
      <c r="B261" s="39" t="s">
        <v>872</v>
      </c>
      <c r="C261" s="36" t="s">
        <v>873</v>
      </c>
      <c r="D261" s="36" t="s">
        <v>874</v>
      </c>
      <c r="E261" s="39" t="s">
        <v>875</v>
      </c>
      <c r="F261" s="36" t="s">
        <v>876</v>
      </c>
      <c r="G261" s="36" t="s">
        <v>285</v>
      </c>
      <c r="H261" s="36" t="s">
        <v>877</v>
      </c>
      <c r="I261" s="36" t="s">
        <v>332</v>
      </c>
      <c r="J261" s="36" t="s">
        <v>878</v>
      </c>
      <c r="K261"/>
      <c r="L261"/>
      <c r="M261"/>
      <c r="N261"/>
      <c r="O261"/>
      <c r="P261"/>
    </row>
    <row r="262" spans="1:16" ht="18.600000000000001" customHeight="1" x14ac:dyDescent="0.3">
      <c r="B262" s="38" t="s">
        <v>879</v>
      </c>
      <c r="C262" s="35" t="s">
        <v>880</v>
      </c>
      <c r="D262" s="35" t="s">
        <v>881</v>
      </c>
      <c r="E262" s="38" t="s">
        <v>882</v>
      </c>
      <c r="F262" s="35" t="s">
        <v>883</v>
      </c>
      <c r="G262" s="35" t="s">
        <v>285</v>
      </c>
      <c r="H262" s="35" t="s">
        <v>884</v>
      </c>
      <c r="I262" s="35" t="s">
        <v>332</v>
      </c>
      <c r="J262" s="35" t="s">
        <v>885</v>
      </c>
      <c r="K262"/>
      <c r="L262"/>
      <c r="M262"/>
      <c r="N262"/>
      <c r="O262"/>
      <c r="P262"/>
    </row>
    <row r="263" spans="1:16" ht="18.600000000000001" customHeight="1" x14ac:dyDescent="0.3">
      <c r="B263" s="39" t="s">
        <v>886</v>
      </c>
      <c r="C263" s="36" t="s">
        <v>887</v>
      </c>
      <c r="D263" s="36" t="s">
        <v>888</v>
      </c>
      <c r="E263" s="39" t="s">
        <v>889</v>
      </c>
      <c r="F263" s="36" t="s">
        <v>890</v>
      </c>
      <c r="G263" s="36" t="s">
        <v>285</v>
      </c>
      <c r="H263" s="36" t="s">
        <v>891</v>
      </c>
      <c r="I263" s="36" t="s">
        <v>287</v>
      </c>
      <c r="J263" s="36" t="s">
        <v>892</v>
      </c>
      <c r="K263"/>
      <c r="L263"/>
      <c r="M263"/>
      <c r="N263"/>
      <c r="O263"/>
      <c r="P263"/>
    </row>
    <row r="264" spans="1:16" ht="18.600000000000001" customHeight="1" x14ac:dyDescent="0.3">
      <c r="B264" s="38" t="s">
        <v>893</v>
      </c>
      <c r="C264" s="35" t="s">
        <v>894</v>
      </c>
      <c r="D264" s="35" t="s">
        <v>895</v>
      </c>
      <c r="E264" s="38" t="s">
        <v>896</v>
      </c>
      <c r="F264" s="35" t="s">
        <v>897</v>
      </c>
      <c r="G264" s="35" t="s">
        <v>285</v>
      </c>
      <c r="H264" s="35" t="s">
        <v>898</v>
      </c>
      <c r="I264" s="35" t="s">
        <v>899</v>
      </c>
      <c r="J264" s="35" t="s">
        <v>900</v>
      </c>
      <c r="K264"/>
      <c r="L264"/>
      <c r="M264"/>
      <c r="N264"/>
      <c r="O264"/>
      <c r="P264"/>
    </row>
    <row r="265" spans="1:16" ht="18.600000000000001" customHeight="1" x14ac:dyDescent="0.3">
      <c r="B265" s="39" t="s">
        <v>901</v>
      </c>
      <c r="C265" s="36" t="s">
        <v>902</v>
      </c>
      <c r="D265" s="36" t="s">
        <v>903</v>
      </c>
      <c r="E265" s="39" t="s">
        <v>904</v>
      </c>
      <c r="F265" s="36" t="s">
        <v>905</v>
      </c>
      <c r="G265" s="36" t="s">
        <v>391</v>
      </c>
      <c r="H265" s="36" t="s">
        <v>906</v>
      </c>
      <c r="I265" s="36" t="s">
        <v>393</v>
      </c>
      <c r="J265" s="36" t="s">
        <v>907</v>
      </c>
      <c r="K265"/>
      <c r="L265"/>
      <c r="M265"/>
      <c r="N265"/>
      <c r="O265"/>
      <c r="P265"/>
    </row>
    <row r="266" spans="1:16" ht="18.600000000000001" customHeight="1" x14ac:dyDescent="0.3">
      <c r="B266" s="38" t="s">
        <v>908</v>
      </c>
      <c r="C266" s="35" t="s">
        <v>909</v>
      </c>
      <c r="D266" s="35" t="s">
        <v>910</v>
      </c>
      <c r="E266" s="38" t="s">
        <v>911</v>
      </c>
      <c r="F266" s="35" t="s">
        <v>912</v>
      </c>
      <c r="G266" s="35" t="s">
        <v>594</v>
      </c>
      <c r="H266" s="35" t="s">
        <v>913</v>
      </c>
      <c r="I266" s="35" t="s">
        <v>511</v>
      </c>
      <c r="J266" s="35" t="s">
        <v>914</v>
      </c>
      <c r="K266"/>
      <c r="L266"/>
      <c r="M266"/>
      <c r="N266"/>
      <c r="O266"/>
      <c r="P266"/>
    </row>
    <row r="267" spans="1:16" ht="18.600000000000001" customHeight="1" x14ac:dyDescent="0.3">
      <c r="B267" s="39" t="s">
        <v>915</v>
      </c>
      <c r="C267" s="36" t="s">
        <v>916</v>
      </c>
      <c r="D267" s="36" t="s">
        <v>917</v>
      </c>
      <c r="E267" s="39" t="s">
        <v>918</v>
      </c>
      <c r="F267" s="36" t="s">
        <v>919</v>
      </c>
      <c r="G267" s="36" t="s">
        <v>285</v>
      </c>
      <c r="H267" s="36" t="s">
        <v>920</v>
      </c>
      <c r="I267" s="36" t="s">
        <v>899</v>
      </c>
      <c r="J267" s="36" t="s">
        <v>921</v>
      </c>
      <c r="K267"/>
      <c r="L267"/>
      <c r="M267"/>
      <c r="N267"/>
      <c r="O267"/>
      <c r="P267"/>
    </row>
    <row r="268" spans="1:16" ht="18.600000000000001" customHeight="1" x14ac:dyDescent="0.3">
      <c r="B268" s="40" t="s">
        <v>922</v>
      </c>
      <c r="C268" s="37" t="s">
        <v>923</v>
      </c>
      <c r="D268" s="37" t="s">
        <v>924</v>
      </c>
      <c r="E268" s="40" t="s">
        <v>925</v>
      </c>
      <c r="F268" s="37" t="s">
        <v>926</v>
      </c>
      <c r="G268" s="37" t="s">
        <v>285</v>
      </c>
      <c r="H268" s="37" t="s">
        <v>927</v>
      </c>
      <c r="I268" s="37" t="s">
        <v>928</v>
      </c>
      <c r="J268" s="37" t="s">
        <v>929</v>
      </c>
      <c r="K268"/>
      <c r="L268"/>
      <c r="M268"/>
      <c r="N268"/>
      <c r="O268"/>
      <c r="P268"/>
    </row>
    <row r="272" spans="1:16" ht="16.2" customHeight="1" x14ac:dyDescent="0.25">
      <c r="A272" s="3" t="s">
        <v>972</v>
      </c>
    </row>
    <row r="273" spans="1:22" x14ac:dyDescent="0.25">
      <c r="A273" s="4" t="s">
        <v>31</v>
      </c>
    </row>
    <row r="274" spans="1:22" x14ac:dyDescent="0.25">
      <c r="A274" s="4"/>
    </row>
    <row r="275" spans="1:22" x14ac:dyDescent="0.25">
      <c r="A275" s="4" t="s">
        <v>28</v>
      </c>
    </row>
    <row r="276" spans="1:22" x14ac:dyDescent="0.25">
      <c r="A276" s="4" t="s">
        <v>29</v>
      </c>
    </row>
    <row r="277" spans="1:22" x14ac:dyDescent="0.25">
      <c r="A277" s="4"/>
    </row>
    <row r="278" spans="1:22" x14ac:dyDescent="0.25">
      <c r="A278" s="4"/>
      <c r="B278" s="2" t="s">
        <v>27</v>
      </c>
    </row>
    <row r="279" spans="1:22" x14ac:dyDescent="0.25">
      <c r="B279" s="83" t="s">
        <v>7</v>
      </c>
      <c r="C279" s="88" t="s">
        <v>1</v>
      </c>
      <c r="D279" s="88" t="s">
        <v>2</v>
      </c>
      <c r="E279" s="88" t="s">
        <v>3</v>
      </c>
      <c r="F279" s="88" t="s">
        <v>9</v>
      </c>
      <c r="G279" s="88" t="s">
        <v>8</v>
      </c>
      <c r="H279" s="88" t="s">
        <v>10</v>
      </c>
      <c r="I279" s="88" t="s">
        <v>11</v>
      </c>
      <c r="J279" s="88" t="s">
        <v>12</v>
      </c>
      <c r="K279" s="88" t="s">
        <v>13</v>
      </c>
      <c r="L279" s="88" t="s">
        <v>14</v>
      </c>
      <c r="M279" s="88" t="s">
        <v>15</v>
      </c>
      <c r="N279" s="88" t="s">
        <v>16</v>
      </c>
      <c r="O279" s="88" t="s">
        <v>17</v>
      </c>
      <c r="P279" s="88" t="s">
        <v>18</v>
      </c>
      <c r="Q279" s="88" t="s">
        <v>19</v>
      </c>
      <c r="R279" s="88" t="s">
        <v>20</v>
      </c>
      <c r="S279" s="88" t="s">
        <v>21</v>
      </c>
      <c r="T279" s="88" t="s">
        <v>22</v>
      </c>
      <c r="U279" s="88" t="s">
        <v>23</v>
      </c>
      <c r="V279" s="88" t="s">
        <v>24</v>
      </c>
    </row>
    <row r="280" spans="1:22" ht="22.5" customHeight="1" x14ac:dyDescent="0.25">
      <c r="B280" s="83" t="s">
        <v>26</v>
      </c>
      <c r="C280" s="7">
        <v>691712</v>
      </c>
      <c r="D280" s="7">
        <v>704223</v>
      </c>
      <c r="E280" s="7">
        <v>769857</v>
      </c>
      <c r="F280" s="87">
        <v>592264</v>
      </c>
      <c r="G280" s="7">
        <v>726096</v>
      </c>
      <c r="H280" s="7">
        <v>541136</v>
      </c>
      <c r="I280" s="7">
        <v>542376</v>
      </c>
      <c r="J280" s="7">
        <v>706572</v>
      </c>
      <c r="K280" s="7">
        <v>634057</v>
      </c>
      <c r="L280" s="7">
        <v>722078</v>
      </c>
      <c r="M280" s="7">
        <v>893684</v>
      </c>
      <c r="N280" s="7">
        <v>648515</v>
      </c>
      <c r="O280" s="7">
        <v>899683</v>
      </c>
      <c r="P280" s="7">
        <v>751149</v>
      </c>
      <c r="Q280" s="7">
        <v>736762</v>
      </c>
      <c r="R280" s="7">
        <v>594054</v>
      </c>
      <c r="S280" s="7">
        <v>575472</v>
      </c>
      <c r="T280" s="7">
        <v>632334</v>
      </c>
      <c r="U280" s="7">
        <v>987719</v>
      </c>
      <c r="V280" s="7">
        <v>924709</v>
      </c>
    </row>
    <row r="281" spans="1:22" x14ac:dyDescent="0.25">
      <c r="A281" s="4"/>
    </row>
    <row r="282" spans="1:22" x14ac:dyDescent="0.25">
      <c r="A282" s="4"/>
      <c r="B282" s="90" t="s">
        <v>0</v>
      </c>
      <c r="C282" s="83" t="s">
        <v>4</v>
      </c>
      <c r="D282" s="91" t="s">
        <v>25</v>
      </c>
      <c r="E282" s="91"/>
    </row>
    <row r="283" spans="1:22" x14ac:dyDescent="0.25">
      <c r="A283" s="4"/>
      <c r="B283" s="90"/>
      <c r="C283" s="84" t="s">
        <v>5</v>
      </c>
      <c r="D283" s="84" t="s">
        <v>5</v>
      </c>
      <c r="E283" s="85" t="s">
        <v>6</v>
      </c>
    </row>
    <row r="284" spans="1:22" x14ac:dyDescent="0.25">
      <c r="A284" s="4"/>
      <c r="B284" s="5" t="s">
        <v>9</v>
      </c>
      <c r="C284" s="5">
        <v>1167931</v>
      </c>
      <c r="D284" s="86">
        <f>HLOOKUP(B284,$C$279:$V$280,2,0)</f>
        <v>592264</v>
      </c>
      <c r="E284" s="17"/>
    </row>
    <row r="285" spans="1:22" x14ac:dyDescent="0.25">
      <c r="A285" s="4"/>
      <c r="B285" s="5" t="s">
        <v>2</v>
      </c>
      <c r="C285" s="5">
        <v>2267175</v>
      </c>
      <c r="D285" s="86">
        <f>HLOOKUP(B285,$C$279:$V$280,2,0)</f>
        <v>704223</v>
      </c>
      <c r="E285" s="17"/>
    </row>
    <row r="286" spans="1:22" x14ac:dyDescent="0.25">
      <c r="A286" s="4"/>
      <c r="B286" s="5" t="s">
        <v>11</v>
      </c>
      <c r="C286" s="5">
        <v>2883528</v>
      </c>
      <c r="D286" s="86">
        <f t="shared" ref="D286:D303" si="2">HLOOKUP(B286,$C$279:$V$280,2,0)</f>
        <v>542376</v>
      </c>
      <c r="E286" s="17"/>
    </row>
    <row r="287" spans="1:22" x14ac:dyDescent="0.25">
      <c r="A287" s="4"/>
      <c r="B287" s="5" t="s">
        <v>14</v>
      </c>
      <c r="C287" s="5">
        <v>1038471</v>
      </c>
      <c r="D287" s="86">
        <f t="shared" si="2"/>
        <v>722078</v>
      </c>
      <c r="E287" s="17"/>
    </row>
    <row r="288" spans="1:22" x14ac:dyDescent="0.25">
      <c r="A288" s="4"/>
      <c r="B288" s="5" t="s">
        <v>16</v>
      </c>
      <c r="C288" s="5">
        <v>1399307</v>
      </c>
      <c r="D288" s="86">
        <f t="shared" si="2"/>
        <v>648515</v>
      </c>
      <c r="E288" s="17"/>
    </row>
    <row r="289" spans="1:5" x14ac:dyDescent="0.25">
      <c r="A289" s="4"/>
      <c r="B289" s="5" t="s">
        <v>18</v>
      </c>
      <c r="C289" s="5">
        <v>2937748</v>
      </c>
      <c r="D289" s="86">
        <f t="shared" si="2"/>
        <v>751149</v>
      </c>
      <c r="E289" s="17"/>
    </row>
    <row r="290" spans="1:5" x14ac:dyDescent="0.25">
      <c r="A290" s="4"/>
      <c r="B290" s="5" t="s">
        <v>20</v>
      </c>
      <c r="C290" s="5">
        <v>2364256</v>
      </c>
      <c r="D290" s="86">
        <f t="shared" si="2"/>
        <v>594054</v>
      </c>
      <c r="E290" s="17"/>
    </row>
    <row r="291" spans="1:5" x14ac:dyDescent="0.25">
      <c r="A291" s="4"/>
      <c r="B291" s="5" t="s">
        <v>3</v>
      </c>
      <c r="C291" s="5">
        <v>1642463</v>
      </c>
      <c r="D291" s="86">
        <f t="shared" si="2"/>
        <v>769857</v>
      </c>
      <c r="E291" s="17"/>
    </row>
    <row r="292" spans="1:5" x14ac:dyDescent="0.25">
      <c r="A292" s="4"/>
      <c r="B292" s="5" t="s">
        <v>8</v>
      </c>
      <c r="C292" s="5">
        <v>1026362</v>
      </c>
      <c r="D292" s="86">
        <f t="shared" si="2"/>
        <v>726096</v>
      </c>
      <c r="E292" s="17"/>
    </row>
    <row r="293" spans="1:5" x14ac:dyDescent="0.25">
      <c r="A293" s="4"/>
      <c r="B293" s="5" t="s">
        <v>19</v>
      </c>
      <c r="C293" s="5">
        <v>2044919</v>
      </c>
      <c r="D293" s="86">
        <f t="shared" si="2"/>
        <v>736762</v>
      </c>
      <c r="E293" s="17"/>
    </row>
    <row r="294" spans="1:5" x14ac:dyDescent="0.25">
      <c r="A294" s="4"/>
      <c r="B294" s="5" t="s">
        <v>13</v>
      </c>
      <c r="C294" s="5">
        <v>1389571</v>
      </c>
      <c r="D294" s="86">
        <f t="shared" si="2"/>
        <v>634057</v>
      </c>
      <c r="E294" s="17"/>
    </row>
    <row r="295" spans="1:5" x14ac:dyDescent="0.25">
      <c r="A295" s="4"/>
      <c r="B295" s="5" t="s">
        <v>15</v>
      </c>
      <c r="C295" s="5">
        <v>2233269</v>
      </c>
      <c r="D295" s="86">
        <f t="shared" si="2"/>
        <v>893684</v>
      </c>
      <c r="E295" s="17"/>
    </row>
    <row r="296" spans="1:5" x14ac:dyDescent="0.25">
      <c r="A296" s="4"/>
      <c r="B296" s="5" t="s">
        <v>1</v>
      </c>
      <c r="C296" s="5">
        <v>1130512</v>
      </c>
      <c r="D296" s="86">
        <f t="shared" si="2"/>
        <v>691712</v>
      </c>
      <c r="E296" s="17"/>
    </row>
    <row r="297" spans="1:5" x14ac:dyDescent="0.25">
      <c r="A297" s="4"/>
      <c r="B297" s="5" t="s">
        <v>21</v>
      </c>
      <c r="C297" s="5">
        <v>1388037</v>
      </c>
      <c r="D297" s="86">
        <f t="shared" si="2"/>
        <v>575472</v>
      </c>
      <c r="E297" s="17"/>
    </row>
    <row r="298" spans="1:5" x14ac:dyDescent="0.25">
      <c r="A298" s="4"/>
      <c r="B298" s="5" t="s">
        <v>10</v>
      </c>
      <c r="C298" s="5">
        <v>2984136</v>
      </c>
      <c r="D298" s="86">
        <f t="shared" si="2"/>
        <v>541136</v>
      </c>
      <c r="E298" s="17"/>
    </row>
    <row r="299" spans="1:5" x14ac:dyDescent="0.25">
      <c r="A299" s="4"/>
      <c r="B299" s="5" t="s">
        <v>17</v>
      </c>
      <c r="C299" s="5">
        <v>2911185</v>
      </c>
      <c r="D299" s="86">
        <f t="shared" si="2"/>
        <v>899683</v>
      </c>
      <c r="E299" s="17"/>
    </row>
    <row r="300" spans="1:5" x14ac:dyDescent="0.25">
      <c r="A300" s="4"/>
      <c r="B300" s="5" t="s">
        <v>22</v>
      </c>
      <c r="C300" s="5">
        <v>1801379</v>
      </c>
      <c r="D300" s="86">
        <f t="shared" si="2"/>
        <v>632334</v>
      </c>
      <c r="E300" s="17"/>
    </row>
    <row r="301" spans="1:5" x14ac:dyDescent="0.25">
      <c r="A301" s="4"/>
      <c r="B301" s="5" t="s">
        <v>23</v>
      </c>
      <c r="C301" s="5">
        <v>2825221</v>
      </c>
      <c r="D301" s="86">
        <f t="shared" si="2"/>
        <v>987719</v>
      </c>
      <c r="E301" s="17"/>
    </row>
    <row r="302" spans="1:5" x14ac:dyDescent="0.25">
      <c r="A302" s="4"/>
      <c r="B302" s="5" t="s">
        <v>24</v>
      </c>
      <c r="C302" s="5">
        <v>1661292</v>
      </c>
      <c r="D302" s="86">
        <f t="shared" si="2"/>
        <v>924709</v>
      </c>
      <c r="E302" s="17"/>
    </row>
    <row r="303" spans="1:5" x14ac:dyDescent="0.25">
      <c r="A303" s="4"/>
      <c r="B303" s="5" t="s">
        <v>12</v>
      </c>
      <c r="C303" s="5">
        <v>2114160</v>
      </c>
      <c r="D303" s="86">
        <f t="shared" si="2"/>
        <v>706572</v>
      </c>
      <c r="E303" s="17"/>
    </row>
    <row r="304" spans="1:5" s="6" customFormat="1" ht="14.4" thickBot="1" x14ac:dyDescent="0.3"/>
    <row r="305" customFormat="1" ht="15" thickTop="1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</sheetData>
  <mergeCells count="5">
    <mergeCell ref="B282:B283"/>
    <mergeCell ref="D282:E282"/>
    <mergeCell ref="B10:F10"/>
    <mergeCell ref="B13:H13"/>
    <mergeCell ref="B34:D34"/>
  </mergeCells>
  <conditionalFormatting sqref="D35:D40 D43:E4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allowBlank="1" showInputMessage="1" showErrorMessage="1" sqref="M178" xr:uid="{E5E1D955-6DFF-43EF-8CA2-23A5CAADD812}">
      <formula1>$D$178:$D$268</formula1>
    </dataValidation>
  </dataValidations>
  <pageMargins left="0.7" right="0.7" top="0.75" bottom="0.75" header="0.3" footer="0.3"/>
  <ignoredErrors>
    <ignoredError sqref="H178:H26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Funciones de Búsqueda</vt:lpstr>
    </vt:vector>
  </TitlesOfParts>
  <Company>Servicios Liverpool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TELLEZ</dc:creator>
  <cp:lastModifiedBy>RONALD</cp:lastModifiedBy>
  <cp:lastPrinted>2020-02-09T16:11:55Z</cp:lastPrinted>
  <dcterms:created xsi:type="dcterms:W3CDTF">2018-09-26T18:55:03Z</dcterms:created>
  <dcterms:modified xsi:type="dcterms:W3CDTF">2025-10-29T14:31:42Z</dcterms:modified>
</cp:coreProperties>
</file>