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5de5dc34fb0c2/"/>
    </mc:Choice>
  </mc:AlternateContent>
  <xr:revisionPtr revIDLastSave="0" documentId="8_{2023D757-1CB5-4B20-AAF7-3E7BA4C1C83E}" xr6:coauthVersionLast="47" xr6:coauthVersionMax="47" xr10:uidLastSave="{00000000-0000-0000-0000-000000000000}"/>
  <bookViews>
    <workbookView xWindow="28680" yWindow="-120" windowWidth="29040" windowHeight="15720" xr2:uid="{6FF04310-36F3-4773-B190-2EC92BC8A672}"/>
  </bookViews>
  <sheets>
    <sheet name="Intro" sheetId="2" r:id="rId1"/>
    <sheet name="Coincidir + Indice" sheetId="1" r:id="rId2"/>
  </sheets>
  <externalReferences>
    <externalReference r:id="rId3"/>
    <externalReference r:id="rId4"/>
  </externalReferences>
  <definedNames>
    <definedName name="Abril">#REF!</definedName>
    <definedName name="anscount" hidden="1">2</definedName>
    <definedName name="Apellido">'[2]27'!$C$15:$C$22</definedName>
    <definedName name="base_datos">'[2]76'!$A$58:$E$74</definedName>
    <definedName name="BudgetTab">#REF!</definedName>
    <definedName name="Carnicería">#REF!</definedName>
    <definedName name="Code">'[2]35'!$A$1:$A$12</definedName>
    <definedName name="Código">#REF!</definedName>
    <definedName name="Colegios">#REF!</definedName>
    <definedName name="Comida">#REF!</definedName>
    <definedName name="cuota">'[2]32'!$A$11:$D$28</definedName>
    <definedName name="Domicilio">'[2]27'!$D$15:$D$22</definedName>
    <definedName name="Elementos">#REF!</definedName>
    <definedName name="Enero">#REF!</definedName>
    <definedName name="ExtraCredit">#REF!</definedName>
    <definedName name="Febrero">#REF!</definedName>
    <definedName name="Fruta">#REF!</definedName>
    <definedName name="Gasolina">#REF!</definedName>
    <definedName name="Gross_Margin">#REF!</definedName>
    <definedName name="List">#REF!</definedName>
    <definedName name="Luz">#REF!</definedName>
    <definedName name="Marzo">#REF!</definedName>
    <definedName name="Marzo1">#REF!</definedName>
    <definedName name="MoreFruit">#REF!</definedName>
    <definedName name="MoreItem">#REF!</definedName>
    <definedName name="MoreItems">#REF!</definedName>
    <definedName name="Nombre">'[2]27'!$B$15:$B$22</definedName>
    <definedName name="Ocio">#REF!</definedName>
    <definedName name="Saldo_pdte.">'[2]27'!$F$15:$F$22</definedName>
    <definedName name="sencount" hidden="1">1</definedName>
    <definedName name="SUMAR.SI">#REF!</definedName>
    <definedName name="SUMExtraCredit">#REF!</definedName>
    <definedName name="SUMIFExtraCredit">#REF!</definedName>
    <definedName name="Teléfono">#REF!</definedName>
    <definedName name="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K36" i="1"/>
  <c r="L30" i="1"/>
  <c r="K30" i="1"/>
  <c r="M31" i="1" s="1" a="1"/>
  <c r="M31" i="1" s="1"/>
  <c r="D19" i="1"/>
  <c r="D11" i="1"/>
  <c r="M30" i="1" l="1" a="1"/>
  <c r="M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<sst xmlns="http://schemas.openxmlformats.org/spreadsheetml/2006/main" count="84" uniqueCount="46">
  <si>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1.3 COINCIDIR</t>
  </si>
  <si>
    <t>ABC</t>
  </si>
  <si>
    <t>DEF</t>
  </si>
  <si>
    <t>GHI</t>
  </si>
  <si>
    <t>JKL</t>
  </si>
  <si>
    <t>MNO</t>
  </si>
  <si>
    <t>PQR</t>
  </si>
  <si>
    <t>STU</t>
  </si>
  <si>
    <t>VWX</t>
  </si>
  <si>
    <t>1.4 INDICE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</si>
  <si>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</si>
  <si>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</si>
  <si>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</si>
  <si>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</si>
  <si>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</si>
  <si>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</si>
  <si>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</si>
  <si>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</si>
  <si>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COINCIDIR</t>
  </si>
  <si>
    <t>Tienda 1</t>
  </si>
  <si>
    <t>Tienda 2</t>
  </si>
  <si>
    <t>Tienda 7</t>
  </si>
  <si>
    <t>Mes</t>
  </si>
  <si>
    <t>Indice</t>
  </si>
  <si>
    <t>Tienda 3</t>
  </si>
  <si>
    <t>Tienda 4</t>
  </si>
  <si>
    <t>Tienda 5</t>
  </si>
  <si>
    <t>Tienda 6</t>
  </si>
  <si>
    <t>Indice Anidado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</si>
  <si>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</si>
  <si>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</si>
  <si>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</si>
  <si>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</si>
  <si>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</si>
  <si>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</si>
  <si>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</si>
  <si>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</si>
  <si>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</si>
  <si>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</si>
  <si>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Producto</t>
  </si>
  <si>
    <t>Monto de Venta</t>
  </si>
  <si>
    <t xml:space="preserve">Monto de Venta con Indice: </t>
  </si>
  <si>
    <t>Módulo 4</t>
  </si>
  <si>
    <t>Funciones Avanzadas de Búsqueda en Excel</t>
  </si>
  <si>
    <t>Profe: @soydatadani</t>
  </si>
  <si>
    <t xml:space="preserve"> Indice y Coincidir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</si>
</sst>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name val="Century Gothic"/>
      <family val="2"/>
    </font>
    <font>
      <b/>
      <sz val="11"/>
      <color theme="0"/>
      <name val="Century Gothic"/>
      <family val="2"/>
    </font>
    <font>
      <sz val="48"/>
      <color theme="1"/>
      <name val="IBM Plex Sans Medium"/>
      <family val="2"/>
    </font>
    <font>
      <sz val="20"/>
      <color theme="0"/>
      <name val="IBM Plex Sans Medium"/>
      <family val="2"/>
    </font>
    <font>
      <sz val="14"/>
      <color theme="0"/>
      <name val="IBM Plex Sans Medium"/>
      <family val="2"/>
    </font>
    <font>
      <sz val="22"/>
      <color theme="1"/>
      <name val="IBM Plex Sans Medium"/>
      <family val="2"/>
    </font>
  </fonts>
  <fills count="7">
    <fill>
      <patternFill patternType="none"/>
    </fill>
    <fill>
      <patternFill patternType="gray125"/>
    </fill>
    <fill>
      <patternFill patternType="solid">
        <fgColor rgb="FF0AEB8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BF491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3" fillId="2" borderId="1" xfId="0" applyFont="1" applyFill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/>
    <xf numFmtId="164" fontId="3" fillId="0" borderId="0" xfId="1" applyFont="1"/>
    <xf numFmtId="164" fontId="3" fillId="3" borderId="0" xfId="1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1" applyFont="1"/>
    <xf numFmtId="0" fontId="3" fillId="0" borderId="0" xfId="0" applyFont="1" applyAlignment="1">
      <alignment horizontal="center"/>
    </xf>
    <xf numFmtId="164" fontId="2" fillId="2" borderId="0" xfId="1" applyFont="1" applyFill="1"/>
    <xf numFmtId="164" fontId="4" fillId="0" borderId="0" xfId="1" applyFont="1"/>
    <xf numFmtId="8" fontId="3" fillId="0" borderId="0" xfId="0" applyNumberFormat="1" applyFont="1"/>
    <xf numFmtId="0" fontId="5" fillId="2" borderId="0" xfId="0" applyFont="1" applyFill="1"/>
    <xf numFmtId="164" fontId="6" fillId="4" borderId="0" xfId="1" applyFont="1" applyFill="1"/>
    <xf numFmtId="0" fontId="3" fillId="5" borderId="0" xfId="0" applyFont="1" applyFill="1"/>
    <xf numFmtId="0" fontId="6" fillId="4" borderId="0" xfId="0" applyFont="1" applyFill="1"/>
    <xf numFmtId="164" fontId="3" fillId="5" borderId="0" xfId="1" applyFont="1" applyFill="1"/>
    <xf numFmtId="164" fontId="3" fillId="2" borderId="0" xfId="1" applyFont="1" applyFill="1"/>
    <xf numFmtId="164" fontId="2" fillId="5" borderId="0" xfId="1" applyFont="1" applyFill="1"/>
    <xf numFmtId="0" fontId="7" fillId="6" borderId="0" xfId="0" applyFont="1" applyFill="1"/>
    <xf numFmtId="0" fontId="0" fillId="6" borderId="0" xfId="0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155223</xdr:colOff>
      <xdr:row>0</xdr:row>
      <xdr:rowOff>162277</xdr:rowOff>
    </xdr:from>
    <xdr:ext cx="12142610" cy="64770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5EF6E944-340E-4AB1-8F5F-3D1B2180EDCA}"/>
            </a:ext>
          </a:extLst>
        </xdr:cNvPr>
        <xdr:cNvSpPr/>
      </xdr:nvSpPr>
      <xdr:spPr>
        <a:xfrm>
          <a:off x="155223" y="164182"/>
          <a:ext cx="12142610" cy="647700"/>
        </a:xfrm>
        <a:prstGeom prst="roundRect">
          <a:avLst>
            <a:gd name="adj" fmla="val 16667"/>
          </a:avLst>
        </a:prstGeom>
        <a:solidFill>
          <a:srgbClr val="0BF491"/>
        </a:solidFill>
        <a:ln>
          <a:noFill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3200" b="1" baseline="0">
              <a:solidFill>
                <a:sysClr val="windowText" lastClr="000000"/>
              </a:solidFill>
              <a:latin typeface="IBM Plex Sans" panose="020B0503050203000203" pitchFamily="34" charset="0"/>
              <a:ea typeface="Century Gothic"/>
              <a:cs typeface="Century Gothic"/>
              <a:sym typeface="Century Gothic"/>
            </a:rPr>
            <a:t>Funciones de Búsqueda: Coincidir + Indice</a:t>
          </a:r>
          <a:endParaRPr lang="es-ES" sz="3200" baseline="0">
            <a:solidFill>
              <a:sysClr val="windowText" lastClr="000000"/>
            </a:solidFill>
            <a:latin typeface="IBM Plex Sans" panose="020B0503050203000203" pitchFamily="34" charset="0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915de5dc34fb0c2/Documentos/Platzi_Intermedio/Clase%2014_Intermedio%20Platzi.xlsx" TargetMode="External"/><Relationship Id="rId1" Type="http://schemas.openxmlformats.org/officeDocument/2006/relationships/externalLinkPath" Target="Documentos/Platzi_Intermedio/Clase%2014_Intermedio%20Platz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Funciones de Búsqueda"/>
      <sheetName val="Coincidir + Indice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3C15-40CB-4E0F-B423-C6B49A5D8DBB}">
  <dimension ref="B5:B12"/>
  <sheetViews>
    <sheetView tabSelected="1" zoomScale="115" zoomScaleNormal="115" workbookViewId="0">
      <selection activeCell="F17" sqref="F17"/>
    </sheetView>
  </sheetViews>
  <sheetFormatPr baseColWidth="10" defaultRowHeight="14.4" x14ac:dyDescent="0.3"/>
  <cols>
    <col min="1" max="16384" width="11.5546875" style="26"/>
  </cols>
  <sheetData>
    <row r="5" spans="2:2" ht="64.2" x14ac:dyDescent="1.25">
      <c r="B5" s="25" t="s">
        <v>42</v>
      </c>
    </row>
    <row r="6" spans="2:2" ht="64.2" x14ac:dyDescent="1.25">
      <c r="B6" s="25" t="s">
        <v>43</v>
      </c>
    </row>
    <row r="8" spans="2:2" ht="27" x14ac:dyDescent="0.55000000000000004">
      <c r="B8" s="27" t="s">
        <v>45</v>
      </c>
    </row>
    <row r="9" spans="2:2" ht="19.2" x14ac:dyDescent="0.4">
      <c r="B9" s="28"/>
    </row>
    <row r="12" spans="2:2" ht="30" x14ac:dyDescent="0.6">
      <c r="B12" s="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4305-EB28-486B-AB53-7EAAEC802008}">
  <dimension ref="A8:T158"/>
  <sheetViews>
    <sheetView topLeftCell="A33" zoomScale="108" workbookViewId="0">
      <selection activeCell="F85" sqref="F85"/>
    </sheetView>
  </sheetViews>
  <sheetFormatPr baseColWidth="10" defaultRowHeight="13.8" x14ac:dyDescent="0.25"/>
  <cols>
    <col min="1" max="1" width="18.88671875" style="2" customWidth="1"/>
    <col min="2" max="2" width="26.44140625" style="2" customWidth="1"/>
    <col min="3" max="3" width="30.21875" style="2" bestFit="1" customWidth="1"/>
    <col min="4" max="4" width="30" style="2" bestFit="1" customWidth="1"/>
    <col min="5" max="5" width="20.6640625" style="2" customWidth="1"/>
    <col min="6" max="6" width="15.44140625" style="2" customWidth="1"/>
    <col min="7" max="7" width="16.5546875" style="2" bestFit="1" customWidth="1"/>
    <col min="8" max="8" width="22.77734375" style="2" customWidth="1"/>
    <col min="9" max="9" width="19.5546875" style="2" bestFit="1" customWidth="1"/>
    <col min="10" max="10" width="15.5546875" style="2" customWidth="1"/>
    <col min="11" max="11" width="14.88671875" style="2" customWidth="1"/>
    <col min="12" max="12" width="9.5546875" style="2" customWidth="1"/>
    <col min="13" max="13" width="21.44140625" style="2" bestFit="1" customWidth="1"/>
    <col min="14" max="15" width="15.44140625" style="2" customWidth="1"/>
    <col min="16" max="16" width="20" style="2" bestFit="1" customWidth="1"/>
    <col min="17" max="17" width="21.109375" style="2" customWidth="1"/>
    <col min="18" max="18" width="15.33203125" style="2" customWidth="1"/>
    <col min="19" max="19" width="16.5546875" style="2" customWidth="1"/>
    <col min="20" max="20" width="14.33203125" style="2" bestFit="1" customWidth="1"/>
    <col min="21" max="22" width="11.6640625" style="2" bestFit="1" customWidth="1"/>
    <col min="23" max="16384" width="11.5546875" style="2"/>
  </cols>
  <sheetData>
    <row r="8" spans="1:11" x14ac:dyDescent="0.25">
      <c r="A8" s="1" t="s">
        <v>0</v>
      </c>
    </row>
    <row r="11" spans="1:11" x14ac:dyDescent="0.25">
      <c r="B11" s="3" t="s">
        <v>1</v>
      </c>
      <c r="D11" s="4">
        <f>MATCH("PQR",$B$11:$B$18,0)</f>
        <v>6</v>
      </c>
      <c r="H11" s="4"/>
    </row>
    <row r="12" spans="1:11" x14ac:dyDescent="0.25">
      <c r="B12" s="3" t="s">
        <v>2</v>
      </c>
    </row>
    <row r="13" spans="1:11" x14ac:dyDescent="0.25">
      <c r="B13" s="3" t="s">
        <v>3</v>
      </c>
    </row>
    <row r="14" spans="1:11" x14ac:dyDescent="0.25">
      <c r="B14" s="3" t="s">
        <v>4</v>
      </c>
    </row>
    <row r="15" spans="1:11" x14ac:dyDescent="0.25">
      <c r="B15" s="3" t="s">
        <v>5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5" t="s">
        <v>6</v>
      </c>
      <c r="J15" s="3" t="s">
        <v>7</v>
      </c>
      <c r="K15" s="5" t="s">
        <v>8</v>
      </c>
    </row>
    <row r="16" spans="1:11" x14ac:dyDescent="0.25">
      <c r="B16" s="5" t="s">
        <v>6</v>
      </c>
    </row>
    <row r="17" spans="1:13" x14ac:dyDescent="0.25">
      <c r="B17" s="3" t="s">
        <v>7</v>
      </c>
    </row>
    <row r="18" spans="1:13" x14ac:dyDescent="0.25">
      <c r="B18" s="5" t="s">
        <v>8</v>
      </c>
    </row>
    <row r="19" spans="1:13" x14ac:dyDescent="0.25">
      <c r="D19" s="4">
        <f>MATCH("VWX",$D$15:$K$15,0)</f>
        <v>8</v>
      </c>
      <c r="H19" s="4"/>
    </row>
    <row r="22" spans="1:13" s="6" customFormat="1" ht="14.4" thickBot="1" x14ac:dyDescent="0.3"/>
    <row r="24" spans="1:13" x14ac:dyDescent="0.25">
      <c r="A24" s="7" t="s">
        <v>9</v>
      </c>
    </row>
    <row r="27" spans="1:13" x14ac:dyDescent="0.25">
      <c r="B27" s="1" t="s">
        <v>10</v>
      </c>
      <c r="C27" s="1" t="s">
        <v>11</v>
      </c>
      <c r="D27" s="1" t="s">
        <v>12</v>
      </c>
      <c r="E27" s="8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K27" s="7" t="s">
        <v>18</v>
      </c>
    </row>
    <row r="28" spans="1:13" x14ac:dyDescent="0.25">
      <c r="A28" s="1" t="s">
        <v>19</v>
      </c>
      <c r="B28" s="9">
        <v>495158</v>
      </c>
      <c r="C28" s="9">
        <v>351993</v>
      </c>
      <c r="D28" s="9">
        <v>580665</v>
      </c>
      <c r="E28" s="10">
        <v>336390</v>
      </c>
      <c r="F28" s="9">
        <v>498357</v>
      </c>
      <c r="G28" s="9">
        <v>558591</v>
      </c>
      <c r="H28" s="9">
        <v>570268</v>
      </c>
      <c r="I28" s="9">
        <v>507394</v>
      </c>
      <c r="K28" s="7"/>
    </row>
    <row r="29" spans="1:13" x14ac:dyDescent="0.25">
      <c r="A29" s="1" t="s">
        <v>20</v>
      </c>
      <c r="B29" s="9">
        <v>202812</v>
      </c>
      <c r="C29" s="9">
        <v>466881</v>
      </c>
      <c r="D29" s="9">
        <v>554911</v>
      </c>
      <c r="E29" s="10">
        <v>239782</v>
      </c>
      <c r="F29" s="9">
        <v>302171</v>
      </c>
      <c r="G29" s="9">
        <v>498614</v>
      </c>
      <c r="H29" s="9">
        <v>532955</v>
      </c>
      <c r="I29" s="9">
        <v>418071</v>
      </c>
      <c r="K29" s="11" t="s">
        <v>21</v>
      </c>
      <c r="L29" s="11" t="s">
        <v>22</v>
      </c>
      <c r="M29" s="11" t="s">
        <v>23</v>
      </c>
    </row>
    <row r="30" spans="1:13" x14ac:dyDescent="0.25">
      <c r="A30" s="1" t="s">
        <v>24</v>
      </c>
      <c r="B30" s="9">
        <v>372384</v>
      </c>
      <c r="C30" s="9">
        <v>361874</v>
      </c>
      <c r="D30" s="9">
        <v>598040</v>
      </c>
      <c r="E30" s="10">
        <v>302839</v>
      </c>
      <c r="F30" s="9">
        <v>453176</v>
      </c>
      <c r="G30" s="9">
        <v>641648</v>
      </c>
      <c r="H30" s="9">
        <v>493502</v>
      </c>
      <c r="I30" s="9">
        <v>685966</v>
      </c>
      <c r="K30" s="12">
        <f>MATCH(K29,$A$28:$A$44,0)</f>
        <v>7</v>
      </c>
      <c r="L30" s="12">
        <f>MATCH("Abril",$B$27:$I$27,0)</f>
        <v>4</v>
      </c>
      <c r="M30" s="13" cm="1">
        <f t="array" ref="M30">INDEX($B$28:$I$44,K30,L30)</f>
        <v>329267</v>
      </c>
    </row>
    <row r="31" spans="1:13" x14ac:dyDescent="0.25">
      <c r="A31" s="1" t="s">
        <v>25</v>
      </c>
      <c r="B31" s="9">
        <v>200032</v>
      </c>
      <c r="C31" s="9">
        <v>688801</v>
      </c>
      <c r="D31" s="9">
        <v>550248</v>
      </c>
      <c r="E31" s="10">
        <v>519686</v>
      </c>
      <c r="F31" s="9">
        <v>296234</v>
      </c>
      <c r="G31" s="9">
        <v>423208</v>
      </c>
      <c r="H31" s="9">
        <v>687352</v>
      </c>
      <c r="I31" s="9">
        <v>310320</v>
      </c>
      <c r="K31" s="14"/>
      <c r="L31" s="14"/>
      <c r="M31" s="9" cm="1">
        <f t="array" ref="M31">INDEX($B$28:$I$44,K30,L30)</f>
        <v>329267</v>
      </c>
    </row>
    <row r="32" spans="1:13" x14ac:dyDescent="0.25">
      <c r="A32" s="1" t="s">
        <v>26</v>
      </c>
      <c r="B32" s="9">
        <v>616774</v>
      </c>
      <c r="C32" s="9">
        <v>429343</v>
      </c>
      <c r="D32" s="9">
        <v>462672</v>
      </c>
      <c r="E32" s="10">
        <v>556574</v>
      </c>
      <c r="F32" s="9">
        <v>493905</v>
      </c>
      <c r="G32" s="9">
        <v>661658</v>
      </c>
      <c r="H32" s="9">
        <v>338946</v>
      </c>
      <c r="I32" s="9">
        <v>564992</v>
      </c>
      <c r="K32" s="2" t="s">
        <v>13</v>
      </c>
    </row>
    <row r="33" spans="1:20" x14ac:dyDescent="0.25">
      <c r="A33" s="1" t="s">
        <v>27</v>
      </c>
      <c r="B33" s="9">
        <v>508200</v>
      </c>
      <c r="C33" s="9">
        <v>619217</v>
      </c>
      <c r="D33" s="9">
        <v>270240</v>
      </c>
      <c r="E33" s="10">
        <v>435388</v>
      </c>
      <c r="F33" s="9">
        <v>290577</v>
      </c>
      <c r="G33" s="9">
        <v>227766</v>
      </c>
      <c r="H33" s="9">
        <v>584842</v>
      </c>
      <c r="I33" s="9">
        <v>340869</v>
      </c>
    </row>
    <row r="34" spans="1:20" x14ac:dyDescent="0.25">
      <c r="A34" s="8" t="s">
        <v>21</v>
      </c>
      <c r="B34" s="10">
        <v>372182</v>
      </c>
      <c r="C34" s="10">
        <v>253452</v>
      </c>
      <c r="D34" s="10">
        <v>421189</v>
      </c>
      <c r="E34" s="15">
        <v>329267</v>
      </c>
      <c r="F34" s="10">
        <v>541702</v>
      </c>
      <c r="G34" s="10">
        <v>197069</v>
      </c>
      <c r="H34" s="10">
        <v>373548</v>
      </c>
      <c r="I34" s="10">
        <v>311562</v>
      </c>
      <c r="K34" s="11" t="s">
        <v>28</v>
      </c>
    </row>
    <row r="35" spans="1:20" ht="15" x14ac:dyDescent="0.25">
      <c r="A35" s="1" t="s">
        <v>29</v>
      </c>
      <c r="B35" s="9">
        <v>528984</v>
      </c>
      <c r="C35" s="9">
        <v>334180</v>
      </c>
      <c r="D35" s="9">
        <v>451389</v>
      </c>
      <c r="E35" s="10">
        <v>293072</v>
      </c>
      <c r="F35" s="9">
        <v>365285</v>
      </c>
      <c r="G35" s="9">
        <v>426891</v>
      </c>
      <c r="H35" s="9">
        <v>485401</v>
      </c>
      <c r="I35" s="9">
        <v>339331</v>
      </c>
      <c r="K35" s="16"/>
    </row>
    <row r="36" spans="1:20" x14ac:dyDescent="0.25">
      <c r="A36" s="1" t="s">
        <v>30</v>
      </c>
      <c r="B36" s="9">
        <v>478961</v>
      </c>
      <c r="C36" s="9">
        <v>608009</v>
      </c>
      <c r="D36" s="9">
        <v>632458</v>
      </c>
      <c r="E36" s="10">
        <v>527151</v>
      </c>
      <c r="F36" s="9">
        <v>213313</v>
      </c>
      <c r="G36" s="9">
        <v>583572</v>
      </c>
      <c r="H36" s="9">
        <v>445395</v>
      </c>
      <c r="I36" s="9">
        <v>608419</v>
      </c>
      <c r="K36" s="9">
        <f>INDEX($B$28:$I$44,MATCH("Tienda 7",$A$28:$A$44,0),MATCH("Abril",$B$27:$I$27,0))</f>
        <v>329267</v>
      </c>
    </row>
    <row r="37" spans="1:20" x14ac:dyDescent="0.25">
      <c r="A37" s="1" t="s">
        <v>31</v>
      </c>
      <c r="B37" s="9">
        <v>621065</v>
      </c>
      <c r="C37" s="9">
        <v>623837</v>
      </c>
      <c r="D37" s="9">
        <v>230171</v>
      </c>
      <c r="E37" s="10">
        <v>688614</v>
      </c>
      <c r="F37" s="9">
        <v>431187</v>
      </c>
      <c r="G37" s="9">
        <v>529792</v>
      </c>
      <c r="H37" s="9">
        <v>572431</v>
      </c>
      <c r="I37" s="9">
        <v>237748</v>
      </c>
      <c r="K37" s="9"/>
    </row>
    <row r="38" spans="1:20" x14ac:dyDescent="0.25">
      <c r="A38" s="1" t="s">
        <v>32</v>
      </c>
      <c r="B38" s="9">
        <v>261962</v>
      </c>
      <c r="C38" s="9">
        <v>499580</v>
      </c>
      <c r="D38" s="9">
        <v>236030</v>
      </c>
      <c r="E38" s="10">
        <v>399963</v>
      </c>
      <c r="F38" s="9">
        <v>269956</v>
      </c>
      <c r="G38" s="9">
        <v>577430</v>
      </c>
      <c r="H38" s="9">
        <v>518510</v>
      </c>
      <c r="I38" s="9">
        <v>400775</v>
      </c>
      <c r="K38" s="17"/>
    </row>
    <row r="39" spans="1:20" x14ac:dyDescent="0.25">
      <c r="A39" s="1" t="s">
        <v>33</v>
      </c>
      <c r="B39" s="9">
        <v>218268</v>
      </c>
      <c r="C39" s="9">
        <v>245872</v>
      </c>
      <c r="D39" s="9">
        <v>682223</v>
      </c>
      <c r="E39" s="10">
        <v>195956</v>
      </c>
      <c r="F39" s="9">
        <v>457143</v>
      </c>
      <c r="G39" s="9">
        <v>664127</v>
      </c>
      <c r="H39" s="9">
        <v>460860</v>
      </c>
      <c r="I39" s="9">
        <v>643363</v>
      </c>
    </row>
    <row r="40" spans="1:20" x14ac:dyDescent="0.25">
      <c r="A40" s="1" t="s">
        <v>34</v>
      </c>
      <c r="B40" s="9">
        <v>325918</v>
      </c>
      <c r="C40" s="9">
        <v>247965</v>
      </c>
      <c r="D40" s="9">
        <v>551942</v>
      </c>
      <c r="E40" s="10">
        <v>408386</v>
      </c>
      <c r="F40" s="9">
        <v>668825</v>
      </c>
      <c r="G40" s="9">
        <v>649206</v>
      </c>
      <c r="H40" s="9">
        <v>575762</v>
      </c>
      <c r="I40" s="9">
        <v>445882</v>
      </c>
    </row>
    <row r="41" spans="1:20" x14ac:dyDescent="0.25">
      <c r="A41" s="1" t="s">
        <v>35</v>
      </c>
      <c r="B41" s="9">
        <v>375464</v>
      </c>
      <c r="C41" s="9">
        <v>236786</v>
      </c>
      <c r="D41" s="9">
        <v>470448</v>
      </c>
      <c r="E41" s="10">
        <v>200999</v>
      </c>
      <c r="F41" s="9">
        <v>532242</v>
      </c>
      <c r="G41" s="9">
        <v>511367</v>
      </c>
      <c r="H41" s="9">
        <v>292459</v>
      </c>
      <c r="I41" s="9">
        <v>656019</v>
      </c>
    </row>
    <row r="42" spans="1:20" x14ac:dyDescent="0.25">
      <c r="A42" s="1" t="s">
        <v>36</v>
      </c>
      <c r="B42" s="9">
        <v>361302</v>
      </c>
      <c r="C42" s="9">
        <v>468102</v>
      </c>
      <c r="D42" s="9">
        <v>367222</v>
      </c>
      <c r="E42" s="10">
        <v>498266</v>
      </c>
      <c r="F42" s="9">
        <v>659940</v>
      </c>
      <c r="G42" s="9">
        <v>307637</v>
      </c>
      <c r="H42" s="9">
        <v>503803</v>
      </c>
      <c r="I42" s="9">
        <v>679313</v>
      </c>
    </row>
    <row r="43" spans="1:20" x14ac:dyDescent="0.25">
      <c r="A43" s="1" t="s">
        <v>37</v>
      </c>
      <c r="B43" s="9">
        <v>432703</v>
      </c>
      <c r="C43" s="9">
        <v>466169</v>
      </c>
      <c r="D43" s="9">
        <v>455035</v>
      </c>
      <c r="E43" s="10">
        <v>388608</v>
      </c>
      <c r="F43" s="9">
        <v>294026</v>
      </c>
      <c r="G43" s="9">
        <v>282352</v>
      </c>
      <c r="H43" s="9">
        <v>631106</v>
      </c>
      <c r="I43" s="9">
        <v>195371</v>
      </c>
    </row>
    <row r="44" spans="1:20" x14ac:dyDescent="0.25">
      <c r="A44" s="1" t="s">
        <v>38</v>
      </c>
      <c r="B44" s="9">
        <v>251952</v>
      </c>
      <c r="C44" s="9">
        <v>648046</v>
      </c>
      <c r="D44" s="9">
        <v>549214</v>
      </c>
      <c r="E44" s="10">
        <v>427224</v>
      </c>
      <c r="F44" s="9">
        <v>525240</v>
      </c>
      <c r="G44" s="9">
        <v>523529</v>
      </c>
      <c r="H44" s="9">
        <v>658050</v>
      </c>
      <c r="I44" s="9">
        <v>518809</v>
      </c>
    </row>
    <row r="47" spans="1:20" x14ac:dyDescent="0.25">
      <c r="A47" s="18" t="s">
        <v>39</v>
      </c>
      <c r="B47" s="2" t="s">
        <v>20</v>
      </c>
      <c r="D47" s="18" t="s">
        <v>40</v>
      </c>
      <c r="E47" s="13">
        <f>VLOOKUP(B47,$A$52:$I$68,MATCH(B48,$A$51:$I$51,0),0)</f>
        <v>239782</v>
      </c>
    </row>
    <row r="48" spans="1:20" ht="14.4" x14ac:dyDescent="0.3">
      <c r="A48" s="18" t="s">
        <v>22</v>
      </c>
      <c r="B48" s="2" t="s">
        <v>13</v>
      </c>
      <c r="D48" s="18" t="s">
        <v>41</v>
      </c>
      <c r="E48" s="19">
        <f>INDEX($B$52:$I$68,MATCH(B47,$A$52:$A$68,0),MATCH(B48,$B$51:$I$51,0))</f>
        <v>239782</v>
      </c>
      <c r="L48"/>
      <c r="M48"/>
      <c r="N48"/>
      <c r="O48"/>
      <c r="P48"/>
      <c r="Q48"/>
      <c r="R48"/>
      <c r="S48"/>
      <c r="T48"/>
    </row>
    <row r="49" spans="1:20" ht="14.4" x14ac:dyDescent="0.3">
      <c r="E49" s="9"/>
      <c r="L49"/>
      <c r="M49"/>
      <c r="N49"/>
      <c r="O49"/>
      <c r="P49"/>
      <c r="Q49"/>
      <c r="R49"/>
      <c r="S49"/>
      <c r="T49"/>
    </row>
    <row r="50" spans="1:20" ht="14.4" x14ac:dyDescent="0.3">
      <c r="A50" s="20"/>
      <c r="B50" s="20"/>
      <c r="C50" s="20"/>
      <c r="D50" s="20"/>
      <c r="E50" s="20"/>
      <c r="F50" s="20"/>
      <c r="G50" s="20"/>
      <c r="H50" s="20"/>
      <c r="I50" s="20"/>
      <c r="L50"/>
      <c r="M50"/>
      <c r="N50"/>
      <c r="O50"/>
      <c r="P50"/>
      <c r="Q50"/>
      <c r="R50"/>
      <c r="S50"/>
      <c r="T50"/>
    </row>
    <row r="51" spans="1:20" ht="14.4" x14ac:dyDescent="0.3">
      <c r="A51" s="4"/>
      <c r="B51" s="8" t="s">
        <v>10</v>
      </c>
      <c r="C51" s="8" t="s">
        <v>11</v>
      </c>
      <c r="D51" s="8" t="s">
        <v>12</v>
      </c>
      <c r="E51" s="8" t="s">
        <v>13</v>
      </c>
      <c r="F51" s="8" t="s">
        <v>14</v>
      </c>
      <c r="G51" s="8" t="s">
        <v>15</v>
      </c>
      <c r="H51" s="8" t="s">
        <v>16</v>
      </c>
      <c r="I51" s="8" t="s">
        <v>17</v>
      </c>
      <c r="L51"/>
      <c r="M51"/>
      <c r="N51"/>
      <c r="O51"/>
      <c r="P51"/>
      <c r="Q51"/>
      <c r="R51"/>
      <c r="S51"/>
      <c r="T51"/>
    </row>
    <row r="52" spans="1:20" ht="14.4" x14ac:dyDescent="0.3">
      <c r="A52" s="21" t="s">
        <v>19</v>
      </c>
      <c r="B52" s="22">
        <v>495158</v>
      </c>
      <c r="C52" s="22">
        <v>351993</v>
      </c>
      <c r="D52" s="22">
        <v>580665</v>
      </c>
      <c r="E52" s="22">
        <v>336390</v>
      </c>
      <c r="F52" s="22">
        <v>498357</v>
      </c>
      <c r="G52" s="22">
        <v>558591</v>
      </c>
      <c r="H52" s="22">
        <v>570268</v>
      </c>
      <c r="I52" s="22">
        <v>507394</v>
      </c>
      <c r="L52"/>
      <c r="M52"/>
      <c r="N52"/>
      <c r="O52"/>
      <c r="P52"/>
      <c r="Q52"/>
      <c r="R52"/>
      <c r="S52"/>
      <c r="T52"/>
    </row>
    <row r="53" spans="1:20" ht="14.4" x14ac:dyDescent="0.3">
      <c r="A53" s="21" t="s">
        <v>20</v>
      </c>
      <c r="B53" s="22">
        <v>202812</v>
      </c>
      <c r="C53" s="22">
        <v>466881</v>
      </c>
      <c r="D53" s="22">
        <v>554911</v>
      </c>
      <c r="E53" s="22">
        <v>239782</v>
      </c>
      <c r="F53" s="22">
        <v>302171</v>
      </c>
      <c r="G53" s="22">
        <v>498614</v>
      </c>
      <c r="H53" s="22">
        <v>532955</v>
      </c>
      <c r="I53" s="22">
        <v>418071</v>
      </c>
      <c r="L53"/>
      <c r="M53"/>
      <c r="N53"/>
      <c r="O53"/>
      <c r="P53"/>
      <c r="Q53"/>
      <c r="R53"/>
      <c r="S53"/>
      <c r="T53"/>
    </row>
    <row r="54" spans="1:20" ht="14.4" x14ac:dyDescent="0.3">
      <c r="A54" s="21" t="s">
        <v>24</v>
      </c>
      <c r="B54" s="22">
        <v>372384</v>
      </c>
      <c r="C54" s="22">
        <v>361874</v>
      </c>
      <c r="D54" s="22">
        <v>598040</v>
      </c>
      <c r="E54" s="22">
        <v>302839</v>
      </c>
      <c r="F54" s="22">
        <v>453176</v>
      </c>
      <c r="G54" s="22">
        <v>641648</v>
      </c>
      <c r="H54" s="22">
        <v>493502</v>
      </c>
      <c r="I54" s="22">
        <v>685966</v>
      </c>
      <c r="L54"/>
      <c r="M54"/>
      <c r="N54"/>
      <c r="O54"/>
      <c r="P54"/>
      <c r="Q54"/>
      <c r="R54"/>
      <c r="S54"/>
      <c r="T54"/>
    </row>
    <row r="55" spans="1:20" ht="14.4" x14ac:dyDescent="0.3">
      <c r="A55" s="21" t="s">
        <v>25</v>
      </c>
      <c r="B55" s="22">
        <v>200032</v>
      </c>
      <c r="C55" s="22">
        <v>688801</v>
      </c>
      <c r="D55" s="22">
        <v>550248</v>
      </c>
      <c r="E55" s="22">
        <v>519686</v>
      </c>
      <c r="F55" s="22">
        <v>296234</v>
      </c>
      <c r="G55" s="22">
        <v>423208</v>
      </c>
      <c r="H55" s="22">
        <v>687352</v>
      </c>
      <c r="I55" s="22">
        <v>310320</v>
      </c>
      <c r="L55"/>
      <c r="M55"/>
      <c r="N55"/>
      <c r="O55"/>
      <c r="P55"/>
      <c r="Q55"/>
      <c r="R55"/>
      <c r="S55"/>
      <c r="T55"/>
    </row>
    <row r="56" spans="1:20" ht="14.4" x14ac:dyDescent="0.3">
      <c r="A56" s="21" t="s">
        <v>26</v>
      </c>
      <c r="B56" s="22">
        <v>616774</v>
      </c>
      <c r="C56" s="22">
        <v>429343</v>
      </c>
      <c r="D56" s="22">
        <v>462672</v>
      </c>
      <c r="E56" s="22">
        <v>556574</v>
      </c>
      <c r="F56" s="22">
        <v>493905</v>
      </c>
      <c r="G56" s="22">
        <v>661658</v>
      </c>
      <c r="H56" s="22">
        <v>338946</v>
      </c>
      <c r="I56" s="23">
        <v>564992</v>
      </c>
      <c r="L56"/>
      <c r="M56"/>
      <c r="N56"/>
      <c r="O56"/>
      <c r="P56"/>
      <c r="Q56"/>
      <c r="R56"/>
      <c r="S56"/>
      <c r="T56"/>
    </row>
    <row r="57" spans="1:20" ht="14.4" x14ac:dyDescent="0.3">
      <c r="A57" s="21" t="s">
        <v>27</v>
      </c>
      <c r="B57" s="22">
        <v>508200</v>
      </c>
      <c r="C57" s="22">
        <v>619217</v>
      </c>
      <c r="D57" s="22">
        <v>270240</v>
      </c>
      <c r="E57" s="22">
        <v>435388</v>
      </c>
      <c r="F57" s="22">
        <v>290577</v>
      </c>
      <c r="G57" s="22">
        <v>227766</v>
      </c>
      <c r="H57" s="22">
        <v>584842</v>
      </c>
      <c r="I57" s="22">
        <v>340869</v>
      </c>
      <c r="L57"/>
      <c r="M57"/>
      <c r="N57"/>
      <c r="O57"/>
      <c r="P57"/>
      <c r="Q57"/>
      <c r="R57"/>
      <c r="S57"/>
      <c r="T57"/>
    </row>
    <row r="58" spans="1:20" ht="14.4" x14ac:dyDescent="0.3">
      <c r="A58" s="21" t="s">
        <v>21</v>
      </c>
      <c r="B58" s="22">
        <v>372182</v>
      </c>
      <c r="C58" s="22">
        <v>253452</v>
      </c>
      <c r="D58" s="22">
        <v>421189</v>
      </c>
      <c r="E58" s="24">
        <v>329267</v>
      </c>
      <c r="F58" s="22">
        <v>541702</v>
      </c>
      <c r="G58" s="22">
        <v>197069</v>
      </c>
      <c r="H58" s="22">
        <v>373548</v>
      </c>
      <c r="I58" s="22">
        <v>311562</v>
      </c>
      <c r="L58"/>
      <c r="M58"/>
      <c r="N58"/>
      <c r="O58"/>
      <c r="P58"/>
      <c r="Q58"/>
      <c r="R58"/>
      <c r="S58"/>
      <c r="T58"/>
    </row>
    <row r="59" spans="1:20" ht="14.4" x14ac:dyDescent="0.3">
      <c r="A59" s="21" t="s">
        <v>29</v>
      </c>
      <c r="B59" s="22">
        <v>528984</v>
      </c>
      <c r="C59" s="22">
        <v>334180</v>
      </c>
      <c r="D59" s="22">
        <v>451389</v>
      </c>
      <c r="E59" s="22">
        <v>293072</v>
      </c>
      <c r="F59" s="22">
        <v>365285</v>
      </c>
      <c r="G59" s="22">
        <v>426891</v>
      </c>
      <c r="H59" s="22">
        <v>485401</v>
      </c>
      <c r="I59" s="22">
        <v>339331</v>
      </c>
      <c r="L59"/>
      <c r="M59"/>
      <c r="N59"/>
      <c r="O59"/>
      <c r="P59"/>
      <c r="Q59"/>
      <c r="R59"/>
      <c r="S59"/>
      <c r="T59"/>
    </row>
    <row r="60" spans="1:20" ht="14.4" x14ac:dyDescent="0.3">
      <c r="A60" s="21" t="s">
        <v>30</v>
      </c>
      <c r="B60" s="22">
        <v>478961</v>
      </c>
      <c r="C60" s="22">
        <v>608009</v>
      </c>
      <c r="D60" s="22">
        <v>632458</v>
      </c>
      <c r="E60" s="22">
        <v>527151</v>
      </c>
      <c r="F60" s="22">
        <v>213313</v>
      </c>
      <c r="G60" s="22">
        <v>583572</v>
      </c>
      <c r="H60" s="22">
        <v>445395</v>
      </c>
      <c r="I60" s="22">
        <v>608419</v>
      </c>
      <c r="L60"/>
      <c r="M60"/>
      <c r="N60"/>
      <c r="O60"/>
      <c r="P60"/>
      <c r="Q60"/>
      <c r="R60"/>
      <c r="S60"/>
      <c r="T60"/>
    </row>
    <row r="61" spans="1:20" ht="14.4" x14ac:dyDescent="0.3">
      <c r="A61" s="21" t="s">
        <v>31</v>
      </c>
      <c r="B61" s="22">
        <v>621065</v>
      </c>
      <c r="C61" s="22">
        <v>623837</v>
      </c>
      <c r="D61" s="22">
        <v>230171</v>
      </c>
      <c r="E61" s="22">
        <v>688614</v>
      </c>
      <c r="F61" s="22">
        <v>431187</v>
      </c>
      <c r="G61" s="22">
        <v>529792</v>
      </c>
      <c r="H61" s="22">
        <v>572431</v>
      </c>
      <c r="I61" s="22">
        <v>237748</v>
      </c>
      <c r="L61"/>
      <c r="M61"/>
      <c r="N61"/>
      <c r="O61"/>
      <c r="P61"/>
      <c r="Q61"/>
      <c r="R61"/>
      <c r="S61"/>
      <c r="T61"/>
    </row>
    <row r="62" spans="1:20" ht="14.4" x14ac:dyDescent="0.3">
      <c r="A62" s="21" t="s">
        <v>32</v>
      </c>
      <c r="B62" s="22">
        <v>261962</v>
      </c>
      <c r="C62" s="22">
        <v>499580</v>
      </c>
      <c r="D62" s="22">
        <v>236030</v>
      </c>
      <c r="E62" s="22">
        <v>399963</v>
      </c>
      <c r="F62" s="22">
        <v>269956</v>
      </c>
      <c r="G62" s="22">
        <v>577430</v>
      </c>
      <c r="H62" s="22">
        <v>518510</v>
      </c>
      <c r="I62" s="22">
        <v>400775</v>
      </c>
      <c r="L62"/>
      <c r="M62"/>
      <c r="N62"/>
      <c r="O62"/>
      <c r="P62"/>
      <c r="Q62"/>
      <c r="R62"/>
      <c r="S62"/>
      <c r="T62"/>
    </row>
    <row r="63" spans="1:20" ht="14.4" x14ac:dyDescent="0.3">
      <c r="A63" s="21" t="s">
        <v>33</v>
      </c>
      <c r="B63" s="22">
        <v>218268</v>
      </c>
      <c r="C63" s="22">
        <v>245872</v>
      </c>
      <c r="D63" s="22">
        <v>682223</v>
      </c>
      <c r="E63" s="22">
        <v>195956</v>
      </c>
      <c r="F63" s="22">
        <v>457143</v>
      </c>
      <c r="G63" s="22">
        <v>664127</v>
      </c>
      <c r="H63" s="22">
        <v>460860</v>
      </c>
      <c r="I63" s="22">
        <v>643363</v>
      </c>
      <c r="L63"/>
      <c r="M63"/>
      <c r="N63"/>
      <c r="O63"/>
      <c r="P63"/>
      <c r="Q63"/>
      <c r="R63"/>
      <c r="S63"/>
      <c r="T63"/>
    </row>
    <row r="64" spans="1:20" ht="14.4" x14ac:dyDescent="0.3">
      <c r="A64" s="21" t="s">
        <v>34</v>
      </c>
      <c r="B64" s="22">
        <v>325918</v>
      </c>
      <c r="C64" s="22">
        <v>247965</v>
      </c>
      <c r="D64" s="22">
        <v>551942</v>
      </c>
      <c r="E64" s="22">
        <v>408386</v>
      </c>
      <c r="F64" s="22">
        <v>668825</v>
      </c>
      <c r="G64" s="22">
        <v>649206</v>
      </c>
      <c r="H64" s="22">
        <v>575762</v>
      </c>
      <c r="I64" s="22">
        <v>445882</v>
      </c>
      <c r="L64"/>
      <c r="M64"/>
      <c r="N64"/>
      <c r="O64"/>
      <c r="P64"/>
      <c r="Q64"/>
      <c r="R64"/>
      <c r="S64"/>
      <c r="T64"/>
    </row>
    <row r="65" spans="1:20" ht="14.4" x14ac:dyDescent="0.3">
      <c r="A65" s="21" t="s">
        <v>35</v>
      </c>
      <c r="B65" s="22">
        <v>375464</v>
      </c>
      <c r="C65" s="22">
        <v>236786</v>
      </c>
      <c r="D65" s="22">
        <v>470448</v>
      </c>
      <c r="E65" s="22">
        <v>200999</v>
      </c>
      <c r="F65" s="22">
        <v>532242</v>
      </c>
      <c r="G65" s="22">
        <v>511367</v>
      </c>
      <c r="H65" s="22">
        <v>292459</v>
      </c>
      <c r="I65" s="22">
        <v>656019</v>
      </c>
      <c r="L65"/>
      <c r="M65"/>
      <c r="N65"/>
      <c r="O65"/>
      <c r="P65"/>
      <c r="Q65"/>
      <c r="R65"/>
      <c r="S65"/>
      <c r="T65"/>
    </row>
    <row r="66" spans="1:20" ht="14.4" x14ac:dyDescent="0.3">
      <c r="A66" s="21" t="s">
        <v>36</v>
      </c>
      <c r="B66" s="22">
        <v>361302</v>
      </c>
      <c r="C66" s="22">
        <v>468102</v>
      </c>
      <c r="D66" s="22">
        <v>367222</v>
      </c>
      <c r="E66" s="22">
        <v>498266</v>
      </c>
      <c r="F66" s="22">
        <v>659940</v>
      </c>
      <c r="G66" s="22">
        <v>307637</v>
      </c>
      <c r="H66" s="22">
        <v>503803</v>
      </c>
      <c r="I66" s="22">
        <v>679313</v>
      </c>
      <c r="L66"/>
      <c r="M66"/>
      <c r="N66"/>
      <c r="O66"/>
      <c r="P66"/>
      <c r="Q66"/>
      <c r="R66"/>
      <c r="S66"/>
      <c r="T66"/>
    </row>
    <row r="67" spans="1:20" ht="14.4" x14ac:dyDescent="0.3">
      <c r="A67" s="21" t="s">
        <v>37</v>
      </c>
      <c r="B67" s="22">
        <v>432703</v>
      </c>
      <c r="C67" s="22">
        <v>466169</v>
      </c>
      <c r="D67" s="22">
        <v>455035</v>
      </c>
      <c r="E67" s="22">
        <v>388608</v>
      </c>
      <c r="F67" s="22">
        <v>294026</v>
      </c>
      <c r="G67" s="22">
        <v>282352</v>
      </c>
      <c r="H67" s="22">
        <v>631106</v>
      </c>
      <c r="I67" s="22">
        <v>195371</v>
      </c>
      <c r="L67"/>
      <c r="M67"/>
      <c r="N67"/>
      <c r="O67"/>
      <c r="P67"/>
      <c r="Q67"/>
      <c r="R67"/>
      <c r="S67"/>
      <c r="T67"/>
    </row>
    <row r="68" spans="1:20" ht="14.4" x14ac:dyDescent="0.3">
      <c r="A68" s="21" t="s">
        <v>38</v>
      </c>
      <c r="B68" s="22">
        <v>251952</v>
      </c>
      <c r="C68" s="22">
        <v>648046</v>
      </c>
      <c r="D68" s="22">
        <v>549214</v>
      </c>
      <c r="E68" s="22">
        <v>427224</v>
      </c>
      <c r="F68" s="22">
        <v>525240</v>
      </c>
      <c r="G68" s="22">
        <v>523529</v>
      </c>
      <c r="H68" s="22">
        <v>658050</v>
      </c>
      <c r="I68" s="22">
        <v>518809</v>
      </c>
      <c r="L68"/>
      <c r="M68"/>
      <c r="N68"/>
      <c r="O68"/>
      <c r="P68"/>
      <c r="Q68"/>
      <c r="R68"/>
      <c r="S68"/>
      <c r="T68"/>
    </row>
    <row r="73" spans="1:20" customFormat="1" ht="14.4" x14ac:dyDescent="0.3"/>
    <row r="74" spans="1:20" customFormat="1" ht="14.4" x14ac:dyDescent="0.3"/>
    <row r="75" spans="1:20" customFormat="1" ht="14.4" x14ac:dyDescent="0.3"/>
    <row r="76" spans="1:20" customFormat="1" ht="14.4" x14ac:dyDescent="0.3"/>
    <row r="77" spans="1:20" customFormat="1" ht="14.4" x14ac:dyDescent="0.3"/>
    <row r="78" spans="1:20" customFormat="1" ht="14.4" x14ac:dyDescent="0.3"/>
    <row r="79" spans="1:20" customFormat="1" ht="14.4" x14ac:dyDescent="0.3"/>
    <row r="80" spans="1:20" customFormat="1" ht="14.4" x14ac:dyDescent="0.3"/>
    <row r="81" customFormat="1" ht="14.4" x14ac:dyDescent="0.3"/>
    <row r="82" customFormat="1" ht="14.4" x14ac:dyDescent="0.3"/>
    <row r="83" customFormat="1" ht="14.4" x14ac:dyDescent="0.3"/>
    <row r="84" customFormat="1" ht="14.4" x14ac:dyDescent="0.3"/>
    <row r="85" customFormat="1" ht="14.4" x14ac:dyDescent="0.3"/>
    <row r="86" customFormat="1" ht="14.4" x14ac:dyDescent="0.3"/>
    <row r="87" customFormat="1" ht="14.4" x14ac:dyDescent="0.3"/>
    <row r="88" customFormat="1" ht="14.4" x14ac:dyDescent="0.3"/>
    <row r="89" customFormat="1" ht="14.4" x14ac:dyDescent="0.3"/>
    <row r="90" customFormat="1" ht="14.4" x14ac:dyDescent="0.3"/>
    <row r="91" customFormat="1" ht="14.4" x14ac:dyDescent="0.3"/>
    <row r="92" customFormat="1" ht="14.4" x14ac:dyDescent="0.3"/>
    <row r="93" customFormat="1" ht="14.4" x14ac:dyDescent="0.3"/>
    <row r="94" customFormat="1" ht="14.4" x14ac:dyDescent="0.3"/>
    <row r="95" customFormat="1" ht="14.4" x14ac:dyDescent="0.3"/>
    <row r="96" customFormat="1" ht="14.4" x14ac:dyDescent="0.3"/>
    <row r="97" customFormat="1" ht="14.4" x14ac:dyDescent="0.3"/>
    <row r="98" customFormat="1" ht="14.4" x14ac:dyDescent="0.3"/>
    <row r="99" customFormat="1" ht="14.4" x14ac:dyDescent="0.3"/>
    <row r="100" customFormat="1" ht="14.4" x14ac:dyDescent="0.3"/>
    <row r="101" customFormat="1" ht="14.4" x14ac:dyDescent="0.3"/>
    <row r="102" customFormat="1" ht="14.4" x14ac:dyDescent="0.3"/>
    <row r="103" customFormat="1" ht="14.4" x14ac:dyDescent="0.3"/>
    <row r="104" customFormat="1" ht="14.4" x14ac:dyDescent="0.3"/>
    <row r="105" customFormat="1" ht="14.4" x14ac:dyDescent="0.3"/>
    <row r="106" customFormat="1" ht="14.4" x14ac:dyDescent="0.3"/>
    <row r="107" customFormat="1" ht="14.4" x14ac:dyDescent="0.3"/>
    <row r="108" customFormat="1" ht="14.4" x14ac:dyDescent="0.3"/>
    <row r="109" customFormat="1" ht="14.4" x14ac:dyDescent="0.3"/>
    <row r="110" customFormat="1" ht="14.4" x14ac:dyDescent="0.3"/>
    <row r="111" customFormat="1" ht="14.4" x14ac:dyDescent="0.3"/>
    <row r="112" customFormat="1" ht="14.4" x14ac:dyDescent="0.3"/>
    <row r="113" customFormat="1" ht="14.4" x14ac:dyDescent="0.3"/>
    <row r="114" customFormat="1" ht="14.4" x14ac:dyDescent="0.3"/>
    <row r="115" customFormat="1" ht="14.4" x14ac:dyDescent="0.3"/>
    <row r="116" customFormat="1" ht="14.4" x14ac:dyDescent="0.3"/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</sheetData>
  <dataValidations count="2">
    <dataValidation type="list" allowBlank="1" showInputMessage="1" showErrorMessage="1" sqref="B48" xr:uid="{B1F696AB-CC38-4E6F-A90A-239C0B1DC292}">
      <formula1>$B$51:$I$51</formula1>
    </dataValidation>
    <dataValidation type="list" allowBlank="1" showInputMessage="1" showErrorMessage="1" sqref="B47" xr:uid="{2320C7C4-71B3-41F9-BCE6-AF0A247E10C3}">
      <formula1>$A$52:$A$68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Coincidir + 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E. Téllez G</dc:creator>
  <cp:lastModifiedBy>Daniela E. Téllez G</cp:lastModifiedBy>
  <dcterms:created xsi:type="dcterms:W3CDTF">2025-09-25T19:38:46Z</dcterms:created>
  <dcterms:modified xsi:type="dcterms:W3CDTF">2025-09-25T19:39:34Z</dcterms:modified>
</cp:coreProperties>
</file>