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15de5dc34fb0c2/Documentos/Platzi_Excel Básico/"/>
    </mc:Choice>
  </mc:AlternateContent>
  <xr:revisionPtr revIDLastSave="0" documentId="8_{09068E2A-2A1B-4E02-93CC-103E99A81C1B}" xr6:coauthVersionLast="47" xr6:coauthVersionMax="47" xr10:uidLastSave="{00000000-0000-0000-0000-000000000000}"/>
  <bookViews>
    <workbookView xWindow="-108" yWindow="-108" windowWidth="23256" windowHeight="12456" activeTab="4" xr2:uid="{7E7EDB53-EDB3-422D-901C-95C36075F89C}"/>
  </bookViews>
  <sheets>
    <sheet name="Ingresos" sheetId="4" r:id="rId1"/>
    <sheet name="Gastos" sheetId="6" r:id="rId2"/>
    <sheet name="Ingresos y Gastos" sheetId="1" r:id="rId3"/>
    <sheet name="Resumen" sheetId="2" r:id="rId4"/>
    <sheet name="Ejemplo Apilar" sheetId="22" r:id="rId5"/>
    <sheet name="Concentrado" sheetId="13" r:id="rId6"/>
    <sheet name="Dashboard" sheetId="21" r:id="rId7"/>
  </sheets>
  <externalReferences>
    <externalReference r:id="rId8"/>
  </externalReferences>
  <definedNames>
    <definedName name="_xlnm._FilterDatabase" localSheetId="0" hidden="1">Ingresos!$A$12:$J$42</definedName>
    <definedName name="_xlnm._FilterDatabase" localSheetId="2" hidden="1">'Ingresos y Gastos'!$A$14:$J$69</definedName>
    <definedName name="SegmentaciónDeDatos_¿Es_gasto_fijo_o_variable?">#N/A</definedName>
    <definedName name="SegmentaciónDeDatos_¿Es_necesario_o_prescindible?">#N/A</definedName>
    <definedName name="SegmentaciónDeDatos_Categoría">#N/A</definedName>
    <definedName name="SegmentaciónDeDatos_Tipo__Ingreso_Gasto">#N/A</definedName>
    <definedName name="_xlnm.Print_Titles" localSheetId="5">Concentrado!$15:$15</definedName>
  </definedNames>
  <calcPr calcId="191029"/>
  <pivotCaches>
    <pivotCache cacheId="4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2"/>
        <x14:slicerCache r:id="rId1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2" l="1" a="1"/>
  <c r="A5" i="22" s="1"/>
  <c r="E3" i="4" a="1"/>
  <c r="E3" i="4" s="1"/>
  <c r="G3" i="4"/>
  <c r="G4" i="4"/>
  <c r="G8" i="4"/>
  <c r="G7" i="4"/>
  <c r="G6" i="4"/>
  <c r="G5" i="4"/>
  <c r="G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<sst xmlns="http://schemas.openxmlformats.org/spreadsheetml/2006/main" count="1361" uniqueCount="142">
  <si>
    <t>Fecha</t>
  </si>
  <si>
    <t>¿Fue planeado o imprevisto?</t>
  </si>
  <si>
    <t>¿Es necesario o prescindible?</t>
  </si>
  <si>
    <t>¿Es gasto fijo o variable?</t>
  </si>
  <si>
    <t>Forma de pago</t>
  </si>
  <si>
    <t>Monto</t>
  </si>
  <si>
    <t>Tipo (Ingreso/Gasto)</t>
  </si>
  <si>
    <t>Descripción</t>
  </si>
  <si>
    <t xml:space="preserve"> Subcategoría</t>
  </si>
  <si>
    <t>Categoría</t>
  </si>
  <si>
    <t>Da formato: Color, alineación, bordes,etc</t>
  </si>
  <si>
    <t>Agrega las columnas que decidas: Fecha, Categoría, Subcategoría, Descripción, Tipo (Ingreso/Gasto), Monto, Forma de pago, ¿Es gasto fijo o variable?, ¿Es necesario o prescindible?, Mes, ¿Fue planeado o imprevisto?</t>
  </si>
  <si>
    <t xml:space="preserve">Empieza a agregar tus datos </t>
  </si>
  <si>
    <t>27/06/2024</t>
  </si>
  <si>
    <t>Ocio</t>
  </si>
  <si>
    <t>Suscripciones</t>
  </si>
  <si>
    <t>Suscripciones de Camila</t>
  </si>
  <si>
    <t>Gasto</t>
  </si>
  <si>
    <t>Transferencia</t>
  </si>
  <si>
    <t>Variable</t>
  </si>
  <si>
    <t>24/06/2024</t>
  </si>
  <si>
    <t>Educación</t>
  </si>
  <si>
    <t>Libros</t>
  </si>
  <si>
    <t>Libros de Camila</t>
  </si>
  <si>
    <t>Efectivo</t>
  </si>
  <si>
    <t>Fijo</t>
  </si>
  <si>
    <t>17/06/2024</t>
  </si>
  <si>
    <t>Alimentación</t>
  </si>
  <si>
    <t>Supermercado</t>
  </si>
  <si>
    <t>Supermercado de Camila</t>
  </si>
  <si>
    <t>22/07/2024</t>
  </si>
  <si>
    <t>Tarjeta de débito</t>
  </si>
  <si>
    <t>02/06/2024</t>
  </si>
  <si>
    <t>Vivienda</t>
  </si>
  <si>
    <t>Servicios</t>
  </si>
  <si>
    <t>Servicios de Camila</t>
  </si>
  <si>
    <t>21/06/2024</t>
  </si>
  <si>
    <t>Ingresos</t>
  </si>
  <si>
    <t>Sueldo</t>
  </si>
  <si>
    <t>Sueldo de Camila</t>
  </si>
  <si>
    <t>Ingreso</t>
  </si>
  <si>
    <t>Tarjeta de crédito</t>
  </si>
  <si>
    <t>Conciertos</t>
  </si>
  <si>
    <t>Conciertos de Camila</t>
  </si>
  <si>
    <t>05/06/2024</t>
  </si>
  <si>
    <t>Salud</t>
  </si>
  <si>
    <t>Seguro médico</t>
  </si>
  <si>
    <t>Seguro médico de Camila</t>
  </si>
  <si>
    <t>18/06/2024</t>
  </si>
  <si>
    <t>06/07/2024</t>
  </si>
  <si>
    <t>23/06/2024</t>
  </si>
  <si>
    <t>Freelance</t>
  </si>
  <si>
    <t>Freelance de Camila</t>
  </si>
  <si>
    <t>29/06/2024</t>
  </si>
  <si>
    <t>05/07/2024</t>
  </si>
  <si>
    <t>Medicinas</t>
  </si>
  <si>
    <t>Medicinas de Camila</t>
  </si>
  <si>
    <t>28/06/2024</t>
  </si>
  <si>
    <t>Café</t>
  </si>
  <si>
    <t>Café de Camila</t>
  </si>
  <si>
    <t>27/07/2024</t>
  </si>
  <si>
    <t>Cine</t>
  </si>
  <si>
    <t>Cine de Camila</t>
  </si>
  <si>
    <t>11/07/2024</t>
  </si>
  <si>
    <t>16/06/2024</t>
  </si>
  <si>
    <t>Restaurante</t>
  </si>
  <si>
    <t>Restaurante de Camila</t>
  </si>
  <si>
    <t>09/06/2024</t>
  </si>
  <si>
    <t>22/06/2024</t>
  </si>
  <si>
    <t>31/07/2024</t>
  </si>
  <si>
    <t>17/07/2024</t>
  </si>
  <si>
    <t>15/07/2024</t>
  </si>
  <si>
    <t>Prescindible</t>
  </si>
  <si>
    <t>Imprevisto</t>
  </si>
  <si>
    <t>Planeado</t>
  </si>
  <si>
    <t>Necesario</t>
  </si>
  <si>
    <t>Reembolso</t>
  </si>
  <si>
    <t>Reembolso por gastos de trabajo</t>
  </si>
  <si>
    <t>Depósito</t>
  </si>
  <si>
    <t>Proyecto freelance UX para startup</t>
  </si>
  <si>
    <t>Extra</t>
  </si>
  <si>
    <t>Regalo</t>
  </si>
  <si>
    <t>Regalo de cumpleaños de papás</t>
  </si>
  <si>
    <t>Inesperado</t>
  </si>
  <si>
    <t>Pago mensual empresa UXCorp</t>
  </si>
  <si>
    <t>Bonificación</t>
  </si>
  <si>
    <t>Bonificación por buen desempeño</t>
  </si>
  <si>
    <t>Venta de segunda mano</t>
  </si>
  <si>
    <t>Venta de ropa y gadgets usados</t>
  </si>
  <si>
    <t>PayPal</t>
  </si>
  <si>
    <t>Total de Ingresos</t>
  </si>
  <si>
    <t>Promedio de Ingresos</t>
  </si>
  <si>
    <t>Ingreso Mínimo</t>
  </si>
  <si>
    <t>¿Cuántos movimientos hay registrados?</t>
  </si>
  <si>
    <t>Estado general de ingresos</t>
  </si>
  <si>
    <t>Estado general de gastos</t>
  </si>
  <si>
    <t>Total de Gastos</t>
  </si>
  <si>
    <t>Promedio de Gastos</t>
  </si>
  <si>
    <t>Gasto Mínimo</t>
  </si>
  <si>
    <t>Débito</t>
  </si>
  <si>
    <t>Personales</t>
  </si>
  <si>
    <t>Regalos</t>
  </si>
  <si>
    <t>Servicios (agua, luz, gas)</t>
  </si>
  <si>
    <t>Ropa</t>
  </si>
  <si>
    <t>Transporte</t>
  </si>
  <si>
    <t>Uber</t>
  </si>
  <si>
    <t>Entretenimiento</t>
  </si>
  <si>
    <t>Eventos</t>
  </si>
  <si>
    <t>Renta</t>
  </si>
  <si>
    <t>Netflix</t>
  </si>
  <si>
    <t>¿Hay algún registro sin monto?</t>
  </si>
  <si>
    <t>Gasto Máximo</t>
  </si>
  <si>
    <t>Ingreso Máximo</t>
  </si>
  <si>
    <t>REVISAR</t>
  </si>
  <si>
    <t>Monto por filtro activado</t>
  </si>
  <si>
    <t>Etiquetas de fila</t>
  </si>
  <si>
    <t>Total general</t>
  </si>
  <si>
    <t>Spotify</t>
  </si>
  <si>
    <t>Suscripción mensual a Spotify Premium</t>
  </si>
  <si>
    <t>Gasto en eventos</t>
  </si>
  <si>
    <t>Gasolina</t>
  </si>
  <si>
    <t>Gasto en gasolina</t>
  </si>
  <si>
    <t>Gasto en libros</t>
  </si>
  <si>
    <t>Cursos online</t>
  </si>
  <si>
    <t>Gasto en cursos online</t>
  </si>
  <si>
    <t>Gasto en regalos</t>
  </si>
  <si>
    <t>Pago mensual de Netflix</t>
  </si>
  <si>
    <t>Gasto en servicios (agua, luz, gas)</t>
  </si>
  <si>
    <t>Consultas médicas</t>
  </si>
  <si>
    <t>Consulta ginecológica semestral</t>
  </si>
  <si>
    <t>Compra de blusa en Zara</t>
  </si>
  <si>
    <t>Cuidado personal</t>
  </si>
  <si>
    <t>Gasto en cuidado personal</t>
  </si>
  <si>
    <t>Gasto en uber</t>
  </si>
  <si>
    <t>Pago mensual de renta</t>
  </si>
  <si>
    <t xml:space="preserve">Análisis de Ingresos por Mes </t>
  </si>
  <si>
    <t>jun</t>
  </si>
  <si>
    <t>jul</t>
  </si>
  <si>
    <t>ago</t>
  </si>
  <si>
    <t>Suma de Monto</t>
  </si>
  <si>
    <t>(Todas)</t>
  </si>
  <si>
    <t>Subcategoría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</si>
</sst>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_(@_)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IBM Plex San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0"/>
      <name val="Century Gothic"/>
      <family val="2"/>
    </font>
    <font>
      <sz val="12"/>
      <color theme="1"/>
      <name val="Century Gothic"/>
      <family val="2"/>
    </font>
    <font>
      <sz val="11"/>
      <color theme="0"/>
      <name val="Aptos Narrow"/>
      <family val="2"/>
      <scheme val="minor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0BF49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left"/>
    </xf>
    <xf numFmtId="1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14" fontId="3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7" fillId="4" borderId="0" xfId="0" applyFont="1" applyFill="1"/>
    <xf numFmtId="1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8" fontId="8" fillId="0" borderId="0" xfId="0" applyNumberFormat="1" applyFont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8" fontId="5" fillId="5" borderId="0" xfId="0" applyNumberFormat="1" applyFont="1" applyFill="1" applyAlignment="1">
      <alignment horizontal="center"/>
    </xf>
    <xf numFmtId="0" fontId="9" fillId="0" borderId="0" xfId="0" applyFont="1"/>
    <xf numFmtId="14" fontId="6" fillId="6" borderId="0" xfId="0" applyNumberFormat="1" applyFont="1" applyFill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0" fontId="0" fillId="6" borderId="0" xfId="0" applyFill="1"/>
    <xf numFmtId="14" fontId="6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8" fontId="0" fillId="0" borderId="0" xfId="0" applyNumberFormat="1"/>
    <xf numFmtId="14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8" fontId="10" fillId="0" borderId="0" xfId="0" applyNumberFormat="1" applyFont="1" applyAlignment="1">
      <alignment horizontal="right" vertical="center"/>
    </xf>
    <xf numFmtId="14" fontId="10" fillId="0" borderId="0" xfId="0" applyNumberFormat="1" applyFont="1" applyAlignment="1">
      <alignment horizontal="left"/>
    </xf>
    <xf numFmtId="0" fontId="10" fillId="0" borderId="0" xfId="0" applyFont="1"/>
    <xf numFmtId="8" fontId="5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 vertical="center" wrapText="1"/>
    </xf>
    <xf numFmtId="8" fontId="4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4" fontId="4" fillId="0" borderId="0" xfId="0" applyNumberFormat="1" applyFont="1"/>
    <xf numFmtId="8" fontId="4" fillId="0" borderId="0" xfId="0" applyNumberFormat="1" applyFont="1"/>
  </cellXfs>
  <cellStyles count="1">
    <cellStyle name="Normal" xfId="0" builtinId="0"/>
  </cellStyles>
  <dxfs count="61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numFmt numFmtId="12" formatCode="&quot;$&quot;#,##0.00;[Red]\-&quot;$&quot;#,##0.00"/>
    </dxf>
    <dxf>
      <font>
        <u val="none"/>
      </font>
    </dxf>
    <dxf>
      <numFmt numFmtId="12" formatCode="&quot;$&quot;#,##0.00;[Red]\-&quot;$&quot;#,##0.00"/>
    </dxf>
    <dxf>
      <font>
        <u val="none"/>
      </font>
    </dxf>
    <dxf>
      <numFmt numFmtId="12" formatCode="&quot;$&quot;#,##0.00;[Red]\-&quot;$&quot;#,##0.00"/>
    </dxf>
    <dxf>
      <font>
        <u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12" formatCode="&quot;$&quot;#,##0.00;[Red]\-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19" formatCode="dd/mm/yyyy"/>
      <alignment horizontal="righ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164" formatCode="_(@_)"/>
      <fill>
        <patternFill patternType="solid">
          <fgColor indexed="64"/>
          <bgColor rgb="FF99FF9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2" formatCode="&quot;$&quot;#,##0.00;[Red]\-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9" formatCode="dd/mm/yyyy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64" formatCode="_(@_)"/>
      <fill>
        <patternFill patternType="solid">
          <fgColor indexed="64"/>
          <bgColor rgb="FF99FF9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12" formatCode="&quot;$&quot;#,##0.00;[Red]\-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2" formatCode="&quot;$&quot;#,##0.00;[Red]\-&quot;$&quot;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9" formatCode="dd/mm/yyyy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64" formatCode="_(@_)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numFmt numFmtId="164" formatCode="_(@_)"/>
      <fill>
        <patternFill patternType="solid">
          <fgColor indexed="64"/>
          <bgColor rgb="FF99FF9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07/relationships/slicerCache" Target="slicerCaches/slicerCache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Ingresos!$A$13:$A$42</c:f>
              <c:numCache>
                <c:formatCode>m/d/yyyy</c:formatCode>
                <c:ptCount val="30"/>
                <c:pt idx="0">
                  <c:v>45865</c:v>
                </c:pt>
                <c:pt idx="1">
                  <c:v>45850</c:v>
                </c:pt>
                <c:pt idx="2">
                  <c:v>45881</c:v>
                </c:pt>
                <c:pt idx="3">
                  <c:v>45881</c:v>
                </c:pt>
                <c:pt idx="4">
                  <c:v>45886</c:v>
                </c:pt>
                <c:pt idx="5">
                  <c:v>45821</c:v>
                </c:pt>
                <c:pt idx="6">
                  <c:v>45841</c:v>
                </c:pt>
                <c:pt idx="7">
                  <c:v>45822</c:v>
                </c:pt>
                <c:pt idx="8">
                  <c:v>45898</c:v>
                </c:pt>
                <c:pt idx="9">
                  <c:v>45880</c:v>
                </c:pt>
                <c:pt idx="10">
                  <c:v>45890</c:v>
                </c:pt>
                <c:pt idx="11">
                  <c:v>45812</c:v>
                </c:pt>
                <c:pt idx="12">
                  <c:v>45866</c:v>
                </c:pt>
                <c:pt idx="13">
                  <c:v>45874</c:v>
                </c:pt>
                <c:pt idx="14">
                  <c:v>45821</c:v>
                </c:pt>
                <c:pt idx="15">
                  <c:v>45854</c:v>
                </c:pt>
                <c:pt idx="16">
                  <c:v>45838</c:v>
                </c:pt>
                <c:pt idx="17">
                  <c:v>45887</c:v>
                </c:pt>
                <c:pt idx="18">
                  <c:v>45882</c:v>
                </c:pt>
                <c:pt idx="19">
                  <c:v>45870</c:v>
                </c:pt>
                <c:pt idx="20">
                  <c:v>45890</c:v>
                </c:pt>
                <c:pt idx="21">
                  <c:v>45884</c:v>
                </c:pt>
                <c:pt idx="22">
                  <c:v>45884</c:v>
                </c:pt>
                <c:pt idx="23">
                  <c:v>45874</c:v>
                </c:pt>
                <c:pt idx="24">
                  <c:v>45868</c:v>
                </c:pt>
                <c:pt idx="25">
                  <c:v>45824</c:v>
                </c:pt>
                <c:pt idx="26">
                  <c:v>45885</c:v>
                </c:pt>
                <c:pt idx="27">
                  <c:v>45884</c:v>
                </c:pt>
                <c:pt idx="28">
                  <c:v>45865</c:v>
                </c:pt>
                <c:pt idx="29">
                  <c:v>45853</c:v>
                </c:pt>
              </c:numCache>
            </c:numRef>
          </c:cat>
          <c:val>
            <c:numRef>
              <c:f>Ingresos!$F$13:$F$42</c:f>
              <c:numCache>
                <c:formatCode>"$"#,##0.00_);[Red]\("$"#,##0.00\)</c:formatCode>
                <c:ptCount val="30"/>
                <c:pt idx="0">
                  <c:v>4709.33</c:v>
                </c:pt>
                <c:pt idx="1">
                  <c:v>8828.7900000000009</c:v>
                </c:pt>
                <c:pt idx="2">
                  <c:v>12365.99</c:v>
                </c:pt>
                <c:pt idx="3">
                  <c:v>12960.63</c:v>
                </c:pt>
                <c:pt idx="4">
                  <c:v>1215.6300000000001</c:v>
                </c:pt>
                <c:pt idx="5">
                  <c:v>6628.01</c:v>
                </c:pt>
                <c:pt idx="6">
                  <c:v>7141.86</c:v>
                </c:pt>
                <c:pt idx="7">
                  <c:v>8616.33</c:v>
                </c:pt>
                <c:pt idx="8">
                  <c:v>10475.23</c:v>
                </c:pt>
                <c:pt idx="9">
                  <c:v>12604.84</c:v>
                </c:pt>
                <c:pt idx="10">
                  <c:v>14118.44</c:v>
                </c:pt>
                <c:pt idx="11">
                  <c:v>7114.39</c:v>
                </c:pt>
                <c:pt idx="12">
                  <c:v>7653.06</c:v>
                </c:pt>
                <c:pt idx="13">
                  <c:v>8414.59</c:v>
                </c:pt>
                <c:pt idx="14">
                  <c:v>1530.69</c:v>
                </c:pt>
                <c:pt idx="15">
                  <c:v>2635.97</c:v>
                </c:pt>
                <c:pt idx="16">
                  <c:v>3198.32</c:v>
                </c:pt>
                <c:pt idx="17">
                  <c:v>4005.52</c:v>
                </c:pt>
                <c:pt idx="18">
                  <c:v>6355.85</c:v>
                </c:pt>
                <c:pt idx="19">
                  <c:v>9175.4599999999991</c:v>
                </c:pt>
                <c:pt idx="20">
                  <c:v>11125.31</c:v>
                </c:pt>
                <c:pt idx="21">
                  <c:v>716.49</c:v>
                </c:pt>
                <c:pt idx="22">
                  <c:v>4151.7</c:v>
                </c:pt>
                <c:pt idx="23">
                  <c:v>9805.7199999999993</c:v>
                </c:pt>
                <c:pt idx="24">
                  <c:v>14234.44</c:v>
                </c:pt>
                <c:pt idx="25">
                  <c:v>0</c:v>
                </c:pt>
                <c:pt idx="26">
                  <c:v>3466.83</c:v>
                </c:pt>
                <c:pt idx="27">
                  <c:v>4859.7299999999996</c:v>
                </c:pt>
                <c:pt idx="28">
                  <c:v>5505.91</c:v>
                </c:pt>
                <c:pt idx="29">
                  <c:v>9420.74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B-4284-8FCA-F23C16DA8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101007"/>
        <c:axId val="533099087"/>
      </c:lineChart>
      <c:dateAx>
        <c:axId val="533101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3099087"/>
        <c:crosses val="autoZero"/>
        <c:auto val="1"/>
        <c:lblOffset val="100"/>
        <c:baseTimeUnit val="days"/>
      </c:dateAx>
      <c:valAx>
        <c:axId val="53309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310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[Archivo Finanzas Personales_17.xlsx]Dashboard!TablaDinámica15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Dashboard!$A$4:$A$7</c:f>
              <c:strCache>
                <c:ptCount val="3"/>
                <c:pt idx="0">
                  <c:v>jun</c:v>
                </c:pt>
                <c:pt idx="1">
                  <c:v>jul</c:v>
                </c:pt>
                <c:pt idx="2">
                  <c:v>ago</c:v>
                </c:pt>
              </c:strCache>
            </c:strRef>
          </c:cat>
          <c:val>
            <c:numRef>
              <c:f>Dashboard!$B$4:$B$7</c:f>
              <c:numCache>
                <c:formatCode>"$"#,##0.00_);[Red]\("$"#,##0.00\)</c:formatCode>
                <c:ptCount val="3"/>
                <c:pt idx="0">
                  <c:v>40569.42</c:v>
                </c:pt>
                <c:pt idx="1">
                  <c:v>73895.460000000006</c:v>
                </c:pt>
                <c:pt idx="2">
                  <c:v>137503.16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8-4656-9DB2-077585575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1102511"/>
        <c:axId val="1801094831"/>
      </c:lineChart>
      <c:catAx>
        <c:axId val="180110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1094831"/>
        <c:crosses val="autoZero"/>
        <c:auto val="1"/>
        <c:lblAlgn val="ctr"/>
        <c:lblOffset val="100"/>
        <c:noMultiLvlLbl val="0"/>
      </c:catAx>
      <c:valAx>
        <c:axId val="180109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110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[Archivo Finanzas Personales_17.xlsx]Dashboard!TablaDinámica17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Dashboard!$A$16:$A$20</c:f>
              <c:strCache>
                <c:ptCount val="4"/>
                <c:pt idx="0">
                  <c:v>Entretenimiento</c:v>
                </c:pt>
                <c:pt idx="1">
                  <c:v>Ingresos</c:v>
                </c:pt>
                <c:pt idx="2">
                  <c:v>Personales</c:v>
                </c:pt>
                <c:pt idx="3">
                  <c:v>Salud</c:v>
                </c:pt>
              </c:strCache>
            </c:strRef>
          </c:cat>
          <c:val>
            <c:numRef>
              <c:f>Dashboard!$B$16:$B$20</c:f>
              <c:numCache>
                <c:formatCode>"$"#,##0.00_);[Red]\("$"#,##0.00\)</c:formatCode>
                <c:ptCount val="4"/>
                <c:pt idx="0">
                  <c:v>14046.02</c:v>
                </c:pt>
                <c:pt idx="1">
                  <c:v>213035.8</c:v>
                </c:pt>
                <c:pt idx="2">
                  <c:v>22492.68</c:v>
                </c:pt>
                <c:pt idx="3">
                  <c:v>2393.54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A49-836B-89A461C99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0983424"/>
        <c:axId val="1430985824"/>
      </c:barChart>
      <c:catAx>
        <c:axId val="1430983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30985824"/>
        <c:crosses val="autoZero"/>
        <c:auto val="1"/>
        <c:lblAlgn val="ctr"/>
        <c:lblOffset val="100"/>
        <c:noMultiLvlLbl val="0"/>
      </c:catAx>
      <c:valAx>
        <c:axId val="143098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309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[Archivo Finanzas Personales_17.xlsx]Dashboard!TablaDinámica18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A8-4854-A98B-58026CE1D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A8-4854-A98B-58026CE1DE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A8-4854-A98B-58026CE1DE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AA8-4854-A98B-58026CE1DE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AA8-4854-A98B-58026CE1DE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AA8-4854-A98B-58026CE1DE17}"/>
              </c:ext>
            </c:extLst>
          </c:dPt>
          <c:cat>
            <c:strRef>
              <c:f>Dashboard!$A$30:$A$36</c:f>
              <c:strCache>
                <c:ptCount val="6"/>
                <c:pt idx="0">
                  <c:v>Débito</c:v>
                </c:pt>
                <c:pt idx="1">
                  <c:v>Depósito</c:v>
                </c:pt>
                <c:pt idx="2">
                  <c:v>Efectivo</c:v>
                </c:pt>
                <c:pt idx="3">
                  <c:v>PayPal</c:v>
                </c:pt>
                <c:pt idx="4">
                  <c:v>Tarjeta de crédito</c:v>
                </c:pt>
                <c:pt idx="5">
                  <c:v>Transferencia</c:v>
                </c:pt>
              </c:strCache>
            </c:strRef>
          </c:cat>
          <c:val>
            <c:numRef>
              <c:f>Dashboard!$B$30:$B$36</c:f>
              <c:numCache>
                <c:formatCode>"$"#,##0.00_);[Red]\("$"#,##0.00\)</c:formatCode>
                <c:ptCount val="6"/>
                <c:pt idx="0">
                  <c:v>20978.29</c:v>
                </c:pt>
                <c:pt idx="1">
                  <c:v>43581.09</c:v>
                </c:pt>
                <c:pt idx="2">
                  <c:v>68757.39</c:v>
                </c:pt>
                <c:pt idx="3">
                  <c:v>31768.050000000003</c:v>
                </c:pt>
                <c:pt idx="4">
                  <c:v>8935.0299999999988</c:v>
                </c:pt>
                <c:pt idx="5">
                  <c:v>77948.19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9-4CB2-B063-629F8EF93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0</xdr:row>
      <xdr:rowOff>91440</xdr:rowOff>
    </xdr:from>
    <xdr:ext cx="5554980" cy="1126371"/>
    <xdr:pic>
      <xdr:nvPicPr>
        <xdr:cNvPr id="2" name="Imagen 1">
          <a:extLst>
            <a:ext uri="{FF2B5EF4-FFF2-40B4-BE49-F238E27FC236}">
              <a16:creationId xmlns:a16="http://schemas.microsoft.com/office/drawing/2014/main" id="{8776493F-DFCF-45D6-B0C2-A63D7CD5B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91440"/>
          <a:ext cx="5554980" cy="1126371"/>
        </a:xfrm>
        <a:prstGeom prst="rect">
          <a:avLst/>
        </a:prstGeom>
      </xdr:spPr>
    </xdr:pic>
    <xdr:clientData/>
  </xdr:oneCellAnchor>
  <xdr:twoCellAnchor>
    <xdr:from>
      <xdr:col>0</xdr:col>
      <xdr:colOff>1076325</xdr:colOff>
      <xdr:row>0</xdr:row>
      <xdr:rowOff>152401</xdr:rowOff>
    </xdr:from>
    <xdr:to>
      <xdr:col>2</xdr:col>
      <xdr:colOff>1028700</xdr:colOff>
      <xdr:row>5</xdr:row>
      <xdr:rowOff>47626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9FD7F7B-B90A-4C64-B9BE-7768742003F2}"/>
            </a:ext>
          </a:extLst>
        </xdr:cNvPr>
        <xdr:cNvSpPr txBox="1"/>
      </xdr:nvSpPr>
      <xdr:spPr>
        <a:xfrm>
          <a:off x="1076325" y="152401"/>
          <a:ext cx="2695575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4000" b="1">
              <a:solidFill>
                <a:schemeClr val="bg1"/>
              </a:solidFill>
              <a:latin typeface="Century Gothic" panose="020B0502020202020204" pitchFamily="34" charset="0"/>
            </a:rPr>
            <a:t>Ingresos</a:t>
          </a:r>
        </a:p>
      </xdr:txBody>
    </xdr:sp>
    <xdr:clientData/>
  </xdr:twoCellAnchor>
  <xdr:twoCellAnchor editAs="absolute">
    <xdr:from>
      <xdr:col>8</xdr:col>
      <xdr:colOff>588965</xdr:colOff>
      <xdr:row>1</xdr:row>
      <xdr:rowOff>94315</xdr:rowOff>
    </xdr:from>
    <xdr:to>
      <xdr:col>8</xdr:col>
      <xdr:colOff>2415743</xdr:colOff>
      <xdr:row>7</xdr:row>
      <xdr:rowOff>174618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¿Es gasto fijo o variable?">
              <a:extLst>
                <a:ext uri="{FF2B5EF4-FFF2-40B4-BE49-F238E27FC236}">
                  <a16:creationId xmlns:a16="http://schemas.microsoft.com/office/drawing/2014/main" id="{AC166058-6A63-F225-5D6E-EF3650806D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Es gasto fijo o variable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79426" y="281634"/>
              <a:ext cx="1826778" cy="1173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2514529</xdr:colOff>
      <xdr:row>1</xdr:row>
      <xdr:rowOff>75045</xdr:rowOff>
    </xdr:from>
    <xdr:to>
      <xdr:col>9</xdr:col>
      <xdr:colOff>1787259</xdr:colOff>
      <xdr:row>7</xdr:row>
      <xdr:rowOff>152121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¿Es necesario o prescindible?">
              <a:extLst>
                <a:ext uri="{FF2B5EF4-FFF2-40B4-BE49-F238E27FC236}">
                  <a16:creationId xmlns:a16="http://schemas.microsoft.com/office/drawing/2014/main" id="{7D3446E8-8201-83C9-7BE4-AB8EA25AC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Es necesario o prescindible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01180" y="258554"/>
              <a:ext cx="1806905" cy="11781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99060</xdr:colOff>
      <xdr:row>0</xdr:row>
      <xdr:rowOff>91440</xdr:rowOff>
    </xdr:from>
    <xdr:ext cx="5554980" cy="1126371"/>
    <xdr:pic>
      <xdr:nvPicPr>
        <xdr:cNvPr id="2" name="Imagen 1">
          <a:extLst>
            <a:ext uri="{FF2B5EF4-FFF2-40B4-BE49-F238E27FC236}">
              <a16:creationId xmlns:a16="http://schemas.microsoft.com/office/drawing/2014/main" id="{FA6CC6FF-CC7A-43E5-8BF2-E76CF476C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91440"/>
          <a:ext cx="5554980" cy="1126371"/>
        </a:xfrm>
        <a:prstGeom prst="rect">
          <a:avLst/>
        </a:prstGeom>
      </xdr:spPr>
    </xdr:pic>
    <xdr:clientData/>
  </xdr:oneCellAnchor>
  <xdr:twoCellAnchor>
    <xdr:from>
      <xdr:col>1</xdr:col>
      <xdr:colOff>441960</xdr:colOff>
      <xdr:row>1</xdr:row>
      <xdr:rowOff>30481</xdr:rowOff>
    </xdr:from>
    <xdr:to>
      <xdr:col>3</xdr:col>
      <xdr:colOff>297180</xdr:colOff>
      <xdr:row>5</xdr:row>
      <xdr:rowOff>106681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C804AE5-BAA2-4144-98DD-4A4D0E3E12D9}"/>
            </a:ext>
          </a:extLst>
        </xdr:cNvPr>
        <xdr:cNvSpPr txBox="1"/>
      </xdr:nvSpPr>
      <xdr:spPr>
        <a:xfrm>
          <a:off x="1234440" y="213361"/>
          <a:ext cx="2453640" cy="80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4000" b="1">
              <a:solidFill>
                <a:schemeClr val="bg1"/>
              </a:solidFill>
              <a:latin typeface="Century Gothic" panose="020B0502020202020204" pitchFamily="34" charset="0"/>
            </a:rPr>
            <a:t>Gastos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0</xdr:row>
      <xdr:rowOff>53340</xdr:rowOff>
    </xdr:from>
    <xdr:ext cx="8589644" cy="1741703"/>
    <xdr:pic>
      <xdr:nvPicPr>
        <xdr:cNvPr id="2" name="Imagen 1">
          <a:extLst>
            <a:ext uri="{FF2B5EF4-FFF2-40B4-BE49-F238E27FC236}">
              <a16:creationId xmlns:a16="http://schemas.microsoft.com/office/drawing/2014/main" id="{8818AF21-4649-4ED0-B139-B11821108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7150"/>
          <a:ext cx="8589644" cy="1741703"/>
        </a:xfrm>
        <a:prstGeom prst="rect">
          <a:avLst/>
        </a:prstGeom>
      </xdr:spPr>
    </xdr:pic>
    <xdr:clientData/>
  </xdr:oneCellAnchor>
  <xdr:twoCellAnchor>
    <xdr:from>
      <xdr:col>1</xdr:col>
      <xdr:colOff>716280</xdr:colOff>
      <xdr:row>1</xdr:row>
      <xdr:rowOff>30480</xdr:rowOff>
    </xdr:from>
    <xdr:to>
      <xdr:col>9</xdr:col>
      <xdr:colOff>0</xdr:colOff>
      <xdr:row>8</xdr:row>
      <xdr:rowOff>146685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274FD69-1292-4DFD-A73F-7E5B95A2CBFA}"/>
            </a:ext>
          </a:extLst>
        </xdr:cNvPr>
        <xdr:cNvSpPr txBox="1"/>
      </xdr:nvSpPr>
      <xdr:spPr>
        <a:xfrm>
          <a:off x="1504950" y="209550"/>
          <a:ext cx="5610225" cy="1383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4000" b="1">
              <a:solidFill>
                <a:schemeClr val="bg1"/>
              </a:solidFill>
              <a:latin typeface="Century Gothic" panose="020B0502020202020204" pitchFamily="34" charset="0"/>
            </a:rPr>
            <a:t>Seguimiento</a:t>
          </a:r>
          <a:r>
            <a:rPr lang="es-MX" sz="4000" b="1" baseline="0">
              <a:solidFill>
                <a:schemeClr val="bg1"/>
              </a:solidFill>
              <a:latin typeface="Century Gothic" panose="020B0502020202020204" pitchFamily="34" charset="0"/>
            </a:rPr>
            <a:t> de Finanzas Personales</a:t>
          </a:r>
          <a:endParaRPr lang="es-MX" sz="40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175260</xdr:rowOff>
    </xdr:from>
    <xdr:to>
      <xdr:col>9</xdr:col>
      <xdr:colOff>626744</xdr:colOff>
      <xdr:row>9</xdr:row>
      <xdr:rowOff>97688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6627AA-B40F-4D14-94CC-37B7798D2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75260"/>
          <a:ext cx="8620124" cy="1574063"/>
        </a:xfrm>
        <a:prstGeom prst="rect">
          <a:avLst/>
        </a:prstGeom>
      </xdr:spPr>
    </xdr:pic>
    <xdr:clientData/>
  </xdr:twoCellAnchor>
  <xdr:twoCellAnchor>
    <xdr:from>
      <xdr:col>0</xdr:col>
      <xdr:colOff>451485</xdr:colOff>
      <xdr:row>2</xdr:row>
      <xdr:rowOff>3810</xdr:rowOff>
    </xdr:from>
    <xdr:to>
      <xdr:col>6</xdr:col>
      <xdr:colOff>234315</xdr:colOff>
      <xdr:row>9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7D4B3CC-FD62-4B6D-B773-B859F7677BDB}"/>
            </a:ext>
          </a:extLst>
        </xdr:cNvPr>
        <xdr:cNvSpPr txBox="1"/>
      </xdr:nvSpPr>
      <xdr:spPr>
        <a:xfrm>
          <a:off x="451485" y="369570"/>
          <a:ext cx="588645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4000" b="1">
              <a:solidFill>
                <a:schemeClr val="bg1"/>
              </a:solidFill>
              <a:latin typeface="Century Gothic" panose="020B0502020202020204" pitchFamily="34" charset="0"/>
            </a:rPr>
            <a:t>Resumen</a:t>
          </a:r>
          <a:r>
            <a:rPr lang="es-MX" sz="4000" b="1" baseline="0">
              <a:solidFill>
                <a:schemeClr val="bg1"/>
              </a:solidFill>
              <a:latin typeface="Century Gothic" panose="020B0502020202020204" pitchFamily="34" charset="0"/>
            </a:rPr>
            <a:t> </a:t>
          </a:r>
          <a:br>
            <a:rPr lang="es-MX" sz="4000" b="1" baseline="0">
              <a:solidFill>
                <a:schemeClr val="bg1"/>
              </a:solidFill>
              <a:latin typeface="Century Gothic" panose="020B0502020202020204" pitchFamily="34" charset="0"/>
            </a:rPr>
          </a:br>
          <a:r>
            <a:rPr lang="es-MX" sz="4000" b="1" baseline="0">
              <a:solidFill>
                <a:schemeClr val="bg1"/>
              </a:solidFill>
              <a:latin typeface="Century Gothic" panose="020B0502020202020204" pitchFamily="34" charset="0"/>
            </a:rPr>
            <a:t>Mensual</a:t>
          </a:r>
          <a:endParaRPr lang="es-MX" sz="40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55245</xdr:colOff>
      <xdr:row>28</xdr:row>
      <xdr:rowOff>26670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AF11D72-8BB1-411C-BC1A-DF4BD2D1A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77230</xdr:rowOff>
    </xdr:from>
    <xdr:ext cx="7200900" cy="1460111"/>
    <xdr:pic>
      <xdr:nvPicPr>
        <xdr:cNvPr id="2" name="Imagen 1">
          <a:extLst>
            <a:ext uri="{FF2B5EF4-FFF2-40B4-BE49-F238E27FC236}">
              <a16:creationId xmlns:a16="http://schemas.microsoft.com/office/drawing/2014/main" id="{67B12B49-396E-495B-B332-9141D07A2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7635"/>
          <a:ext cx="7200900" cy="1460111"/>
        </a:xfrm>
        <a:prstGeom prst="rect">
          <a:avLst/>
        </a:prstGeom>
      </xdr:spPr>
    </xdr:pic>
    <xdr:clientData/>
  </xdr:oneCellAnchor>
  <xdr:twoCellAnchor>
    <xdr:from>
      <xdr:col>1</xdr:col>
      <xdr:colOff>338868</xdr:colOff>
      <xdr:row>2</xdr:row>
      <xdr:rowOff>27447</xdr:rowOff>
    </xdr:from>
    <xdr:to>
      <xdr:col>3</xdr:col>
      <xdr:colOff>2531042</xdr:colOff>
      <xdr:row>10</xdr:row>
      <xdr:rowOff>77229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681C280-2A89-4CBE-8030-159CAA219632}"/>
            </a:ext>
          </a:extLst>
        </xdr:cNvPr>
        <xdr:cNvSpPr txBox="1"/>
      </xdr:nvSpPr>
      <xdr:spPr>
        <a:xfrm>
          <a:off x="1394341" y="387852"/>
          <a:ext cx="5410079" cy="1491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4000" b="1">
              <a:solidFill>
                <a:schemeClr val="bg1"/>
              </a:solidFill>
              <a:latin typeface="Century Gothic" panose="020B0502020202020204" pitchFamily="34" charset="0"/>
            </a:rPr>
            <a:t>Concentrado</a:t>
          </a:r>
          <a:r>
            <a:rPr lang="es-MX" sz="4000" b="1" baseline="0">
              <a:solidFill>
                <a:schemeClr val="bg1"/>
              </a:solidFill>
              <a:latin typeface="Century Gothic" panose="020B0502020202020204" pitchFamily="34" charset="0"/>
            </a:rPr>
            <a:t> de Movimientos</a:t>
          </a:r>
          <a:endParaRPr lang="es-MX" sz="400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663678</xdr:colOff>
      <xdr:row>0</xdr:row>
      <xdr:rowOff>53759</xdr:rowOff>
    </xdr:from>
    <xdr:to>
      <xdr:col>7</xdr:col>
      <xdr:colOff>289253</xdr:colOff>
      <xdr:row>9</xdr:row>
      <xdr:rowOff>132858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EEA31D-19FB-0911-B901-DDB9791A4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641002</xdr:colOff>
      <xdr:row>12</xdr:row>
      <xdr:rowOff>63787</xdr:rowOff>
    </xdr:from>
    <xdr:to>
      <xdr:col>7</xdr:col>
      <xdr:colOff>344129</xdr:colOff>
      <xdr:row>23</xdr:row>
      <xdr:rowOff>103054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EFE10B2-2AF0-A564-7699-A969C9A4C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669822</xdr:colOff>
      <xdr:row>24</xdr:row>
      <xdr:rowOff>116758</xdr:rowOff>
    </xdr:from>
    <xdr:to>
      <xdr:col>7</xdr:col>
      <xdr:colOff>344866</xdr:colOff>
      <xdr:row>36</xdr:row>
      <xdr:rowOff>110244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9265E2C-0FC3-DF58-6800-66B728FB2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751800</xdr:colOff>
      <xdr:row>3</xdr:row>
      <xdr:rowOff>2459</xdr:rowOff>
    </xdr:from>
    <xdr:to>
      <xdr:col>10</xdr:col>
      <xdr:colOff>206233</xdr:colOff>
      <xdr:row>17</xdr:row>
      <xdr:rowOff>96418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ía">
              <a:extLst>
                <a:ext uri="{FF2B5EF4-FFF2-40B4-BE49-F238E27FC236}">
                  <a16:creationId xmlns:a16="http://schemas.microsoft.com/office/drawing/2014/main" id="{3BCBBD6E-E988-0212-431B-3940EBA6FB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0415" y="540009"/>
              <a:ext cx="1836682" cy="2598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276471</xdr:colOff>
      <xdr:row>2</xdr:row>
      <xdr:rowOff>166227</xdr:rowOff>
    </xdr:from>
    <xdr:to>
      <xdr:col>12</xdr:col>
      <xdr:colOff>514104</xdr:colOff>
      <xdr:row>17</xdr:row>
      <xdr:rowOff>95311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Tipo (Ingreso/Gasto)">
              <a:extLst>
                <a:ext uri="{FF2B5EF4-FFF2-40B4-BE49-F238E27FC236}">
                  <a16:creationId xmlns:a16="http://schemas.microsoft.com/office/drawing/2014/main" id="{A2E7BE45-8EF6-E148-C58F-8E1A70761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(Ingreso/Gast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5430" y="528403"/>
              <a:ext cx="1823895" cy="2609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915de5dc34fb0c2/Documentos/Platzi_Excel%20B&#225;sico/Archivo%20Finanzas%20Personales_14.xlsx" TargetMode="External"/><Relationship Id="rId1" Type="http://schemas.openxmlformats.org/officeDocument/2006/relationships/externalLinkPath" Target="Archivo%20Finanzas%20Personales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6"/>
      <sheetName val="Ingresos"/>
      <sheetName val="Gastos"/>
      <sheetName val="Ingresos y Gastos"/>
      <sheetName val="Hoja8"/>
      <sheetName val="Hoja7"/>
      <sheetName val="Resumen"/>
      <sheetName val="Simulador de Ahorro"/>
    </sheetNames>
    <sheetDataSet>
      <sheetData sheetId="0"/>
      <sheetData sheetId="1"/>
      <sheetData sheetId="2">
        <row r="12">
          <cell r="A12" t="str">
            <v>02/06/2025</v>
          </cell>
          <cell r="B12" t="str">
            <v>Entretenimiento</v>
          </cell>
          <cell r="C12" t="str">
            <v>Spotify</v>
          </cell>
          <cell r="D12" t="str">
            <v>Suscripción mensual a Spotify Premium</v>
          </cell>
          <cell r="E12" t="str">
            <v>Gasto</v>
          </cell>
          <cell r="F12">
            <v>5110.99</v>
          </cell>
          <cell r="G12" t="str">
            <v>Efectivo</v>
          </cell>
          <cell r="H12" t="str">
            <v>Fijo</v>
          </cell>
          <cell r="I12" t="str">
            <v>Prescindible</v>
          </cell>
          <cell r="J12" t="str">
            <v>Imprevisto</v>
          </cell>
        </row>
        <row r="13">
          <cell r="A13" t="str">
            <v>06/07/2025</v>
          </cell>
          <cell r="B13" t="str">
            <v>Entretenimiento</v>
          </cell>
          <cell r="C13" t="str">
            <v>Eventos</v>
          </cell>
          <cell r="D13" t="str">
            <v>Gasto en eventos</v>
          </cell>
          <cell r="E13" t="str">
            <v>Gasto</v>
          </cell>
          <cell r="F13">
            <v>6511.16</v>
          </cell>
          <cell r="G13" t="str">
            <v>Tarjeta de crédito</v>
          </cell>
          <cell r="H13" t="str">
            <v>Variable</v>
          </cell>
          <cell r="I13" t="str">
            <v>Necesario</v>
          </cell>
          <cell r="J13" t="str">
            <v>Imprevisto</v>
          </cell>
        </row>
        <row r="14">
          <cell r="A14" t="str">
            <v>07/07/2025</v>
          </cell>
          <cell r="B14" t="str">
            <v>Transporte</v>
          </cell>
          <cell r="C14" t="str">
            <v>Gasolina</v>
          </cell>
          <cell r="D14" t="str">
            <v>Gasto en gasolina</v>
          </cell>
          <cell r="E14" t="str">
            <v>Gasto</v>
          </cell>
          <cell r="F14">
            <v>871</v>
          </cell>
          <cell r="G14" t="str">
            <v>Tarjeta de crédito</v>
          </cell>
          <cell r="H14" t="str">
            <v>Fijo</v>
          </cell>
          <cell r="I14" t="str">
            <v>Necesario</v>
          </cell>
          <cell r="J14" t="str">
            <v>Imprevisto</v>
          </cell>
        </row>
        <row r="15">
          <cell r="A15" t="str">
            <v>16/06/2025</v>
          </cell>
          <cell r="B15" t="str">
            <v>Educación</v>
          </cell>
          <cell r="C15" t="str">
            <v>Libros</v>
          </cell>
          <cell r="D15" t="str">
            <v>Gasto en libros</v>
          </cell>
          <cell r="E15" t="str">
            <v>Gasto</v>
          </cell>
          <cell r="F15">
            <v>5862.52</v>
          </cell>
          <cell r="G15" t="str">
            <v>Transferencia</v>
          </cell>
          <cell r="H15" t="str">
            <v>Fijo</v>
          </cell>
          <cell r="I15" t="str">
            <v>Necesario</v>
          </cell>
          <cell r="J15" t="str">
            <v>Planeado</v>
          </cell>
        </row>
        <row r="16">
          <cell r="A16" t="str">
            <v>20/08/2025</v>
          </cell>
          <cell r="B16" t="str">
            <v>Educación</v>
          </cell>
          <cell r="C16" t="str">
            <v>Cursos online</v>
          </cell>
          <cell r="D16" t="str">
            <v>Gasto en cursos online</v>
          </cell>
          <cell r="E16" t="str">
            <v>Gasto</v>
          </cell>
          <cell r="F16">
            <v>3671.38</v>
          </cell>
          <cell r="G16" t="str">
            <v>Transferencia</v>
          </cell>
          <cell r="H16" t="str">
            <v>Fijo</v>
          </cell>
          <cell r="I16" t="str">
            <v>Prescindible</v>
          </cell>
          <cell r="J16" t="str">
            <v>Planeado</v>
          </cell>
        </row>
        <row r="17">
          <cell r="A17" t="str">
            <v>01/08/2025</v>
          </cell>
          <cell r="B17" t="str">
            <v>Personales</v>
          </cell>
          <cell r="C17" t="str">
            <v>Regalos</v>
          </cell>
          <cell r="D17" t="str">
            <v>Gasto en regalos</v>
          </cell>
          <cell r="E17" t="str">
            <v>Gasto</v>
          </cell>
          <cell r="F17">
            <v>7777.27</v>
          </cell>
          <cell r="G17" t="str">
            <v>Débito</v>
          </cell>
          <cell r="H17" t="str">
            <v>Variable</v>
          </cell>
          <cell r="I17" t="str">
            <v>Necesario</v>
          </cell>
          <cell r="J17" t="str">
            <v>Planeado</v>
          </cell>
        </row>
        <row r="18">
          <cell r="A18" t="str">
            <v>10/07/2025</v>
          </cell>
          <cell r="B18" t="str">
            <v>Personales</v>
          </cell>
          <cell r="C18" t="str">
            <v>Regalos</v>
          </cell>
          <cell r="D18" t="str">
            <v>Gasto en regalos</v>
          </cell>
          <cell r="E18" t="str">
            <v>Gasto</v>
          </cell>
          <cell r="F18">
            <v>3365.07</v>
          </cell>
          <cell r="G18" t="str">
            <v>Débito</v>
          </cell>
          <cell r="H18" t="str">
            <v>Fijo</v>
          </cell>
          <cell r="I18" t="str">
            <v>Necesario</v>
          </cell>
          <cell r="J18" t="str">
            <v>Imprevisto</v>
          </cell>
        </row>
        <row r="19">
          <cell r="A19" t="str">
            <v>24/06/2025</v>
          </cell>
          <cell r="B19" t="str">
            <v>Personales</v>
          </cell>
          <cell r="C19" t="str">
            <v>Regalos</v>
          </cell>
          <cell r="D19" t="str">
            <v>Gasto en regalos</v>
          </cell>
          <cell r="E19" t="str">
            <v>Gasto</v>
          </cell>
          <cell r="F19">
            <v>2736.75</v>
          </cell>
          <cell r="G19" t="str">
            <v>Débito</v>
          </cell>
          <cell r="H19" t="str">
            <v>Variable</v>
          </cell>
          <cell r="I19" t="str">
            <v>Prescindible</v>
          </cell>
          <cell r="J19" t="str">
            <v>Planeado</v>
          </cell>
        </row>
        <row r="20">
          <cell r="A20" t="str">
            <v>30/06/2025</v>
          </cell>
          <cell r="B20" t="str">
            <v>Entretenimiento</v>
          </cell>
          <cell r="C20" t="str">
            <v>Netflix</v>
          </cell>
          <cell r="D20" t="str">
            <v>Pago mensual de Netflix</v>
          </cell>
          <cell r="E20" t="str">
            <v>Gasto</v>
          </cell>
          <cell r="F20">
            <v>2423.87</v>
          </cell>
          <cell r="G20" t="str">
            <v>Tarjeta de crédito</v>
          </cell>
          <cell r="H20" t="str">
            <v>Fijo</v>
          </cell>
          <cell r="I20" t="str">
            <v>Necesario</v>
          </cell>
          <cell r="J20" t="str">
            <v>Planeado</v>
          </cell>
        </row>
        <row r="21">
          <cell r="A21" t="str">
            <v>05/06/2025</v>
          </cell>
          <cell r="B21" t="str">
            <v>Vivienda</v>
          </cell>
          <cell r="C21" t="str">
            <v>Servicios (agua, luz, gas)</v>
          </cell>
          <cell r="D21" t="str">
            <v>Gasto en servicios (agua, luz, gas)</v>
          </cell>
          <cell r="E21" t="str">
            <v>Gasto</v>
          </cell>
          <cell r="F21">
            <v>5537.13</v>
          </cell>
          <cell r="G21" t="str">
            <v>Tarjeta de crédito</v>
          </cell>
          <cell r="H21" t="str">
            <v>Fijo</v>
          </cell>
          <cell r="I21" t="str">
            <v>Necesario</v>
          </cell>
          <cell r="J21" t="str">
            <v>Imprevisto</v>
          </cell>
        </row>
        <row r="22">
          <cell r="A22" t="str">
            <v>22/08/2025</v>
          </cell>
          <cell r="B22" t="str">
            <v>Salud</v>
          </cell>
          <cell r="C22" t="str">
            <v>Consultas médicas</v>
          </cell>
          <cell r="D22" t="str">
            <v>Consulta ginecológica semestral</v>
          </cell>
          <cell r="E22" t="str">
            <v>Gasto</v>
          </cell>
          <cell r="F22">
            <v>2393.54</v>
          </cell>
          <cell r="G22" t="str">
            <v>Transferencia</v>
          </cell>
          <cell r="H22" t="str">
            <v>Variable</v>
          </cell>
          <cell r="I22" t="str">
            <v>Necesario</v>
          </cell>
          <cell r="J22" t="str">
            <v>Planeado</v>
          </cell>
        </row>
        <row r="23">
          <cell r="A23" t="str">
            <v>28/07/2025</v>
          </cell>
          <cell r="B23" t="str">
            <v>Personales</v>
          </cell>
          <cell r="C23" t="str">
            <v>Ropa</v>
          </cell>
          <cell r="D23" t="str">
            <v>Compra de blusa en Zara</v>
          </cell>
          <cell r="E23" t="str">
            <v>Gasto</v>
          </cell>
          <cell r="F23">
            <v>3889.13</v>
          </cell>
          <cell r="G23" t="str">
            <v>Débito</v>
          </cell>
          <cell r="H23" t="str">
            <v>Variable</v>
          </cell>
          <cell r="I23" t="str">
            <v>Necesario</v>
          </cell>
          <cell r="J23" t="str">
            <v>Planeado</v>
          </cell>
        </row>
        <row r="24">
          <cell r="A24" t="str">
            <v>06/08/2025</v>
          </cell>
          <cell r="B24" t="str">
            <v>Transporte</v>
          </cell>
          <cell r="C24" t="str">
            <v>Gasolina</v>
          </cell>
          <cell r="D24" t="str">
            <v>Gasto en gasolina</v>
          </cell>
          <cell r="E24" t="str">
            <v>Gasto</v>
          </cell>
          <cell r="F24">
            <v>2759.67</v>
          </cell>
          <cell r="G24" t="str">
            <v>Transferencia</v>
          </cell>
          <cell r="H24" t="str">
            <v>Fijo</v>
          </cell>
          <cell r="I24" t="str">
            <v>Prescindible</v>
          </cell>
          <cell r="J24" t="str">
            <v>Planeado</v>
          </cell>
        </row>
        <row r="25">
          <cell r="A25" t="str">
            <v>14/08/2025</v>
          </cell>
          <cell r="B25" t="str">
            <v>Personales</v>
          </cell>
          <cell r="C25" t="str">
            <v>Ropa</v>
          </cell>
          <cell r="D25" t="str">
            <v>Compra de blusa en Zara</v>
          </cell>
          <cell r="E25" t="str">
            <v>Gasto</v>
          </cell>
          <cell r="F25">
            <v>1514.39</v>
          </cell>
          <cell r="G25" t="str">
            <v>Transferencia</v>
          </cell>
          <cell r="H25" t="str">
            <v>Variable</v>
          </cell>
          <cell r="I25" t="str">
            <v>Necesario</v>
          </cell>
          <cell r="J25" t="str">
            <v>Planeado</v>
          </cell>
        </row>
        <row r="26">
          <cell r="A26" t="str">
            <v>30/08/2025</v>
          </cell>
          <cell r="B26" t="str">
            <v>Educación</v>
          </cell>
          <cell r="C26" t="str">
            <v>Cursos online</v>
          </cell>
          <cell r="D26" t="str">
            <v>Gasto en cursos online</v>
          </cell>
          <cell r="E26" t="str">
            <v>Gasto</v>
          </cell>
          <cell r="F26">
            <v>1202.17</v>
          </cell>
          <cell r="G26" t="str">
            <v>Efectivo</v>
          </cell>
          <cell r="H26" t="str">
            <v>Variable</v>
          </cell>
          <cell r="I26" t="str">
            <v>Necesario</v>
          </cell>
          <cell r="J26" t="str">
            <v>Imprevisto</v>
          </cell>
        </row>
        <row r="27">
          <cell r="A27" t="str">
            <v>13/06/2025</v>
          </cell>
          <cell r="B27" t="str">
            <v>Personales</v>
          </cell>
          <cell r="C27" t="str">
            <v>Cuidado personal</v>
          </cell>
          <cell r="D27" t="str">
            <v>Gasto en cuidado personal</v>
          </cell>
          <cell r="E27" t="str">
            <v>Gasto</v>
          </cell>
          <cell r="F27">
            <v>3210.07</v>
          </cell>
          <cell r="G27" t="str">
            <v>Débito</v>
          </cell>
          <cell r="H27" t="str">
            <v>Variable</v>
          </cell>
          <cell r="I27" t="str">
            <v>Prescindible</v>
          </cell>
          <cell r="J27" t="str">
            <v>Imprevisto</v>
          </cell>
        </row>
        <row r="28">
          <cell r="A28" t="str">
            <v>08/06/2025</v>
          </cell>
          <cell r="B28" t="str">
            <v>Transporte</v>
          </cell>
          <cell r="C28" t="str">
            <v>Uber</v>
          </cell>
          <cell r="D28" t="str">
            <v>Gasto en uber</v>
          </cell>
          <cell r="E28" t="str">
            <v>Gasto</v>
          </cell>
          <cell r="F28">
            <v>6594.83</v>
          </cell>
          <cell r="G28" t="str">
            <v>Transferencia</v>
          </cell>
          <cell r="H28" t="str">
            <v>Fijo</v>
          </cell>
          <cell r="I28" t="str">
            <v>Prescindible</v>
          </cell>
          <cell r="J28" t="str">
            <v>Planeado</v>
          </cell>
        </row>
        <row r="29">
          <cell r="A29" t="str">
            <v>15/07/2025</v>
          </cell>
          <cell r="B29" t="str">
            <v>Transporte</v>
          </cell>
          <cell r="C29" t="str">
            <v>Gasolina</v>
          </cell>
          <cell r="D29" t="str">
            <v>Gasto en gasolina</v>
          </cell>
          <cell r="E29" t="str">
            <v>Gasto</v>
          </cell>
          <cell r="F29">
            <v>7689.08</v>
          </cell>
          <cell r="G29" t="str">
            <v>Transferencia</v>
          </cell>
          <cell r="H29" t="str">
            <v>Variable</v>
          </cell>
          <cell r="I29" t="str">
            <v>Necesario</v>
          </cell>
          <cell r="J29" t="str">
            <v>Imprevisto</v>
          </cell>
        </row>
        <row r="30">
          <cell r="A30" t="str">
            <v>12/08/2025</v>
          </cell>
          <cell r="B30" t="str">
            <v>Educación</v>
          </cell>
          <cell r="C30" t="str">
            <v>Cursos online</v>
          </cell>
          <cell r="D30" t="str">
            <v>Gasto en cursos online</v>
          </cell>
          <cell r="E30" t="str">
            <v>Gasto</v>
          </cell>
          <cell r="F30">
            <v>5707.35</v>
          </cell>
          <cell r="G30" t="str">
            <v>Tarjeta de crédito</v>
          </cell>
          <cell r="H30" t="str">
            <v>Variable</v>
          </cell>
          <cell r="I30" t="str">
            <v>Necesario</v>
          </cell>
          <cell r="J30" t="str">
            <v>Imprevisto</v>
          </cell>
        </row>
        <row r="31">
          <cell r="A31" t="str">
            <v>18/08/2025</v>
          </cell>
          <cell r="B31" t="str">
            <v>Vivienda</v>
          </cell>
          <cell r="C31" t="str">
            <v>Renta</v>
          </cell>
          <cell r="D31" t="str">
            <v>Pago mensual de renta</v>
          </cell>
          <cell r="E31" t="str">
            <v>Gasto</v>
          </cell>
          <cell r="F31">
            <v>7337.65</v>
          </cell>
          <cell r="G31" t="str">
            <v>Tarjeta de crédito</v>
          </cell>
          <cell r="H31" t="str">
            <v>Variable</v>
          </cell>
          <cell r="I31" t="str">
            <v>Necesario</v>
          </cell>
          <cell r="J31" t="str">
            <v>Planeado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E. Téllez G" refreshedDate="45841.450217939811" createdVersion="8" refreshedVersion="8" minRefreshableVersion="3" recordCount="50" xr:uid="{F437F34F-7663-417F-942C-81BE51413694}">
  <cacheSource type="worksheet">
    <worksheetSource name="Tabla8"/>
  </cacheSource>
  <cacheFields count="12">
    <cacheField name="Fecha" numFmtId="14">
      <sharedItems containsSemiMixedTypes="0" containsNonDate="0" containsDate="1" containsString="0" minDate="2025-06-02T00:00:00" maxDate="2025-08-31T00:00:00" count="35">
        <d v="2025-07-27T00:00:00"/>
        <d v="2025-07-12T00:00:00"/>
        <d v="2025-08-12T00:00:00"/>
        <d v="2025-08-17T00:00:00"/>
        <d v="2025-06-13T00:00:00"/>
        <d v="2025-07-03T00:00:00"/>
        <d v="2025-06-14T00:00:00"/>
        <d v="2025-08-29T00:00:00"/>
        <d v="2025-08-11T00:00:00"/>
        <d v="2025-08-21T00:00:00"/>
        <d v="2025-06-04T00:00:00"/>
        <d v="2025-07-28T00:00:00"/>
        <d v="2025-08-05T00:00:00"/>
        <d v="2025-07-16T00:00:00"/>
        <d v="2025-06-30T00:00:00"/>
        <d v="2025-08-18T00:00:00"/>
        <d v="2025-08-13T00:00:00"/>
        <d v="2025-08-01T00:00:00"/>
        <d v="2025-08-15T00:00:00"/>
        <d v="2025-07-30T00:00:00"/>
        <d v="2025-06-16T00:00:00"/>
        <d v="2025-08-16T00:00:00"/>
        <d v="2025-07-15T00:00:00"/>
        <d v="2025-06-02T00:00:00"/>
        <d v="2025-07-06T00:00:00"/>
        <d v="2025-07-07T00:00:00"/>
        <d v="2025-08-20T00:00:00"/>
        <d v="2025-07-10T00:00:00"/>
        <d v="2025-06-24T00:00:00"/>
        <d v="2025-06-05T00:00:00"/>
        <d v="2025-08-22T00:00:00"/>
        <d v="2025-08-06T00:00:00"/>
        <d v="2025-08-14T00:00:00"/>
        <d v="2025-08-30T00:00:00"/>
        <d v="2025-06-08T00:00:00"/>
      </sharedItems>
      <fieldGroup par="11"/>
    </cacheField>
    <cacheField name="Categoría" numFmtId="0">
      <sharedItems count="7">
        <s v="Ingresos"/>
        <s v="Entretenimiento"/>
        <s v="Transporte"/>
        <s v="Educación"/>
        <s v="Personales"/>
        <s v="Vivienda"/>
        <s v="Salud"/>
      </sharedItems>
    </cacheField>
    <cacheField name=" Subcategoría" numFmtId="0">
      <sharedItems/>
    </cacheField>
    <cacheField name="Descripción" numFmtId="0">
      <sharedItems/>
    </cacheField>
    <cacheField name="Tipo (Ingreso/Gasto)" numFmtId="0">
      <sharedItems count="2">
        <s v="Ingreso"/>
        <s v="Gasto"/>
      </sharedItems>
    </cacheField>
    <cacheField name="Monto" numFmtId="8">
      <sharedItems containsMixedTypes="1" containsNumber="1" minValue="716.49" maxValue="14234.44" count="50">
        <n v="4709.33"/>
        <n v="8828.7900000000009"/>
        <n v="12365.99"/>
        <n v="12960.63"/>
        <n v="1215.6300000000001"/>
        <n v="6628.01"/>
        <n v="7141.86"/>
        <n v="8616.33"/>
        <n v="10475.23"/>
        <n v="12604.84"/>
        <n v="14118.44"/>
        <n v="7114.39"/>
        <n v="7653.06"/>
        <n v="8414.59"/>
        <n v="1530.69"/>
        <n v="2635.97"/>
        <n v="3198.32"/>
        <n v="4005.52"/>
        <n v="6355.85"/>
        <n v="9175.4599999999991"/>
        <n v="11125.31"/>
        <n v="716.49"/>
        <n v="4151.7"/>
        <n v="9805.7199999999993"/>
        <n v="14234.44"/>
        <s v="REVISAR"/>
        <n v="3466.83"/>
        <n v="4859.7299999999996"/>
        <n v="5505.91"/>
        <n v="9420.74"/>
        <n v="5110.99"/>
        <n v="6511.16"/>
        <n v="871"/>
        <n v="5862.52"/>
        <n v="3671.38"/>
        <n v="7777.27"/>
        <n v="3365.07"/>
        <n v="2736.75"/>
        <n v="2423.87"/>
        <n v="5537.13"/>
        <n v="2393.54"/>
        <n v="3889.13"/>
        <n v="2759.67"/>
        <n v="1514.39"/>
        <n v="1202.17"/>
        <n v="3210.07"/>
        <n v="6594.83"/>
        <n v="7689.08"/>
        <n v="5707.35"/>
        <n v="7337.65"/>
      </sharedItems>
    </cacheField>
    <cacheField name="Forma de pago" numFmtId="0">
      <sharedItems count="6">
        <s v="Efectivo"/>
        <s v="Transferencia"/>
        <s v="Depósito"/>
        <s v="PayPal"/>
        <s v="Tarjeta de crédito"/>
        <s v="Débito"/>
      </sharedItems>
    </cacheField>
    <cacheField name="¿Es gasto fijo o variable?" numFmtId="0">
      <sharedItems/>
    </cacheField>
    <cacheField name="¿Es necesario o prescindible?" numFmtId="0">
      <sharedItems/>
    </cacheField>
    <cacheField name="¿Fue planeado o imprevisto?" numFmtId="0">
      <sharedItems/>
    </cacheField>
    <cacheField name="Días (Fecha)" numFmtId="0" databaseField="0">
      <fieldGroup base="0">
        <rangePr groupBy="days" startDate="2025-06-02T00:00:00" endDate="2025-08-31T00:00:00"/>
        <groupItems count="368">
          <s v="&lt;02/06/2025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1/08/2025"/>
        </groupItems>
      </fieldGroup>
    </cacheField>
    <cacheField name="Meses (Fecha)" numFmtId="0" databaseField="0">
      <fieldGroup base="0">
        <rangePr groupBy="months" startDate="2025-06-02T00:00:00" endDate="2025-08-31T00:00:00"/>
        <groupItems count="14">
          <s v="&lt;02/06/202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08/2025"/>
        </groupItems>
      </fieldGroup>
    </cacheField>
  </cacheFields>
  <extLst>
    <ext xmlns:x14="http://schemas.microsoft.com/office/spreadsheetml/2009/9/main" uri="{725AE2AE-9491-48be-B2B4-4EB974FC3084}">
      <x14:pivotCacheDefinition pivotCacheId="8463062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s v="Bonificación"/>
    <s v="Bonificación por buen desempeño"/>
    <x v="0"/>
    <x v="0"/>
    <x v="0"/>
    <s v="Variable"/>
    <s v="Extra"/>
    <s v="Inesperado"/>
  </r>
  <r>
    <x v="1"/>
    <x v="0"/>
    <s v="Bonificación"/>
    <s v="Bonificación por buen desempeño"/>
    <x v="0"/>
    <x v="1"/>
    <x v="1"/>
    <s v="Variable"/>
    <s v="Extra"/>
    <s v="Inesperado"/>
  </r>
  <r>
    <x v="2"/>
    <x v="0"/>
    <s v="Bonificación"/>
    <s v="Bonificación por buen desempeño"/>
    <x v="0"/>
    <x v="2"/>
    <x v="0"/>
    <s v="Variable"/>
    <s v="Extra"/>
    <s v="Inesperado"/>
  </r>
  <r>
    <x v="2"/>
    <x v="0"/>
    <s v="Bonificación"/>
    <s v="Bonificación por buen desempeño"/>
    <x v="0"/>
    <x v="3"/>
    <x v="2"/>
    <s v="Variable"/>
    <s v="Extra"/>
    <s v="Inesperado"/>
  </r>
  <r>
    <x v="3"/>
    <x v="0"/>
    <s v="Freelance"/>
    <s v="Proyecto freelance UX para startup"/>
    <x v="0"/>
    <x v="4"/>
    <x v="3"/>
    <s v="Variable"/>
    <s v="Extra"/>
    <s v="Planeado"/>
  </r>
  <r>
    <x v="4"/>
    <x v="0"/>
    <s v="Freelance"/>
    <s v="Proyecto freelance UX para startup"/>
    <x v="0"/>
    <x v="5"/>
    <x v="2"/>
    <s v="Variable"/>
    <s v="Extra"/>
    <s v="Planeado"/>
  </r>
  <r>
    <x v="5"/>
    <x v="0"/>
    <s v="Freelance"/>
    <s v="Proyecto freelance UX para startup"/>
    <x v="0"/>
    <x v="6"/>
    <x v="1"/>
    <s v="Variable"/>
    <s v="Extra"/>
    <s v="Planeado"/>
  </r>
  <r>
    <x v="6"/>
    <x v="0"/>
    <s v="Freelance"/>
    <s v="Proyecto freelance UX para startup"/>
    <x v="0"/>
    <x v="7"/>
    <x v="1"/>
    <s v="Variable"/>
    <s v="Extra"/>
    <s v="Planeado"/>
  </r>
  <r>
    <x v="7"/>
    <x v="0"/>
    <s v="Freelance"/>
    <s v="Proyecto freelance UX para startup"/>
    <x v="0"/>
    <x v="8"/>
    <x v="3"/>
    <s v="Variable"/>
    <s v="Extra"/>
    <s v="Planeado"/>
  </r>
  <r>
    <x v="8"/>
    <x v="0"/>
    <s v="Freelance"/>
    <s v="Proyecto freelance UX para startup"/>
    <x v="0"/>
    <x v="9"/>
    <x v="3"/>
    <s v="Variable"/>
    <s v="Extra"/>
    <s v="Planeado"/>
  </r>
  <r>
    <x v="9"/>
    <x v="0"/>
    <s v="Freelance"/>
    <s v="Proyecto freelance UX para startup"/>
    <x v="0"/>
    <x v="10"/>
    <x v="1"/>
    <s v="Variable"/>
    <s v="Extra"/>
    <s v="Planeado"/>
  </r>
  <r>
    <x v="10"/>
    <x v="0"/>
    <s v="Reembolso"/>
    <s v="Reembolso por gastos de trabajo"/>
    <x v="0"/>
    <x v="11"/>
    <x v="2"/>
    <s v="Variable"/>
    <s v="Necesario"/>
    <s v="Planeado"/>
  </r>
  <r>
    <x v="11"/>
    <x v="0"/>
    <s v="Reembolso"/>
    <s v="Reembolso por gastos de trabajo"/>
    <x v="0"/>
    <x v="12"/>
    <x v="1"/>
    <s v="Variable"/>
    <s v="Necesario"/>
    <s v="Planeado"/>
  </r>
  <r>
    <x v="12"/>
    <x v="0"/>
    <s v="Reembolso"/>
    <s v="Reembolso por gastos de trabajo"/>
    <x v="0"/>
    <x v="13"/>
    <x v="1"/>
    <s v="Variable"/>
    <s v="Necesario"/>
    <s v="Planeado"/>
  </r>
  <r>
    <x v="4"/>
    <x v="0"/>
    <s v="Regalo"/>
    <s v="Regalo de cumpleaños de papás"/>
    <x v="0"/>
    <x v="14"/>
    <x v="0"/>
    <s v="Variable"/>
    <s v="Extra"/>
    <s v="Inesperado"/>
  </r>
  <r>
    <x v="13"/>
    <x v="0"/>
    <s v="Regalo"/>
    <s v="Regalo de cumpleaños de papás"/>
    <x v="0"/>
    <x v="15"/>
    <x v="1"/>
    <s v="Variable"/>
    <s v="Extra"/>
    <s v="Inesperado"/>
  </r>
  <r>
    <x v="14"/>
    <x v="0"/>
    <s v="Regalo"/>
    <s v="Regalo de cumpleaños de papás"/>
    <x v="0"/>
    <x v="16"/>
    <x v="0"/>
    <s v="Variable"/>
    <s v="Extra"/>
    <s v="Inesperado"/>
  </r>
  <r>
    <x v="15"/>
    <x v="0"/>
    <s v="Regalo"/>
    <s v="Regalo de cumpleaños de papás"/>
    <x v="0"/>
    <x v="17"/>
    <x v="3"/>
    <s v="Variable"/>
    <s v="Extra"/>
    <s v="Inesperado"/>
  </r>
  <r>
    <x v="16"/>
    <x v="0"/>
    <s v="Regalo"/>
    <s v="Regalo de cumpleaños de papás"/>
    <x v="0"/>
    <x v="18"/>
    <x v="2"/>
    <s v="Variable"/>
    <s v="Extra"/>
    <s v="Inesperado"/>
  </r>
  <r>
    <x v="17"/>
    <x v="0"/>
    <s v="Regalo"/>
    <s v="Regalo de cumpleaños de papás"/>
    <x v="0"/>
    <x v="19"/>
    <x v="0"/>
    <s v="Variable"/>
    <s v="Extra"/>
    <s v="Inesperado"/>
  </r>
  <r>
    <x v="9"/>
    <x v="0"/>
    <s v="Regalo"/>
    <s v="Regalo de cumpleaños de papás"/>
    <x v="0"/>
    <x v="20"/>
    <x v="1"/>
    <s v="Variable"/>
    <s v="Extra"/>
    <s v="Inesperado"/>
  </r>
  <r>
    <x v="18"/>
    <x v="0"/>
    <s v="Sueldo"/>
    <s v="Pago mensual empresa UXCorp"/>
    <x v="0"/>
    <x v="21"/>
    <x v="2"/>
    <s v="Fijo"/>
    <s v="Necesario"/>
    <s v="Planeado"/>
  </r>
  <r>
    <x v="18"/>
    <x v="0"/>
    <s v="Sueldo"/>
    <s v="Pago mensual empresa UXCorp"/>
    <x v="0"/>
    <x v="22"/>
    <x v="0"/>
    <s v="Fijo"/>
    <s v="Necesario"/>
    <s v="Planeado"/>
  </r>
  <r>
    <x v="12"/>
    <x v="0"/>
    <s v="Sueldo"/>
    <s v="Pago mensual empresa UXCorp"/>
    <x v="0"/>
    <x v="23"/>
    <x v="2"/>
    <s v="Fijo"/>
    <s v="Necesario"/>
    <s v="Planeado"/>
  </r>
  <r>
    <x v="19"/>
    <x v="0"/>
    <s v="Sueldo"/>
    <s v="Pago mensual empresa UXCorp"/>
    <x v="0"/>
    <x v="24"/>
    <x v="0"/>
    <s v="Fijo"/>
    <s v="Necesario"/>
    <s v="Planeado"/>
  </r>
  <r>
    <x v="20"/>
    <x v="0"/>
    <s v="Sueldo"/>
    <s v="Pago mensual empresa UXCorp"/>
    <x v="0"/>
    <x v="25"/>
    <x v="2"/>
    <s v="Fijo"/>
    <s v="Necesario"/>
    <s v="Planeado"/>
  </r>
  <r>
    <x v="21"/>
    <x v="0"/>
    <s v="Venta de segunda mano"/>
    <s v="Venta de ropa y gadgets usados"/>
    <x v="0"/>
    <x v="26"/>
    <x v="3"/>
    <s v="Variable"/>
    <s v="Extra"/>
    <s v="Inesperado"/>
  </r>
  <r>
    <x v="18"/>
    <x v="0"/>
    <s v="Venta de segunda mano"/>
    <s v="Venta de ropa y gadgets usados"/>
    <x v="0"/>
    <x v="27"/>
    <x v="0"/>
    <s v="Variable"/>
    <s v="Extra"/>
    <s v="Inesperado"/>
  </r>
  <r>
    <x v="0"/>
    <x v="0"/>
    <s v="Venta de segunda mano"/>
    <s v="Venta de ropa y gadgets usados"/>
    <x v="0"/>
    <x v="28"/>
    <x v="1"/>
    <s v="Variable"/>
    <s v="Extra"/>
    <s v="Inesperado"/>
  </r>
  <r>
    <x v="22"/>
    <x v="0"/>
    <s v="Venta de segunda mano"/>
    <s v="Venta de ropa y gadgets usados"/>
    <x v="0"/>
    <x v="29"/>
    <x v="0"/>
    <s v="Variable"/>
    <s v="Extra"/>
    <s v="Inesperado"/>
  </r>
  <r>
    <x v="23"/>
    <x v="1"/>
    <s v="Spotify"/>
    <s v="Suscripción mensual a Spotify Premium"/>
    <x v="1"/>
    <x v="30"/>
    <x v="0"/>
    <s v="Fijo"/>
    <s v="Prescindible"/>
    <s v="Imprevisto"/>
  </r>
  <r>
    <x v="24"/>
    <x v="1"/>
    <s v="Eventos"/>
    <s v="Gasto en eventos"/>
    <x v="1"/>
    <x v="31"/>
    <x v="4"/>
    <s v="Variable"/>
    <s v="Necesario"/>
    <s v="Imprevisto"/>
  </r>
  <r>
    <x v="25"/>
    <x v="2"/>
    <s v="Gasolina"/>
    <s v="Gasto en gasolina"/>
    <x v="1"/>
    <x v="32"/>
    <x v="4"/>
    <s v="Fijo"/>
    <s v="Necesario"/>
    <s v="Imprevisto"/>
  </r>
  <r>
    <x v="20"/>
    <x v="3"/>
    <s v="Libros"/>
    <s v="Gasto en libros"/>
    <x v="1"/>
    <x v="33"/>
    <x v="1"/>
    <s v="Fijo"/>
    <s v="Necesario"/>
    <s v="Planeado"/>
  </r>
  <r>
    <x v="26"/>
    <x v="3"/>
    <s v="Cursos online"/>
    <s v="Gasto en cursos online"/>
    <x v="1"/>
    <x v="34"/>
    <x v="1"/>
    <s v="Fijo"/>
    <s v="Prescindible"/>
    <s v="Planeado"/>
  </r>
  <r>
    <x v="17"/>
    <x v="4"/>
    <s v="Regalos"/>
    <s v="Gasto en regalos"/>
    <x v="1"/>
    <x v="35"/>
    <x v="5"/>
    <s v="Variable"/>
    <s v="Necesario"/>
    <s v="Planeado"/>
  </r>
  <r>
    <x v="27"/>
    <x v="4"/>
    <s v="Regalos"/>
    <s v="Gasto en regalos"/>
    <x v="1"/>
    <x v="36"/>
    <x v="5"/>
    <s v="Fijo"/>
    <s v="Necesario"/>
    <s v="Imprevisto"/>
  </r>
  <r>
    <x v="28"/>
    <x v="4"/>
    <s v="Regalos"/>
    <s v="Gasto en regalos"/>
    <x v="1"/>
    <x v="37"/>
    <x v="5"/>
    <s v="Variable"/>
    <s v="Prescindible"/>
    <s v="Planeado"/>
  </r>
  <r>
    <x v="14"/>
    <x v="1"/>
    <s v="Netflix"/>
    <s v="Pago mensual de Netflix"/>
    <x v="1"/>
    <x v="38"/>
    <x v="4"/>
    <s v="Fijo"/>
    <s v="Necesario"/>
    <s v="Planeado"/>
  </r>
  <r>
    <x v="29"/>
    <x v="5"/>
    <s v="Servicios (agua, luz, gas)"/>
    <s v="Gasto en servicios (agua, luz, gas)"/>
    <x v="1"/>
    <x v="39"/>
    <x v="4"/>
    <s v="Fijo"/>
    <s v="Necesario"/>
    <s v="Imprevisto"/>
  </r>
  <r>
    <x v="30"/>
    <x v="6"/>
    <s v="Consultas médicas"/>
    <s v="Consulta ginecológica semestral"/>
    <x v="1"/>
    <x v="40"/>
    <x v="1"/>
    <s v="Variable"/>
    <s v="Necesario"/>
    <s v="Planeado"/>
  </r>
  <r>
    <x v="11"/>
    <x v="4"/>
    <s v="Ropa"/>
    <s v="Compra de blusa en Zara"/>
    <x v="1"/>
    <x v="41"/>
    <x v="5"/>
    <s v="Variable"/>
    <s v="Necesario"/>
    <s v="Planeado"/>
  </r>
  <r>
    <x v="31"/>
    <x v="2"/>
    <s v="Gasolina"/>
    <s v="Gasto en gasolina"/>
    <x v="1"/>
    <x v="42"/>
    <x v="1"/>
    <s v="Fijo"/>
    <s v="Prescindible"/>
    <s v="Planeado"/>
  </r>
  <r>
    <x v="32"/>
    <x v="4"/>
    <s v="Ropa"/>
    <s v="Compra de blusa en Zara"/>
    <x v="1"/>
    <x v="43"/>
    <x v="1"/>
    <s v="Variable"/>
    <s v="Necesario"/>
    <s v="Planeado"/>
  </r>
  <r>
    <x v="33"/>
    <x v="3"/>
    <s v="Cursos online"/>
    <s v="Gasto en cursos online"/>
    <x v="1"/>
    <x v="44"/>
    <x v="0"/>
    <s v="Variable"/>
    <s v="Necesario"/>
    <s v="Imprevisto"/>
  </r>
  <r>
    <x v="4"/>
    <x v="4"/>
    <s v="Cuidado personal"/>
    <s v="Gasto en cuidado personal"/>
    <x v="1"/>
    <x v="45"/>
    <x v="5"/>
    <s v="Variable"/>
    <s v="Prescindible"/>
    <s v="Imprevisto"/>
  </r>
  <r>
    <x v="34"/>
    <x v="2"/>
    <s v="Uber"/>
    <s v="Gasto en uber"/>
    <x v="1"/>
    <x v="46"/>
    <x v="1"/>
    <s v="Fijo"/>
    <s v="Prescindible"/>
    <s v="Planeado"/>
  </r>
  <r>
    <x v="22"/>
    <x v="2"/>
    <s v="Gasolina"/>
    <s v="Gasto en gasolina"/>
    <x v="1"/>
    <x v="47"/>
    <x v="1"/>
    <s v="Variable"/>
    <s v="Necesario"/>
    <s v="Imprevisto"/>
  </r>
  <r>
    <x v="2"/>
    <x v="3"/>
    <s v="Cursos online"/>
    <s v="Gasto en cursos online"/>
    <x v="1"/>
    <x v="48"/>
    <x v="4"/>
    <s v="Variable"/>
    <s v="Necesario"/>
    <s v="Imprevisto"/>
  </r>
  <r>
    <x v="15"/>
    <x v="5"/>
    <s v="Renta"/>
    <s v="Pago mensual de renta"/>
    <x v="1"/>
    <x v="49"/>
    <x v="4"/>
    <s v="Variable"/>
    <s v="Necesario"/>
    <s v="Planea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915EF-CE74-4E68-AE30-6C73F7246917}" name="TablaDinámica1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5:B20" firstHeaderRow="1" firstDataRow="1" firstDataCol="1"/>
  <pivotFields count="12">
    <pivotField numFmtId="14" showAll="0">
      <items count="36">
        <item x="23"/>
        <item x="10"/>
        <item x="29"/>
        <item x="34"/>
        <item x="4"/>
        <item x="6"/>
        <item x="20"/>
        <item x="28"/>
        <item x="14"/>
        <item x="5"/>
        <item x="24"/>
        <item x="25"/>
        <item x="27"/>
        <item x="1"/>
        <item x="22"/>
        <item x="13"/>
        <item x="0"/>
        <item x="11"/>
        <item x="19"/>
        <item x="17"/>
        <item x="12"/>
        <item x="31"/>
        <item x="8"/>
        <item x="2"/>
        <item x="16"/>
        <item x="32"/>
        <item x="18"/>
        <item x="21"/>
        <item x="3"/>
        <item x="15"/>
        <item x="26"/>
        <item x="9"/>
        <item x="30"/>
        <item x="7"/>
        <item x="33"/>
        <item t="default"/>
      </items>
    </pivotField>
    <pivotField axis="axisRow" showAll="0">
      <items count="8">
        <item h="1" x="3"/>
        <item x="1"/>
        <item x="0"/>
        <item x="4"/>
        <item x="6"/>
        <item h="1" x="2"/>
        <item h="1" x="5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dataField="1" showAll="0">
      <items count="51">
        <item x="21"/>
        <item x="32"/>
        <item x="44"/>
        <item x="4"/>
        <item x="43"/>
        <item x="14"/>
        <item x="40"/>
        <item x="38"/>
        <item x="15"/>
        <item x="37"/>
        <item x="42"/>
        <item x="16"/>
        <item x="45"/>
        <item x="36"/>
        <item x="26"/>
        <item x="34"/>
        <item x="41"/>
        <item x="17"/>
        <item x="22"/>
        <item x="0"/>
        <item x="27"/>
        <item x="30"/>
        <item x="28"/>
        <item x="39"/>
        <item x="48"/>
        <item x="33"/>
        <item x="18"/>
        <item x="31"/>
        <item x="46"/>
        <item x="5"/>
        <item x="11"/>
        <item x="6"/>
        <item x="49"/>
        <item x="12"/>
        <item x="47"/>
        <item x="35"/>
        <item x="13"/>
        <item x="7"/>
        <item x="1"/>
        <item x="19"/>
        <item x="29"/>
        <item x="23"/>
        <item x="8"/>
        <item x="20"/>
        <item x="2"/>
        <item x="9"/>
        <item x="3"/>
        <item x="10"/>
        <item x="24"/>
        <item x="25"/>
        <item t="default"/>
      </items>
    </pivotField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Monto" fld="5" baseField="11" baseItem="8" numFmtId="8"/>
  </dataFields>
  <formats count="2">
    <format dxfId="7">
      <pivotArea outline="0" collapsedLevelsAreSubtotals="1" fieldPosition="0"/>
    </format>
    <format dxfId="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D500D-0836-4777-8791-2DDE30E97016}" name="TablaDinámica1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7" firstHeaderRow="1" firstDataRow="1" firstDataCol="1" rowPageCount="1" colPageCount="1"/>
  <pivotFields count="12">
    <pivotField axis="axisRow" numFmtId="14" showAll="0">
      <items count="36">
        <item x="23"/>
        <item x="10"/>
        <item x="29"/>
        <item x="34"/>
        <item x="4"/>
        <item x="6"/>
        <item x="20"/>
        <item x="28"/>
        <item x="14"/>
        <item x="5"/>
        <item x="24"/>
        <item x="25"/>
        <item x="27"/>
        <item x="1"/>
        <item x="22"/>
        <item x="13"/>
        <item x="0"/>
        <item x="11"/>
        <item x="19"/>
        <item x="17"/>
        <item x="12"/>
        <item x="31"/>
        <item x="8"/>
        <item x="2"/>
        <item x="16"/>
        <item x="32"/>
        <item x="18"/>
        <item x="21"/>
        <item x="3"/>
        <item x="15"/>
        <item x="26"/>
        <item x="9"/>
        <item x="30"/>
        <item x="7"/>
        <item x="33"/>
        <item t="default"/>
      </items>
    </pivotField>
    <pivotField showAll="0">
      <items count="8">
        <item h="1" x="3"/>
        <item x="1"/>
        <item x="0"/>
        <item x="4"/>
        <item x="6"/>
        <item h="1" x="2"/>
        <item h="1" x="5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dataField="1" showAll="0">
      <items count="51">
        <item x="21"/>
        <item x="32"/>
        <item x="44"/>
        <item x="4"/>
        <item x="43"/>
        <item x="14"/>
        <item x="40"/>
        <item x="38"/>
        <item x="15"/>
        <item x="37"/>
        <item x="42"/>
        <item x="16"/>
        <item x="45"/>
        <item x="36"/>
        <item x="26"/>
        <item x="34"/>
        <item x="41"/>
        <item x="17"/>
        <item x="22"/>
        <item x="0"/>
        <item x="27"/>
        <item x="30"/>
        <item x="28"/>
        <item x="39"/>
        <item x="48"/>
        <item x="33"/>
        <item x="18"/>
        <item x="31"/>
        <item x="46"/>
        <item x="5"/>
        <item x="11"/>
        <item x="6"/>
        <item x="49"/>
        <item x="12"/>
        <item x="47"/>
        <item x="35"/>
        <item x="13"/>
        <item x="7"/>
        <item x="1"/>
        <item x="19"/>
        <item x="29"/>
        <item x="23"/>
        <item x="8"/>
        <item x="20"/>
        <item x="2"/>
        <item x="9"/>
        <item x="3"/>
        <item x="10"/>
        <item x="24"/>
        <item x="25"/>
        <item t="default"/>
      </items>
    </pivotField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1"/>
    <field x="10"/>
    <field x="0"/>
  </rowFields>
  <rowItems count="4">
    <i>
      <x v="6"/>
    </i>
    <i>
      <x v="7"/>
    </i>
    <i>
      <x v="8"/>
    </i>
    <i t="grand">
      <x/>
    </i>
  </rowItems>
  <colItems count="1">
    <i/>
  </colItems>
  <pageFields count="1">
    <pageField fld="4" hier="-1"/>
  </pageFields>
  <dataFields count="1">
    <dataField name="Suma de Monto" fld="5" baseField="11" baseItem="8" numFmtId="8"/>
  </dataFields>
  <formats count="2">
    <format dxfId="9">
      <pivotArea outline="0" collapsedLevelsAreSubtotals="1" fieldPosition="0"/>
    </format>
    <format dxfId="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25F71-7512-425A-928A-8920FB46F999}" name="TablaDinámica1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29:B36" firstHeaderRow="1" firstDataRow="1" firstDataCol="1"/>
  <pivotFields count="12">
    <pivotField numFmtId="14" showAll="0">
      <items count="36">
        <item x="23"/>
        <item x="10"/>
        <item x="29"/>
        <item x="34"/>
        <item x="4"/>
        <item x="6"/>
        <item x="20"/>
        <item x="28"/>
        <item x="14"/>
        <item x="5"/>
        <item x="24"/>
        <item x="25"/>
        <item x="27"/>
        <item x="1"/>
        <item x="22"/>
        <item x="13"/>
        <item x="0"/>
        <item x="11"/>
        <item x="19"/>
        <item x="17"/>
        <item x="12"/>
        <item x="31"/>
        <item x="8"/>
        <item x="2"/>
        <item x="16"/>
        <item x="32"/>
        <item x="18"/>
        <item x="21"/>
        <item x="3"/>
        <item x="15"/>
        <item x="26"/>
        <item x="9"/>
        <item x="30"/>
        <item x="7"/>
        <item x="33"/>
        <item t="default"/>
      </items>
    </pivotField>
    <pivotField showAll="0">
      <items count="8">
        <item h="1" x="3"/>
        <item x="1"/>
        <item x="0"/>
        <item x="4"/>
        <item x="6"/>
        <item h="1" x="2"/>
        <item h="1" x="5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dataField="1" showAll="0">
      <items count="51">
        <item x="21"/>
        <item x="32"/>
        <item x="44"/>
        <item x="4"/>
        <item x="43"/>
        <item x="14"/>
        <item x="40"/>
        <item x="38"/>
        <item x="15"/>
        <item x="37"/>
        <item x="42"/>
        <item x="16"/>
        <item x="45"/>
        <item x="36"/>
        <item x="26"/>
        <item x="34"/>
        <item x="41"/>
        <item x="17"/>
        <item x="22"/>
        <item x="0"/>
        <item x="27"/>
        <item x="30"/>
        <item x="28"/>
        <item x="39"/>
        <item x="48"/>
        <item x="33"/>
        <item x="18"/>
        <item x="31"/>
        <item x="46"/>
        <item x="5"/>
        <item x="11"/>
        <item x="6"/>
        <item x="49"/>
        <item x="12"/>
        <item x="47"/>
        <item x="35"/>
        <item x="13"/>
        <item x="7"/>
        <item x="1"/>
        <item x="19"/>
        <item x="29"/>
        <item x="23"/>
        <item x="8"/>
        <item x="20"/>
        <item x="2"/>
        <item x="9"/>
        <item x="3"/>
        <item x="10"/>
        <item x="24"/>
        <item x="25"/>
        <item t="default"/>
      </items>
    </pivotField>
    <pivotField axis="axisRow" showAll="0">
      <items count="7">
        <item x="5"/>
        <item x="2"/>
        <item x="0"/>
        <item x="3"/>
        <item x="4"/>
        <item x="1"/>
        <item t="default"/>
      </items>
    </pivotField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Monto" fld="5" baseField="11" baseItem="8" numFmtId="8"/>
  </dataFields>
  <formats count="2">
    <format dxfId="11">
      <pivotArea outline="0" collapsedLevelsAreSubtotals="1" fieldPosition="0"/>
    </format>
    <format dxfId="10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8E9AD995-ACB6-44E1-9383-99155B26866B}" sourceName="Categoría">
  <pivotTables>
    <pivotTable tabId="21" name="TablaDinámica15"/>
    <pivotTable tabId="21" name="TablaDinámica17"/>
    <pivotTable tabId="21" name="TablaDinámica18"/>
  </pivotTables>
  <data>
    <tabular pivotCacheId="846306204">
      <items count="7">
        <i x="3"/>
        <i x="1" s="1"/>
        <i x="0" s="1"/>
        <i x="4" s="1"/>
        <i x="6" s="1"/>
        <i x="2"/>
        <i x="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_Ingreso_Gasto" xr10:uid="{C06B347E-51C8-456A-8BF5-6FA8222E4236}" sourceName="Tipo (Ingreso/Gasto)">
  <pivotTables>
    <pivotTable tabId="21" name="TablaDinámica15"/>
    <pivotTable tabId="21" name="TablaDinámica17"/>
    <pivotTable tabId="21" name="TablaDinámica18"/>
  </pivotTables>
  <data>
    <tabular pivotCacheId="846306204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Es_gasto_fijo_o_variable?" xr10:uid="{67A072B2-2998-4827-A001-E813AA14209E}" sourceName="¿Es gasto fijo o variable?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Es_necesario_o_prescindible?" xr10:uid="{8990A07D-BF28-4912-AA4C-5D3D42585151}" sourceName="¿Es necesario o prescindible?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¿Es gasto fijo o variable?" xr10:uid="{DF668054-6AA4-4984-8372-9EBF5384D5D4}" cache="SegmentaciónDeDatos_¿Es_gasto_fijo_o_variable?" caption="¿Es gasto fijo o variable?" style="SlicerStyleLight3" rowHeight="247650"/>
  <slicer name="¿Es necesario o prescindible?" xr10:uid="{FDE459A9-1F17-4153-BBBF-7071D22C0A25}" cache="SegmentaciónDeDatos_¿Es_necesario_o_prescindible?" caption="¿Es necesario o prescindible?" style="SlicerStyleLight3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ía" xr10:uid="{B5FC4EFC-DCE9-4256-88BA-FA6BDC53CCE2}" cache="SegmentaciónDeDatos_Categoría" caption="Categoría" rowHeight="247650"/>
  <slicer name="Tipo (Ingreso/Gasto)" xr10:uid="{5959FF97-E433-4095-B5A3-560972065E01}" cache="SegmentaciónDeDatos_Tipo__Ingreso_Gasto" caption="Tipo (Ingreso/Gasto)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AC7D5-1FD1-4F7E-8DFC-55B5F45BB40A}" name="Ingresos" displayName="Ingresos" ref="A12:J42" headerRowDxfId="60" dataDxfId="59" totalsRowDxfId="58">
  <autoFilter ref="A12:J42" xr:uid="{74FAC7D5-1FD1-4F7E-8DFC-55B5F45BB40A}"/>
  <tableColumns count="10">
    <tableColumn id="1" xr3:uid="{E4DE3812-C948-4482-A5E9-D274EA43281A}" name="Fecha" totalsRowLabel="Total" dataDxfId="57" totalsRowDxfId="56"/>
    <tableColumn id="2" xr3:uid="{4D9FB474-43BE-454E-99D5-07AD1AFCB226}" name="Categoría" dataDxfId="55" totalsRowDxfId="54"/>
    <tableColumn id="3" xr3:uid="{E2567CF8-B49F-4F61-B3BE-901E84CBF551}" name=" Subcategoría" dataDxfId="53" totalsRowDxfId="52"/>
    <tableColumn id="4" xr3:uid="{020D3F1B-093F-4C13-B2B5-7818FDBBDD37}" name="Descripción" dataDxfId="51" totalsRowDxfId="50"/>
    <tableColumn id="5" xr3:uid="{D7A09419-8679-4D92-8C73-C553309F2E2A}" name="Tipo (Ingreso/Gasto)" dataDxfId="49" totalsRowDxfId="48"/>
    <tableColumn id="6" xr3:uid="{C2B77023-831F-41B8-B38B-8D867554C7A6}" name="Monto" totalsRowFunction="sum" dataDxfId="47" totalsRowDxfId="46"/>
    <tableColumn id="7" xr3:uid="{1B3F88B7-0DF0-4401-803C-FB6115F07ED0}" name="Forma de pago" dataDxfId="45" totalsRowDxfId="44"/>
    <tableColumn id="8" xr3:uid="{29DEFEC2-2EFF-4CDC-87D7-50E7640DBBE8}" name="¿Es gasto fijo o variable?" dataDxfId="43" totalsRowDxfId="42"/>
    <tableColumn id="9" xr3:uid="{7C879FE0-847D-4D42-8CBE-1835AEE99AF6}" name="¿Es necesario o prescindible?" dataDxfId="41" totalsRowDxfId="40"/>
    <tableColumn id="10" xr3:uid="{2802FE72-CCC0-49EC-A240-7A58235455B7}" name="¿Fue planeado o imprevisto?" totalsRowFunction="count" dataDxfId="39" totalsRowDxfId="38"/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D5D3D-F3B4-4548-970C-0A779218C8E9}" name="Tabla3" displayName="Tabla3" ref="A11:J31" totalsRowShown="0" headerRowDxfId="37" dataDxfId="36">
  <autoFilter ref="A11:J31" xr:uid="{DBCD5D3D-F3B4-4548-970C-0A779218C8E9}"/>
  <tableColumns count="10">
    <tableColumn id="1" xr3:uid="{BD604ABA-C008-4752-A780-0ED5CA61D9AC}" name="Fecha" dataDxfId="35"/>
    <tableColumn id="2" xr3:uid="{8DF29FEB-46FF-41C3-BF10-434DCB61C741}" name="Categoría" dataDxfId="34"/>
    <tableColumn id="3" xr3:uid="{BA0C8796-26A5-4647-AB63-AB83715F28B2}" name=" Subcategoría" dataDxfId="33"/>
    <tableColumn id="4" xr3:uid="{53A878F6-0EB9-49B9-865A-E6401F0591E0}" name="Descripción" dataDxfId="32"/>
    <tableColumn id="5" xr3:uid="{1C76E86E-3655-4182-B697-29B1F25135FE}" name="Tipo (Ingreso/Gasto)" dataDxfId="31"/>
    <tableColumn id="6" xr3:uid="{2CF075EF-B994-4EF5-B85C-5D4F10914426}" name="Monto" dataDxfId="30"/>
    <tableColumn id="7" xr3:uid="{3192AB3F-E32A-43D1-952D-6BBBBE9919DC}" name="Forma de pago" dataDxfId="29"/>
    <tableColumn id="8" xr3:uid="{323F3329-EE05-4C16-8D3A-EB8FB692893E}" name="¿Es gasto fijo o variable?" dataDxfId="28"/>
    <tableColumn id="9" xr3:uid="{86517213-5E66-4886-89EE-76DBD50A2F08}" name="¿Es necesario o prescindible?" dataDxfId="27"/>
    <tableColumn id="10" xr3:uid="{7A9EFDB5-602D-477C-8DBF-075C8B1BCD39}" name="¿Fue planeado o imprevisto?" dataDxfId="2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CA86A3-A0BF-4D65-878F-5FA5C7D9CC5F}" name="Tabla8" displayName="Tabla8" ref="A18:J68" totalsRowShown="0" headerRowDxfId="25" dataDxfId="23" headerRowBorderDxfId="24" tableBorderDxfId="22">
  <autoFilter ref="A18:J68" xr:uid="{1BCA86A3-A0BF-4D65-878F-5FA5C7D9CC5F}"/>
  <tableColumns count="10">
    <tableColumn id="1" xr3:uid="{0D622677-7DD1-4CBC-839F-01C31CD0FDB6}" name="Fecha" dataDxfId="21"/>
    <tableColumn id="2" xr3:uid="{41BBE71F-4470-47EF-ADA8-F32240679B96}" name="Categoría" dataDxfId="20"/>
    <tableColumn id="3" xr3:uid="{FB433543-F359-470D-9660-68DDE765C7F1}" name=" Subcategoría" dataDxfId="19"/>
    <tableColumn id="4" xr3:uid="{D0ACB1B5-4575-476B-A3A6-8F4121567ECC}" name="Descripción" dataDxfId="18"/>
    <tableColumn id="5" xr3:uid="{B3F60FA4-D1F5-4E87-A902-AF1E68565B9E}" name="Tipo (Ingreso/Gasto)" dataDxfId="17"/>
    <tableColumn id="6" xr3:uid="{3968A9EB-031C-448F-8125-E65E0BA07EF0}" name="Monto" dataDxfId="16"/>
    <tableColumn id="7" xr3:uid="{B595508B-F308-4CF2-80A8-69169690090C}" name="Forma de pago" dataDxfId="15"/>
    <tableColumn id="8" xr3:uid="{ABF3D0EB-69A5-41A6-A6CB-8442D6C65CB0}" name="¿Es gasto fijo o variable?" dataDxfId="14"/>
    <tableColumn id="9" xr3:uid="{5AA45FE9-FD6F-4254-876A-471A846E209A}" name="¿Es necesario o prescindible?" dataDxfId="13"/>
    <tableColumn id="10" xr3:uid="{C3B922CA-64E7-4D50-ABBD-04C86680F4D1}" name="¿Fue planeado o imprevisto?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2.xm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C50F-70C0-4198-979F-69DADC6D1F82}">
  <dimension ref="A1:J42"/>
  <sheetViews>
    <sheetView zoomScaleNormal="100" workbookViewId="0">
      <selection activeCell="D9" sqref="D9"/>
    </sheetView>
  </sheetViews>
  <sheetFormatPr baseColWidth="10" defaultRowHeight="14.4" x14ac:dyDescent="0.3"/>
  <cols>
    <col min="1" max="1" width="25" customWidth="1"/>
    <col min="2" max="2" width="15" customWidth="1"/>
    <col min="3" max="3" width="26.33203125" bestFit="1" customWidth="1"/>
    <col min="4" max="4" width="45.5546875" customWidth="1"/>
    <col min="5" max="5" width="26.44140625" customWidth="1"/>
    <col min="6" max="6" width="40.77734375" bestFit="1" customWidth="1"/>
    <col min="7" max="7" width="21.109375" customWidth="1"/>
    <col min="8" max="8" width="31.44140625" customWidth="1"/>
    <col min="9" max="9" width="37" customWidth="1"/>
    <col min="10" max="10" width="36.109375" customWidth="1"/>
    <col min="13" max="13" width="41.6640625" customWidth="1"/>
  </cols>
  <sheetData>
    <row r="1" spans="1:10" x14ac:dyDescent="0.3">
      <c r="F1" s="34" t="s">
        <v>94</v>
      </c>
      <c r="G1" s="34"/>
      <c r="H1" s="34"/>
    </row>
    <row r="3" spans="1:10" x14ac:dyDescent="0.3">
      <c r="E3" s="19" t="str" cm="1">
        <f t="array" ref="E3:E8">_xlfn.UNIQUE(Ingresos[[ Subcategoría]])</f>
        <v>Bonificación</v>
      </c>
      <c r="F3" s="12" t="s">
        <v>90</v>
      </c>
      <c r="G3" s="35">
        <f>SUM(F13:F42)</f>
        <v>213035.8</v>
      </c>
      <c r="H3" s="31"/>
    </row>
    <row r="4" spans="1:10" x14ac:dyDescent="0.3">
      <c r="E4" s="19" t="str">
        <v>Freelance</v>
      </c>
      <c r="F4" s="12" t="s">
        <v>91</v>
      </c>
      <c r="G4" s="35">
        <f>AVERAGE(F13:F42)</f>
        <v>7346.062068965517</v>
      </c>
      <c r="H4" s="31"/>
    </row>
    <row r="5" spans="1:10" x14ac:dyDescent="0.3">
      <c r="E5" s="19" t="str">
        <v>Reembolso</v>
      </c>
      <c r="F5" s="12" t="s">
        <v>112</v>
      </c>
      <c r="G5" s="35">
        <f>MAX(F13:F42)</f>
        <v>14234.44</v>
      </c>
      <c r="H5" s="31"/>
    </row>
    <row r="6" spans="1:10" x14ac:dyDescent="0.3">
      <c r="E6" s="19" t="str">
        <v>Regalo</v>
      </c>
      <c r="F6" s="12" t="s">
        <v>92</v>
      </c>
      <c r="G6" s="35">
        <f>MIN(F13:F42)</f>
        <v>716.49</v>
      </c>
      <c r="H6" s="31"/>
    </row>
    <row r="7" spans="1:10" x14ac:dyDescent="0.3">
      <c r="E7" s="19" t="str">
        <v>Sueldo</v>
      </c>
      <c r="F7" s="12" t="s">
        <v>93</v>
      </c>
      <c r="G7" s="32">
        <f>COUNT(F13:F42)</f>
        <v>29</v>
      </c>
      <c r="H7" s="33"/>
    </row>
    <row r="8" spans="1:10" x14ac:dyDescent="0.3">
      <c r="E8" s="19" t="str">
        <v>Venta de segunda mano</v>
      </c>
      <c r="F8" s="12" t="s">
        <v>110</v>
      </c>
      <c r="G8" s="32">
        <f>COUNTA(F13:F42)</f>
        <v>30</v>
      </c>
      <c r="H8" s="33"/>
    </row>
    <row r="9" spans="1:10" x14ac:dyDescent="0.3">
      <c r="A9" s="12" t="s">
        <v>141</v>
      </c>
      <c r="F9" s="12" t="s">
        <v>114</v>
      </c>
      <c r="G9" s="31">
        <f>SUBTOTAL(9,F14:F62)</f>
        <v>208326.47</v>
      </c>
      <c r="H9" s="31"/>
    </row>
    <row r="10" spans="1:10" x14ac:dyDescent="0.3">
      <c r="F10" s="12"/>
      <c r="G10" s="18"/>
      <c r="H10" s="18"/>
    </row>
    <row r="12" spans="1:10" ht="63" customHeight="1" x14ac:dyDescent="0.3">
      <c r="A12" s="10" t="s">
        <v>0</v>
      </c>
      <c r="B12" s="11" t="s">
        <v>9</v>
      </c>
      <c r="C12" s="11" t="s">
        <v>8</v>
      </c>
      <c r="D12" s="11" t="s">
        <v>7</v>
      </c>
      <c r="E12" s="11" t="s">
        <v>6</v>
      </c>
      <c r="F12" s="11" t="s">
        <v>5</v>
      </c>
      <c r="G12" s="11" t="s">
        <v>4</v>
      </c>
      <c r="H12" s="11" t="s">
        <v>3</v>
      </c>
      <c r="I12" s="11" t="s">
        <v>2</v>
      </c>
      <c r="J12" s="11" t="s">
        <v>1</v>
      </c>
    </row>
    <row r="13" spans="1:10" x14ac:dyDescent="0.3">
      <c r="A13" s="26">
        <v>45865</v>
      </c>
      <c r="B13" s="27" t="s">
        <v>37</v>
      </c>
      <c r="C13" s="27" t="s">
        <v>85</v>
      </c>
      <c r="D13" s="27" t="s">
        <v>86</v>
      </c>
      <c r="E13" s="27" t="s">
        <v>40</v>
      </c>
      <c r="F13" s="28">
        <v>4709.33</v>
      </c>
      <c r="G13" s="27" t="s">
        <v>24</v>
      </c>
      <c r="H13" s="27" t="s">
        <v>19</v>
      </c>
      <c r="I13" s="27" t="s">
        <v>80</v>
      </c>
      <c r="J13" s="27" t="s">
        <v>83</v>
      </c>
    </row>
    <row r="14" spans="1:10" x14ac:dyDescent="0.3">
      <c r="A14" s="26">
        <v>45850</v>
      </c>
      <c r="B14" s="27" t="s">
        <v>37</v>
      </c>
      <c r="C14" s="27" t="s">
        <v>85</v>
      </c>
      <c r="D14" s="27" t="s">
        <v>86</v>
      </c>
      <c r="E14" s="27" t="s">
        <v>40</v>
      </c>
      <c r="F14" s="28">
        <v>8828.7900000000009</v>
      </c>
      <c r="G14" s="27" t="s">
        <v>18</v>
      </c>
      <c r="H14" s="27" t="s">
        <v>19</v>
      </c>
      <c r="I14" s="27" t="s">
        <v>80</v>
      </c>
      <c r="J14" s="27" t="s">
        <v>83</v>
      </c>
    </row>
    <row r="15" spans="1:10" x14ac:dyDescent="0.3">
      <c r="A15" s="26">
        <v>45881</v>
      </c>
      <c r="B15" s="27" t="s">
        <v>37</v>
      </c>
      <c r="C15" s="27" t="s">
        <v>85</v>
      </c>
      <c r="D15" s="27" t="s">
        <v>86</v>
      </c>
      <c r="E15" s="27" t="s">
        <v>40</v>
      </c>
      <c r="F15" s="28">
        <v>12365.99</v>
      </c>
      <c r="G15" s="27" t="s">
        <v>24</v>
      </c>
      <c r="H15" s="27" t="s">
        <v>19</v>
      </c>
      <c r="I15" s="27" t="s">
        <v>80</v>
      </c>
      <c r="J15" s="27" t="s">
        <v>83</v>
      </c>
    </row>
    <row r="16" spans="1:10" x14ac:dyDescent="0.3">
      <c r="A16" s="26">
        <v>45881</v>
      </c>
      <c r="B16" s="27" t="s">
        <v>37</v>
      </c>
      <c r="C16" s="27" t="s">
        <v>85</v>
      </c>
      <c r="D16" s="27" t="s">
        <v>86</v>
      </c>
      <c r="E16" s="27" t="s">
        <v>40</v>
      </c>
      <c r="F16" s="28">
        <v>12960.63</v>
      </c>
      <c r="G16" s="27" t="s">
        <v>78</v>
      </c>
      <c r="H16" s="27" t="s">
        <v>19</v>
      </c>
      <c r="I16" s="27" t="s">
        <v>80</v>
      </c>
      <c r="J16" s="27" t="s">
        <v>83</v>
      </c>
    </row>
    <row r="17" spans="1:10" x14ac:dyDescent="0.3">
      <c r="A17" s="26">
        <v>45886</v>
      </c>
      <c r="B17" s="27" t="s">
        <v>37</v>
      </c>
      <c r="C17" s="27" t="s">
        <v>51</v>
      </c>
      <c r="D17" s="27" t="s">
        <v>79</v>
      </c>
      <c r="E17" s="27" t="s">
        <v>40</v>
      </c>
      <c r="F17" s="28">
        <v>1215.6300000000001</v>
      </c>
      <c r="G17" s="27" t="s">
        <v>89</v>
      </c>
      <c r="H17" s="27" t="s">
        <v>19</v>
      </c>
      <c r="I17" s="27" t="s">
        <v>80</v>
      </c>
      <c r="J17" s="27" t="s">
        <v>74</v>
      </c>
    </row>
    <row r="18" spans="1:10" x14ac:dyDescent="0.3">
      <c r="A18" s="26">
        <v>45821</v>
      </c>
      <c r="B18" s="27" t="s">
        <v>37</v>
      </c>
      <c r="C18" s="27" t="s">
        <v>51</v>
      </c>
      <c r="D18" s="27" t="s">
        <v>79</v>
      </c>
      <c r="E18" s="27" t="s">
        <v>40</v>
      </c>
      <c r="F18" s="28">
        <v>6628.01</v>
      </c>
      <c r="G18" s="27" t="s">
        <v>78</v>
      </c>
      <c r="H18" s="27" t="s">
        <v>19</v>
      </c>
      <c r="I18" s="27" t="s">
        <v>80</v>
      </c>
      <c r="J18" s="27" t="s">
        <v>74</v>
      </c>
    </row>
    <row r="19" spans="1:10" x14ac:dyDescent="0.3">
      <c r="A19" s="26">
        <v>45841</v>
      </c>
      <c r="B19" s="27" t="s">
        <v>37</v>
      </c>
      <c r="C19" s="27" t="s">
        <v>51</v>
      </c>
      <c r="D19" s="27" t="s">
        <v>79</v>
      </c>
      <c r="E19" s="27" t="s">
        <v>40</v>
      </c>
      <c r="F19" s="28">
        <v>7141.86</v>
      </c>
      <c r="G19" s="27" t="s">
        <v>18</v>
      </c>
      <c r="H19" s="27" t="s">
        <v>19</v>
      </c>
      <c r="I19" s="27" t="s">
        <v>80</v>
      </c>
      <c r="J19" s="27" t="s">
        <v>74</v>
      </c>
    </row>
    <row r="20" spans="1:10" x14ac:dyDescent="0.3">
      <c r="A20" s="26">
        <v>45822</v>
      </c>
      <c r="B20" s="27" t="s">
        <v>37</v>
      </c>
      <c r="C20" s="27" t="s">
        <v>51</v>
      </c>
      <c r="D20" s="27" t="s">
        <v>79</v>
      </c>
      <c r="E20" s="27" t="s">
        <v>40</v>
      </c>
      <c r="F20" s="28">
        <v>8616.33</v>
      </c>
      <c r="G20" s="27" t="s">
        <v>18</v>
      </c>
      <c r="H20" s="27" t="s">
        <v>19</v>
      </c>
      <c r="I20" s="27" t="s">
        <v>80</v>
      </c>
      <c r="J20" s="27" t="s">
        <v>74</v>
      </c>
    </row>
    <row r="21" spans="1:10" x14ac:dyDescent="0.3">
      <c r="A21" s="26">
        <v>45898</v>
      </c>
      <c r="B21" s="27" t="s">
        <v>37</v>
      </c>
      <c r="C21" s="27" t="s">
        <v>51</v>
      </c>
      <c r="D21" s="27" t="s">
        <v>79</v>
      </c>
      <c r="E21" s="27" t="s">
        <v>40</v>
      </c>
      <c r="F21" s="28">
        <v>10475.23</v>
      </c>
      <c r="G21" s="27" t="s">
        <v>89</v>
      </c>
      <c r="H21" s="27" t="s">
        <v>19</v>
      </c>
      <c r="I21" s="27" t="s">
        <v>80</v>
      </c>
      <c r="J21" s="27" t="s">
        <v>74</v>
      </c>
    </row>
    <row r="22" spans="1:10" x14ac:dyDescent="0.3">
      <c r="A22" s="26">
        <v>45880</v>
      </c>
      <c r="B22" s="27" t="s">
        <v>37</v>
      </c>
      <c r="C22" s="27" t="s">
        <v>51</v>
      </c>
      <c r="D22" s="27" t="s">
        <v>79</v>
      </c>
      <c r="E22" s="27" t="s">
        <v>40</v>
      </c>
      <c r="F22" s="28">
        <v>12604.84</v>
      </c>
      <c r="G22" s="27" t="s">
        <v>89</v>
      </c>
      <c r="H22" s="27" t="s">
        <v>19</v>
      </c>
      <c r="I22" s="27" t="s">
        <v>80</v>
      </c>
      <c r="J22" s="27" t="s">
        <v>74</v>
      </c>
    </row>
    <row r="23" spans="1:10" x14ac:dyDescent="0.3">
      <c r="A23" s="26">
        <v>45890</v>
      </c>
      <c r="B23" s="27" t="s">
        <v>37</v>
      </c>
      <c r="C23" s="27" t="s">
        <v>51</v>
      </c>
      <c r="D23" s="27" t="s">
        <v>79</v>
      </c>
      <c r="E23" s="27" t="s">
        <v>40</v>
      </c>
      <c r="F23" s="28">
        <v>14118.44</v>
      </c>
      <c r="G23" s="27" t="s">
        <v>18</v>
      </c>
      <c r="H23" s="27" t="s">
        <v>19</v>
      </c>
      <c r="I23" s="27" t="s">
        <v>80</v>
      </c>
      <c r="J23" s="27" t="s">
        <v>74</v>
      </c>
    </row>
    <row r="24" spans="1:10" x14ac:dyDescent="0.3">
      <c r="A24" s="26">
        <v>45812</v>
      </c>
      <c r="B24" s="27" t="s">
        <v>37</v>
      </c>
      <c r="C24" s="27" t="s">
        <v>76</v>
      </c>
      <c r="D24" s="27" t="s">
        <v>77</v>
      </c>
      <c r="E24" s="27" t="s">
        <v>40</v>
      </c>
      <c r="F24" s="28">
        <v>7114.39</v>
      </c>
      <c r="G24" s="27" t="s">
        <v>78</v>
      </c>
      <c r="H24" s="27" t="s">
        <v>19</v>
      </c>
      <c r="I24" s="27" t="s">
        <v>75</v>
      </c>
      <c r="J24" s="27" t="s">
        <v>74</v>
      </c>
    </row>
    <row r="25" spans="1:10" x14ac:dyDescent="0.3">
      <c r="A25" s="26">
        <v>45866</v>
      </c>
      <c r="B25" s="27" t="s">
        <v>37</v>
      </c>
      <c r="C25" s="27" t="s">
        <v>76</v>
      </c>
      <c r="D25" s="27" t="s">
        <v>77</v>
      </c>
      <c r="E25" s="27" t="s">
        <v>40</v>
      </c>
      <c r="F25" s="28">
        <v>7653.06</v>
      </c>
      <c r="G25" s="27" t="s">
        <v>18</v>
      </c>
      <c r="H25" s="27" t="s">
        <v>19</v>
      </c>
      <c r="I25" s="27" t="s">
        <v>75</v>
      </c>
      <c r="J25" s="27" t="s">
        <v>74</v>
      </c>
    </row>
    <row r="26" spans="1:10" x14ac:dyDescent="0.3">
      <c r="A26" s="26">
        <v>45874</v>
      </c>
      <c r="B26" s="27" t="s">
        <v>37</v>
      </c>
      <c r="C26" s="27" t="s">
        <v>76</v>
      </c>
      <c r="D26" s="27" t="s">
        <v>77</v>
      </c>
      <c r="E26" s="27" t="s">
        <v>40</v>
      </c>
      <c r="F26" s="28">
        <v>8414.59</v>
      </c>
      <c r="G26" s="27" t="s">
        <v>18</v>
      </c>
      <c r="H26" s="27" t="s">
        <v>19</v>
      </c>
      <c r="I26" s="27" t="s">
        <v>75</v>
      </c>
      <c r="J26" s="27" t="s">
        <v>74</v>
      </c>
    </row>
    <row r="27" spans="1:10" x14ac:dyDescent="0.3">
      <c r="A27" s="26">
        <v>45821</v>
      </c>
      <c r="B27" s="27" t="s">
        <v>37</v>
      </c>
      <c r="C27" s="27" t="s">
        <v>81</v>
      </c>
      <c r="D27" s="27" t="s">
        <v>82</v>
      </c>
      <c r="E27" s="27" t="s">
        <v>40</v>
      </c>
      <c r="F27" s="28">
        <v>1530.69</v>
      </c>
      <c r="G27" s="27" t="s">
        <v>24</v>
      </c>
      <c r="H27" s="27" t="s">
        <v>19</v>
      </c>
      <c r="I27" s="27" t="s">
        <v>80</v>
      </c>
      <c r="J27" s="27" t="s">
        <v>83</v>
      </c>
    </row>
    <row r="28" spans="1:10" x14ac:dyDescent="0.3">
      <c r="A28" s="26">
        <v>45854</v>
      </c>
      <c r="B28" s="27" t="s">
        <v>37</v>
      </c>
      <c r="C28" s="27" t="s">
        <v>81</v>
      </c>
      <c r="D28" s="27" t="s">
        <v>82</v>
      </c>
      <c r="E28" s="27" t="s">
        <v>40</v>
      </c>
      <c r="F28" s="28">
        <v>2635.97</v>
      </c>
      <c r="G28" s="27" t="s">
        <v>18</v>
      </c>
      <c r="H28" s="27" t="s">
        <v>19</v>
      </c>
      <c r="I28" s="27" t="s">
        <v>80</v>
      </c>
      <c r="J28" s="27" t="s">
        <v>83</v>
      </c>
    </row>
    <row r="29" spans="1:10" x14ac:dyDescent="0.3">
      <c r="A29" s="26">
        <v>45838</v>
      </c>
      <c r="B29" s="27" t="s">
        <v>37</v>
      </c>
      <c r="C29" s="27" t="s">
        <v>81</v>
      </c>
      <c r="D29" s="27" t="s">
        <v>82</v>
      </c>
      <c r="E29" s="27" t="s">
        <v>40</v>
      </c>
      <c r="F29" s="28">
        <v>3198.32</v>
      </c>
      <c r="G29" s="27" t="s">
        <v>24</v>
      </c>
      <c r="H29" s="27" t="s">
        <v>19</v>
      </c>
      <c r="I29" s="27" t="s">
        <v>80</v>
      </c>
      <c r="J29" s="27" t="s">
        <v>83</v>
      </c>
    </row>
    <row r="30" spans="1:10" x14ac:dyDescent="0.3">
      <c r="A30" s="26">
        <v>45887</v>
      </c>
      <c r="B30" s="27" t="s">
        <v>37</v>
      </c>
      <c r="C30" s="27" t="s">
        <v>81</v>
      </c>
      <c r="D30" s="27" t="s">
        <v>82</v>
      </c>
      <c r="E30" s="27" t="s">
        <v>40</v>
      </c>
      <c r="F30" s="28">
        <v>4005.52</v>
      </c>
      <c r="G30" s="27" t="s">
        <v>89</v>
      </c>
      <c r="H30" s="27" t="s">
        <v>19</v>
      </c>
      <c r="I30" s="27" t="s">
        <v>80</v>
      </c>
      <c r="J30" s="27" t="s">
        <v>83</v>
      </c>
    </row>
    <row r="31" spans="1:10" x14ac:dyDescent="0.3">
      <c r="A31" s="26">
        <v>45882</v>
      </c>
      <c r="B31" s="27" t="s">
        <v>37</v>
      </c>
      <c r="C31" s="27" t="s">
        <v>81</v>
      </c>
      <c r="D31" s="27" t="s">
        <v>82</v>
      </c>
      <c r="E31" s="27" t="s">
        <v>40</v>
      </c>
      <c r="F31" s="28">
        <v>6355.85</v>
      </c>
      <c r="G31" s="27" t="s">
        <v>78</v>
      </c>
      <c r="H31" s="27" t="s">
        <v>19</v>
      </c>
      <c r="I31" s="27" t="s">
        <v>80</v>
      </c>
      <c r="J31" s="27" t="s">
        <v>83</v>
      </c>
    </row>
    <row r="32" spans="1:10" x14ac:dyDescent="0.3">
      <c r="A32" s="26">
        <v>45870</v>
      </c>
      <c r="B32" s="27" t="s">
        <v>37</v>
      </c>
      <c r="C32" s="27" t="s">
        <v>81</v>
      </c>
      <c r="D32" s="27" t="s">
        <v>82</v>
      </c>
      <c r="E32" s="27" t="s">
        <v>40</v>
      </c>
      <c r="F32" s="28">
        <v>9175.4599999999991</v>
      </c>
      <c r="G32" s="27" t="s">
        <v>24</v>
      </c>
      <c r="H32" s="27" t="s">
        <v>19</v>
      </c>
      <c r="I32" s="27" t="s">
        <v>80</v>
      </c>
      <c r="J32" s="27" t="s">
        <v>83</v>
      </c>
    </row>
    <row r="33" spans="1:10" x14ac:dyDescent="0.3">
      <c r="A33" s="26">
        <v>45890</v>
      </c>
      <c r="B33" s="27" t="s">
        <v>37</v>
      </c>
      <c r="C33" s="27" t="s">
        <v>81</v>
      </c>
      <c r="D33" s="27" t="s">
        <v>82</v>
      </c>
      <c r="E33" s="27" t="s">
        <v>40</v>
      </c>
      <c r="F33" s="28">
        <v>11125.31</v>
      </c>
      <c r="G33" s="27" t="s">
        <v>18</v>
      </c>
      <c r="H33" s="27" t="s">
        <v>19</v>
      </c>
      <c r="I33" s="27" t="s">
        <v>80</v>
      </c>
      <c r="J33" s="27" t="s">
        <v>83</v>
      </c>
    </row>
    <row r="34" spans="1:10" x14ac:dyDescent="0.3">
      <c r="A34" s="26">
        <v>45884</v>
      </c>
      <c r="B34" s="27" t="s">
        <v>37</v>
      </c>
      <c r="C34" s="27" t="s">
        <v>38</v>
      </c>
      <c r="D34" s="27" t="s">
        <v>84</v>
      </c>
      <c r="E34" s="27" t="s">
        <v>40</v>
      </c>
      <c r="F34" s="28">
        <v>716.49</v>
      </c>
      <c r="G34" s="27" t="s">
        <v>78</v>
      </c>
      <c r="H34" s="27" t="s">
        <v>25</v>
      </c>
      <c r="I34" s="27" t="s">
        <v>75</v>
      </c>
      <c r="J34" s="27" t="s">
        <v>74</v>
      </c>
    </row>
    <row r="35" spans="1:10" x14ac:dyDescent="0.3">
      <c r="A35" s="26">
        <v>45884</v>
      </c>
      <c r="B35" s="27" t="s">
        <v>37</v>
      </c>
      <c r="C35" s="27" t="s">
        <v>38</v>
      </c>
      <c r="D35" s="27" t="s">
        <v>84</v>
      </c>
      <c r="E35" s="27" t="s">
        <v>40</v>
      </c>
      <c r="F35" s="28">
        <v>4151.7</v>
      </c>
      <c r="G35" s="27" t="s">
        <v>24</v>
      </c>
      <c r="H35" s="27" t="s">
        <v>25</v>
      </c>
      <c r="I35" s="27" t="s">
        <v>75</v>
      </c>
      <c r="J35" s="27" t="s">
        <v>74</v>
      </c>
    </row>
    <row r="36" spans="1:10" x14ac:dyDescent="0.3">
      <c r="A36" s="26">
        <v>45874</v>
      </c>
      <c r="B36" s="27" t="s">
        <v>37</v>
      </c>
      <c r="C36" s="27" t="s">
        <v>38</v>
      </c>
      <c r="D36" s="27" t="s">
        <v>84</v>
      </c>
      <c r="E36" s="27" t="s">
        <v>40</v>
      </c>
      <c r="F36" s="28">
        <v>9805.7199999999993</v>
      </c>
      <c r="G36" s="27" t="s">
        <v>78</v>
      </c>
      <c r="H36" s="27" t="s">
        <v>25</v>
      </c>
      <c r="I36" s="27" t="s">
        <v>75</v>
      </c>
      <c r="J36" s="27" t="s">
        <v>74</v>
      </c>
    </row>
    <row r="37" spans="1:10" x14ac:dyDescent="0.3">
      <c r="A37" s="26">
        <v>45868</v>
      </c>
      <c r="B37" s="27" t="s">
        <v>37</v>
      </c>
      <c r="C37" s="27" t="s">
        <v>38</v>
      </c>
      <c r="D37" s="27" t="s">
        <v>84</v>
      </c>
      <c r="E37" s="27" t="s">
        <v>40</v>
      </c>
      <c r="F37" s="28">
        <v>14234.44</v>
      </c>
      <c r="G37" s="27" t="s">
        <v>24</v>
      </c>
      <c r="H37" s="27" t="s">
        <v>25</v>
      </c>
      <c r="I37" s="27" t="s">
        <v>75</v>
      </c>
      <c r="J37" s="27" t="s">
        <v>74</v>
      </c>
    </row>
    <row r="38" spans="1:10" x14ac:dyDescent="0.3">
      <c r="A38" s="26">
        <v>45824</v>
      </c>
      <c r="B38" s="27" t="s">
        <v>37</v>
      </c>
      <c r="C38" s="27" t="s">
        <v>38</v>
      </c>
      <c r="D38" s="27" t="s">
        <v>84</v>
      </c>
      <c r="E38" s="27" t="s">
        <v>40</v>
      </c>
      <c r="F38" s="28" t="s">
        <v>113</v>
      </c>
      <c r="G38" s="27" t="s">
        <v>78</v>
      </c>
      <c r="H38" s="27" t="s">
        <v>25</v>
      </c>
      <c r="I38" s="27" t="s">
        <v>75</v>
      </c>
      <c r="J38" s="27" t="s">
        <v>74</v>
      </c>
    </row>
    <row r="39" spans="1:10" x14ac:dyDescent="0.3">
      <c r="A39" s="26">
        <v>45885</v>
      </c>
      <c r="B39" s="27" t="s">
        <v>37</v>
      </c>
      <c r="C39" s="27" t="s">
        <v>87</v>
      </c>
      <c r="D39" s="27" t="s">
        <v>88</v>
      </c>
      <c r="E39" s="27" t="s">
        <v>40</v>
      </c>
      <c r="F39" s="28">
        <v>3466.83</v>
      </c>
      <c r="G39" s="27" t="s">
        <v>89</v>
      </c>
      <c r="H39" s="27" t="s">
        <v>19</v>
      </c>
      <c r="I39" s="27" t="s">
        <v>80</v>
      </c>
      <c r="J39" s="27" t="s">
        <v>83</v>
      </c>
    </row>
    <row r="40" spans="1:10" x14ac:dyDescent="0.3">
      <c r="A40" s="26">
        <v>45884</v>
      </c>
      <c r="B40" s="27" t="s">
        <v>37</v>
      </c>
      <c r="C40" s="27" t="s">
        <v>87</v>
      </c>
      <c r="D40" s="27" t="s">
        <v>88</v>
      </c>
      <c r="E40" s="27" t="s">
        <v>40</v>
      </c>
      <c r="F40" s="28">
        <v>4859.7299999999996</v>
      </c>
      <c r="G40" s="27" t="s">
        <v>24</v>
      </c>
      <c r="H40" s="27" t="s">
        <v>19</v>
      </c>
      <c r="I40" s="27" t="s">
        <v>80</v>
      </c>
      <c r="J40" s="27" t="s">
        <v>83</v>
      </c>
    </row>
    <row r="41" spans="1:10" x14ac:dyDescent="0.3">
      <c r="A41" s="26">
        <v>45865</v>
      </c>
      <c r="B41" s="27" t="s">
        <v>37</v>
      </c>
      <c r="C41" s="27" t="s">
        <v>87</v>
      </c>
      <c r="D41" s="27" t="s">
        <v>88</v>
      </c>
      <c r="E41" s="27" t="s">
        <v>40</v>
      </c>
      <c r="F41" s="28">
        <v>5505.91</v>
      </c>
      <c r="G41" s="27" t="s">
        <v>18</v>
      </c>
      <c r="H41" s="27" t="s">
        <v>19</v>
      </c>
      <c r="I41" s="27" t="s">
        <v>80</v>
      </c>
      <c r="J41" s="27" t="s">
        <v>83</v>
      </c>
    </row>
    <row r="42" spans="1:10" x14ac:dyDescent="0.3">
      <c r="A42" s="26">
        <v>45853</v>
      </c>
      <c r="B42" s="27" t="s">
        <v>37</v>
      </c>
      <c r="C42" s="27" t="s">
        <v>87</v>
      </c>
      <c r="D42" s="27" t="s">
        <v>88</v>
      </c>
      <c r="E42" s="27" t="s">
        <v>40</v>
      </c>
      <c r="F42" s="28">
        <v>9420.74</v>
      </c>
      <c r="G42" s="27" t="s">
        <v>24</v>
      </c>
      <c r="H42" s="27" t="s">
        <v>19</v>
      </c>
      <c r="I42" s="27" t="s">
        <v>80</v>
      </c>
      <c r="J42" s="27" t="s">
        <v>83</v>
      </c>
    </row>
  </sheetData>
  <sortState xmlns:xlrd2="http://schemas.microsoft.com/office/spreadsheetml/2017/richdata2" ref="A13:J31">
    <sortCondition ref="C13:C31"/>
    <sortCondition ref="F13:F31"/>
  </sortState>
  <mergeCells count="8">
    <mergeCell ref="G9:H9"/>
    <mergeCell ref="G8:H8"/>
    <mergeCell ref="F1:H1"/>
    <mergeCell ref="G3:H3"/>
    <mergeCell ref="G4:H4"/>
    <mergeCell ref="G5:H5"/>
    <mergeCell ref="G6:H6"/>
    <mergeCell ref="G7:H7"/>
  </mergeCells>
  <conditionalFormatting sqref="F13:F42">
    <cfRule type="top10" dxfId="5" priority="3" rank="5"/>
  </conditionalFormatting>
  <conditionalFormatting sqref="G13:G42">
    <cfRule type="containsText" dxfId="4" priority="2" operator="containsText" text="Depósito">
      <formula>NOT(ISERROR(SEARCH("Depósito",G13)))</formula>
    </cfRule>
  </conditionalFormatting>
  <dataValidations count="3">
    <dataValidation allowBlank="1" showInputMessage="1" showErrorMessage="1" prompt="Ingres la forma de pago correcta" sqref="H21" xr:uid="{E6EF017D-D90D-4ADE-859E-6A2EACD4AC21}"/>
    <dataValidation type="list" errorStyle="information" allowBlank="1" showInputMessage="1" showErrorMessage="1" errorTitle="Error de Dato" error="Selecciona una opción válida" sqref="G13:G42" xr:uid="{D0D02290-BAD2-47F8-8484-86CC3432FB0F}">
      <formula1>"Depósito,Transferencia,Efectivo,Paypal"</formula1>
    </dataValidation>
    <dataValidation type="list" allowBlank="1" showInputMessage="1" showErrorMessage="1" sqref="B9" xr:uid="{9E6D4DBE-B6C5-479D-A379-B1CFBA82545D}">
      <formula1>$E$3:$E$8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02E3DCA-C7E2-4ED3-91E9-4E33D84A7F00}">
            <x14:iconSet custom="1">
              <x14:cfvo type="percent">
                <xm:f>0</xm:f>
              </x14:cfvo>
              <x14:cfvo type="num">
                <xm:f>1000</xm:f>
              </x14:cfvo>
              <x14:cfvo type="num">
                <xm:f>10000</xm:f>
              </x14:cfvo>
              <x14:cfIcon iconSet="3TrafficLights1" iconId="0"/>
              <x14:cfIcon iconSet="NoIcons" iconId="0"/>
              <x14:cfIcon iconSet="3Symbols" iconId="2"/>
            </x14:iconSet>
          </x14:cfRule>
          <xm:sqref>F13:F42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4072-905D-4256-BB62-98DA2A1E0977}">
  <dimension ref="A1:J41"/>
  <sheetViews>
    <sheetView zoomScale="102" zoomScaleNormal="145" workbookViewId="0">
      <selection activeCell="G6" sqref="G6:H6"/>
    </sheetView>
  </sheetViews>
  <sheetFormatPr baseColWidth="10" defaultRowHeight="14.4" x14ac:dyDescent="0.3"/>
  <cols>
    <col min="1" max="1" width="13.109375" customWidth="1"/>
    <col min="2" max="2" width="14.6640625" bestFit="1" customWidth="1"/>
    <col min="3" max="3" width="26.33203125" bestFit="1" customWidth="1"/>
    <col min="4" max="4" width="34.5546875" customWidth="1"/>
    <col min="5" max="5" width="22.33203125" customWidth="1"/>
    <col min="6" max="6" width="41.109375" customWidth="1"/>
    <col min="7" max="7" width="20.33203125" bestFit="1" customWidth="1"/>
    <col min="8" max="8" width="15.109375" customWidth="1"/>
    <col min="9" max="9" width="31" customWidth="1"/>
    <col min="10" max="10" width="30.21875" customWidth="1"/>
    <col min="13" max="13" width="44.33203125" customWidth="1"/>
  </cols>
  <sheetData>
    <row r="1" spans="1:10" x14ac:dyDescent="0.3">
      <c r="F1" s="34" t="s">
        <v>95</v>
      </c>
      <c r="G1" s="34"/>
      <c r="H1" s="34"/>
    </row>
    <row r="3" spans="1:10" x14ac:dyDescent="0.3">
      <c r="F3" s="12" t="s">
        <v>96</v>
      </c>
      <c r="G3" s="36"/>
      <c r="H3" s="36"/>
    </row>
    <row r="4" spans="1:10" x14ac:dyDescent="0.3">
      <c r="F4" s="12" t="s">
        <v>97</v>
      </c>
      <c r="G4" s="36"/>
      <c r="H4" s="36"/>
    </row>
    <row r="5" spans="1:10" x14ac:dyDescent="0.3">
      <c r="F5" s="12" t="s">
        <v>111</v>
      </c>
      <c r="G5" s="36"/>
      <c r="H5" s="36"/>
    </row>
    <row r="6" spans="1:10" x14ac:dyDescent="0.3">
      <c r="F6" s="12" t="s">
        <v>98</v>
      </c>
      <c r="G6" s="36"/>
      <c r="H6" s="36"/>
    </row>
    <row r="7" spans="1:10" x14ac:dyDescent="0.3">
      <c r="F7" s="12" t="s">
        <v>93</v>
      </c>
      <c r="G7" s="36"/>
      <c r="H7" s="36"/>
    </row>
    <row r="8" spans="1:10" x14ac:dyDescent="0.3">
      <c r="F8" s="12" t="s">
        <v>110</v>
      </c>
      <c r="G8" s="36"/>
      <c r="H8" s="36"/>
    </row>
    <row r="11" spans="1:10" ht="63" customHeight="1" x14ac:dyDescent="0.3">
      <c r="A11" s="10" t="s">
        <v>0</v>
      </c>
      <c r="B11" s="11" t="s">
        <v>9</v>
      </c>
      <c r="C11" s="11" t="s">
        <v>8</v>
      </c>
      <c r="D11" s="11" t="s">
        <v>7</v>
      </c>
      <c r="E11" s="11" t="s">
        <v>6</v>
      </c>
      <c r="F11" s="11" t="s">
        <v>5</v>
      </c>
      <c r="G11" s="11" t="s">
        <v>4</v>
      </c>
      <c r="H11" s="11" t="s">
        <v>3</v>
      </c>
      <c r="I11" s="11" t="s">
        <v>2</v>
      </c>
      <c r="J11" s="11" t="s">
        <v>1</v>
      </c>
    </row>
    <row r="12" spans="1:10" x14ac:dyDescent="0.3">
      <c r="A12" s="26">
        <v>45810</v>
      </c>
      <c r="B12" s="27" t="s">
        <v>106</v>
      </c>
      <c r="C12" s="27" t="s">
        <v>117</v>
      </c>
      <c r="D12" s="27" t="s">
        <v>118</v>
      </c>
      <c r="E12" s="27" t="s">
        <v>17</v>
      </c>
      <c r="F12" s="28">
        <v>5110.99</v>
      </c>
      <c r="G12" s="27" t="s">
        <v>24</v>
      </c>
      <c r="H12" s="27" t="s">
        <v>25</v>
      </c>
      <c r="I12" s="27" t="s">
        <v>72</v>
      </c>
      <c r="J12" s="27" t="s">
        <v>73</v>
      </c>
    </row>
    <row r="13" spans="1:10" x14ac:dyDescent="0.3">
      <c r="A13" s="26">
        <v>45844</v>
      </c>
      <c r="B13" s="27" t="s">
        <v>106</v>
      </c>
      <c r="C13" s="27" t="s">
        <v>107</v>
      </c>
      <c r="D13" s="27" t="s">
        <v>119</v>
      </c>
      <c r="E13" s="27" t="s">
        <v>17</v>
      </c>
      <c r="F13" s="28">
        <v>6511.16</v>
      </c>
      <c r="G13" s="27" t="s">
        <v>41</v>
      </c>
      <c r="H13" s="27" t="s">
        <v>19</v>
      </c>
      <c r="I13" s="27" t="s">
        <v>75</v>
      </c>
      <c r="J13" s="27" t="s">
        <v>73</v>
      </c>
    </row>
    <row r="14" spans="1:10" x14ac:dyDescent="0.3">
      <c r="A14" s="26">
        <v>45845</v>
      </c>
      <c r="B14" s="27" t="s">
        <v>104</v>
      </c>
      <c r="C14" s="27" t="s">
        <v>120</v>
      </c>
      <c r="D14" s="27" t="s">
        <v>121</v>
      </c>
      <c r="E14" s="27" t="s">
        <v>17</v>
      </c>
      <c r="F14" s="28">
        <v>871</v>
      </c>
      <c r="G14" s="27" t="s">
        <v>41</v>
      </c>
      <c r="H14" s="27" t="s">
        <v>25</v>
      </c>
      <c r="I14" s="27" t="s">
        <v>75</v>
      </c>
      <c r="J14" s="27" t="s">
        <v>73</v>
      </c>
    </row>
    <row r="15" spans="1:10" x14ac:dyDescent="0.3">
      <c r="A15" s="26">
        <v>45824</v>
      </c>
      <c r="B15" s="27" t="s">
        <v>21</v>
      </c>
      <c r="C15" s="27" t="s">
        <v>22</v>
      </c>
      <c r="D15" s="27" t="s">
        <v>122</v>
      </c>
      <c r="E15" s="27" t="s">
        <v>17</v>
      </c>
      <c r="F15" s="28">
        <v>5862.52</v>
      </c>
      <c r="G15" s="27" t="s">
        <v>18</v>
      </c>
      <c r="H15" s="27" t="s">
        <v>25</v>
      </c>
      <c r="I15" s="27" t="s">
        <v>75</v>
      </c>
      <c r="J15" s="27" t="s">
        <v>74</v>
      </c>
    </row>
    <row r="16" spans="1:10" x14ac:dyDescent="0.3">
      <c r="A16" s="26">
        <v>45889</v>
      </c>
      <c r="B16" s="27" t="s">
        <v>21</v>
      </c>
      <c r="C16" s="27" t="s">
        <v>123</v>
      </c>
      <c r="D16" s="27" t="s">
        <v>124</v>
      </c>
      <c r="E16" s="27" t="s">
        <v>17</v>
      </c>
      <c r="F16" s="28">
        <v>3671.38</v>
      </c>
      <c r="G16" s="27" t="s">
        <v>18</v>
      </c>
      <c r="H16" s="27" t="s">
        <v>25</v>
      </c>
      <c r="I16" s="27" t="s">
        <v>72</v>
      </c>
      <c r="J16" s="27" t="s">
        <v>74</v>
      </c>
    </row>
    <row r="17" spans="1:10" x14ac:dyDescent="0.3">
      <c r="A17" s="26">
        <v>45870</v>
      </c>
      <c r="B17" s="27" t="s">
        <v>100</v>
      </c>
      <c r="C17" s="27" t="s">
        <v>101</v>
      </c>
      <c r="D17" s="27" t="s">
        <v>125</v>
      </c>
      <c r="E17" s="27" t="s">
        <v>17</v>
      </c>
      <c r="F17" s="28">
        <v>7777.27</v>
      </c>
      <c r="G17" s="27" t="s">
        <v>99</v>
      </c>
      <c r="H17" s="27" t="s">
        <v>19</v>
      </c>
      <c r="I17" s="27" t="s">
        <v>75</v>
      </c>
      <c r="J17" s="27" t="s">
        <v>74</v>
      </c>
    </row>
    <row r="18" spans="1:10" x14ac:dyDescent="0.3">
      <c r="A18" s="26">
        <v>45848</v>
      </c>
      <c r="B18" s="27" t="s">
        <v>100</v>
      </c>
      <c r="C18" s="27" t="s">
        <v>101</v>
      </c>
      <c r="D18" s="27" t="s">
        <v>125</v>
      </c>
      <c r="E18" s="27" t="s">
        <v>17</v>
      </c>
      <c r="F18" s="28">
        <v>3365.07</v>
      </c>
      <c r="G18" s="27" t="s">
        <v>99</v>
      </c>
      <c r="H18" s="27" t="s">
        <v>25</v>
      </c>
      <c r="I18" s="27" t="s">
        <v>75</v>
      </c>
      <c r="J18" s="27" t="s">
        <v>73</v>
      </c>
    </row>
    <row r="19" spans="1:10" x14ac:dyDescent="0.3">
      <c r="A19" s="26">
        <v>45832</v>
      </c>
      <c r="B19" s="27" t="s">
        <v>100</v>
      </c>
      <c r="C19" s="27" t="s">
        <v>101</v>
      </c>
      <c r="D19" s="27" t="s">
        <v>125</v>
      </c>
      <c r="E19" s="27" t="s">
        <v>17</v>
      </c>
      <c r="F19" s="28">
        <v>2736.75</v>
      </c>
      <c r="G19" s="27" t="s">
        <v>99</v>
      </c>
      <c r="H19" s="27" t="s">
        <v>19</v>
      </c>
      <c r="I19" s="27" t="s">
        <v>72</v>
      </c>
      <c r="J19" s="27" t="s">
        <v>74</v>
      </c>
    </row>
    <row r="20" spans="1:10" x14ac:dyDescent="0.3">
      <c r="A20" s="26">
        <v>45838</v>
      </c>
      <c r="B20" s="27" t="s">
        <v>106</v>
      </c>
      <c r="C20" s="27" t="s">
        <v>109</v>
      </c>
      <c r="D20" s="27" t="s">
        <v>126</v>
      </c>
      <c r="E20" s="27" t="s">
        <v>17</v>
      </c>
      <c r="F20" s="28">
        <v>2423.87</v>
      </c>
      <c r="G20" s="27" t="s">
        <v>41</v>
      </c>
      <c r="H20" s="27" t="s">
        <v>25</v>
      </c>
      <c r="I20" s="27" t="s">
        <v>75</v>
      </c>
      <c r="J20" s="27" t="s">
        <v>74</v>
      </c>
    </row>
    <row r="21" spans="1:10" x14ac:dyDescent="0.3">
      <c r="A21" s="26">
        <v>45813</v>
      </c>
      <c r="B21" s="27" t="s">
        <v>33</v>
      </c>
      <c r="C21" s="27" t="s">
        <v>102</v>
      </c>
      <c r="D21" s="27" t="s">
        <v>127</v>
      </c>
      <c r="E21" s="27" t="s">
        <v>17</v>
      </c>
      <c r="F21" s="28">
        <v>5537.13</v>
      </c>
      <c r="G21" s="27" t="s">
        <v>41</v>
      </c>
      <c r="H21" s="27" t="s">
        <v>25</v>
      </c>
      <c r="I21" s="27" t="s">
        <v>75</v>
      </c>
      <c r="J21" s="27" t="s">
        <v>73</v>
      </c>
    </row>
    <row r="22" spans="1:10" x14ac:dyDescent="0.3">
      <c r="A22" s="26">
        <v>45891</v>
      </c>
      <c r="B22" s="27" t="s">
        <v>45</v>
      </c>
      <c r="C22" s="27" t="s">
        <v>128</v>
      </c>
      <c r="D22" s="27" t="s">
        <v>129</v>
      </c>
      <c r="E22" s="27" t="s">
        <v>17</v>
      </c>
      <c r="F22" s="28">
        <v>2393.54</v>
      </c>
      <c r="G22" s="27" t="s">
        <v>18</v>
      </c>
      <c r="H22" s="27" t="s">
        <v>19</v>
      </c>
      <c r="I22" s="27" t="s">
        <v>75</v>
      </c>
      <c r="J22" s="27" t="s">
        <v>74</v>
      </c>
    </row>
    <row r="23" spans="1:10" x14ac:dyDescent="0.3">
      <c r="A23" s="26">
        <v>45866</v>
      </c>
      <c r="B23" s="27" t="s">
        <v>100</v>
      </c>
      <c r="C23" s="27" t="s">
        <v>103</v>
      </c>
      <c r="D23" s="27" t="s">
        <v>130</v>
      </c>
      <c r="E23" s="27" t="s">
        <v>17</v>
      </c>
      <c r="F23" s="28">
        <v>3889.13</v>
      </c>
      <c r="G23" s="27" t="s">
        <v>99</v>
      </c>
      <c r="H23" s="27" t="s">
        <v>19</v>
      </c>
      <c r="I23" s="27" t="s">
        <v>75</v>
      </c>
      <c r="J23" s="27" t="s">
        <v>74</v>
      </c>
    </row>
    <row r="24" spans="1:10" x14ac:dyDescent="0.3">
      <c r="A24" s="26">
        <v>45875</v>
      </c>
      <c r="B24" s="27" t="s">
        <v>104</v>
      </c>
      <c r="C24" s="27" t="s">
        <v>120</v>
      </c>
      <c r="D24" s="27" t="s">
        <v>121</v>
      </c>
      <c r="E24" s="27" t="s">
        <v>17</v>
      </c>
      <c r="F24" s="28">
        <v>2759.67</v>
      </c>
      <c r="G24" s="27" t="s">
        <v>18</v>
      </c>
      <c r="H24" s="27" t="s">
        <v>25</v>
      </c>
      <c r="I24" s="27" t="s">
        <v>72</v>
      </c>
      <c r="J24" s="27" t="s">
        <v>74</v>
      </c>
    </row>
    <row r="25" spans="1:10" x14ac:dyDescent="0.3">
      <c r="A25" s="26">
        <v>45883</v>
      </c>
      <c r="B25" s="27" t="s">
        <v>100</v>
      </c>
      <c r="C25" s="27" t="s">
        <v>103</v>
      </c>
      <c r="D25" s="27" t="s">
        <v>130</v>
      </c>
      <c r="E25" s="27" t="s">
        <v>17</v>
      </c>
      <c r="F25" s="28">
        <v>1514.39</v>
      </c>
      <c r="G25" s="27" t="s">
        <v>18</v>
      </c>
      <c r="H25" s="27" t="s">
        <v>19</v>
      </c>
      <c r="I25" s="27" t="s">
        <v>75</v>
      </c>
      <c r="J25" s="27" t="s">
        <v>74</v>
      </c>
    </row>
    <row r="26" spans="1:10" x14ac:dyDescent="0.3">
      <c r="A26" s="26">
        <v>45899</v>
      </c>
      <c r="B26" s="27" t="s">
        <v>21</v>
      </c>
      <c r="C26" s="27" t="s">
        <v>123</v>
      </c>
      <c r="D26" s="27" t="s">
        <v>124</v>
      </c>
      <c r="E26" s="27" t="s">
        <v>17</v>
      </c>
      <c r="F26" s="28">
        <v>1202.17</v>
      </c>
      <c r="G26" s="27" t="s">
        <v>24</v>
      </c>
      <c r="H26" s="27" t="s">
        <v>19</v>
      </c>
      <c r="I26" s="27" t="s">
        <v>75</v>
      </c>
      <c r="J26" s="27" t="s">
        <v>73</v>
      </c>
    </row>
    <row r="27" spans="1:10" x14ac:dyDescent="0.3">
      <c r="A27" s="26">
        <v>45821</v>
      </c>
      <c r="B27" s="27" t="s">
        <v>100</v>
      </c>
      <c r="C27" s="27" t="s">
        <v>131</v>
      </c>
      <c r="D27" s="27" t="s">
        <v>132</v>
      </c>
      <c r="E27" s="27" t="s">
        <v>17</v>
      </c>
      <c r="F27" s="28">
        <v>3210.07</v>
      </c>
      <c r="G27" s="27" t="s">
        <v>99</v>
      </c>
      <c r="H27" s="27" t="s">
        <v>19</v>
      </c>
      <c r="I27" s="27" t="s">
        <v>72</v>
      </c>
      <c r="J27" s="27" t="s">
        <v>73</v>
      </c>
    </row>
    <row r="28" spans="1:10" x14ac:dyDescent="0.3">
      <c r="A28" s="26">
        <v>45816</v>
      </c>
      <c r="B28" s="27" t="s">
        <v>104</v>
      </c>
      <c r="C28" s="27" t="s">
        <v>105</v>
      </c>
      <c r="D28" s="27" t="s">
        <v>133</v>
      </c>
      <c r="E28" s="27" t="s">
        <v>17</v>
      </c>
      <c r="F28" s="28">
        <v>6594.83</v>
      </c>
      <c r="G28" s="27" t="s">
        <v>18</v>
      </c>
      <c r="H28" s="27" t="s">
        <v>25</v>
      </c>
      <c r="I28" s="27" t="s">
        <v>72</v>
      </c>
      <c r="J28" s="27" t="s">
        <v>74</v>
      </c>
    </row>
    <row r="29" spans="1:10" x14ac:dyDescent="0.3">
      <c r="A29" s="26">
        <v>45853</v>
      </c>
      <c r="B29" s="27" t="s">
        <v>104</v>
      </c>
      <c r="C29" s="27" t="s">
        <v>120</v>
      </c>
      <c r="D29" s="27" t="s">
        <v>121</v>
      </c>
      <c r="E29" s="27" t="s">
        <v>17</v>
      </c>
      <c r="F29" s="28">
        <v>7689.08</v>
      </c>
      <c r="G29" s="27" t="s">
        <v>18</v>
      </c>
      <c r="H29" s="27" t="s">
        <v>19</v>
      </c>
      <c r="I29" s="27" t="s">
        <v>75</v>
      </c>
      <c r="J29" s="27" t="s">
        <v>73</v>
      </c>
    </row>
    <row r="30" spans="1:10" x14ac:dyDescent="0.3">
      <c r="A30" s="26">
        <v>45881</v>
      </c>
      <c r="B30" s="27" t="s">
        <v>21</v>
      </c>
      <c r="C30" s="27" t="s">
        <v>123</v>
      </c>
      <c r="D30" s="27" t="s">
        <v>124</v>
      </c>
      <c r="E30" s="27" t="s">
        <v>17</v>
      </c>
      <c r="F30" s="28">
        <v>5707.35</v>
      </c>
      <c r="G30" s="27" t="s">
        <v>41</v>
      </c>
      <c r="H30" s="27" t="s">
        <v>19</v>
      </c>
      <c r="I30" s="27" t="s">
        <v>75</v>
      </c>
      <c r="J30" s="27" t="s">
        <v>73</v>
      </c>
    </row>
    <row r="31" spans="1:10" x14ac:dyDescent="0.3">
      <c r="A31" s="26">
        <v>45887</v>
      </c>
      <c r="B31" s="27" t="s">
        <v>33</v>
      </c>
      <c r="C31" s="27" t="s">
        <v>108</v>
      </c>
      <c r="D31" s="27" t="s">
        <v>134</v>
      </c>
      <c r="E31" s="27" t="s">
        <v>17</v>
      </c>
      <c r="F31" s="28">
        <v>7337.65</v>
      </c>
      <c r="G31" s="27" t="s">
        <v>41</v>
      </c>
      <c r="H31" s="27" t="s">
        <v>19</v>
      </c>
      <c r="I31" s="27" t="s">
        <v>75</v>
      </c>
      <c r="J31" s="27" t="s">
        <v>74</v>
      </c>
    </row>
    <row r="32" spans="1:10" x14ac:dyDescent="0.3">
      <c r="A32" s="8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3">
      <c r="A33" s="8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3">
      <c r="A34" s="8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3">
      <c r="A35" s="8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3">
      <c r="A36" s="8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3">
      <c r="A37" s="8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3">
      <c r="A38" s="8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3">
      <c r="A39" s="8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3">
      <c r="A40" s="8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3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7">
    <mergeCell ref="G8:H8"/>
    <mergeCell ref="F1:H1"/>
    <mergeCell ref="G3:H3"/>
    <mergeCell ref="G4:H4"/>
    <mergeCell ref="G5:H5"/>
    <mergeCell ref="G6:H6"/>
    <mergeCell ref="G7:H7"/>
  </mergeCells>
  <conditionalFormatting sqref="F12:F31">
    <cfRule type="top10" dxfId="3" priority="3" rank="5"/>
  </conditionalFormatting>
  <conditionalFormatting sqref="G12:G31">
    <cfRule type="containsText" dxfId="2" priority="2" operator="containsText" text="Depósito">
      <formula>NOT(ISERROR(SEARCH("Depósito",G12)))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C7A5283-1AF7-44E9-9CF6-FC5FCBC40523}">
            <x14:iconSet custom="1">
              <x14:cfvo type="percent">
                <xm:f>0</xm:f>
              </x14:cfvo>
              <x14:cfvo type="num">
                <xm:f>1000</xm:f>
              </x14:cfvo>
              <x14:cfvo type="num">
                <xm:f>10000</xm:f>
              </x14:cfvo>
              <x14:cfIcon iconSet="3TrafficLights1" iconId="0"/>
              <x14:cfIcon iconSet="NoIcons" iconId="0"/>
              <x14:cfIcon iconSet="3Symbols" iconId="2"/>
            </x14:iconSet>
          </x14:cfRule>
          <xm:sqref>F12:F31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0F6B-031B-4CE3-9C99-ECF0A4BFEBFB}">
  <dimension ref="A4:L69"/>
  <sheetViews>
    <sheetView topLeftCell="A6" workbookViewId="0">
      <selection activeCell="C20" sqref="C20"/>
    </sheetView>
  </sheetViews>
  <sheetFormatPr baseColWidth="10" defaultRowHeight="14.4" x14ac:dyDescent="0.3"/>
  <cols>
    <col min="1" max="1" width="17.88671875" style="5" bestFit="1" customWidth="1"/>
    <col min="3" max="3" width="14.6640625" customWidth="1"/>
    <col min="4" max="4" width="36.109375" bestFit="1" customWidth="1"/>
    <col min="5" max="5" width="17" customWidth="1"/>
    <col min="7" max="7" width="19.44140625" customWidth="1"/>
    <col min="9" max="9" width="16.44140625" customWidth="1"/>
    <col min="10" max="10" width="15.6640625" customWidth="1"/>
  </cols>
  <sheetData>
    <row r="4" spans="1:12" x14ac:dyDescent="0.3">
      <c r="K4" s="3">
        <v>1</v>
      </c>
      <c r="L4" s="2" t="s">
        <v>11</v>
      </c>
    </row>
    <row r="5" spans="1:12" x14ac:dyDescent="0.3">
      <c r="K5" s="3">
        <v>2</v>
      </c>
      <c r="L5" s="2" t="s">
        <v>10</v>
      </c>
    </row>
    <row r="6" spans="1:12" x14ac:dyDescent="0.3">
      <c r="K6" s="3">
        <v>3</v>
      </c>
      <c r="L6" s="2" t="s">
        <v>12</v>
      </c>
    </row>
    <row r="11" spans="1:12" x14ac:dyDescent="0.3">
      <c r="K11" s="1"/>
    </row>
    <row r="14" spans="1:12" ht="45.6" customHeight="1" x14ac:dyDescent="0.3">
      <c r="A14" s="6" t="s">
        <v>0</v>
      </c>
      <c r="B14" s="7" t="s">
        <v>9</v>
      </c>
      <c r="C14" s="7" t="s">
        <v>8</v>
      </c>
      <c r="D14" s="7" t="s">
        <v>7</v>
      </c>
      <c r="E14" s="7" t="s">
        <v>6</v>
      </c>
      <c r="F14" s="7" t="s">
        <v>5</v>
      </c>
      <c r="G14" s="7" t="s">
        <v>4</v>
      </c>
      <c r="H14" s="7" t="s">
        <v>3</v>
      </c>
      <c r="I14" s="7" t="s">
        <v>2</v>
      </c>
      <c r="J14" s="7" t="s">
        <v>1</v>
      </c>
    </row>
    <row r="15" spans="1:12" x14ac:dyDescent="0.3">
      <c r="A15" s="29" t="s">
        <v>13</v>
      </c>
      <c r="B15" s="30" t="s">
        <v>14</v>
      </c>
      <c r="C15" s="30" t="s">
        <v>15</v>
      </c>
      <c r="D15" s="30" t="s">
        <v>16</v>
      </c>
      <c r="E15" s="30" t="s">
        <v>17</v>
      </c>
      <c r="F15" s="30">
        <v>2597.8000000000002</v>
      </c>
      <c r="G15" s="30" t="s">
        <v>18</v>
      </c>
      <c r="H15" s="30" t="s">
        <v>19</v>
      </c>
      <c r="I15" s="30" t="s">
        <v>72</v>
      </c>
      <c r="J15" s="30" t="s">
        <v>73</v>
      </c>
    </row>
    <row r="16" spans="1:12" x14ac:dyDescent="0.3">
      <c r="A16" s="29" t="s">
        <v>20</v>
      </c>
      <c r="B16" s="30" t="s">
        <v>21</v>
      </c>
      <c r="C16" s="30" t="s">
        <v>22</v>
      </c>
      <c r="D16" s="30" t="s">
        <v>23</v>
      </c>
      <c r="E16" s="30" t="s">
        <v>17</v>
      </c>
      <c r="F16" s="30">
        <v>7366.08</v>
      </c>
      <c r="G16" s="30" t="s">
        <v>24</v>
      </c>
      <c r="H16" s="30" t="s">
        <v>25</v>
      </c>
      <c r="I16" s="30" t="s">
        <v>72</v>
      </c>
      <c r="J16" s="30" t="s">
        <v>74</v>
      </c>
    </row>
    <row r="17" spans="1:10" x14ac:dyDescent="0.3">
      <c r="A17" s="29" t="s">
        <v>26</v>
      </c>
      <c r="B17" s="30" t="s">
        <v>27</v>
      </c>
      <c r="C17" s="30" t="s">
        <v>28</v>
      </c>
      <c r="D17" s="30" t="s">
        <v>29</v>
      </c>
      <c r="E17" s="30" t="s">
        <v>17</v>
      </c>
      <c r="F17" s="30">
        <v>3354.56</v>
      </c>
      <c r="G17" s="30" t="s">
        <v>18</v>
      </c>
      <c r="H17" s="30" t="s">
        <v>25</v>
      </c>
      <c r="I17" s="30" t="s">
        <v>72</v>
      </c>
      <c r="J17" s="30" t="s">
        <v>73</v>
      </c>
    </row>
    <row r="18" spans="1:10" x14ac:dyDescent="0.3">
      <c r="A18" s="29" t="s">
        <v>30</v>
      </c>
      <c r="B18" s="30" t="s">
        <v>14</v>
      </c>
      <c r="C18" s="30" t="s">
        <v>15</v>
      </c>
      <c r="D18" s="30" t="s">
        <v>16</v>
      </c>
      <c r="E18" s="30" t="s">
        <v>17</v>
      </c>
      <c r="F18" s="30">
        <v>187.73</v>
      </c>
      <c r="G18" s="30" t="s">
        <v>31</v>
      </c>
      <c r="H18" s="30" t="s">
        <v>19</v>
      </c>
      <c r="I18" s="30" t="s">
        <v>72</v>
      </c>
      <c r="J18" s="30" t="s">
        <v>74</v>
      </c>
    </row>
    <row r="19" spans="1:10" x14ac:dyDescent="0.3">
      <c r="A19" s="29" t="s">
        <v>32</v>
      </c>
      <c r="B19" s="30" t="s">
        <v>33</v>
      </c>
      <c r="C19" s="30" t="s">
        <v>34</v>
      </c>
      <c r="D19" s="30" t="s">
        <v>35</v>
      </c>
      <c r="E19" s="30" t="s">
        <v>17</v>
      </c>
      <c r="F19" s="30">
        <v>220.88</v>
      </c>
      <c r="G19" s="30" t="s">
        <v>24</v>
      </c>
      <c r="H19" s="30" t="s">
        <v>25</v>
      </c>
      <c r="I19" s="30" t="s">
        <v>72</v>
      </c>
      <c r="J19" s="30" t="s">
        <v>74</v>
      </c>
    </row>
    <row r="20" spans="1:10" x14ac:dyDescent="0.3">
      <c r="A20" s="29" t="s">
        <v>36</v>
      </c>
      <c r="B20" s="30" t="s">
        <v>37</v>
      </c>
      <c r="C20" s="30" t="s">
        <v>38</v>
      </c>
      <c r="D20" s="30" t="s">
        <v>39</v>
      </c>
      <c r="E20" s="30" t="s">
        <v>40</v>
      </c>
      <c r="F20" s="30">
        <v>13677.7</v>
      </c>
      <c r="G20" s="30" t="s">
        <v>41</v>
      </c>
      <c r="H20" s="30" t="s">
        <v>25</v>
      </c>
      <c r="I20" s="30" t="s">
        <v>75</v>
      </c>
      <c r="J20" s="30" t="s">
        <v>73</v>
      </c>
    </row>
    <row r="21" spans="1:10" x14ac:dyDescent="0.3">
      <c r="A21" s="29" t="s">
        <v>13</v>
      </c>
      <c r="B21" s="30" t="s">
        <v>14</v>
      </c>
      <c r="C21" s="30" t="s">
        <v>42</v>
      </c>
      <c r="D21" s="30" t="s">
        <v>43</v>
      </c>
      <c r="E21" s="30" t="s">
        <v>17</v>
      </c>
      <c r="F21" s="30">
        <v>4654.6499999999996</v>
      </c>
      <c r="G21" s="30" t="s">
        <v>41</v>
      </c>
      <c r="H21" s="30" t="s">
        <v>19</v>
      </c>
      <c r="I21" s="30" t="s">
        <v>72</v>
      </c>
      <c r="J21" s="30" t="s">
        <v>74</v>
      </c>
    </row>
    <row r="22" spans="1:10" x14ac:dyDescent="0.3">
      <c r="A22" s="29" t="s">
        <v>44</v>
      </c>
      <c r="B22" s="30" t="s">
        <v>45</v>
      </c>
      <c r="C22" s="30" t="s">
        <v>46</v>
      </c>
      <c r="D22" s="30" t="s">
        <v>47</v>
      </c>
      <c r="E22" s="30" t="s">
        <v>17</v>
      </c>
      <c r="F22" s="30">
        <v>4945.16</v>
      </c>
      <c r="G22" s="30" t="s">
        <v>18</v>
      </c>
      <c r="H22" s="30" t="s">
        <v>19</v>
      </c>
      <c r="I22" s="30" t="s">
        <v>75</v>
      </c>
      <c r="J22" s="30" t="s">
        <v>73</v>
      </c>
    </row>
    <row r="23" spans="1:10" x14ac:dyDescent="0.3">
      <c r="A23" s="29" t="s">
        <v>48</v>
      </c>
      <c r="B23" s="30" t="s">
        <v>33</v>
      </c>
      <c r="C23" s="30" t="s">
        <v>34</v>
      </c>
      <c r="D23" s="30" t="s">
        <v>35</v>
      </c>
      <c r="E23" s="30" t="s">
        <v>17</v>
      </c>
      <c r="F23" s="30">
        <v>7973.49</v>
      </c>
      <c r="G23" s="30" t="s">
        <v>18</v>
      </c>
      <c r="H23" s="30" t="s">
        <v>19</v>
      </c>
      <c r="I23" s="30" t="s">
        <v>75</v>
      </c>
      <c r="J23" s="30" t="s">
        <v>74</v>
      </c>
    </row>
    <row r="24" spans="1:10" x14ac:dyDescent="0.3">
      <c r="A24" s="29" t="s">
        <v>26</v>
      </c>
      <c r="B24" s="30" t="s">
        <v>27</v>
      </c>
      <c r="C24" s="30" t="s">
        <v>28</v>
      </c>
      <c r="D24" s="30" t="s">
        <v>29</v>
      </c>
      <c r="E24" s="30" t="s">
        <v>17</v>
      </c>
      <c r="F24" s="30">
        <v>7006.06</v>
      </c>
      <c r="G24" s="30" t="s">
        <v>18</v>
      </c>
      <c r="H24" s="30" t="s">
        <v>19</v>
      </c>
      <c r="I24" s="30" t="s">
        <v>75</v>
      </c>
      <c r="J24" s="30" t="s">
        <v>74</v>
      </c>
    </row>
    <row r="25" spans="1:10" x14ac:dyDescent="0.3">
      <c r="A25" s="29" t="s">
        <v>49</v>
      </c>
      <c r="B25" s="30" t="s">
        <v>21</v>
      </c>
      <c r="C25" s="30" t="s">
        <v>22</v>
      </c>
      <c r="D25" s="30" t="s">
        <v>23</v>
      </c>
      <c r="E25" s="30" t="s">
        <v>17</v>
      </c>
      <c r="F25" s="30">
        <v>2915.05</v>
      </c>
      <c r="G25" s="30" t="s">
        <v>41</v>
      </c>
      <c r="H25" s="30" t="s">
        <v>19</v>
      </c>
      <c r="I25" s="30" t="s">
        <v>72</v>
      </c>
      <c r="J25" s="30" t="s">
        <v>73</v>
      </c>
    </row>
    <row r="26" spans="1:10" x14ac:dyDescent="0.3">
      <c r="A26" s="29" t="s">
        <v>20</v>
      </c>
      <c r="B26" s="30" t="s">
        <v>21</v>
      </c>
      <c r="C26" s="30" t="s">
        <v>22</v>
      </c>
      <c r="D26" s="30" t="s">
        <v>23</v>
      </c>
      <c r="E26" s="30" t="s">
        <v>17</v>
      </c>
      <c r="F26" s="30">
        <v>4465.3999999999996</v>
      </c>
      <c r="G26" s="30" t="s">
        <v>41</v>
      </c>
      <c r="H26" s="30" t="s">
        <v>19</v>
      </c>
      <c r="I26" s="30" t="s">
        <v>75</v>
      </c>
      <c r="J26" s="30" t="s">
        <v>73</v>
      </c>
    </row>
    <row r="27" spans="1:10" x14ac:dyDescent="0.3">
      <c r="A27" s="29" t="s">
        <v>50</v>
      </c>
      <c r="B27" s="30" t="s">
        <v>37</v>
      </c>
      <c r="C27" s="30" t="s">
        <v>51</v>
      </c>
      <c r="D27" s="30" t="s">
        <v>52</v>
      </c>
      <c r="E27" s="30" t="s">
        <v>40</v>
      </c>
      <c r="F27" s="30">
        <v>12697.22</v>
      </c>
      <c r="G27" s="30" t="s">
        <v>41</v>
      </c>
      <c r="H27" s="30" t="s">
        <v>19</v>
      </c>
      <c r="I27" s="30" t="s">
        <v>72</v>
      </c>
      <c r="J27" s="30" t="s">
        <v>73</v>
      </c>
    </row>
    <row r="28" spans="1:10" x14ac:dyDescent="0.3">
      <c r="A28" s="29" t="s">
        <v>53</v>
      </c>
      <c r="B28" s="30" t="s">
        <v>27</v>
      </c>
      <c r="C28" s="30" t="s">
        <v>28</v>
      </c>
      <c r="D28" s="30" t="s">
        <v>29</v>
      </c>
      <c r="E28" s="30" t="s">
        <v>17</v>
      </c>
      <c r="F28" s="30">
        <v>1285.24</v>
      </c>
      <c r="G28" s="30" t="s">
        <v>18</v>
      </c>
      <c r="H28" s="30" t="s">
        <v>19</v>
      </c>
      <c r="I28" s="30" t="s">
        <v>75</v>
      </c>
      <c r="J28" s="30" t="s">
        <v>73</v>
      </c>
    </row>
    <row r="29" spans="1:10" x14ac:dyDescent="0.3">
      <c r="A29" s="29" t="s">
        <v>54</v>
      </c>
      <c r="B29" s="30" t="s">
        <v>45</v>
      </c>
      <c r="C29" s="30" t="s">
        <v>55</v>
      </c>
      <c r="D29" s="30" t="s">
        <v>56</v>
      </c>
      <c r="E29" s="30" t="s">
        <v>17</v>
      </c>
      <c r="F29" s="30">
        <v>915.29</v>
      </c>
      <c r="G29" s="30" t="s">
        <v>24</v>
      </c>
      <c r="H29" s="30" t="s">
        <v>19</v>
      </c>
      <c r="I29" s="30" t="s">
        <v>72</v>
      </c>
      <c r="J29" s="30" t="s">
        <v>74</v>
      </c>
    </row>
    <row r="30" spans="1:10" x14ac:dyDescent="0.3">
      <c r="A30" s="29" t="s">
        <v>57</v>
      </c>
      <c r="B30" s="30" t="s">
        <v>27</v>
      </c>
      <c r="C30" s="30" t="s">
        <v>58</v>
      </c>
      <c r="D30" s="30" t="s">
        <v>59</v>
      </c>
      <c r="E30" s="30" t="s">
        <v>17</v>
      </c>
      <c r="F30" s="30">
        <v>1826.42</v>
      </c>
      <c r="G30" s="30" t="s">
        <v>24</v>
      </c>
      <c r="H30" s="30" t="s">
        <v>19</v>
      </c>
      <c r="I30" s="30" t="s">
        <v>72</v>
      </c>
      <c r="J30" s="30" t="s">
        <v>74</v>
      </c>
    </row>
    <row r="31" spans="1:10" x14ac:dyDescent="0.3">
      <c r="A31" s="29" t="s">
        <v>60</v>
      </c>
      <c r="B31" s="30" t="s">
        <v>14</v>
      </c>
      <c r="C31" s="30" t="s">
        <v>61</v>
      </c>
      <c r="D31" s="30" t="s">
        <v>62</v>
      </c>
      <c r="E31" s="30" t="s">
        <v>17</v>
      </c>
      <c r="F31" s="30">
        <v>3152.06</v>
      </c>
      <c r="G31" s="30" t="s">
        <v>18</v>
      </c>
      <c r="H31" s="30" t="s">
        <v>25</v>
      </c>
      <c r="I31" s="30" t="s">
        <v>72</v>
      </c>
      <c r="J31" s="30" t="s">
        <v>73</v>
      </c>
    </row>
    <row r="32" spans="1:10" x14ac:dyDescent="0.3">
      <c r="A32" s="29" t="s">
        <v>63</v>
      </c>
      <c r="B32" s="30" t="s">
        <v>33</v>
      </c>
      <c r="C32" s="30" t="s">
        <v>34</v>
      </c>
      <c r="D32" s="30" t="s">
        <v>35</v>
      </c>
      <c r="E32" s="30" t="s">
        <v>17</v>
      </c>
      <c r="F32" s="30">
        <v>4893.8999999999996</v>
      </c>
      <c r="G32" s="30" t="s">
        <v>41</v>
      </c>
      <c r="H32" s="30" t="s">
        <v>25</v>
      </c>
      <c r="I32" s="30" t="s">
        <v>72</v>
      </c>
      <c r="J32" s="30" t="s">
        <v>73</v>
      </c>
    </row>
    <row r="33" spans="1:10" x14ac:dyDescent="0.3">
      <c r="A33" s="29" t="s">
        <v>64</v>
      </c>
      <c r="B33" s="30" t="s">
        <v>27</v>
      </c>
      <c r="C33" s="30" t="s">
        <v>65</v>
      </c>
      <c r="D33" s="30" t="s">
        <v>66</v>
      </c>
      <c r="E33" s="30" t="s">
        <v>17</v>
      </c>
      <c r="F33" s="30">
        <v>2048.69</v>
      </c>
      <c r="G33" s="30" t="s">
        <v>31</v>
      </c>
      <c r="H33" s="30" t="s">
        <v>19</v>
      </c>
      <c r="I33" s="30" t="s">
        <v>72</v>
      </c>
      <c r="J33" s="30" t="s">
        <v>74</v>
      </c>
    </row>
    <row r="34" spans="1:10" x14ac:dyDescent="0.3">
      <c r="A34" s="29" t="s">
        <v>57</v>
      </c>
      <c r="B34" s="30" t="s">
        <v>33</v>
      </c>
      <c r="C34" s="30" t="s">
        <v>34</v>
      </c>
      <c r="D34" s="30" t="s">
        <v>35</v>
      </c>
      <c r="E34" s="30" t="s">
        <v>17</v>
      </c>
      <c r="F34" s="30">
        <v>7859.46</v>
      </c>
      <c r="G34" s="30" t="s">
        <v>24</v>
      </c>
      <c r="H34" s="30" t="s">
        <v>19</v>
      </c>
      <c r="I34" s="30" t="s">
        <v>72</v>
      </c>
      <c r="J34" s="30" t="s">
        <v>74</v>
      </c>
    </row>
    <row r="35" spans="1:10" x14ac:dyDescent="0.3">
      <c r="A35" s="29" t="s">
        <v>67</v>
      </c>
      <c r="B35" s="30" t="s">
        <v>37</v>
      </c>
      <c r="C35" s="30" t="s">
        <v>38</v>
      </c>
      <c r="D35" s="30" t="s">
        <v>39</v>
      </c>
      <c r="E35" s="30" t="s">
        <v>40</v>
      </c>
      <c r="F35" s="30">
        <v>14117.43</v>
      </c>
      <c r="G35" s="30" t="s">
        <v>31</v>
      </c>
      <c r="H35" s="30" t="s">
        <v>19</v>
      </c>
      <c r="I35" s="30" t="s">
        <v>75</v>
      </c>
      <c r="J35" s="30" t="s">
        <v>73</v>
      </c>
    </row>
    <row r="36" spans="1:10" x14ac:dyDescent="0.3">
      <c r="A36" s="29" t="s">
        <v>68</v>
      </c>
      <c r="B36" s="30" t="s">
        <v>45</v>
      </c>
      <c r="C36" s="30" t="s">
        <v>46</v>
      </c>
      <c r="D36" s="30" t="s">
        <v>47</v>
      </c>
      <c r="E36" s="30" t="s">
        <v>17</v>
      </c>
      <c r="F36" s="30">
        <v>3400.94</v>
      </c>
      <c r="G36" s="30" t="s">
        <v>18</v>
      </c>
      <c r="H36" s="30" t="s">
        <v>25</v>
      </c>
      <c r="I36" s="30" t="s">
        <v>72</v>
      </c>
      <c r="J36" s="30" t="s">
        <v>74</v>
      </c>
    </row>
    <row r="37" spans="1:10" x14ac:dyDescent="0.3">
      <c r="A37" s="29" t="s">
        <v>69</v>
      </c>
      <c r="B37" s="30" t="s">
        <v>45</v>
      </c>
      <c r="C37" s="30" t="s">
        <v>55</v>
      </c>
      <c r="D37" s="30" t="s">
        <v>56</v>
      </c>
      <c r="E37" s="30" t="s">
        <v>17</v>
      </c>
      <c r="F37" s="30">
        <v>3859.6</v>
      </c>
      <c r="G37" s="30" t="s">
        <v>18</v>
      </c>
      <c r="H37" s="30" t="s">
        <v>19</v>
      </c>
      <c r="I37" s="30" t="s">
        <v>72</v>
      </c>
      <c r="J37" s="30" t="s">
        <v>74</v>
      </c>
    </row>
    <row r="38" spans="1:10" x14ac:dyDescent="0.3">
      <c r="A38" s="29" t="s">
        <v>70</v>
      </c>
      <c r="B38" s="30" t="s">
        <v>37</v>
      </c>
      <c r="C38" s="30" t="s">
        <v>38</v>
      </c>
      <c r="D38" s="30" t="s">
        <v>39</v>
      </c>
      <c r="E38" s="30" t="s">
        <v>40</v>
      </c>
      <c r="F38" s="30">
        <v>15506.26</v>
      </c>
      <c r="G38" s="30" t="s">
        <v>18</v>
      </c>
      <c r="H38" s="30" t="s">
        <v>25</v>
      </c>
      <c r="I38" s="30" t="s">
        <v>75</v>
      </c>
      <c r="J38" s="30" t="s">
        <v>73</v>
      </c>
    </row>
    <row r="39" spans="1:10" x14ac:dyDescent="0.3">
      <c r="A39" s="29" t="s">
        <v>71</v>
      </c>
      <c r="B39" s="30" t="s">
        <v>27</v>
      </c>
      <c r="C39" s="30" t="s">
        <v>65</v>
      </c>
      <c r="D39" s="30" t="s">
        <v>66</v>
      </c>
      <c r="E39" s="30" t="s">
        <v>17</v>
      </c>
      <c r="F39" s="30">
        <v>7874.68</v>
      </c>
      <c r="G39" s="30" t="s">
        <v>31</v>
      </c>
      <c r="H39" s="30" t="s">
        <v>25</v>
      </c>
      <c r="I39" s="30" t="s">
        <v>72</v>
      </c>
      <c r="J39" s="30" t="s">
        <v>74</v>
      </c>
    </row>
    <row r="40" spans="1:10" x14ac:dyDescent="0.3">
      <c r="A40" s="29">
        <v>45447</v>
      </c>
      <c r="B40" s="30" t="s">
        <v>37</v>
      </c>
      <c r="C40" s="30" t="s">
        <v>76</v>
      </c>
      <c r="D40" s="30" t="s">
        <v>77</v>
      </c>
      <c r="E40" s="30" t="s">
        <v>40</v>
      </c>
      <c r="F40" s="30">
        <v>7114.39</v>
      </c>
      <c r="G40" s="30" t="s">
        <v>78</v>
      </c>
      <c r="H40" s="30" t="s">
        <v>19</v>
      </c>
      <c r="I40" s="30" t="s">
        <v>75</v>
      </c>
      <c r="J40" s="30" t="s">
        <v>74</v>
      </c>
    </row>
    <row r="41" spans="1:10" x14ac:dyDescent="0.3">
      <c r="A41" s="29">
        <v>45456</v>
      </c>
      <c r="B41" s="30" t="s">
        <v>37</v>
      </c>
      <c r="C41" s="30" t="s">
        <v>51</v>
      </c>
      <c r="D41" s="30" t="s">
        <v>79</v>
      </c>
      <c r="E41" s="30" t="s">
        <v>40</v>
      </c>
      <c r="F41" s="30">
        <v>6628.01</v>
      </c>
      <c r="G41" s="30" t="s">
        <v>78</v>
      </c>
      <c r="H41" s="30" t="s">
        <v>19</v>
      </c>
      <c r="I41" s="30" t="s">
        <v>80</v>
      </c>
      <c r="J41" s="30" t="s">
        <v>74</v>
      </c>
    </row>
    <row r="42" spans="1:10" x14ac:dyDescent="0.3">
      <c r="A42" s="29">
        <v>45456</v>
      </c>
      <c r="B42" s="30" t="s">
        <v>37</v>
      </c>
      <c r="C42" s="30" t="s">
        <v>81</v>
      </c>
      <c r="D42" s="30" t="s">
        <v>82</v>
      </c>
      <c r="E42" s="30" t="s">
        <v>40</v>
      </c>
      <c r="F42" s="30">
        <v>1530.69</v>
      </c>
      <c r="G42" s="30" t="s">
        <v>24</v>
      </c>
      <c r="H42" s="30" t="s">
        <v>19</v>
      </c>
      <c r="I42" s="30" t="s">
        <v>80</v>
      </c>
      <c r="J42" s="30" t="s">
        <v>83</v>
      </c>
    </row>
    <row r="43" spans="1:10" x14ac:dyDescent="0.3">
      <c r="A43" s="29">
        <v>45457</v>
      </c>
      <c r="B43" s="30" t="s">
        <v>37</v>
      </c>
      <c r="C43" s="30" t="s">
        <v>51</v>
      </c>
      <c r="D43" s="30" t="s">
        <v>79</v>
      </c>
      <c r="E43" s="30" t="s">
        <v>40</v>
      </c>
      <c r="F43" s="30">
        <v>8616.33</v>
      </c>
      <c r="G43" s="30" t="s">
        <v>18</v>
      </c>
      <c r="H43" s="30" t="s">
        <v>19</v>
      </c>
      <c r="I43" s="30" t="s">
        <v>80</v>
      </c>
      <c r="J43" s="30" t="s">
        <v>74</v>
      </c>
    </row>
    <row r="44" spans="1:10" x14ac:dyDescent="0.3">
      <c r="A44" s="29">
        <v>45459</v>
      </c>
      <c r="B44" s="30" t="s">
        <v>37</v>
      </c>
      <c r="C44" s="30" t="s">
        <v>38</v>
      </c>
      <c r="D44" s="30" t="s">
        <v>84</v>
      </c>
      <c r="E44" s="30" t="s">
        <v>40</v>
      </c>
      <c r="F44" s="30">
        <v>8792.85</v>
      </c>
      <c r="G44" s="30" t="s">
        <v>78</v>
      </c>
      <c r="H44" s="30" t="s">
        <v>25</v>
      </c>
      <c r="I44" s="30" t="s">
        <v>75</v>
      </c>
      <c r="J44" s="30" t="s">
        <v>74</v>
      </c>
    </row>
    <row r="45" spans="1:10" x14ac:dyDescent="0.3">
      <c r="A45" s="29">
        <v>45473</v>
      </c>
      <c r="B45" s="30" t="s">
        <v>37</v>
      </c>
      <c r="C45" s="30" t="s">
        <v>81</v>
      </c>
      <c r="D45" s="30" t="s">
        <v>82</v>
      </c>
      <c r="E45" s="30" t="s">
        <v>40</v>
      </c>
      <c r="F45" s="30">
        <v>3198.32</v>
      </c>
      <c r="G45" s="30" t="s">
        <v>24</v>
      </c>
      <c r="H45" s="30" t="s">
        <v>19</v>
      </c>
      <c r="I45" s="30" t="s">
        <v>80</v>
      </c>
      <c r="J45" s="30" t="s">
        <v>83</v>
      </c>
    </row>
    <row r="46" spans="1:10" x14ac:dyDescent="0.3">
      <c r="A46" s="29">
        <v>45476</v>
      </c>
      <c r="B46" s="30" t="s">
        <v>37</v>
      </c>
      <c r="C46" s="30" t="s">
        <v>51</v>
      </c>
      <c r="D46" s="30" t="s">
        <v>79</v>
      </c>
      <c r="E46" s="30" t="s">
        <v>40</v>
      </c>
      <c r="F46" s="30">
        <v>7141.86</v>
      </c>
      <c r="G46" s="30" t="s">
        <v>18</v>
      </c>
      <c r="H46" s="30" t="s">
        <v>19</v>
      </c>
      <c r="I46" s="30" t="s">
        <v>80</v>
      </c>
      <c r="J46" s="30" t="s">
        <v>74</v>
      </c>
    </row>
    <row r="47" spans="1:10" x14ac:dyDescent="0.3">
      <c r="A47" s="29">
        <v>45485</v>
      </c>
      <c r="B47" s="30" t="s">
        <v>37</v>
      </c>
      <c r="C47" s="30" t="s">
        <v>85</v>
      </c>
      <c r="D47" s="30" t="s">
        <v>86</v>
      </c>
      <c r="E47" s="30" t="s">
        <v>40</v>
      </c>
      <c r="F47" s="30">
        <v>8828.7900000000009</v>
      </c>
      <c r="G47" s="30" t="s">
        <v>18</v>
      </c>
      <c r="H47" s="30" t="s">
        <v>19</v>
      </c>
      <c r="I47" s="30" t="s">
        <v>80</v>
      </c>
      <c r="J47" s="30" t="s">
        <v>83</v>
      </c>
    </row>
    <row r="48" spans="1:10" x14ac:dyDescent="0.3">
      <c r="A48" s="29">
        <v>45488</v>
      </c>
      <c r="B48" s="30" t="s">
        <v>37</v>
      </c>
      <c r="C48" s="30" t="s">
        <v>87</v>
      </c>
      <c r="D48" s="30" t="s">
        <v>88</v>
      </c>
      <c r="E48" s="30" t="s">
        <v>40</v>
      </c>
      <c r="F48" s="30">
        <v>9420.74</v>
      </c>
      <c r="G48" s="30" t="s">
        <v>24</v>
      </c>
      <c r="H48" s="30" t="s">
        <v>19</v>
      </c>
      <c r="I48" s="30" t="s">
        <v>80</v>
      </c>
      <c r="J48" s="30" t="s">
        <v>83</v>
      </c>
    </row>
    <row r="49" spans="1:10" x14ac:dyDescent="0.3">
      <c r="A49" s="29">
        <v>45489</v>
      </c>
      <c r="B49" s="30" t="s">
        <v>37</v>
      </c>
      <c r="C49" s="30" t="s">
        <v>81</v>
      </c>
      <c r="D49" s="30" t="s">
        <v>82</v>
      </c>
      <c r="E49" s="30" t="s">
        <v>40</v>
      </c>
      <c r="F49" s="30">
        <v>2635.97</v>
      </c>
      <c r="G49" s="30" t="s">
        <v>18</v>
      </c>
      <c r="H49" s="30" t="s">
        <v>19</v>
      </c>
      <c r="I49" s="30" t="s">
        <v>80</v>
      </c>
      <c r="J49" s="30" t="s">
        <v>83</v>
      </c>
    </row>
    <row r="50" spans="1:10" x14ac:dyDescent="0.3">
      <c r="A50" s="29">
        <v>45500</v>
      </c>
      <c r="B50" s="30" t="s">
        <v>37</v>
      </c>
      <c r="C50" s="30" t="s">
        <v>87</v>
      </c>
      <c r="D50" s="30" t="s">
        <v>88</v>
      </c>
      <c r="E50" s="30" t="s">
        <v>40</v>
      </c>
      <c r="F50" s="30">
        <v>5505.91</v>
      </c>
      <c r="G50" s="30" t="s">
        <v>18</v>
      </c>
      <c r="H50" s="30" t="s">
        <v>19</v>
      </c>
      <c r="I50" s="30" t="s">
        <v>80</v>
      </c>
      <c r="J50" s="30" t="s">
        <v>83</v>
      </c>
    </row>
    <row r="51" spans="1:10" x14ac:dyDescent="0.3">
      <c r="A51" s="29">
        <v>45500</v>
      </c>
      <c r="B51" s="30" t="s">
        <v>37</v>
      </c>
      <c r="C51" s="30" t="s">
        <v>85</v>
      </c>
      <c r="D51" s="30" t="s">
        <v>86</v>
      </c>
      <c r="E51" s="30" t="s">
        <v>40</v>
      </c>
      <c r="F51" s="30">
        <v>4709.33</v>
      </c>
      <c r="G51" s="30" t="s">
        <v>78</v>
      </c>
      <c r="H51" s="30" t="s">
        <v>19</v>
      </c>
      <c r="I51" s="30" t="s">
        <v>80</v>
      </c>
      <c r="J51" s="30" t="s">
        <v>83</v>
      </c>
    </row>
    <row r="52" spans="1:10" x14ac:dyDescent="0.3">
      <c r="A52" s="29">
        <v>45501</v>
      </c>
      <c r="B52" s="30" t="s">
        <v>37</v>
      </c>
      <c r="C52" s="30" t="s">
        <v>76</v>
      </c>
      <c r="D52" s="30" t="s">
        <v>77</v>
      </c>
      <c r="E52" s="30" t="s">
        <v>40</v>
      </c>
      <c r="F52" s="30">
        <v>7653.06</v>
      </c>
      <c r="G52" s="30" t="s">
        <v>18</v>
      </c>
      <c r="H52" s="30" t="s">
        <v>19</v>
      </c>
      <c r="I52" s="30" t="s">
        <v>75</v>
      </c>
      <c r="J52" s="30" t="s">
        <v>74</v>
      </c>
    </row>
    <row r="53" spans="1:10" x14ac:dyDescent="0.3">
      <c r="A53" s="29">
        <v>45503</v>
      </c>
      <c r="B53" s="30" t="s">
        <v>37</v>
      </c>
      <c r="C53" s="30" t="s">
        <v>38</v>
      </c>
      <c r="D53" s="30" t="s">
        <v>84</v>
      </c>
      <c r="E53" s="30" t="s">
        <v>40</v>
      </c>
      <c r="F53" s="30">
        <v>14234.44</v>
      </c>
      <c r="G53" s="30" t="s">
        <v>24</v>
      </c>
      <c r="H53" s="30" t="s">
        <v>25</v>
      </c>
      <c r="I53" s="30" t="s">
        <v>75</v>
      </c>
      <c r="J53" s="30" t="s">
        <v>74</v>
      </c>
    </row>
    <row r="54" spans="1:10" x14ac:dyDescent="0.3">
      <c r="A54" s="29">
        <v>45505</v>
      </c>
      <c r="B54" s="30" t="s">
        <v>37</v>
      </c>
      <c r="C54" s="30" t="s">
        <v>81</v>
      </c>
      <c r="D54" s="30" t="s">
        <v>82</v>
      </c>
      <c r="E54" s="30" t="s">
        <v>40</v>
      </c>
      <c r="F54" s="30">
        <v>9175.4599999999991</v>
      </c>
      <c r="G54" s="30" t="s">
        <v>24</v>
      </c>
      <c r="H54" s="30" t="s">
        <v>19</v>
      </c>
      <c r="I54" s="30" t="s">
        <v>80</v>
      </c>
      <c r="J54" s="30" t="s">
        <v>83</v>
      </c>
    </row>
    <row r="55" spans="1:10" x14ac:dyDescent="0.3">
      <c r="A55" s="29">
        <v>45509</v>
      </c>
      <c r="B55" s="30" t="s">
        <v>37</v>
      </c>
      <c r="C55" s="30" t="s">
        <v>76</v>
      </c>
      <c r="D55" s="30" t="s">
        <v>77</v>
      </c>
      <c r="E55" s="30" t="s">
        <v>40</v>
      </c>
      <c r="F55" s="30">
        <v>8414.59</v>
      </c>
      <c r="G55" s="30" t="s">
        <v>18</v>
      </c>
      <c r="H55" s="30" t="s">
        <v>19</v>
      </c>
      <c r="I55" s="30" t="s">
        <v>75</v>
      </c>
      <c r="J55" s="30" t="s">
        <v>74</v>
      </c>
    </row>
    <row r="56" spans="1:10" x14ac:dyDescent="0.3">
      <c r="A56" s="29">
        <v>45509</v>
      </c>
      <c r="B56" s="30" t="s">
        <v>37</v>
      </c>
      <c r="C56" s="30" t="s">
        <v>38</v>
      </c>
      <c r="D56" s="30" t="s">
        <v>84</v>
      </c>
      <c r="E56" s="30" t="s">
        <v>40</v>
      </c>
      <c r="F56" s="30">
        <v>9805.7199999999993</v>
      </c>
      <c r="G56" s="30" t="s">
        <v>78</v>
      </c>
      <c r="H56" s="30" t="s">
        <v>25</v>
      </c>
      <c r="I56" s="30" t="s">
        <v>75</v>
      </c>
      <c r="J56" s="30" t="s">
        <v>74</v>
      </c>
    </row>
    <row r="57" spans="1:10" x14ac:dyDescent="0.3">
      <c r="A57" s="29">
        <v>45515</v>
      </c>
      <c r="B57" s="30" t="s">
        <v>37</v>
      </c>
      <c r="C57" s="30" t="s">
        <v>51</v>
      </c>
      <c r="D57" s="30" t="s">
        <v>79</v>
      </c>
      <c r="E57" s="30" t="s">
        <v>40</v>
      </c>
      <c r="F57" s="30">
        <v>12604.84</v>
      </c>
      <c r="G57" s="30" t="s">
        <v>89</v>
      </c>
      <c r="H57" s="30" t="s">
        <v>19</v>
      </c>
      <c r="I57" s="30" t="s">
        <v>80</v>
      </c>
      <c r="J57" s="30" t="s">
        <v>74</v>
      </c>
    </row>
    <row r="58" spans="1:10" x14ac:dyDescent="0.3">
      <c r="A58" s="29">
        <v>45516</v>
      </c>
      <c r="B58" s="30" t="s">
        <v>37</v>
      </c>
      <c r="C58" s="30" t="s">
        <v>85</v>
      </c>
      <c r="D58" s="30" t="s">
        <v>86</v>
      </c>
      <c r="E58" s="30" t="s">
        <v>40</v>
      </c>
      <c r="F58" s="30">
        <v>12960.63</v>
      </c>
      <c r="G58" s="30" t="s">
        <v>78</v>
      </c>
      <c r="H58" s="30" t="s">
        <v>19</v>
      </c>
      <c r="I58" s="30" t="s">
        <v>80</v>
      </c>
      <c r="J58" s="30" t="s">
        <v>83</v>
      </c>
    </row>
    <row r="59" spans="1:10" x14ac:dyDescent="0.3">
      <c r="A59" s="29">
        <v>45516</v>
      </c>
      <c r="B59" s="30" t="s">
        <v>37</v>
      </c>
      <c r="C59" s="30" t="s">
        <v>85</v>
      </c>
      <c r="D59" s="30" t="s">
        <v>86</v>
      </c>
      <c r="E59" s="30" t="s">
        <v>40</v>
      </c>
      <c r="F59" s="30">
        <v>12365.99</v>
      </c>
      <c r="G59" s="30" t="s">
        <v>24</v>
      </c>
      <c r="H59" s="30" t="s">
        <v>19</v>
      </c>
      <c r="I59" s="30" t="s">
        <v>80</v>
      </c>
      <c r="J59" s="30" t="s">
        <v>83</v>
      </c>
    </row>
    <row r="60" spans="1:10" x14ac:dyDescent="0.3">
      <c r="A60" s="29">
        <v>45517</v>
      </c>
      <c r="B60" s="30" t="s">
        <v>37</v>
      </c>
      <c r="C60" s="30" t="s">
        <v>81</v>
      </c>
      <c r="D60" s="30" t="s">
        <v>82</v>
      </c>
      <c r="E60" s="30" t="s">
        <v>40</v>
      </c>
      <c r="F60" s="30">
        <v>6355.85</v>
      </c>
      <c r="G60" s="30" t="s">
        <v>78</v>
      </c>
      <c r="H60" s="30" t="s">
        <v>19</v>
      </c>
      <c r="I60" s="30" t="s">
        <v>80</v>
      </c>
      <c r="J60" s="30" t="s">
        <v>83</v>
      </c>
    </row>
    <row r="61" spans="1:10" x14ac:dyDescent="0.3">
      <c r="A61" s="29">
        <v>45519</v>
      </c>
      <c r="B61" s="30" t="s">
        <v>37</v>
      </c>
      <c r="C61" s="30" t="s">
        <v>38</v>
      </c>
      <c r="D61" s="30" t="s">
        <v>84</v>
      </c>
      <c r="E61" s="30" t="s">
        <v>40</v>
      </c>
      <c r="F61" s="30">
        <v>4151.7</v>
      </c>
      <c r="G61" s="30" t="s">
        <v>24</v>
      </c>
      <c r="H61" s="30" t="s">
        <v>25</v>
      </c>
      <c r="I61" s="30" t="s">
        <v>75</v>
      </c>
      <c r="J61" s="30" t="s">
        <v>74</v>
      </c>
    </row>
    <row r="62" spans="1:10" x14ac:dyDescent="0.3">
      <c r="A62" s="29">
        <v>45519</v>
      </c>
      <c r="B62" s="30" t="s">
        <v>37</v>
      </c>
      <c r="C62" s="30" t="s">
        <v>87</v>
      </c>
      <c r="D62" s="30" t="s">
        <v>88</v>
      </c>
      <c r="E62" s="30" t="s">
        <v>40</v>
      </c>
      <c r="F62" s="30">
        <v>4859.7299999999996</v>
      </c>
      <c r="G62" s="30" t="s">
        <v>24</v>
      </c>
      <c r="H62" s="30" t="s">
        <v>19</v>
      </c>
      <c r="I62" s="30" t="s">
        <v>80</v>
      </c>
      <c r="J62" s="30" t="s">
        <v>83</v>
      </c>
    </row>
    <row r="63" spans="1:10" x14ac:dyDescent="0.3">
      <c r="A63" s="29">
        <v>45519</v>
      </c>
      <c r="B63" s="30" t="s">
        <v>37</v>
      </c>
      <c r="C63" s="30" t="s">
        <v>38</v>
      </c>
      <c r="D63" s="30" t="s">
        <v>84</v>
      </c>
      <c r="E63" s="30" t="s">
        <v>40</v>
      </c>
      <c r="F63" s="30">
        <v>716.49</v>
      </c>
      <c r="G63" s="30" t="s">
        <v>78</v>
      </c>
      <c r="H63" s="30" t="s">
        <v>25</v>
      </c>
      <c r="I63" s="30" t="s">
        <v>75</v>
      </c>
      <c r="J63" s="30" t="s">
        <v>74</v>
      </c>
    </row>
    <row r="64" spans="1:10" x14ac:dyDescent="0.3">
      <c r="A64" s="29">
        <v>45520</v>
      </c>
      <c r="B64" s="30" t="s">
        <v>37</v>
      </c>
      <c r="C64" s="30" t="s">
        <v>87</v>
      </c>
      <c r="D64" s="30" t="s">
        <v>88</v>
      </c>
      <c r="E64" s="30" t="s">
        <v>40</v>
      </c>
      <c r="F64" s="30">
        <v>3466.83</v>
      </c>
      <c r="G64" s="30" t="s">
        <v>89</v>
      </c>
      <c r="H64" s="30" t="s">
        <v>19</v>
      </c>
      <c r="I64" s="30" t="s">
        <v>80</v>
      </c>
      <c r="J64" s="30" t="s">
        <v>83</v>
      </c>
    </row>
    <row r="65" spans="1:10" x14ac:dyDescent="0.3">
      <c r="A65" s="29">
        <v>45521</v>
      </c>
      <c r="B65" s="30" t="s">
        <v>37</v>
      </c>
      <c r="C65" s="30" t="s">
        <v>51</v>
      </c>
      <c r="D65" s="30" t="s">
        <v>79</v>
      </c>
      <c r="E65" s="30" t="s">
        <v>40</v>
      </c>
      <c r="F65" s="30">
        <v>1215.6300000000001</v>
      </c>
      <c r="G65" s="30" t="s">
        <v>89</v>
      </c>
      <c r="H65" s="30" t="s">
        <v>19</v>
      </c>
      <c r="I65" s="30" t="s">
        <v>80</v>
      </c>
      <c r="J65" s="30" t="s">
        <v>74</v>
      </c>
    </row>
    <row r="66" spans="1:10" x14ac:dyDescent="0.3">
      <c r="A66" s="29">
        <v>45522</v>
      </c>
      <c r="B66" s="30" t="s">
        <v>37</v>
      </c>
      <c r="C66" s="30" t="s">
        <v>81</v>
      </c>
      <c r="D66" s="30" t="s">
        <v>82</v>
      </c>
      <c r="E66" s="30" t="s">
        <v>40</v>
      </c>
      <c r="F66" s="30">
        <v>4005.52</v>
      </c>
      <c r="G66" s="30" t="s">
        <v>89</v>
      </c>
      <c r="H66" s="30" t="s">
        <v>19</v>
      </c>
      <c r="I66" s="30" t="s">
        <v>80</v>
      </c>
      <c r="J66" s="30" t="s">
        <v>83</v>
      </c>
    </row>
    <row r="67" spans="1:10" x14ac:dyDescent="0.3">
      <c r="A67" s="29">
        <v>45525</v>
      </c>
      <c r="B67" s="30" t="s">
        <v>37</v>
      </c>
      <c r="C67" s="30" t="s">
        <v>51</v>
      </c>
      <c r="D67" s="30" t="s">
        <v>79</v>
      </c>
      <c r="E67" s="30" t="s">
        <v>40</v>
      </c>
      <c r="F67" s="30">
        <v>14118.44</v>
      </c>
      <c r="G67" s="30" t="s">
        <v>18</v>
      </c>
      <c r="H67" s="30" t="s">
        <v>19</v>
      </c>
      <c r="I67" s="30" t="s">
        <v>80</v>
      </c>
      <c r="J67" s="30" t="s">
        <v>74</v>
      </c>
    </row>
    <row r="68" spans="1:10" x14ac:dyDescent="0.3">
      <c r="A68" s="29">
        <v>45525</v>
      </c>
      <c r="B68" s="30" t="s">
        <v>37</v>
      </c>
      <c r="C68" s="30" t="s">
        <v>81</v>
      </c>
      <c r="D68" s="30" t="s">
        <v>82</v>
      </c>
      <c r="E68" s="30" t="s">
        <v>40</v>
      </c>
      <c r="F68" s="30">
        <v>11125.31</v>
      </c>
      <c r="G68" s="30" t="s">
        <v>18</v>
      </c>
      <c r="H68" s="30" t="s">
        <v>19</v>
      </c>
      <c r="I68" s="30" t="s">
        <v>80</v>
      </c>
      <c r="J68" s="30" t="s">
        <v>83</v>
      </c>
    </row>
    <row r="69" spans="1:10" x14ac:dyDescent="0.3">
      <c r="A69" s="29">
        <v>45533</v>
      </c>
      <c r="B69" s="30" t="s">
        <v>37</v>
      </c>
      <c r="C69" s="30" t="s">
        <v>51</v>
      </c>
      <c r="D69" s="30" t="s">
        <v>79</v>
      </c>
      <c r="E69" s="30" t="s">
        <v>40</v>
      </c>
      <c r="F69" s="30">
        <v>10475.23</v>
      </c>
      <c r="G69" s="30" t="s">
        <v>89</v>
      </c>
      <c r="H69" s="30" t="s">
        <v>19</v>
      </c>
      <c r="I69" s="30" t="s">
        <v>80</v>
      </c>
      <c r="J69" s="30" t="s">
        <v>74</v>
      </c>
    </row>
  </sheetData>
  <autoFilter ref="A14:J69" xr:uid="{005A0F6B-031B-4CE3-9C99-ECF0A4BFEBFB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B281-3F73-4DD8-9FC5-F8FC897413A9}">
  <dimension ref="B12:B19"/>
  <sheetViews>
    <sheetView zoomScale="108" workbookViewId="0">
      <selection activeCell="G19" sqref="G19"/>
    </sheetView>
  </sheetViews>
  <sheetFormatPr baseColWidth="10" defaultRowHeight="14.4" x14ac:dyDescent="0.3"/>
  <cols>
    <col min="1" max="1" width="6.21875" customWidth="1"/>
    <col min="2" max="2" width="31.21875" bestFit="1" customWidth="1"/>
  </cols>
  <sheetData>
    <row r="12" spans="2:2" x14ac:dyDescent="0.3">
      <c r="B12" s="12" t="s">
        <v>135</v>
      </c>
    </row>
    <row r="14" spans="2:2" x14ac:dyDescent="0.3">
      <c r="B14" s="4"/>
    </row>
    <row r="15" spans="2:2" x14ac:dyDescent="0.3">
      <c r="B15" s="4"/>
    </row>
    <row r="16" spans="2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7244-1F9A-417A-A5AF-558C80379779}">
  <dimension ref="A4:J54"/>
  <sheetViews>
    <sheetView tabSelected="1" workbookViewId="0">
      <selection activeCell="D17" sqref="D17"/>
    </sheetView>
  </sheetViews>
  <sheetFormatPr baseColWidth="10" defaultRowHeight="14.4" x14ac:dyDescent="0.3"/>
  <cols>
    <col min="1" max="1" width="11.6640625" bestFit="1" customWidth="1"/>
    <col min="2" max="2" width="13.77734375" bestFit="1" customWidth="1"/>
    <col min="3" max="3" width="20.44140625" bestFit="1" customWidth="1"/>
    <col min="4" max="4" width="32.77734375" bestFit="1" customWidth="1"/>
    <col min="5" max="5" width="10.88671875" bestFit="1" customWidth="1"/>
    <col min="6" max="6" width="11" bestFit="1" customWidth="1"/>
    <col min="7" max="7" width="14.88671875" bestFit="1" customWidth="1"/>
    <col min="8" max="8" width="10.109375" bestFit="1" customWidth="1"/>
    <col min="9" max="9" width="15.109375" customWidth="1"/>
    <col min="10" max="10" width="15.33203125" bestFit="1" customWidth="1"/>
  </cols>
  <sheetData>
    <row r="4" spans="1:10" ht="37.799999999999997" x14ac:dyDescent="0.3">
      <c r="A4" s="6" t="s">
        <v>0</v>
      </c>
      <c r="B4" s="7" t="s">
        <v>9</v>
      </c>
      <c r="C4" s="7" t="s">
        <v>8</v>
      </c>
      <c r="D4" s="7" t="s">
        <v>7</v>
      </c>
      <c r="E4" s="7" t="s">
        <v>6</v>
      </c>
      <c r="F4" s="7" t="s">
        <v>5</v>
      </c>
      <c r="G4" s="7" t="s">
        <v>4</v>
      </c>
      <c r="H4" s="7" t="s">
        <v>3</v>
      </c>
      <c r="I4" s="7" t="s">
        <v>2</v>
      </c>
      <c r="J4" s="7" t="s">
        <v>1</v>
      </c>
    </row>
    <row r="5" spans="1:10" x14ac:dyDescent="0.3">
      <c r="A5" s="37" cm="1">
        <f t="array" ref="A5:J54">_xlfn.VSTACK([1]!Ingresos[#Data],[1]Gastos!A12:J31)</f>
        <v>45865</v>
      </c>
      <c r="B5" s="9" t="str">
        <v>Ingresos</v>
      </c>
      <c r="C5" s="9" t="str">
        <v>Bonificación</v>
      </c>
      <c r="D5" s="9" t="str">
        <v>Bonificación por buen desempeño</v>
      </c>
      <c r="E5" s="9" t="str">
        <v>Ingreso</v>
      </c>
      <c r="F5" s="38">
        <v>4709.33</v>
      </c>
      <c r="G5" s="9" t="str">
        <v>Depósito</v>
      </c>
      <c r="H5" s="9" t="str">
        <v>Variable</v>
      </c>
      <c r="I5" s="9" t="str">
        <v>Extra</v>
      </c>
      <c r="J5" s="9" t="str">
        <v>Inesperado</v>
      </c>
    </row>
    <row r="6" spans="1:10" x14ac:dyDescent="0.3">
      <c r="A6" s="37">
        <v>45850</v>
      </c>
      <c r="B6" s="9" t="str">
        <v>Ingresos</v>
      </c>
      <c r="C6" s="9" t="str">
        <v>Bonificación</v>
      </c>
      <c r="D6" s="9" t="str">
        <v>Bonificación por buen desempeño</v>
      </c>
      <c r="E6" s="9" t="str">
        <v>Ingreso</v>
      </c>
      <c r="F6" s="38">
        <v>8828.7900000000009</v>
      </c>
      <c r="G6" s="9" t="str">
        <v>Transferencia</v>
      </c>
      <c r="H6" s="9" t="str">
        <v>Variable</v>
      </c>
      <c r="I6" s="9" t="str">
        <v>Extra</v>
      </c>
      <c r="J6" s="9" t="str">
        <v>Inesperado</v>
      </c>
    </row>
    <row r="7" spans="1:10" x14ac:dyDescent="0.3">
      <c r="A7" s="37">
        <v>45881</v>
      </c>
      <c r="B7" s="9" t="str">
        <v>Ingresos</v>
      </c>
      <c r="C7" s="9" t="str">
        <v>Bonificación</v>
      </c>
      <c r="D7" s="9" t="str">
        <v>Bonificación por buen desempeño</v>
      </c>
      <c r="E7" s="9" t="str">
        <v>Ingreso</v>
      </c>
      <c r="F7" s="38">
        <v>12365.99</v>
      </c>
      <c r="G7" s="9" t="str">
        <v>Efectivo</v>
      </c>
      <c r="H7" s="9" t="str">
        <v>Variable</v>
      </c>
      <c r="I7" s="9" t="str">
        <v>Extra</v>
      </c>
      <c r="J7" s="9" t="str">
        <v>Inesperado</v>
      </c>
    </row>
    <row r="8" spans="1:10" x14ac:dyDescent="0.3">
      <c r="A8" s="37">
        <v>45881</v>
      </c>
      <c r="B8" s="9" t="str">
        <v>Ingresos</v>
      </c>
      <c r="C8" s="9" t="str">
        <v>Bonificación</v>
      </c>
      <c r="D8" s="9" t="str">
        <v>Bonificación por buen desempeño</v>
      </c>
      <c r="E8" s="9" t="str">
        <v>Ingreso</v>
      </c>
      <c r="F8" s="38">
        <v>12960.63</v>
      </c>
      <c r="G8" s="9" t="str">
        <v>Depósito</v>
      </c>
      <c r="H8" s="9" t="str">
        <v>Variable</v>
      </c>
      <c r="I8" s="9" t="str">
        <v>Extra</v>
      </c>
      <c r="J8" s="9" t="str">
        <v>Inesperado</v>
      </c>
    </row>
    <row r="9" spans="1:10" x14ac:dyDescent="0.3">
      <c r="A9" s="37">
        <v>45886</v>
      </c>
      <c r="B9" s="9" t="str">
        <v>Ingresos</v>
      </c>
      <c r="C9" s="9" t="str">
        <v>Freelance</v>
      </c>
      <c r="D9" s="9" t="str">
        <v>Proyecto freelance UX para startup</v>
      </c>
      <c r="E9" s="9" t="str">
        <v>Ingreso</v>
      </c>
      <c r="F9" s="38">
        <v>1215.6300000000001</v>
      </c>
      <c r="G9" s="9" t="str">
        <v>PayPal</v>
      </c>
      <c r="H9" s="9" t="str">
        <v>Variable</v>
      </c>
      <c r="I9" s="9" t="str">
        <v>Extra</v>
      </c>
      <c r="J9" s="9" t="str">
        <v>Planeado</v>
      </c>
    </row>
    <row r="10" spans="1:10" x14ac:dyDescent="0.3">
      <c r="A10" s="37">
        <v>45821</v>
      </c>
      <c r="B10" s="9" t="str">
        <v>Ingresos</v>
      </c>
      <c r="C10" s="9" t="str">
        <v>Freelance</v>
      </c>
      <c r="D10" s="9" t="str">
        <v>Proyecto freelance UX para startup</v>
      </c>
      <c r="E10" s="9" t="str">
        <v>Ingreso</v>
      </c>
      <c r="F10" s="38">
        <v>6628.01</v>
      </c>
      <c r="G10" s="9" t="str">
        <v>Depósito</v>
      </c>
      <c r="H10" s="9" t="str">
        <v>Variable</v>
      </c>
      <c r="I10" s="9" t="str">
        <v>Extra</v>
      </c>
      <c r="J10" s="9" t="str">
        <v>Planeado</v>
      </c>
    </row>
    <row r="11" spans="1:10" x14ac:dyDescent="0.3">
      <c r="A11" s="37">
        <v>45841</v>
      </c>
      <c r="B11" s="9" t="str">
        <v>Ingresos</v>
      </c>
      <c r="C11" s="9" t="str">
        <v>Freelance</v>
      </c>
      <c r="D11" s="9" t="str">
        <v>Proyecto freelance UX para startup</v>
      </c>
      <c r="E11" s="9" t="str">
        <v>Ingreso</v>
      </c>
      <c r="F11" s="38">
        <v>7141.86</v>
      </c>
      <c r="G11" s="9" t="str">
        <v>Transferencia</v>
      </c>
      <c r="H11" s="9" t="str">
        <v>Variable</v>
      </c>
      <c r="I11" s="9" t="str">
        <v>Extra</v>
      </c>
      <c r="J11" s="9" t="str">
        <v>Planeado</v>
      </c>
    </row>
    <row r="12" spans="1:10" x14ac:dyDescent="0.3">
      <c r="A12" s="37">
        <v>45822</v>
      </c>
      <c r="B12" s="9" t="str">
        <v>Ingresos</v>
      </c>
      <c r="C12" s="9" t="str">
        <v>Freelance</v>
      </c>
      <c r="D12" s="9" t="str">
        <v>Proyecto freelance UX para startup</v>
      </c>
      <c r="E12" s="9" t="str">
        <v>Ingreso</v>
      </c>
      <c r="F12" s="38">
        <v>8616.33</v>
      </c>
      <c r="G12" s="9" t="str">
        <v>Transferencia</v>
      </c>
      <c r="H12" s="9" t="str">
        <v>Variable</v>
      </c>
      <c r="I12" s="9" t="str">
        <v>Extra</v>
      </c>
      <c r="J12" s="9" t="str">
        <v>Planeado</v>
      </c>
    </row>
    <row r="13" spans="1:10" x14ac:dyDescent="0.3">
      <c r="A13" s="37">
        <v>45898</v>
      </c>
      <c r="B13" s="9" t="str">
        <v>Ingresos</v>
      </c>
      <c r="C13" s="9" t="str">
        <v>Freelance</v>
      </c>
      <c r="D13" s="9" t="str">
        <v>Proyecto freelance UX para startup</v>
      </c>
      <c r="E13" s="9" t="str">
        <v>Ingreso</v>
      </c>
      <c r="F13" s="38">
        <v>10475.23</v>
      </c>
      <c r="G13" s="9" t="str">
        <v>PayPal</v>
      </c>
      <c r="H13" s="9" t="str">
        <v>Variable</v>
      </c>
      <c r="I13" s="9" t="str">
        <v>Extra</v>
      </c>
      <c r="J13" s="9" t="str">
        <v>Planeado</v>
      </c>
    </row>
    <row r="14" spans="1:10" x14ac:dyDescent="0.3">
      <c r="A14" s="37">
        <v>45880</v>
      </c>
      <c r="B14" s="9" t="str">
        <v>Ingresos</v>
      </c>
      <c r="C14" s="9" t="str">
        <v>Freelance</v>
      </c>
      <c r="D14" s="9" t="str">
        <v>Proyecto freelance UX para startup</v>
      </c>
      <c r="E14" s="9" t="str">
        <v>Ingreso</v>
      </c>
      <c r="F14" s="38">
        <v>12604.84</v>
      </c>
      <c r="G14" s="9" t="str">
        <v>PayPal</v>
      </c>
      <c r="H14" s="9" t="str">
        <v>Variable</v>
      </c>
      <c r="I14" s="9" t="str">
        <v>Extra</v>
      </c>
      <c r="J14" s="9" t="str">
        <v>Planeado</v>
      </c>
    </row>
    <row r="15" spans="1:10" x14ac:dyDescent="0.3">
      <c r="A15" s="37">
        <v>45890</v>
      </c>
      <c r="B15" s="9" t="str">
        <v>Ingresos</v>
      </c>
      <c r="C15" s="9" t="str">
        <v>Freelance</v>
      </c>
      <c r="D15" s="9" t="str">
        <v>Proyecto freelance UX para startup</v>
      </c>
      <c r="E15" s="9" t="str">
        <v>Ingreso</v>
      </c>
      <c r="F15" s="38">
        <v>14118.44</v>
      </c>
      <c r="G15" s="9" t="str">
        <v>Transferencia</v>
      </c>
      <c r="H15" s="9" t="str">
        <v>Variable</v>
      </c>
      <c r="I15" s="9" t="str">
        <v>Extra</v>
      </c>
      <c r="J15" s="9" t="str">
        <v>Planeado</v>
      </c>
    </row>
    <row r="16" spans="1:10" x14ac:dyDescent="0.3">
      <c r="A16" s="37">
        <v>45812</v>
      </c>
      <c r="B16" s="9" t="str">
        <v>Ingresos</v>
      </c>
      <c r="C16" s="9" t="str">
        <v>Reembolso</v>
      </c>
      <c r="D16" s="9" t="str">
        <v>Reembolso por gastos de trabajo</v>
      </c>
      <c r="E16" s="9" t="str">
        <v>Ingreso</v>
      </c>
      <c r="F16" s="38">
        <v>7114.39</v>
      </c>
      <c r="G16" s="9" t="str">
        <v>Depósito</v>
      </c>
      <c r="H16" s="9" t="str">
        <v>Variable</v>
      </c>
      <c r="I16" s="9" t="str">
        <v>Necesario</v>
      </c>
      <c r="J16" s="9" t="str">
        <v>Planeado</v>
      </c>
    </row>
    <row r="17" spans="1:10" x14ac:dyDescent="0.3">
      <c r="A17" s="37">
        <v>45866</v>
      </c>
      <c r="B17" s="9" t="str">
        <v>Ingresos</v>
      </c>
      <c r="C17" s="9" t="str">
        <v>Reembolso</v>
      </c>
      <c r="D17" s="9" t="str">
        <v>Reembolso por gastos de trabajo</v>
      </c>
      <c r="E17" s="9" t="str">
        <v>Ingreso</v>
      </c>
      <c r="F17" s="38">
        <v>7653.06</v>
      </c>
      <c r="G17" s="9" t="str">
        <v>Transferencia</v>
      </c>
      <c r="H17" s="9" t="str">
        <v>Variable</v>
      </c>
      <c r="I17" s="9" t="str">
        <v>Necesario</v>
      </c>
      <c r="J17" s="9" t="str">
        <v>Planeado</v>
      </c>
    </row>
    <row r="18" spans="1:10" x14ac:dyDescent="0.3">
      <c r="A18" s="37">
        <v>45874</v>
      </c>
      <c r="B18" s="9" t="str">
        <v>Ingresos</v>
      </c>
      <c r="C18" s="9" t="str">
        <v>Reembolso</v>
      </c>
      <c r="D18" s="9" t="str">
        <v>Reembolso por gastos de trabajo</v>
      </c>
      <c r="E18" s="9" t="str">
        <v>Ingreso</v>
      </c>
      <c r="F18" s="38">
        <v>8414.59</v>
      </c>
      <c r="G18" s="9" t="str">
        <v>Transferencia</v>
      </c>
      <c r="H18" s="9" t="str">
        <v>Variable</v>
      </c>
      <c r="I18" s="9" t="str">
        <v>Necesario</v>
      </c>
      <c r="J18" s="9" t="str">
        <v>Planeado</v>
      </c>
    </row>
    <row r="19" spans="1:10" x14ac:dyDescent="0.3">
      <c r="A19" s="37">
        <v>45821</v>
      </c>
      <c r="B19" s="9" t="str">
        <v>Ingresos</v>
      </c>
      <c r="C19" s="9" t="str">
        <v>Regalo</v>
      </c>
      <c r="D19" s="9" t="str">
        <v>Regalo de cumpleaños de papás</v>
      </c>
      <c r="E19" s="9" t="str">
        <v>Ingreso</v>
      </c>
      <c r="F19" s="38">
        <v>1530.69</v>
      </c>
      <c r="G19" s="9" t="str">
        <v>Efectivo</v>
      </c>
      <c r="H19" s="9" t="str">
        <v>Variable</v>
      </c>
      <c r="I19" s="9" t="str">
        <v>Extra</v>
      </c>
      <c r="J19" s="9" t="str">
        <v>Inesperado</v>
      </c>
    </row>
    <row r="20" spans="1:10" x14ac:dyDescent="0.3">
      <c r="A20" s="37">
        <v>45854</v>
      </c>
      <c r="B20" s="9" t="str">
        <v>Ingresos</v>
      </c>
      <c r="C20" s="9" t="str">
        <v>Regalo</v>
      </c>
      <c r="D20" s="9" t="str">
        <v>Regalo de cumpleaños de papás</v>
      </c>
      <c r="E20" s="9" t="str">
        <v>Ingreso</v>
      </c>
      <c r="F20" s="38">
        <v>2635.97</v>
      </c>
      <c r="G20" s="9" t="str">
        <v>Transferencia</v>
      </c>
      <c r="H20" s="9" t="str">
        <v>Variable</v>
      </c>
      <c r="I20" s="9" t="str">
        <v>Extra</v>
      </c>
      <c r="J20" s="9" t="str">
        <v>Inesperado</v>
      </c>
    </row>
    <row r="21" spans="1:10" x14ac:dyDescent="0.3">
      <c r="A21" s="37">
        <v>45838</v>
      </c>
      <c r="B21" s="9" t="str">
        <v>Ingresos</v>
      </c>
      <c r="C21" s="9" t="str">
        <v>Regalo</v>
      </c>
      <c r="D21" s="9" t="str">
        <v>Regalo de cumpleaños de papás</v>
      </c>
      <c r="E21" s="9" t="str">
        <v>Ingreso</v>
      </c>
      <c r="F21" s="38">
        <v>3198.32</v>
      </c>
      <c r="G21" s="9" t="str">
        <v>Efectivo</v>
      </c>
      <c r="H21" s="9" t="str">
        <v>Variable</v>
      </c>
      <c r="I21" s="9" t="str">
        <v>Extra</v>
      </c>
      <c r="J21" s="9" t="str">
        <v>Inesperado</v>
      </c>
    </row>
    <row r="22" spans="1:10" x14ac:dyDescent="0.3">
      <c r="A22" s="37">
        <v>45887</v>
      </c>
      <c r="B22" s="9" t="str">
        <v>Ingresos</v>
      </c>
      <c r="C22" s="9" t="str">
        <v>Regalo</v>
      </c>
      <c r="D22" s="9" t="str">
        <v>Regalo de cumpleaños de papás</v>
      </c>
      <c r="E22" s="9" t="str">
        <v>Ingreso</v>
      </c>
      <c r="F22" s="38">
        <v>4005.52</v>
      </c>
      <c r="G22" s="9" t="str">
        <v>PayPal</v>
      </c>
      <c r="H22" s="9" t="str">
        <v>Variable</v>
      </c>
      <c r="I22" s="9" t="str">
        <v>Extra</v>
      </c>
      <c r="J22" s="9" t="str">
        <v>Inesperado</v>
      </c>
    </row>
    <row r="23" spans="1:10" x14ac:dyDescent="0.3">
      <c r="A23" s="37">
        <v>45882</v>
      </c>
      <c r="B23" s="9" t="str">
        <v>Ingresos</v>
      </c>
      <c r="C23" s="9" t="str">
        <v>Regalo</v>
      </c>
      <c r="D23" s="9" t="str">
        <v>Regalo de cumpleaños de papás</v>
      </c>
      <c r="E23" s="9" t="str">
        <v>Ingreso</v>
      </c>
      <c r="F23" s="38">
        <v>6355.85</v>
      </c>
      <c r="G23" s="9" t="str">
        <v>Depósito</v>
      </c>
      <c r="H23" s="9" t="str">
        <v>Variable</v>
      </c>
      <c r="I23" s="9" t="str">
        <v>Extra</v>
      </c>
      <c r="J23" s="9" t="str">
        <v>Inesperado</v>
      </c>
    </row>
    <row r="24" spans="1:10" x14ac:dyDescent="0.3">
      <c r="A24" s="37">
        <v>45870</v>
      </c>
      <c r="B24" s="9" t="str">
        <v>Ingresos</v>
      </c>
      <c r="C24" s="9" t="str">
        <v>Regalo</v>
      </c>
      <c r="D24" s="9" t="str">
        <v>Regalo de cumpleaños de papás</v>
      </c>
      <c r="E24" s="9" t="str">
        <v>Ingreso</v>
      </c>
      <c r="F24" s="38">
        <v>9175.4599999999991</v>
      </c>
      <c r="G24" s="9" t="str">
        <v>Efectivo</v>
      </c>
      <c r="H24" s="9" t="str">
        <v>Variable</v>
      </c>
      <c r="I24" s="9" t="str">
        <v>Extra</v>
      </c>
      <c r="J24" s="9" t="str">
        <v>Inesperado</v>
      </c>
    </row>
    <row r="25" spans="1:10" x14ac:dyDescent="0.3">
      <c r="A25" s="37">
        <v>45890</v>
      </c>
      <c r="B25" s="9" t="str">
        <v>Ingresos</v>
      </c>
      <c r="C25" s="9" t="str">
        <v>Regalo</v>
      </c>
      <c r="D25" s="9" t="str">
        <v>Regalo de cumpleaños de papás</v>
      </c>
      <c r="E25" s="9" t="str">
        <v>Ingreso</v>
      </c>
      <c r="F25" s="38">
        <v>11125.31</v>
      </c>
      <c r="G25" s="9" t="str">
        <v>Transferencia</v>
      </c>
      <c r="H25" s="9" t="str">
        <v>Variable</v>
      </c>
      <c r="I25" s="9" t="str">
        <v>Extra</v>
      </c>
      <c r="J25" s="9" t="str">
        <v>Inesperado</v>
      </c>
    </row>
    <row r="26" spans="1:10" x14ac:dyDescent="0.3">
      <c r="A26" s="37">
        <v>45884</v>
      </c>
      <c r="B26" s="9" t="str">
        <v>Ingresos</v>
      </c>
      <c r="C26" s="9" t="str">
        <v>Sueldo</v>
      </c>
      <c r="D26" s="9" t="str">
        <v>Pago mensual empresa UXCorp</v>
      </c>
      <c r="E26" s="9" t="str">
        <v>Ingreso</v>
      </c>
      <c r="F26" s="38">
        <v>716.49</v>
      </c>
      <c r="G26" s="9" t="str">
        <v>Depósito</v>
      </c>
      <c r="H26" s="9" t="str">
        <v>Fijo</v>
      </c>
      <c r="I26" s="9" t="str">
        <v>Necesario</v>
      </c>
      <c r="J26" s="9" t="str">
        <v>Planeado</v>
      </c>
    </row>
    <row r="27" spans="1:10" x14ac:dyDescent="0.3">
      <c r="A27" s="37">
        <v>45884</v>
      </c>
      <c r="B27" s="9" t="str">
        <v>Ingresos</v>
      </c>
      <c r="C27" s="9" t="str">
        <v>Sueldo</v>
      </c>
      <c r="D27" s="9" t="str">
        <v>Pago mensual empresa UXCorp</v>
      </c>
      <c r="E27" s="9" t="str">
        <v>Ingreso</v>
      </c>
      <c r="F27" s="38">
        <v>4151.7</v>
      </c>
      <c r="G27" s="9" t="str">
        <v>Efectivo</v>
      </c>
      <c r="H27" s="9" t="str">
        <v>Fijo</v>
      </c>
      <c r="I27" s="9" t="str">
        <v>Necesario</v>
      </c>
      <c r="J27" s="9" t="str">
        <v>Planeado</v>
      </c>
    </row>
    <row r="28" spans="1:10" x14ac:dyDescent="0.3">
      <c r="A28" s="37">
        <v>45874</v>
      </c>
      <c r="B28" s="9" t="str">
        <v>Ingresos</v>
      </c>
      <c r="C28" s="9" t="str">
        <v>Sueldo</v>
      </c>
      <c r="D28" s="9" t="str">
        <v>Pago mensual empresa UXCorp</v>
      </c>
      <c r="E28" s="9" t="str">
        <v>Ingreso</v>
      </c>
      <c r="F28" s="38">
        <v>9805.7199999999993</v>
      </c>
      <c r="G28" s="9" t="str">
        <v>Depósito</v>
      </c>
      <c r="H28" s="9" t="str">
        <v>Fijo</v>
      </c>
      <c r="I28" s="9" t="str">
        <v>Necesario</v>
      </c>
      <c r="J28" s="9" t="str">
        <v>Planeado</v>
      </c>
    </row>
    <row r="29" spans="1:10" x14ac:dyDescent="0.3">
      <c r="A29" s="37">
        <v>45868</v>
      </c>
      <c r="B29" s="9" t="str">
        <v>Ingresos</v>
      </c>
      <c r="C29" s="9" t="str">
        <v>Sueldo</v>
      </c>
      <c r="D29" s="9" t="str">
        <v>Pago mensual empresa UXCorp</v>
      </c>
      <c r="E29" s="9" t="str">
        <v>Ingreso</v>
      </c>
      <c r="F29" s="38">
        <v>14234.44</v>
      </c>
      <c r="G29" s="9" t="str">
        <v>Efectivo</v>
      </c>
      <c r="H29" s="9" t="str">
        <v>Fijo</v>
      </c>
      <c r="I29" s="9" t="str">
        <v>Necesario</v>
      </c>
      <c r="J29" s="9" t="str">
        <v>Planeado</v>
      </c>
    </row>
    <row r="30" spans="1:10" x14ac:dyDescent="0.3">
      <c r="A30" s="37">
        <v>45824</v>
      </c>
      <c r="B30" s="9" t="str">
        <v>Ingresos</v>
      </c>
      <c r="C30" s="9" t="str">
        <v>Sueldo</v>
      </c>
      <c r="D30" s="9" t="str">
        <v>Pago mensual empresa UXCorp</v>
      </c>
      <c r="E30" s="9" t="str">
        <v>Ingreso</v>
      </c>
      <c r="F30" s="38" t="str">
        <v>REVISAR</v>
      </c>
      <c r="G30" s="9" t="str">
        <v>Depósito</v>
      </c>
      <c r="H30" s="9" t="str">
        <v>Fijo</v>
      </c>
      <c r="I30" s="9" t="str">
        <v>Necesario</v>
      </c>
      <c r="J30" s="9" t="str">
        <v>Planeado</v>
      </c>
    </row>
    <row r="31" spans="1:10" x14ac:dyDescent="0.3">
      <c r="A31" s="37">
        <v>45885</v>
      </c>
      <c r="B31" s="9" t="str">
        <v>Ingresos</v>
      </c>
      <c r="C31" s="9" t="str">
        <v>Venta de segunda mano</v>
      </c>
      <c r="D31" s="9" t="str">
        <v>Venta de ropa y gadgets usados</v>
      </c>
      <c r="E31" s="9" t="str">
        <v>Ingreso</v>
      </c>
      <c r="F31" s="38">
        <v>3466.83</v>
      </c>
      <c r="G31" s="9" t="str">
        <v>PayPal</v>
      </c>
      <c r="H31" s="9" t="str">
        <v>Variable</v>
      </c>
      <c r="I31" s="9" t="str">
        <v>Extra</v>
      </c>
      <c r="J31" s="9" t="str">
        <v>Inesperado</v>
      </c>
    </row>
    <row r="32" spans="1:10" x14ac:dyDescent="0.3">
      <c r="A32" s="37">
        <v>45884</v>
      </c>
      <c r="B32" s="9" t="str">
        <v>Ingresos</v>
      </c>
      <c r="C32" s="9" t="str">
        <v>Venta de segunda mano</v>
      </c>
      <c r="D32" s="9" t="str">
        <v>Venta de ropa y gadgets usados</v>
      </c>
      <c r="E32" s="9" t="str">
        <v>Ingreso</v>
      </c>
      <c r="F32" s="38">
        <v>4859.7299999999996</v>
      </c>
      <c r="G32" s="9" t="str">
        <v>Efectivo</v>
      </c>
      <c r="H32" s="9" t="str">
        <v>Variable</v>
      </c>
      <c r="I32" s="9" t="str">
        <v>Extra</v>
      </c>
      <c r="J32" s="9" t="str">
        <v>Inesperado</v>
      </c>
    </row>
    <row r="33" spans="1:10" x14ac:dyDescent="0.3">
      <c r="A33" s="37">
        <v>45865</v>
      </c>
      <c r="B33" s="9" t="str">
        <v>Ingresos</v>
      </c>
      <c r="C33" s="9" t="str">
        <v>Venta de segunda mano</v>
      </c>
      <c r="D33" s="9" t="str">
        <v>Venta de ropa y gadgets usados</v>
      </c>
      <c r="E33" s="9" t="str">
        <v>Ingreso</v>
      </c>
      <c r="F33" s="38">
        <v>5505.91</v>
      </c>
      <c r="G33" s="9" t="str">
        <v>Transferencia</v>
      </c>
      <c r="H33" s="9" t="str">
        <v>Variable</v>
      </c>
      <c r="I33" s="9" t="str">
        <v>Extra</v>
      </c>
      <c r="J33" s="9" t="str">
        <v>Inesperado</v>
      </c>
    </row>
    <row r="34" spans="1:10" x14ac:dyDescent="0.3">
      <c r="A34" s="37">
        <v>45853</v>
      </c>
      <c r="B34" s="9" t="str">
        <v>Ingresos</v>
      </c>
      <c r="C34" s="9" t="str">
        <v>Venta de segunda mano</v>
      </c>
      <c r="D34" s="9" t="str">
        <v>Venta de ropa y gadgets usados</v>
      </c>
      <c r="E34" s="9" t="str">
        <v>Ingreso</v>
      </c>
      <c r="F34" s="38">
        <v>9420.74</v>
      </c>
      <c r="G34" s="9" t="str">
        <v>Efectivo</v>
      </c>
      <c r="H34" s="9" t="str">
        <v>Variable</v>
      </c>
      <c r="I34" s="9" t="str">
        <v>Extra</v>
      </c>
      <c r="J34" s="9" t="str">
        <v>Inesperado</v>
      </c>
    </row>
    <row r="35" spans="1:10" x14ac:dyDescent="0.3">
      <c r="A35" s="37" t="str">
        <v>02/06/2025</v>
      </c>
      <c r="B35" s="9" t="str">
        <v>Entretenimiento</v>
      </c>
      <c r="C35" s="9" t="str">
        <v>Spotify</v>
      </c>
      <c r="D35" s="9" t="str">
        <v>Suscripción mensual a Spotify Premium</v>
      </c>
      <c r="E35" s="9" t="str">
        <v>Gasto</v>
      </c>
      <c r="F35" s="38">
        <v>5110.99</v>
      </c>
      <c r="G35" s="9" t="str">
        <v>Efectivo</v>
      </c>
      <c r="H35" s="9" t="str">
        <v>Fijo</v>
      </c>
      <c r="I35" s="9" t="str">
        <v>Prescindible</v>
      </c>
      <c r="J35" s="9" t="str">
        <v>Imprevisto</v>
      </c>
    </row>
    <row r="36" spans="1:10" x14ac:dyDescent="0.3">
      <c r="A36" s="37" t="str">
        <v>06/07/2025</v>
      </c>
      <c r="B36" s="9" t="str">
        <v>Entretenimiento</v>
      </c>
      <c r="C36" s="9" t="str">
        <v>Eventos</v>
      </c>
      <c r="D36" s="9" t="str">
        <v>Gasto en eventos</v>
      </c>
      <c r="E36" s="9" t="str">
        <v>Gasto</v>
      </c>
      <c r="F36" s="38">
        <v>6511.16</v>
      </c>
      <c r="G36" s="9" t="str">
        <v>Tarjeta de crédito</v>
      </c>
      <c r="H36" s="9" t="str">
        <v>Variable</v>
      </c>
      <c r="I36" s="9" t="str">
        <v>Necesario</v>
      </c>
      <c r="J36" s="9" t="str">
        <v>Imprevisto</v>
      </c>
    </row>
    <row r="37" spans="1:10" x14ac:dyDescent="0.3">
      <c r="A37" s="37" t="str">
        <v>07/07/2025</v>
      </c>
      <c r="B37" s="9" t="str">
        <v>Transporte</v>
      </c>
      <c r="C37" s="9" t="str">
        <v>Gasolina</v>
      </c>
      <c r="D37" s="9" t="str">
        <v>Gasto en gasolina</v>
      </c>
      <c r="E37" s="9" t="str">
        <v>Gasto</v>
      </c>
      <c r="F37" s="38">
        <v>871</v>
      </c>
      <c r="G37" s="9" t="str">
        <v>Tarjeta de crédito</v>
      </c>
      <c r="H37" s="9" t="str">
        <v>Fijo</v>
      </c>
      <c r="I37" s="9" t="str">
        <v>Necesario</v>
      </c>
      <c r="J37" s="9" t="str">
        <v>Imprevisto</v>
      </c>
    </row>
    <row r="38" spans="1:10" x14ac:dyDescent="0.3">
      <c r="A38" s="37" t="str">
        <v>16/06/2025</v>
      </c>
      <c r="B38" s="9" t="str">
        <v>Educación</v>
      </c>
      <c r="C38" s="9" t="str">
        <v>Libros</v>
      </c>
      <c r="D38" s="9" t="str">
        <v>Gasto en libros</v>
      </c>
      <c r="E38" s="9" t="str">
        <v>Gasto</v>
      </c>
      <c r="F38" s="38">
        <v>5862.52</v>
      </c>
      <c r="G38" s="9" t="str">
        <v>Transferencia</v>
      </c>
      <c r="H38" s="9" t="str">
        <v>Fijo</v>
      </c>
      <c r="I38" s="9" t="str">
        <v>Necesario</v>
      </c>
      <c r="J38" s="9" t="str">
        <v>Planeado</v>
      </c>
    </row>
    <row r="39" spans="1:10" x14ac:dyDescent="0.3">
      <c r="A39" s="37" t="str">
        <v>20/08/2025</v>
      </c>
      <c r="B39" s="9" t="str">
        <v>Educación</v>
      </c>
      <c r="C39" s="9" t="str">
        <v>Cursos online</v>
      </c>
      <c r="D39" s="9" t="str">
        <v>Gasto en cursos online</v>
      </c>
      <c r="E39" s="9" t="str">
        <v>Gasto</v>
      </c>
      <c r="F39" s="38">
        <v>3671.38</v>
      </c>
      <c r="G39" s="9" t="str">
        <v>Transferencia</v>
      </c>
      <c r="H39" s="9" t="str">
        <v>Fijo</v>
      </c>
      <c r="I39" s="9" t="str">
        <v>Prescindible</v>
      </c>
      <c r="J39" s="9" t="str">
        <v>Planeado</v>
      </c>
    </row>
    <row r="40" spans="1:10" x14ac:dyDescent="0.3">
      <c r="A40" s="37" t="str">
        <v>01/08/2025</v>
      </c>
      <c r="B40" s="9" t="str">
        <v>Personales</v>
      </c>
      <c r="C40" s="9" t="str">
        <v>Regalos</v>
      </c>
      <c r="D40" s="9" t="str">
        <v>Gasto en regalos</v>
      </c>
      <c r="E40" s="9" t="str">
        <v>Gasto</v>
      </c>
      <c r="F40" s="38">
        <v>7777.27</v>
      </c>
      <c r="G40" s="9" t="str">
        <v>Débito</v>
      </c>
      <c r="H40" s="9" t="str">
        <v>Variable</v>
      </c>
      <c r="I40" s="9" t="str">
        <v>Necesario</v>
      </c>
      <c r="J40" s="9" t="str">
        <v>Planeado</v>
      </c>
    </row>
    <row r="41" spans="1:10" x14ac:dyDescent="0.3">
      <c r="A41" s="37" t="str">
        <v>10/07/2025</v>
      </c>
      <c r="B41" s="9" t="str">
        <v>Personales</v>
      </c>
      <c r="C41" s="9" t="str">
        <v>Regalos</v>
      </c>
      <c r="D41" s="9" t="str">
        <v>Gasto en regalos</v>
      </c>
      <c r="E41" s="9" t="str">
        <v>Gasto</v>
      </c>
      <c r="F41" s="38">
        <v>3365.07</v>
      </c>
      <c r="G41" s="9" t="str">
        <v>Débito</v>
      </c>
      <c r="H41" s="9" t="str">
        <v>Fijo</v>
      </c>
      <c r="I41" s="9" t="str">
        <v>Necesario</v>
      </c>
      <c r="J41" s="9" t="str">
        <v>Imprevisto</v>
      </c>
    </row>
    <row r="42" spans="1:10" x14ac:dyDescent="0.3">
      <c r="A42" s="37" t="str">
        <v>24/06/2025</v>
      </c>
      <c r="B42" s="9" t="str">
        <v>Personales</v>
      </c>
      <c r="C42" s="9" t="str">
        <v>Regalos</v>
      </c>
      <c r="D42" s="9" t="str">
        <v>Gasto en regalos</v>
      </c>
      <c r="E42" s="9" t="str">
        <v>Gasto</v>
      </c>
      <c r="F42" s="38">
        <v>2736.75</v>
      </c>
      <c r="G42" s="9" t="str">
        <v>Débito</v>
      </c>
      <c r="H42" s="9" t="str">
        <v>Variable</v>
      </c>
      <c r="I42" s="9" t="str">
        <v>Prescindible</v>
      </c>
      <c r="J42" s="9" t="str">
        <v>Planeado</v>
      </c>
    </row>
    <row r="43" spans="1:10" x14ac:dyDescent="0.3">
      <c r="A43" s="37" t="str">
        <v>30/06/2025</v>
      </c>
      <c r="B43" s="9" t="str">
        <v>Entretenimiento</v>
      </c>
      <c r="C43" s="9" t="str">
        <v>Netflix</v>
      </c>
      <c r="D43" s="9" t="str">
        <v>Pago mensual de Netflix</v>
      </c>
      <c r="E43" s="9" t="str">
        <v>Gasto</v>
      </c>
      <c r="F43" s="38">
        <v>2423.87</v>
      </c>
      <c r="G43" s="9" t="str">
        <v>Tarjeta de crédito</v>
      </c>
      <c r="H43" s="9" t="str">
        <v>Fijo</v>
      </c>
      <c r="I43" s="9" t="str">
        <v>Necesario</v>
      </c>
      <c r="J43" s="9" t="str">
        <v>Planeado</v>
      </c>
    </row>
    <row r="44" spans="1:10" x14ac:dyDescent="0.3">
      <c r="A44" s="37" t="str">
        <v>05/06/2025</v>
      </c>
      <c r="B44" s="9" t="str">
        <v>Vivienda</v>
      </c>
      <c r="C44" s="9" t="str">
        <v>Servicios (agua, luz, gas)</v>
      </c>
      <c r="D44" s="9" t="str">
        <v>Gasto en servicios (agua, luz, gas)</v>
      </c>
      <c r="E44" s="9" t="str">
        <v>Gasto</v>
      </c>
      <c r="F44" s="38">
        <v>5537.13</v>
      </c>
      <c r="G44" s="9" t="str">
        <v>Tarjeta de crédito</v>
      </c>
      <c r="H44" s="9" t="str">
        <v>Fijo</v>
      </c>
      <c r="I44" s="9" t="str">
        <v>Necesario</v>
      </c>
      <c r="J44" s="9" t="str">
        <v>Imprevisto</v>
      </c>
    </row>
    <row r="45" spans="1:10" x14ac:dyDescent="0.3">
      <c r="A45" s="37" t="str">
        <v>22/08/2025</v>
      </c>
      <c r="B45" s="9" t="str">
        <v>Salud</v>
      </c>
      <c r="C45" s="9" t="str">
        <v>Consultas médicas</v>
      </c>
      <c r="D45" s="9" t="str">
        <v>Consulta ginecológica semestral</v>
      </c>
      <c r="E45" s="9" t="str">
        <v>Gasto</v>
      </c>
      <c r="F45" s="38">
        <v>2393.54</v>
      </c>
      <c r="G45" s="9" t="str">
        <v>Transferencia</v>
      </c>
      <c r="H45" s="9" t="str">
        <v>Variable</v>
      </c>
      <c r="I45" s="9" t="str">
        <v>Necesario</v>
      </c>
      <c r="J45" s="9" t="str">
        <v>Planeado</v>
      </c>
    </row>
    <row r="46" spans="1:10" x14ac:dyDescent="0.3">
      <c r="A46" s="37" t="str">
        <v>28/07/2025</v>
      </c>
      <c r="B46" s="9" t="str">
        <v>Personales</v>
      </c>
      <c r="C46" s="9" t="str">
        <v>Ropa</v>
      </c>
      <c r="D46" s="9" t="str">
        <v>Compra de blusa en Zara</v>
      </c>
      <c r="E46" s="9" t="str">
        <v>Gasto</v>
      </c>
      <c r="F46" s="38">
        <v>3889.13</v>
      </c>
      <c r="G46" s="9" t="str">
        <v>Débito</v>
      </c>
      <c r="H46" s="9" t="str">
        <v>Variable</v>
      </c>
      <c r="I46" s="9" t="str">
        <v>Necesario</v>
      </c>
      <c r="J46" s="9" t="str">
        <v>Planeado</v>
      </c>
    </row>
    <row r="47" spans="1:10" x14ac:dyDescent="0.3">
      <c r="A47" s="37" t="str">
        <v>06/08/2025</v>
      </c>
      <c r="B47" s="9" t="str">
        <v>Transporte</v>
      </c>
      <c r="C47" s="9" t="str">
        <v>Gasolina</v>
      </c>
      <c r="D47" s="9" t="str">
        <v>Gasto en gasolina</v>
      </c>
      <c r="E47" s="9" t="str">
        <v>Gasto</v>
      </c>
      <c r="F47" s="38">
        <v>2759.67</v>
      </c>
      <c r="G47" s="9" t="str">
        <v>Transferencia</v>
      </c>
      <c r="H47" s="9" t="str">
        <v>Fijo</v>
      </c>
      <c r="I47" s="9" t="str">
        <v>Prescindible</v>
      </c>
      <c r="J47" s="9" t="str">
        <v>Planeado</v>
      </c>
    </row>
    <row r="48" spans="1:10" x14ac:dyDescent="0.3">
      <c r="A48" s="37" t="str">
        <v>14/08/2025</v>
      </c>
      <c r="B48" s="9" t="str">
        <v>Personales</v>
      </c>
      <c r="C48" s="9" t="str">
        <v>Ropa</v>
      </c>
      <c r="D48" s="9" t="str">
        <v>Compra de blusa en Zara</v>
      </c>
      <c r="E48" s="9" t="str">
        <v>Gasto</v>
      </c>
      <c r="F48" s="38">
        <v>1514.39</v>
      </c>
      <c r="G48" s="9" t="str">
        <v>Transferencia</v>
      </c>
      <c r="H48" s="9" t="str">
        <v>Variable</v>
      </c>
      <c r="I48" s="9" t="str">
        <v>Necesario</v>
      </c>
      <c r="J48" s="9" t="str">
        <v>Planeado</v>
      </c>
    </row>
    <row r="49" spans="1:10" x14ac:dyDescent="0.3">
      <c r="A49" s="37" t="str">
        <v>30/08/2025</v>
      </c>
      <c r="B49" s="9" t="str">
        <v>Educación</v>
      </c>
      <c r="C49" s="9" t="str">
        <v>Cursos online</v>
      </c>
      <c r="D49" s="9" t="str">
        <v>Gasto en cursos online</v>
      </c>
      <c r="E49" s="9" t="str">
        <v>Gasto</v>
      </c>
      <c r="F49" s="38">
        <v>1202.17</v>
      </c>
      <c r="G49" s="9" t="str">
        <v>Efectivo</v>
      </c>
      <c r="H49" s="9" t="str">
        <v>Variable</v>
      </c>
      <c r="I49" s="9" t="str">
        <v>Necesario</v>
      </c>
      <c r="J49" s="9" t="str">
        <v>Imprevisto</v>
      </c>
    </row>
    <row r="50" spans="1:10" x14ac:dyDescent="0.3">
      <c r="A50" s="37" t="str">
        <v>13/06/2025</v>
      </c>
      <c r="B50" s="9" t="str">
        <v>Personales</v>
      </c>
      <c r="C50" s="9" t="str">
        <v>Cuidado personal</v>
      </c>
      <c r="D50" s="9" t="str">
        <v>Gasto en cuidado personal</v>
      </c>
      <c r="E50" s="9" t="str">
        <v>Gasto</v>
      </c>
      <c r="F50" s="38">
        <v>3210.07</v>
      </c>
      <c r="G50" s="9" t="str">
        <v>Débito</v>
      </c>
      <c r="H50" s="9" t="str">
        <v>Variable</v>
      </c>
      <c r="I50" s="9" t="str">
        <v>Prescindible</v>
      </c>
      <c r="J50" s="9" t="str">
        <v>Imprevisto</v>
      </c>
    </row>
    <row r="51" spans="1:10" x14ac:dyDescent="0.3">
      <c r="A51" s="37" t="str">
        <v>08/06/2025</v>
      </c>
      <c r="B51" s="9" t="str">
        <v>Transporte</v>
      </c>
      <c r="C51" s="9" t="str">
        <v>Uber</v>
      </c>
      <c r="D51" s="9" t="str">
        <v>Gasto en uber</v>
      </c>
      <c r="E51" s="9" t="str">
        <v>Gasto</v>
      </c>
      <c r="F51" s="38">
        <v>6594.83</v>
      </c>
      <c r="G51" s="9" t="str">
        <v>Transferencia</v>
      </c>
      <c r="H51" s="9" t="str">
        <v>Fijo</v>
      </c>
      <c r="I51" s="9" t="str">
        <v>Prescindible</v>
      </c>
      <c r="J51" s="9" t="str">
        <v>Planeado</v>
      </c>
    </row>
    <row r="52" spans="1:10" x14ac:dyDescent="0.3">
      <c r="A52" s="37" t="str">
        <v>15/07/2025</v>
      </c>
      <c r="B52" s="9" t="str">
        <v>Transporte</v>
      </c>
      <c r="C52" s="9" t="str">
        <v>Gasolina</v>
      </c>
      <c r="D52" s="9" t="str">
        <v>Gasto en gasolina</v>
      </c>
      <c r="E52" s="9" t="str">
        <v>Gasto</v>
      </c>
      <c r="F52" s="38">
        <v>7689.08</v>
      </c>
      <c r="G52" s="9" t="str">
        <v>Transferencia</v>
      </c>
      <c r="H52" s="9" t="str">
        <v>Variable</v>
      </c>
      <c r="I52" s="9" t="str">
        <v>Necesario</v>
      </c>
      <c r="J52" s="9" t="str">
        <v>Imprevisto</v>
      </c>
    </row>
    <row r="53" spans="1:10" x14ac:dyDescent="0.3">
      <c r="A53" s="37" t="str">
        <v>12/08/2025</v>
      </c>
      <c r="B53" s="9" t="str">
        <v>Educación</v>
      </c>
      <c r="C53" s="9" t="str">
        <v>Cursos online</v>
      </c>
      <c r="D53" s="9" t="str">
        <v>Gasto en cursos online</v>
      </c>
      <c r="E53" s="9" t="str">
        <v>Gasto</v>
      </c>
      <c r="F53" s="38">
        <v>5707.35</v>
      </c>
      <c r="G53" s="9" t="str">
        <v>Tarjeta de crédito</v>
      </c>
      <c r="H53" s="9" t="str">
        <v>Variable</v>
      </c>
      <c r="I53" s="9" t="str">
        <v>Necesario</v>
      </c>
      <c r="J53" s="9" t="str">
        <v>Imprevisto</v>
      </c>
    </row>
    <row r="54" spans="1:10" x14ac:dyDescent="0.3">
      <c r="A54" s="37" t="str">
        <v>18/08/2025</v>
      </c>
      <c r="B54" s="9" t="str">
        <v>Vivienda</v>
      </c>
      <c r="C54" s="9" t="str">
        <v>Renta</v>
      </c>
      <c r="D54" s="9" t="str">
        <v>Pago mensual de renta</v>
      </c>
      <c r="E54" s="9" t="str">
        <v>Gasto</v>
      </c>
      <c r="F54" s="38">
        <v>7337.65</v>
      </c>
      <c r="G54" s="9" t="str">
        <v>Tarjeta de crédito</v>
      </c>
      <c r="H54" s="9" t="str">
        <v>Variable</v>
      </c>
      <c r="I54" s="9" t="str">
        <v>Necesario</v>
      </c>
      <c r="J54" s="9" t="str">
        <v>Planeado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51CB-7C75-4DDC-BC7E-B5DF3A75CDC7}">
  <sheetPr>
    <pageSetUpPr fitToPage="1"/>
  </sheetPr>
  <dimension ref="A15:J68"/>
  <sheetViews>
    <sheetView topLeftCell="A15" zoomScale="88" zoomScaleNormal="99" workbookViewId="0">
      <selection activeCell="D28" sqref="D28"/>
    </sheetView>
  </sheetViews>
  <sheetFormatPr baseColWidth="10" defaultRowHeight="14.4" x14ac:dyDescent="0.3"/>
  <cols>
    <col min="1" max="1" width="15.44140625" bestFit="1" customWidth="1"/>
    <col min="2" max="2" width="17.88671875" bestFit="1" customWidth="1"/>
    <col min="3" max="3" width="29.109375" bestFit="1" customWidth="1"/>
    <col min="4" max="4" width="43.44140625" bestFit="1" customWidth="1"/>
    <col min="5" max="5" width="26.21875" customWidth="1"/>
    <col min="6" max="6" width="16" bestFit="1" customWidth="1"/>
    <col min="7" max="7" width="21.5546875" customWidth="1"/>
    <col min="8" max="8" width="30.88671875" customWidth="1"/>
    <col min="9" max="9" width="36.44140625" customWidth="1"/>
    <col min="10" max="10" width="36.21875" customWidth="1"/>
  </cols>
  <sheetData>
    <row r="15" spans="1:10" s="22" customFormat="1" ht="15" x14ac:dyDescent="0.3">
      <c r="A15" s="20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x14ac:dyDescent="0.3">
      <c r="A16" s="13"/>
      <c r="B16" s="14"/>
      <c r="C16" s="14"/>
      <c r="D16" s="14"/>
      <c r="E16" s="14"/>
      <c r="F16" s="15"/>
      <c r="G16" s="14"/>
      <c r="H16" s="14"/>
      <c r="I16" s="14"/>
      <c r="J16" s="14"/>
    </row>
    <row r="17" spans="1:10" ht="15" x14ac:dyDescent="0.3">
      <c r="A17" s="13"/>
      <c r="B17" s="14"/>
      <c r="C17" s="14"/>
      <c r="D17" s="14"/>
      <c r="E17" s="14"/>
      <c r="F17" s="15"/>
      <c r="G17" s="14"/>
      <c r="H17" s="14"/>
      <c r="I17" s="14"/>
      <c r="J17" s="14"/>
    </row>
    <row r="18" spans="1:10" ht="64.8" customHeight="1" x14ac:dyDescent="0.3">
      <c r="A18" s="23" t="s">
        <v>0</v>
      </c>
      <c r="B18" s="24" t="s">
        <v>9</v>
      </c>
      <c r="C18" s="24" t="s">
        <v>8</v>
      </c>
      <c r="D18" s="24" t="s">
        <v>7</v>
      </c>
      <c r="E18" s="24" t="s">
        <v>6</v>
      </c>
      <c r="F18" s="24" t="s">
        <v>5</v>
      </c>
      <c r="G18" s="24" t="s">
        <v>4</v>
      </c>
      <c r="H18" s="24" t="s">
        <v>3</v>
      </c>
      <c r="I18" s="24" t="s">
        <v>2</v>
      </c>
      <c r="J18" s="24" t="s">
        <v>1</v>
      </c>
    </row>
    <row r="19" spans="1:10" ht="15" x14ac:dyDescent="0.3">
      <c r="A19" s="13">
        <v>45865</v>
      </c>
      <c r="B19" s="14" t="s">
        <v>37</v>
      </c>
      <c r="C19" s="14" t="s">
        <v>85</v>
      </c>
      <c r="D19" s="14" t="s">
        <v>86</v>
      </c>
      <c r="E19" s="14" t="s">
        <v>40</v>
      </c>
      <c r="F19" s="15">
        <v>4709.33</v>
      </c>
      <c r="G19" s="14" t="s">
        <v>24</v>
      </c>
      <c r="H19" s="14" t="s">
        <v>19</v>
      </c>
      <c r="I19" s="14" t="s">
        <v>80</v>
      </c>
      <c r="J19" s="14" t="s">
        <v>83</v>
      </c>
    </row>
    <row r="20" spans="1:10" ht="15" x14ac:dyDescent="0.3">
      <c r="A20" s="13">
        <v>45850</v>
      </c>
      <c r="B20" s="14" t="s">
        <v>37</v>
      </c>
      <c r="C20" s="14" t="s">
        <v>85</v>
      </c>
      <c r="D20" s="14" t="s">
        <v>86</v>
      </c>
      <c r="E20" s="14" t="s">
        <v>40</v>
      </c>
      <c r="F20" s="15">
        <v>8828.7900000000009</v>
      </c>
      <c r="G20" s="14" t="s">
        <v>18</v>
      </c>
      <c r="H20" s="14" t="s">
        <v>19</v>
      </c>
      <c r="I20" s="14" t="s">
        <v>80</v>
      </c>
      <c r="J20" s="14" t="s">
        <v>83</v>
      </c>
    </row>
    <row r="21" spans="1:10" ht="15" x14ac:dyDescent="0.3">
      <c r="A21" s="13">
        <v>45881</v>
      </c>
      <c r="B21" s="14" t="s">
        <v>37</v>
      </c>
      <c r="C21" s="14" t="s">
        <v>85</v>
      </c>
      <c r="D21" s="14" t="s">
        <v>86</v>
      </c>
      <c r="E21" s="14" t="s">
        <v>40</v>
      </c>
      <c r="F21" s="15">
        <v>12365.99</v>
      </c>
      <c r="G21" s="14" t="s">
        <v>24</v>
      </c>
      <c r="H21" s="14" t="s">
        <v>19</v>
      </c>
      <c r="I21" s="14" t="s">
        <v>80</v>
      </c>
      <c r="J21" s="14" t="s">
        <v>83</v>
      </c>
    </row>
    <row r="22" spans="1:10" ht="15" x14ac:dyDescent="0.3">
      <c r="A22" s="13">
        <v>45881</v>
      </c>
      <c r="B22" s="14" t="s">
        <v>37</v>
      </c>
      <c r="C22" s="14" t="s">
        <v>85</v>
      </c>
      <c r="D22" s="14" t="s">
        <v>86</v>
      </c>
      <c r="E22" s="14" t="s">
        <v>40</v>
      </c>
      <c r="F22" s="15">
        <v>12960.63</v>
      </c>
      <c r="G22" s="14" t="s">
        <v>78</v>
      </c>
      <c r="H22" s="14" t="s">
        <v>19</v>
      </c>
      <c r="I22" s="14" t="s">
        <v>80</v>
      </c>
      <c r="J22" s="14" t="s">
        <v>83</v>
      </c>
    </row>
    <row r="23" spans="1:10" ht="15" x14ac:dyDescent="0.3">
      <c r="A23" s="13">
        <v>45886</v>
      </c>
      <c r="B23" s="14" t="s">
        <v>37</v>
      </c>
      <c r="C23" s="14" t="s">
        <v>51</v>
      </c>
      <c r="D23" s="14" t="s">
        <v>79</v>
      </c>
      <c r="E23" s="14" t="s">
        <v>40</v>
      </c>
      <c r="F23" s="15">
        <v>1215.6300000000001</v>
      </c>
      <c r="G23" s="14" t="s">
        <v>89</v>
      </c>
      <c r="H23" s="14" t="s">
        <v>19</v>
      </c>
      <c r="I23" s="14" t="s">
        <v>80</v>
      </c>
      <c r="J23" s="14" t="s">
        <v>74</v>
      </c>
    </row>
    <row r="24" spans="1:10" ht="15" x14ac:dyDescent="0.3">
      <c r="A24" s="13">
        <v>45821</v>
      </c>
      <c r="B24" s="14" t="s">
        <v>37</v>
      </c>
      <c r="C24" s="14" t="s">
        <v>51</v>
      </c>
      <c r="D24" s="14" t="s">
        <v>79</v>
      </c>
      <c r="E24" s="14" t="s">
        <v>40</v>
      </c>
      <c r="F24" s="15">
        <v>6628.01</v>
      </c>
      <c r="G24" s="14" t="s">
        <v>78</v>
      </c>
      <c r="H24" s="14" t="s">
        <v>19</v>
      </c>
      <c r="I24" s="14" t="s">
        <v>80</v>
      </c>
      <c r="J24" s="14" t="s">
        <v>74</v>
      </c>
    </row>
    <row r="25" spans="1:10" ht="15" x14ac:dyDescent="0.3">
      <c r="A25" s="13">
        <v>45841</v>
      </c>
      <c r="B25" s="14" t="s">
        <v>37</v>
      </c>
      <c r="C25" s="14" t="s">
        <v>51</v>
      </c>
      <c r="D25" s="14" t="s">
        <v>79</v>
      </c>
      <c r="E25" s="14" t="s">
        <v>40</v>
      </c>
      <c r="F25" s="15">
        <v>7141.86</v>
      </c>
      <c r="G25" s="14" t="s">
        <v>18</v>
      </c>
      <c r="H25" s="14" t="s">
        <v>19</v>
      </c>
      <c r="I25" s="14" t="s">
        <v>80</v>
      </c>
      <c r="J25" s="14" t="s">
        <v>74</v>
      </c>
    </row>
    <row r="26" spans="1:10" ht="15" x14ac:dyDescent="0.3">
      <c r="A26" s="13">
        <v>45822</v>
      </c>
      <c r="B26" s="14" t="s">
        <v>37</v>
      </c>
      <c r="C26" s="14" t="s">
        <v>51</v>
      </c>
      <c r="D26" s="14" t="s">
        <v>79</v>
      </c>
      <c r="E26" s="14" t="s">
        <v>40</v>
      </c>
      <c r="F26" s="15">
        <v>8616.33</v>
      </c>
      <c r="G26" s="14" t="s">
        <v>18</v>
      </c>
      <c r="H26" s="14" t="s">
        <v>19</v>
      </c>
      <c r="I26" s="14" t="s">
        <v>80</v>
      </c>
      <c r="J26" s="14" t="s">
        <v>74</v>
      </c>
    </row>
    <row r="27" spans="1:10" ht="15" x14ac:dyDescent="0.3">
      <c r="A27" s="13">
        <v>45898</v>
      </c>
      <c r="B27" s="14" t="s">
        <v>37</v>
      </c>
      <c r="C27" s="14" t="s">
        <v>51</v>
      </c>
      <c r="D27" s="14" t="s">
        <v>79</v>
      </c>
      <c r="E27" s="14" t="s">
        <v>40</v>
      </c>
      <c r="F27" s="15">
        <v>10475.23</v>
      </c>
      <c r="G27" s="14" t="s">
        <v>89</v>
      </c>
      <c r="H27" s="14" t="s">
        <v>19</v>
      </c>
      <c r="I27" s="14" t="s">
        <v>80</v>
      </c>
      <c r="J27" s="14" t="s">
        <v>74</v>
      </c>
    </row>
    <row r="28" spans="1:10" ht="15" x14ac:dyDescent="0.3">
      <c r="A28" s="13">
        <v>45880</v>
      </c>
      <c r="B28" s="14" t="s">
        <v>37</v>
      </c>
      <c r="C28" s="14" t="s">
        <v>51</v>
      </c>
      <c r="D28" s="14" t="s">
        <v>79</v>
      </c>
      <c r="E28" s="14" t="s">
        <v>40</v>
      </c>
      <c r="F28" s="15">
        <v>12604.84</v>
      </c>
      <c r="G28" s="14" t="s">
        <v>89</v>
      </c>
      <c r="H28" s="14" t="s">
        <v>19</v>
      </c>
      <c r="I28" s="14" t="s">
        <v>80</v>
      </c>
      <c r="J28" s="14" t="s">
        <v>74</v>
      </c>
    </row>
    <row r="29" spans="1:10" ht="15" x14ac:dyDescent="0.3">
      <c r="A29" s="13">
        <v>45890</v>
      </c>
      <c r="B29" s="14" t="s">
        <v>37</v>
      </c>
      <c r="C29" s="14" t="s">
        <v>51</v>
      </c>
      <c r="D29" s="14" t="s">
        <v>79</v>
      </c>
      <c r="E29" s="14" t="s">
        <v>40</v>
      </c>
      <c r="F29" s="15">
        <v>14118.44</v>
      </c>
      <c r="G29" s="14" t="s">
        <v>18</v>
      </c>
      <c r="H29" s="14" t="s">
        <v>19</v>
      </c>
      <c r="I29" s="14" t="s">
        <v>80</v>
      </c>
      <c r="J29" s="14" t="s">
        <v>74</v>
      </c>
    </row>
    <row r="30" spans="1:10" ht="15" x14ac:dyDescent="0.3">
      <c r="A30" s="13">
        <v>45812</v>
      </c>
      <c r="B30" s="14" t="s">
        <v>37</v>
      </c>
      <c r="C30" s="14" t="s">
        <v>76</v>
      </c>
      <c r="D30" s="14" t="s">
        <v>77</v>
      </c>
      <c r="E30" s="14" t="s">
        <v>40</v>
      </c>
      <c r="F30" s="15">
        <v>7114.39</v>
      </c>
      <c r="G30" s="14" t="s">
        <v>78</v>
      </c>
      <c r="H30" s="14" t="s">
        <v>19</v>
      </c>
      <c r="I30" s="14" t="s">
        <v>75</v>
      </c>
      <c r="J30" s="14" t="s">
        <v>74</v>
      </c>
    </row>
    <row r="31" spans="1:10" ht="15" x14ac:dyDescent="0.3">
      <c r="A31" s="13">
        <v>45866</v>
      </c>
      <c r="B31" s="14" t="s">
        <v>37</v>
      </c>
      <c r="C31" s="14" t="s">
        <v>76</v>
      </c>
      <c r="D31" s="14" t="s">
        <v>77</v>
      </c>
      <c r="E31" s="14" t="s">
        <v>40</v>
      </c>
      <c r="F31" s="15">
        <v>7653.06</v>
      </c>
      <c r="G31" s="14" t="s">
        <v>18</v>
      </c>
      <c r="H31" s="14" t="s">
        <v>19</v>
      </c>
      <c r="I31" s="14" t="s">
        <v>75</v>
      </c>
      <c r="J31" s="14" t="s">
        <v>74</v>
      </c>
    </row>
    <row r="32" spans="1:10" ht="15" x14ac:dyDescent="0.3">
      <c r="A32" s="13">
        <v>45874</v>
      </c>
      <c r="B32" s="14" t="s">
        <v>37</v>
      </c>
      <c r="C32" s="14" t="s">
        <v>76</v>
      </c>
      <c r="D32" s="14" t="s">
        <v>77</v>
      </c>
      <c r="E32" s="14" t="s">
        <v>40</v>
      </c>
      <c r="F32" s="15">
        <v>8414.59</v>
      </c>
      <c r="G32" s="14" t="s">
        <v>18</v>
      </c>
      <c r="H32" s="14" t="s">
        <v>19</v>
      </c>
      <c r="I32" s="14" t="s">
        <v>75</v>
      </c>
      <c r="J32" s="14" t="s">
        <v>74</v>
      </c>
    </row>
    <row r="33" spans="1:10" ht="15" x14ac:dyDescent="0.3">
      <c r="A33" s="13">
        <v>45821</v>
      </c>
      <c r="B33" s="14" t="s">
        <v>37</v>
      </c>
      <c r="C33" s="14" t="s">
        <v>81</v>
      </c>
      <c r="D33" s="14" t="s">
        <v>82</v>
      </c>
      <c r="E33" s="14" t="s">
        <v>40</v>
      </c>
      <c r="F33" s="15">
        <v>1530.69</v>
      </c>
      <c r="G33" s="14" t="s">
        <v>24</v>
      </c>
      <c r="H33" s="14" t="s">
        <v>19</v>
      </c>
      <c r="I33" s="14" t="s">
        <v>80</v>
      </c>
      <c r="J33" s="14" t="s">
        <v>83</v>
      </c>
    </row>
    <row r="34" spans="1:10" ht="15" x14ac:dyDescent="0.3">
      <c r="A34" s="13">
        <v>45854</v>
      </c>
      <c r="B34" s="14" t="s">
        <v>37</v>
      </c>
      <c r="C34" s="14" t="s">
        <v>81</v>
      </c>
      <c r="D34" s="14" t="s">
        <v>82</v>
      </c>
      <c r="E34" s="14" t="s">
        <v>40</v>
      </c>
      <c r="F34" s="15">
        <v>2635.97</v>
      </c>
      <c r="G34" s="14" t="s">
        <v>18</v>
      </c>
      <c r="H34" s="14" t="s">
        <v>19</v>
      </c>
      <c r="I34" s="14" t="s">
        <v>80</v>
      </c>
      <c r="J34" s="14" t="s">
        <v>83</v>
      </c>
    </row>
    <row r="35" spans="1:10" ht="15" x14ac:dyDescent="0.3">
      <c r="A35" s="13">
        <v>45838</v>
      </c>
      <c r="B35" s="14" t="s">
        <v>37</v>
      </c>
      <c r="C35" s="14" t="s">
        <v>81</v>
      </c>
      <c r="D35" s="14" t="s">
        <v>82</v>
      </c>
      <c r="E35" s="14" t="s">
        <v>40</v>
      </c>
      <c r="F35" s="15">
        <v>3198.32</v>
      </c>
      <c r="G35" s="14" t="s">
        <v>24</v>
      </c>
      <c r="H35" s="14" t="s">
        <v>19</v>
      </c>
      <c r="I35" s="14" t="s">
        <v>80</v>
      </c>
      <c r="J35" s="14" t="s">
        <v>83</v>
      </c>
    </row>
    <row r="36" spans="1:10" ht="15" x14ac:dyDescent="0.3">
      <c r="A36" s="13">
        <v>45887</v>
      </c>
      <c r="B36" s="14" t="s">
        <v>37</v>
      </c>
      <c r="C36" s="14" t="s">
        <v>81</v>
      </c>
      <c r="D36" s="14" t="s">
        <v>82</v>
      </c>
      <c r="E36" s="14" t="s">
        <v>40</v>
      </c>
      <c r="F36" s="15">
        <v>4005.52</v>
      </c>
      <c r="G36" s="14" t="s">
        <v>89</v>
      </c>
      <c r="H36" s="14" t="s">
        <v>19</v>
      </c>
      <c r="I36" s="14" t="s">
        <v>80</v>
      </c>
      <c r="J36" s="14" t="s">
        <v>83</v>
      </c>
    </row>
    <row r="37" spans="1:10" ht="15" x14ac:dyDescent="0.3">
      <c r="A37" s="13">
        <v>45882</v>
      </c>
      <c r="B37" s="14" t="s">
        <v>37</v>
      </c>
      <c r="C37" s="14" t="s">
        <v>81</v>
      </c>
      <c r="D37" s="14" t="s">
        <v>82</v>
      </c>
      <c r="E37" s="14" t="s">
        <v>40</v>
      </c>
      <c r="F37" s="15">
        <v>6355.85</v>
      </c>
      <c r="G37" s="14" t="s">
        <v>78</v>
      </c>
      <c r="H37" s="14" t="s">
        <v>19</v>
      </c>
      <c r="I37" s="14" t="s">
        <v>80</v>
      </c>
      <c r="J37" s="14" t="s">
        <v>83</v>
      </c>
    </row>
    <row r="38" spans="1:10" ht="15" x14ac:dyDescent="0.3">
      <c r="A38" s="13">
        <v>45870</v>
      </c>
      <c r="B38" s="14" t="s">
        <v>37</v>
      </c>
      <c r="C38" s="14" t="s">
        <v>81</v>
      </c>
      <c r="D38" s="14" t="s">
        <v>82</v>
      </c>
      <c r="E38" s="14" t="s">
        <v>40</v>
      </c>
      <c r="F38" s="15">
        <v>9175.4599999999991</v>
      </c>
      <c r="G38" s="14" t="s">
        <v>24</v>
      </c>
      <c r="H38" s="14" t="s">
        <v>19</v>
      </c>
      <c r="I38" s="14" t="s">
        <v>80</v>
      </c>
      <c r="J38" s="14" t="s">
        <v>83</v>
      </c>
    </row>
    <row r="39" spans="1:10" ht="15" x14ac:dyDescent="0.3">
      <c r="A39" s="13">
        <v>45890</v>
      </c>
      <c r="B39" s="14" t="s">
        <v>37</v>
      </c>
      <c r="C39" s="14" t="s">
        <v>81</v>
      </c>
      <c r="D39" s="14" t="s">
        <v>82</v>
      </c>
      <c r="E39" s="14" t="s">
        <v>40</v>
      </c>
      <c r="F39" s="15">
        <v>11125.31</v>
      </c>
      <c r="G39" s="14" t="s">
        <v>18</v>
      </c>
      <c r="H39" s="14" t="s">
        <v>19</v>
      </c>
      <c r="I39" s="14" t="s">
        <v>80</v>
      </c>
      <c r="J39" s="14" t="s">
        <v>83</v>
      </c>
    </row>
    <row r="40" spans="1:10" ht="15" x14ac:dyDescent="0.3">
      <c r="A40" s="13">
        <v>45884</v>
      </c>
      <c r="B40" s="14" t="s">
        <v>37</v>
      </c>
      <c r="C40" s="14" t="s">
        <v>38</v>
      </c>
      <c r="D40" s="14" t="s">
        <v>84</v>
      </c>
      <c r="E40" s="14" t="s">
        <v>40</v>
      </c>
      <c r="F40" s="15">
        <v>716.49</v>
      </c>
      <c r="G40" s="14" t="s">
        <v>78</v>
      </c>
      <c r="H40" s="14" t="s">
        <v>25</v>
      </c>
      <c r="I40" s="14" t="s">
        <v>75</v>
      </c>
      <c r="J40" s="14" t="s">
        <v>74</v>
      </c>
    </row>
    <row r="41" spans="1:10" ht="15" x14ac:dyDescent="0.3">
      <c r="A41" s="13">
        <v>45884</v>
      </c>
      <c r="B41" s="14" t="s">
        <v>37</v>
      </c>
      <c r="C41" s="14" t="s">
        <v>38</v>
      </c>
      <c r="D41" s="14" t="s">
        <v>84</v>
      </c>
      <c r="E41" s="14" t="s">
        <v>40</v>
      </c>
      <c r="F41" s="15">
        <v>4151.7</v>
      </c>
      <c r="G41" s="14" t="s">
        <v>24</v>
      </c>
      <c r="H41" s="14" t="s">
        <v>25</v>
      </c>
      <c r="I41" s="14" t="s">
        <v>75</v>
      </c>
      <c r="J41" s="14" t="s">
        <v>74</v>
      </c>
    </row>
    <row r="42" spans="1:10" ht="15" x14ac:dyDescent="0.3">
      <c r="A42" s="13">
        <v>45874</v>
      </c>
      <c r="B42" s="14" t="s">
        <v>37</v>
      </c>
      <c r="C42" s="14" t="s">
        <v>38</v>
      </c>
      <c r="D42" s="14" t="s">
        <v>84</v>
      </c>
      <c r="E42" s="14" t="s">
        <v>40</v>
      </c>
      <c r="F42" s="15">
        <v>9805.7199999999993</v>
      </c>
      <c r="G42" s="14" t="s">
        <v>78</v>
      </c>
      <c r="H42" s="14" t="s">
        <v>25</v>
      </c>
      <c r="I42" s="14" t="s">
        <v>75</v>
      </c>
      <c r="J42" s="14" t="s">
        <v>74</v>
      </c>
    </row>
    <row r="43" spans="1:10" ht="15" x14ac:dyDescent="0.3">
      <c r="A43" s="13">
        <v>45868</v>
      </c>
      <c r="B43" s="14" t="s">
        <v>37</v>
      </c>
      <c r="C43" s="14" t="s">
        <v>38</v>
      </c>
      <c r="D43" s="14" t="s">
        <v>84</v>
      </c>
      <c r="E43" s="14" t="s">
        <v>40</v>
      </c>
      <c r="F43" s="15">
        <v>14234.44</v>
      </c>
      <c r="G43" s="14" t="s">
        <v>24</v>
      </c>
      <c r="H43" s="14" t="s">
        <v>25</v>
      </c>
      <c r="I43" s="14" t="s">
        <v>75</v>
      </c>
      <c r="J43" s="14" t="s">
        <v>74</v>
      </c>
    </row>
    <row r="44" spans="1:10" ht="15" x14ac:dyDescent="0.3">
      <c r="A44" s="13">
        <v>45824</v>
      </c>
      <c r="B44" s="14" t="s">
        <v>37</v>
      </c>
      <c r="C44" s="14" t="s">
        <v>38</v>
      </c>
      <c r="D44" s="14" t="s">
        <v>84</v>
      </c>
      <c r="E44" s="14" t="s">
        <v>40</v>
      </c>
      <c r="F44" s="15" t="s">
        <v>113</v>
      </c>
      <c r="G44" s="14" t="s">
        <v>78</v>
      </c>
      <c r="H44" s="14" t="s">
        <v>25</v>
      </c>
      <c r="I44" s="14" t="s">
        <v>75</v>
      </c>
      <c r="J44" s="14" t="s">
        <v>74</v>
      </c>
    </row>
    <row r="45" spans="1:10" ht="15" x14ac:dyDescent="0.3">
      <c r="A45" s="13">
        <v>45885</v>
      </c>
      <c r="B45" s="14" t="s">
        <v>37</v>
      </c>
      <c r="C45" s="14" t="s">
        <v>87</v>
      </c>
      <c r="D45" s="14" t="s">
        <v>88</v>
      </c>
      <c r="E45" s="14" t="s">
        <v>40</v>
      </c>
      <c r="F45" s="15">
        <v>3466.83</v>
      </c>
      <c r="G45" s="14" t="s">
        <v>89</v>
      </c>
      <c r="H45" s="14" t="s">
        <v>19</v>
      </c>
      <c r="I45" s="14" t="s">
        <v>80</v>
      </c>
      <c r="J45" s="14" t="s">
        <v>83</v>
      </c>
    </row>
    <row r="46" spans="1:10" ht="15" x14ac:dyDescent="0.3">
      <c r="A46" s="13">
        <v>45884</v>
      </c>
      <c r="B46" s="14" t="s">
        <v>37</v>
      </c>
      <c r="C46" s="14" t="s">
        <v>87</v>
      </c>
      <c r="D46" s="14" t="s">
        <v>88</v>
      </c>
      <c r="E46" s="14" t="s">
        <v>40</v>
      </c>
      <c r="F46" s="15">
        <v>4859.7299999999996</v>
      </c>
      <c r="G46" s="14" t="s">
        <v>24</v>
      </c>
      <c r="H46" s="14" t="s">
        <v>19</v>
      </c>
      <c r="I46" s="14" t="s">
        <v>80</v>
      </c>
      <c r="J46" s="14" t="s">
        <v>83</v>
      </c>
    </row>
    <row r="47" spans="1:10" ht="15" x14ac:dyDescent="0.3">
      <c r="A47" s="13">
        <v>45865</v>
      </c>
      <c r="B47" s="14" t="s">
        <v>37</v>
      </c>
      <c r="C47" s="14" t="s">
        <v>87</v>
      </c>
      <c r="D47" s="14" t="s">
        <v>88</v>
      </c>
      <c r="E47" s="14" t="s">
        <v>40</v>
      </c>
      <c r="F47" s="15">
        <v>5505.91</v>
      </c>
      <c r="G47" s="14" t="s">
        <v>18</v>
      </c>
      <c r="H47" s="14" t="s">
        <v>19</v>
      </c>
      <c r="I47" s="14" t="s">
        <v>80</v>
      </c>
      <c r="J47" s="14" t="s">
        <v>83</v>
      </c>
    </row>
    <row r="48" spans="1:10" ht="15" x14ac:dyDescent="0.3">
      <c r="A48" s="13">
        <v>45853</v>
      </c>
      <c r="B48" s="14" t="s">
        <v>37</v>
      </c>
      <c r="C48" s="14" t="s">
        <v>87</v>
      </c>
      <c r="D48" s="14" t="s">
        <v>88</v>
      </c>
      <c r="E48" s="14" t="s">
        <v>40</v>
      </c>
      <c r="F48" s="15">
        <v>9420.74</v>
      </c>
      <c r="G48" s="14" t="s">
        <v>24</v>
      </c>
      <c r="H48" s="14" t="s">
        <v>19</v>
      </c>
      <c r="I48" s="14" t="s">
        <v>80</v>
      </c>
      <c r="J48" s="14" t="s">
        <v>83</v>
      </c>
    </row>
    <row r="49" spans="1:10" ht="15" x14ac:dyDescent="0.3">
      <c r="A49" s="13">
        <v>45810</v>
      </c>
      <c r="B49" s="14" t="s">
        <v>106</v>
      </c>
      <c r="C49" s="14" t="s">
        <v>117</v>
      </c>
      <c r="D49" s="14" t="s">
        <v>118</v>
      </c>
      <c r="E49" s="14" t="s">
        <v>17</v>
      </c>
      <c r="F49" s="15">
        <v>5110.99</v>
      </c>
      <c r="G49" s="14" t="s">
        <v>24</v>
      </c>
      <c r="H49" s="14" t="s">
        <v>25</v>
      </c>
      <c r="I49" s="14" t="s">
        <v>72</v>
      </c>
      <c r="J49" s="14" t="s">
        <v>73</v>
      </c>
    </row>
    <row r="50" spans="1:10" ht="15" x14ac:dyDescent="0.3">
      <c r="A50" s="13">
        <v>45844</v>
      </c>
      <c r="B50" s="14" t="s">
        <v>106</v>
      </c>
      <c r="C50" s="14" t="s">
        <v>107</v>
      </c>
      <c r="D50" s="14" t="s">
        <v>119</v>
      </c>
      <c r="E50" s="14" t="s">
        <v>17</v>
      </c>
      <c r="F50" s="15">
        <v>6511.16</v>
      </c>
      <c r="G50" s="14" t="s">
        <v>41</v>
      </c>
      <c r="H50" s="14" t="s">
        <v>19</v>
      </c>
      <c r="I50" s="14" t="s">
        <v>75</v>
      </c>
      <c r="J50" s="14" t="s">
        <v>73</v>
      </c>
    </row>
    <row r="51" spans="1:10" ht="15" x14ac:dyDescent="0.3">
      <c r="A51" s="13">
        <v>45845</v>
      </c>
      <c r="B51" s="14" t="s">
        <v>104</v>
      </c>
      <c r="C51" s="14" t="s">
        <v>120</v>
      </c>
      <c r="D51" s="14" t="s">
        <v>121</v>
      </c>
      <c r="E51" s="14" t="s">
        <v>17</v>
      </c>
      <c r="F51" s="15">
        <v>871</v>
      </c>
      <c r="G51" s="14" t="s">
        <v>41</v>
      </c>
      <c r="H51" s="14" t="s">
        <v>25</v>
      </c>
      <c r="I51" s="14" t="s">
        <v>75</v>
      </c>
      <c r="J51" s="14" t="s">
        <v>73</v>
      </c>
    </row>
    <row r="52" spans="1:10" ht="15" x14ac:dyDescent="0.3">
      <c r="A52" s="13">
        <v>45824</v>
      </c>
      <c r="B52" s="14" t="s">
        <v>21</v>
      </c>
      <c r="C52" s="14" t="s">
        <v>22</v>
      </c>
      <c r="D52" s="14" t="s">
        <v>122</v>
      </c>
      <c r="E52" s="14" t="s">
        <v>17</v>
      </c>
      <c r="F52" s="15">
        <v>5862.52</v>
      </c>
      <c r="G52" s="14" t="s">
        <v>18</v>
      </c>
      <c r="H52" s="14" t="s">
        <v>25</v>
      </c>
      <c r="I52" s="14" t="s">
        <v>75</v>
      </c>
      <c r="J52" s="14" t="s">
        <v>74</v>
      </c>
    </row>
    <row r="53" spans="1:10" ht="15" x14ac:dyDescent="0.3">
      <c r="A53" s="13">
        <v>45889</v>
      </c>
      <c r="B53" s="14" t="s">
        <v>21</v>
      </c>
      <c r="C53" s="14" t="s">
        <v>123</v>
      </c>
      <c r="D53" s="14" t="s">
        <v>124</v>
      </c>
      <c r="E53" s="14" t="s">
        <v>17</v>
      </c>
      <c r="F53" s="15">
        <v>3671.38</v>
      </c>
      <c r="G53" s="14" t="s">
        <v>18</v>
      </c>
      <c r="H53" s="14" t="s">
        <v>25</v>
      </c>
      <c r="I53" s="14" t="s">
        <v>72</v>
      </c>
      <c r="J53" s="14" t="s">
        <v>74</v>
      </c>
    </row>
    <row r="54" spans="1:10" ht="15" x14ac:dyDescent="0.3">
      <c r="A54" s="13">
        <v>45870</v>
      </c>
      <c r="B54" s="14" t="s">
        <v>100</v>
      </c>
      <c r="C54" s="14" t="s">
        <v>101</v>
      </c>
      <c r="D54" s="14" t="s">
        <v>125</v>
      </c>
      <c r="E54" s="14" t="s">
        <v>17</v>
      </c>
      <c r="F54" s="15">
        <v>7777.27</v>
      </c>
      <c r="G54" s="14" t="s">
        <v>99</v>
      </c>
      <c r="H54" s="14" t="s">
        <v>19</v>
      </c>
      <c r="I54" s="14" t="s">
        <v>75</v>
      </c>
      <c r="J54" s="14" t="s">
        <v>74</v>
      </c>
    </row>
    <row r="55" spans="1:10" ht="15" x14ac:dyDescent="0.3">
      <c r="A55" s="13">
        <v>45848</v>
      </c>
      <c r="B55" s="14" t="s">
        <v>100</v>
      </c>
      <c r="C55" s="14" t="s">
        <v>101</v>
      </c>
      <c r="D55" s="14" t="s">
        <v>125</v>
      </c>
      <c r="E55" s="14" t="s">
        <v>17</v>
      </c>
      <c r="F55" s="15">
        <v>3365.07</v>
      </c>
      <c r="G55" s="14" t="s">
        <v>99</v>
      </c>
      <c r="H55" s="14" t="s">
        <v>25</v>
      </c>
      <c r="I55" s="14" t="s">
        <v>75</v>
      </c>
      <c r="J55" s="14" t="s">
        <v>73</v>
      </c>
    </row>
    <row r="56" spans="1:10" ht="15" x14ac:dyDescent="0.3">
      <c r="A56" s="13">
        <v>45832</v>
      </c>
      <c r="B56" s="14" t="s">
        <v>100</v>
      </c>
      <c r="C56" s="14" t="s">
        <v>101</v>
      </c>
      <c r="D56" s="14" t="s">
        <v>125</v>
      </c>
      <c r="E56" s="14" t="s">
        <v>17</v>
      </c>
      <c r="F56" s="15">
        <v>2736.75</v>
      </c>
      <c r="G56" s="14" t="s">
        <v>99</v>
      </c>
      <c r="H56" s="14" t="s">
        <v>19</v>
      </c>
      <c r="I56" s="14" t="s">
        <v>72</v>
      </c>
      <c r="J56" s="14" t="s">
        <v>74</v>
      </c>
    </row>
    <row r="57" spans="1:10" ht="15" x14ac:dyDescent="0.3">
      <c r="A57" s="13">
        <v>45838</v>
      </c>
      <c r="B57" s="14" t="s">
        <v>106</v>
      </c>
      <c r="C57" s="14" t="s">
        <v>109</v>
      </c>
      <c r="D57" s="14" t="s">
        <v>126</v>
      </c>
      <c r="E57" s="14" t="s">
        <v>17</v>
      </c>
      <c r="F57" s="15">
        <v>2423.87</v>
      </c>
      <c r="G57" s="14" t="s">
        <v>41</v>
      </c>
      <c r="H57" s="14" t="s">
        <v>25</v>
      </c>
      <c r="I57" s="14" t="s">
        <v>75</v>
      </c>
      <c r="J57" s="14" t="s">
        <v>74</v>
      </c>
    </row>
    <row r="58" spans="1:10" ht="15" x14ac:dyDescent="0.3">
      <c r="A58" s="13">
        <v>45813</v>
      </c>
      <c r="B58" s="14" t="s">
        <v>33</v>
      </c>
      <c r="C58" s="14" t="s">
        <v>102</v>
      </c>
      <c r="D58" s="14" t="s">
        <v>127</v>
      </c>
      <c r="E58" s="14" t="s">
        <v>17</v>
      </c>
      <c r="F58" s="15">
        <v>5537.13</v>
      </c>
      <c r="G58" s="14" t="s">
        <v>41</v>
      </c>
      <c r="H58" s="14" t="s">
        <v>25</v>
      </c>
      <c r="I58" s="14" t="s">
        <v>75</v>
      </c>
      <c r="J58" s="14" t="s">
        <v>73</v>
      </c>
    </row>
    <row r="59" spans="1:10" ht="15" x14ac:dyDescent="0.3">
      <c r="A59" s="13">
        <v>45891</v>
      </c>
      <c r="B59" s="14" t="s">
        <v>45</v>
      </c>
      <c r="C59" s="14" t="s">
        <v>128</v>
      </c>
      <c r="D59" s="14" t="s">
        <v>129</v>
      </c>
      <c r="E59" s="14" t="s">
        <v>17</v>
      </c>
      <c r="F59" s="15">
        <v>2393.54</v>
      </c>
      <c r="G59" s="14" t="s">
        <v>18</v>
      </c>
      <c r="H59" s="14" t="s">
        <v>19</v>
      </c>
      <c r="I59" s="14" t="s">
        <v>75</v>
      </c>
      <c r="J59" s="14" t="s">
        <v>74</v>
      </c>
    </row>
    <row r="60" spans="1:10" ht="15" x14ac:dyDescent="0.3">
      <c r="A60" s="13">
        <v>45866</v>
      </c>
      <c r="B60" s="14" t="s">
        <v>100</v>
      </c>
      <c r="C60" s="14" t="s">
        <v>103</v>
      </c>
      <c r="D60" s="14" t="s">
        <v>130</v>
      </c>
      <c r="E60" s="14" t="s">
        <v>17</v>
      </c>
      <c r="F60" s="15">
        <v>3889.13</v>
      </c>
      <c r="G60" s="14" t="s">
        <v>99</v>
      </c>
      <c r="H60" s="14" t="s">
        <v>19</v>
      </c>
      <c r="I60" s="14" t="s">
        <v>75</v>
      </c>
      <c r="J60" s="14" t="s">
        <v>74</v>
      </c>
    </row>
    <row r="61" spans="1:10" ht="15" x14ac:dyDescent="0.3">
      <c r="A61" s="13">
        <v>45875</v>
      </c>
      <c r="B61" s="14" t="s">
        <v>104</v>
      </c>
      <c r="C61" s="14" t="s">
        <v>120</v>
      </c>
      <c r="D61" s="14" t="s">
        <v>121</v>
      </c>
      <c r="E61" s="14" t="s">
        <v>17</v>
      </c>
      <c r="F61" s="15">
        <v>2759.67</v>
      </c>
      <c r="G61" s="14" t="s">
        <v>18</v>
      </c>
      <c r="H61" s="14" t="s">
        <v>25</v>
      </c>
      <c r="I61" s="14" t="s">
        <v>72</v>
      </c>
      <c r="J61" s="14" t="s">
        <v>74</v>
      </c>
    </row>
    <row r="62" spans="1:10" ht="15" x14ac:dyDescent="0.3">
      <c r="A62" s="13">
        <v>45883</v>
      </c>
      <c r="B62" s="14" t="s">
        <v>100</v>
      </c>
      <c r="C62" s="14" t="s">
        <v>103</v>
      </c>
      <c r="D62" s="14" t="s">
        <v>130</v>
      </c>
      <c r="E62" s="14" t="s">
        <v>17</v>
      </c>
      <c r="F62" s="15">
        <v>1514.39</v>
      </c>
      <c r="G62" s="14" t="s">
        <v>18</v>
      </c>
      <c r="H62" s="14" t="s">
        <v>19</v>
      </c>
      <c r="I62" s="14" t="s">
        <v>75</v>
      </c>
      <c r="J62" s="14" t="s">
        <v>74</v>
      </c>
    </row>
    <row r="63" spans="1:10" ht="15" x14ac:dyDescent="0.3">
      <c r="A63" s="13">
        <v>45899</v>
      </c>
      <c r="B63" s="14" t="s">
        <v>21</v>
      </c>
      <c r="C63" s="14" t="s">
        <v>123</v>
      </c>
      <c r="D63" s="14" t="s">
        <v>124</v>
      </c>
      <c r="E63" s="14" t="s">
        <v>17</v>
      </c>
      <c r="F63" s="15">
        <v>1202.17</v>
      </c>
      <c r="G63" s="14" t="s">
        <v>24</v>
      </c>
      <c r="H63" s="14" t="s">
        <v>19</v>
      </c>
      <c r="I63" s="14" t="s">
        <v>75</v>
      </c>
      <c r="J63" s="14" t="s">
        <v>73</v>
      </c>
    </row>
    <row r="64" spans="1:10" ht="15" x14ac:dyDescent="0.3">
      <c r="A64" s="13">
        <v>45821</v>
      </c>
      <c r="B64" s="14" t="s">
        <v>100</v>
      </c>
      <c r="C64" s="14" t="s">
        <v>131</v>
      </c>
      <c r="D64" s="14" t="s">
        <v>132</v>
      </c>
      <c r="E64" s="14" t="s">
        <v>17</v>
      </c>
      <c r="F64" s="15">
        <v>3210.07</v>
      </c>
      <c r="G64" s="14" t="s">
        <v>99</v>
      </c>
      <c r="H64" s="14" t="s">
        <v>19</v>
      </c>
      <c r="I64" s="14" t="s">
        <v>72</v>
      </c>
      <c r="J64" s="14" t="s">
        <v>73</v>
      </c>
    </row>
    <row r="65" spans="1:10" ht="15" x14ac:dyDescent="0.3">
      <c r="A65" s="13">
        <v>45816</v>
      </c>
      <c r="B65" s="14" t="s">
        <v>104</v>
      </c>
      <c r="C65" s="14" t="s">
        <v>105</v>
      </c>
      <c r="D65" s="14" t="s">
        <v>133</v>
      </c>
      <c r="E65" s="14" t="s">
        <v>17</v>
      </c>
      <c r="F65" s="15">
        <v>6594.83</v>
      </c>
      <c r="G65" s="14" t="s">
        <v>18</v>
      </c>
      <c r="H65" s="14" t="s">
        <v>25</v>
      </c>
      <c r="I65" s="14" t="s">
        <v>72</v>
      </c>
      <c r="J65" s="14" t="s">
        <v>74</v>
      </c>
    </row>
    <row r="66" spans="1:10" ht="15" x14ac:dyDescent="0.3">
      <c r="A66" s="13">
        <v>45853</v>
      </c>
      <c r="B66" s="14" t="s">
        <v>104</v>
      </c>
      <c r="C66" s="14" t="s">
        <v>120</v>
      </c>
      <c r="D66" s="14" t="s">
        <v>121</v>
      </c>
      <c r="E66" s="14" t="s">
        <v>17</v>
      </c>
      <c r="F66" s="15">
        <v>7689.08</v>
      </c>
      <c r="G66" s="14" t="s">
        <v>18</v>
      </c>
      <c r="H66" s="14" t="s">
        <v>19</v>
      </c>
      <c r="I66" s="14" t="s">
        <v>75</v>
      </c>
      <c r="J66" s="14" t="s">
        <v>73</v>
      </c>
    </row>
    <row r="67" spans="1:10" ht="15" x14ac:dyDescent="0.3">
      <c r="A67" s="13">
        <v>45881</v>
      </c>
      <c r="B67" s="14" t="s">
        <v>21</v>
      </c>
      <c r="C67" s="14" t="s">
        <v>123</v>
      </c>
      <c r="D67" s="14" t="s">
        <v>124</v>
      </c>
      <c r="E67" s="14" t="s">
        <v>17</v>
      </c>
      <c r="F67" s="15">
        <v>5707.35</v>
      </c>
      <c r="G67" s="14" t="s">
        <v>41</v>
      </c>
      <c r="H67" s="14" t="s">
        <v>19</v>
      </c>
      <c r="I67" s="14" t="s">
        <v>75</v>
      </c>
      <c r="J67" s="14" t="s">
        <v>73</v>
      </c>
    </row>
    <row r="68" spans="1:10" ht="15" x14ac:dyDescent="0.3">
      <c r="A68" s="13">
        <v>45887</v>
      </c>
      <c r="B68" s="14" t="s">
        <v>33</v>
      </c>
      <c r="C68" s="14" t="s">
        <v>108</v>
      </c>
      <c r="D68" s="14" t="s">
        <v>134</v>
      </c>
      <c r="E68" s="14" t="s">
        <v>17</v>
      </c>
      <c r="F68" s="15">
        <v>7337.65</v>
      </c>
      <c r="G68" s="14" t="s">
        <v>41</v>
      </c>
      <c r="H68" s="14" t="s">
        <v>19</v>
      </c>
      <c r="I68" s="14" t="s">
        <v>75</v>
      </c>
      <c r="J68" s="14" t="s">
        <v>74</v>
      </c>
    </row>
  </sheetData>
  <conditionalFormatting sqref="F16:F17 F19:F68">
    <cfRule type="top10" dxfId="1" priority="3" rank="5"/>
  </conditionalFormatting>
  <conditionalFormatting sqref="G16:G17 G19:G68">
    <cfRule type="containsText" dxfId="0" priority="2" operator="containsText" text="Depósito">
      <formula>NOT(ISERROR(SEARCH("Depósito",G16)))</formula>
    </cfRule>
  </conditionalFormatting>
  <dataValidations count="3">
    <dataValidation type="list" allowBlank="1" showInputMessage="1" showErrorMessage="1" errorTitle="Dato incorrecto" error="Ingresa únicamente un dato entre las posibles opciones " sqref="G19" xr:uid="{77AB1718-ACF4-4431-9444-4A790F4459FA}">
      <formula1>"Depósito,Transferencia,Efectivo,PayPal"</formula1>
    </dataValidation>
    <dataValidation allowBlank="1" showInputMessage="1" showErrorMessage="1" prompt="Ingres la forma de pago correcta" sqref="H24" xr:uid="{16582314-6C18-47B3-9303-91F7F7C864B3}"/>
    <dataValidation type="list" allowBlank="1" showInputMessage="1" showErrorMessage="1" sqref="G20:G45 G16:G17" xr:uid="{595D77B6-B19F-4B03-BFBD-7F23A38B205F}">
      <formula1>"Depósito,Transferencia,Efectivo,PayPal"</formula1>
    </dataValidation>
  </dataValidations>
  <pageMargins left="0.70866141732283472" right="0.47244094488188981" top="0.31496062992125984" bottom="0.27559055118110237" header="0.15748031496062992" footer="0.19685039370078741"/>
  <pageSetup paperSize="9" scale="49" fitToHeight="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3A72DA5-CF74-4664-9ABE-427877B283B8}">
            <x14:iconSet custom="1">
              <x14:cfvo type="percent">
                <xm:f>0</xm:f>
              </x14:cfvo>
              <x14:cfvo type="num">
                <xm:f>1000</xm:f>
              </x14:cfvo>
              <x14:cfvo type="num">
                <xm:f>10000</xm:f>
              </x14:cfvo>
              <x14:cfIcon iconSet="3TrafficLights1" iconId="0"/>
              <x14:cfIcon iconSet="NoIcons" iconId="0"/>
              <x14:cfIcon iconSet="3Symbols" iconId="2"/>
            </x14:iconSet>
          </x14:cfRule>
          <xm:sqref>F16:F17 F19:F68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3681-E20C-4E1C-AD45-D956584ABF6A}">
  <dimension ref="A1:B36"/>
  <sheetViews>
    <sheetView zoomScale="101" zoomScaleNormal="122" workbookViewId="0">
      <selection activeCell="K22" sqref="K22"/>
    </sheetView>
  </sheetViews>
  <sheetFormatPr baseColWidth="10" defaultRowHeight="14.4" x14ac:dyDescent="0.3"/>
  <cols>
    <col min="1" max="1" width="17.21875" bestFit="1" customWidth="1"/>
    <col min="2" max="2" width="14.33203125" bestFit="1" customWidth="1"/>
  </cols>
  <sheetData>
    <row r="1" spans="1:2" x14ac:dyDescent="0.3">
      <c r="A1" s="16" t="s">
        <v>6</v>
      </c>
      <c r="B1" t="s">
        <v>140</v>
      </c>
    </row>
    <row r="3" spans="1:2" x14ac:dyDescent="0.3">
      <c r="A3" s="16" t="s">
        <v>115</v>
      </c>
      <c r="B3" t="s">
        <v>139</v>
      </c>
    </row>
    <row r="4" spans="1:2" x14ac:dyDescent="0.3">
      <c r="A4" s="17" t="s">
        <v>136</v>
      </c>
      <c r="B4" s="25">
        <v>40569.42</v>
      </c>
    </row>
    <row r="5" spans="1:2" x14ac:dyDescent="0.3">
      <c r="A5" s="17" t="s">
        <v>137</v>
      </c>
      <c r="B5" s="25">
        <v>73895.460000000006</v>
      </c>
    </row>
    <row r="6" spans="1:2" x14ac:dyDescent="0.3">
      <c r="A6" s="17" t="s">
        <v>138</v>
      </c>
      <c r="B6" s="25">
        <v>137503.16</v>
      </c>
    </row>
    <row r="7" spans="1:2" x14ac:dyDescent="0.3">
      <c r="A7" s="17" t="s">
        <v>116</v>
      </c>
      <c r="B7" s="25">
        <v>251968.04</v>
      </c>
    </row>
    <row r="15" spans="1:2" x14ac:dyDescent="0.3">
      <c r="A15" s="16" t="s">
        <v>115</v>
      </c>
      <c r="B15" t="s">
        <v>139</v>
      </c>
    </row>
    <row r="16" spans="1:2" x14ac:dyDescent="0.3">
      <c r="A16" s="17" t="s">
        <v>106</v>
      </c>
      <c r="B16" s="25">
        <v>14046.02</v>
      </c>
    </row>
    <row r="17" spans="1:2" x14ac:dyDescent="0.3">
      <c r="A17" s="17" t="s">
        <v>37</v>
      </c>
      <c r="B17" s="25">
        <v>213035.8</v>
      </c>
    </row>
    <row r="18" spans="1:2" x14ac:dyDescent="0.3">
      <c r="A18" s="17" t="s">
        <v>100</v>
      </c>
      <c r="B18" s="25">
        <v>22492.68</v>
      </c>
    </row>
    <row r="19" spans="1:2" x14ac:dyDescent="0.3">
      <c r="A19" s="17" t="s">
        <v>45</v>
      </c>
      <c r="B19" s="25">
        <v>2393.54</v>
      </c>
    </row>
    <row r="20" spans="1:2" x14ac:dyDescent="0.3">
      <c r="A20" s="17" t="s">
        <v>116</v>
      </c>
      <c r="B20" s="25">
        <v>251968.03999999998</v>
      </c>
    </row>
    <row r="29" spans="1:2" x14ac:dyDescent="0.3">
      <c r="A29" s="16" t="s">
        <v>115</v>
      </c>
      <c r="B29" t="s">
        <v>139</v>
      </c>
    </row>
    <row r="30" spans="1:2" x14ac:dyDescent="0.3">
      <c r="A30" s="17" t="s">
        <v>99</v>
      </c>
      <c r="B30" s="25">
        <v>20978.29</v>
      </c>
    </row>
    <row r="31" spans="1:2" x14ac:dyDescent="0.3">
      <c r="A31" s="17" t="s">
        <v>78</v>
      </c>
      <c r="B31" s="25">
        <v>43581.09</v>
      </c>
    </row>
    <row r="32" spans="1:2" x14ac:dyDescent="0.3">
      <c r="A32" s="17" t="s">
        <v>24</v>
      </c>
      <c r="B32" s="25">
        <v>68757.39</v>
      </c>
    </row>
    <row r="33" spans="1:2" x14ac:dyDescent="0.3">
      <c r="A33" s="17" t="s">
        <v>89</v>
      </c>
      <c r="B33" s="25">
        <v>31768.050000000003</v>
      </c>
    </row>
    <row r="34" spans="1:2" x14ac:dyDescent="0.3">
      <c r="A34" s="17" t="s">
        <v>41</v>
      </c>
      <c r="B34" s="25">
        <v>8935.0299999999988</v>
      </c>
    </row>
    <row r="35" spans="1:2" x14ac:dyDescent="0.3">
      <c r="A35" s="17" t="s">
        <v>18</v>
      </c>
      <c r="B35" s="25">
        <v>77948.19</v>
      </c>
    </row>
    <row r="36" spans="1:2" x14ac:dyDescent="0.3">
      <c r="A36" s="17" t="s">
        <v>116</v>
      </c>
      <c r="B36" s="25">
        <v>251968.04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Ingresos</vt:lpstr>
      <vt:lpstr>Gastos</vt:lpstr>
      <vt:lpstr>Ingresos y Gastos</vt:lpstr>
      <vt:lpstr>Resumen</vt:lpstr>
      <vt:lpstr>Ejemplo Apilar</vt:lpstr>
      <vt:lpstr>Concentrado</vt:lpstr>
      <vt:lpstr>Dashboard</vt:lpstr>
      <vt:lpstr>Concentrado!Títulos_a_imprimir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E. Téllez G</dc:creator>
  <cp:lastModifiedBy>Daniela E. Téllez G</cp:lastModifiedBy>
  <cp:lastPrinted>2025-07-03T13:48:21Z</cp:lastPrinted>
  <dcterms:created xsi:type="dcterms:W3CDTF">2025-07-01T15:51:39Z</dcterms:created>
  <dcterms:modified xsi:type="dcterms:W3CDTF">2025-07-23T14:09:51Z</dcterms:modified>
</cp:coreProperties>
</file>