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tartuulikool-my.sharepoint.com/personal/sotojaco_ut_ee/Documents/Th/tex/include/tables/"/>
    </mc:Choice>
  </mc:AlternateContent>
  <xr:revisionPtr revIDLastSave="44" documentId="8_{B67FF2BE-9A72-48EF-9AB8-4FD39872D71A}" xr6:coauthVersionLast="47" xr6:coauthVersionMax="47" xr10:uidLastSave="{3C294E08-2AF9-4621-A72E-A87D66732F67}"/>
  <bookViews>
    <workbookView xWindow="-108" yWindow="-108" windowWidth="23256" windowHeight="12456" activeTab="1" xr2:uid="{00000000-000D-0000-FFFF-FFFF00000000}"/>
  </bookViews>
  <sheets>
    <sheet name="labels_tox" sheetId="2" r:id="rId1"/>
    <sheet name="MasBank" sheetId="3" r:id="rId2"/>
    <sheet name="Sheet1" sheetId="1" r:id="rId3"/>
  </sheets>
  <definedNames>
    <definedName name="ExternalData_1" localSheetId="0" hidden="1">labels_tox!$A$1:$E$13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F2" i="1"/>
  <c r="F14" i="1" s="1"/>
  <c r="E3" i="1"/>
  <c r="E4" i="1"/>
  <c r="E5" i="1"/>
  <c r="E6" i="1"/>
  <c r="E7" i="1"/>
  <c r="E8" i="1"/>
  <c r="E9" i="1"/>
  <c r="E10" i="1"/>
  <c r="E11" i="1"/>
  <c r="E12" i="1"/>
  <c r="E13" i="1"/>
  <c r="E2" i="1"/>
  <c r="F3" i="1"/>
  <c r="F4" i="1"/>
  <c r="F5" i="1"/>
  <c r="F6" i="1"/>
  <c r="F7" i="1"/>
  <c r="F8" i="1"/>
  <c r="F9" i="1"/>
  <c r="F10" i="1"/>
  <c r="F11" i="1"/>
  <c r="F12" i="1"/>
  <c r="F13" i="1"/>
  <c r="G3" i="2"/>
  <c r="G4" i="2"/>
  <c r="G5" i="2"/>
  <c r="G6" i="2"/>
  <c r="G7" i="2"/>
  <c r="G8" i="2"/>
  <c r="G9" i="2"/>
  <c r="G10" i="2"/>
  <c r="G11" i="2"/>
  <c r="G12" i="2"/>
  <c r="G13" i="2"/>
  <c r="G2" i="2"/>
  <c r="G1" i="2"/>
  <c r="E14" i="3" l="1"/>
  <c r="F14" i="3"/>
  <c r="E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31EB62-916C-46F4-B6DA-52365958CD00}" keepAlive="1" name="Query - labels_tox" description="Connection to the 'labels_tox' query in the workbook." type="5" refreshedVersion="8" background="1" saveData="1">
    <dbPr connection="Provider=Microsoft.Mashup.OleDb.1;Data Source=$Workbook$;Location=labels_tox;Extended Properties=&quot;&quot;" command="SELECT * FROM [labels_tox]"/>
  </connection>
</connections>
</file>

<file path=xl/sharedStrings.xml><?xml version="1.0" encoding="utf-8"?>
<sst xmlns="http://schemas.openxmlformats.org/spreadsheetml/2006/main" count="67" uniqueCount="31">
  <si>
    <t>Active</t>
  </si>
  <si>
    <t>Inactive</t>
  </si>
  <si>
    <t>NA</t>
  </si>
  <si>
    <t>Active/Inactive</t>
  </si>
  <si>
    <t>NR.AhR</t>
  </si>
  <si>
    <t>0.133</t>
  </si>
  <si>
    <t>NR.AR</t>
  </si>
  <si>
    <t>0.041</t>
  </si>
  <si>
    <t>NR.AR.LBD</t>
  </si>
  <si>
    <t>0.033</t>
  </si>
  <si>
    <t>NR.Aromatase</t>
  </si>
  <si>
    <t>0.058</t>
  </si>
  <si>
    <t>NR.ER</t>
  </si>
  <si>
    <t>0.141</t>
  </si>
  <si>
    <t>NR.ER.LBD</t>
  </si>
  <si>
    <t>0.051</t>
  </si>
  <si>
    <t>NR.PPAR.gamma</t>
  </si>
  <si>
    <t>0.032</t>
  </si>
  <si>
    <t>SR.ARE</t>
  </si>
  <si>
    <t>0.197</t>
  </si>
  <si>
    <t>SR.ATAD5</t>
  </si>
  <si>
    <t>0.042</t>
  </si>
  <si>
    <t>SR.HSE</t>
  </si>
  <si>
    <t>SR.MMP</t>
  </si>
  <si>
    <t>0.183</t>
  </si>
  <si>
    <t>SR.p53</t>
  </si>
  <si>
    <t>0.068</t>
  </si>
  <si>
    <t>Endpoint</t>
  </si>
  <si>
    <t>Average:</t>
  </si>
  <si>
    <t xml:space="preserve">NA/Total, % </t>
  </si>
  <si>
    <t>Active/Inactive,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</si>
</sst>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594360</xdr:colOff>
      <xdr:row>0</xdr:row>
      <xdr:rowOff>0</xdr:rowOff>
    </xdr:from>
    <xdr:to>
      <xdr:col>13</xdr:col>
      <xdr:colOff>82617</xdr:colOff>
      <xdr:row>14</xdr:row>
      <xdr:rowOff>78895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3084D2-FDBC-43B2-98B9-542CAF463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1960" y="0"/>
          <a:ext cx="3755457" cy="263921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DE3430-FCF7-45A1-AEB1-3DB33BC5F277}" autoFormatId="16" applyNumberFormats="0" applyBorderFormats="0" applyFontFormats="0" applyPatternFormats="0" applyAlignmentFormats="0" applyWidthHeightFormats="0">
  <queryTableRefresh nextId="6">
    <queryTableFields count="5">
      <queryTableField id="1" name="endpoint" tableColumnId="1"/>
      <queryTableField id="2" name="Active" tableColumnId="2"/>
      <queryTableField id="3" name="Inactive" tableColumnId="3"/>
      <queryTableField id="4" name="NA" tableColumnId="4"/>
      <queryTableField id="5" name="Active/Inactiv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4D107-8438-4662-A1D0-AB6033B7F75E}" name="Table_labels_tox" displayName="Table_labels_tox" ref="A1:E13" tableType="queryTable" totalsRowShown="0">
  <autoFilter ref="A1:E13" xr:uid="{5F64D107-8438-4662-A1D0-AB6033B7F75E}"/>
  <tableColumns count="5">
    <tableColumn id="1" xr3:uid="{24B05DDC-EAA4-49FB-A186-DD5F710A3707}" uniqueName="1" name="Endpoint" queryTableFieldId="1" dataDxfId="1"/>
    <tableColumn id="2" xr3:uid="{351C16F9-A45F-4BEF-8D29-88509A732B97}" uniqueName="2" name="Active" queryTableFieldId="2"/>
    <tableColumn id="3" xr3:uid="{66DCC017-3DDF-4D38-8C73-F372D5BFDB1D}" uniqueName="3" name="Inactive" queryTableFieldId="3"/>
    <tableColumn id="4" xr3:uid="{51C192FA-CA0D-411C-986F-DB83A786B3D9}" uniqueName="4" name="NA" queryTableFieldId="4"/>
    <tableColumn id="5" xr3:uid="{69C8E8DD-5B78-42FA-AD5A-C78E94D3B1CC}" uniqueName="5" name="Active/Inactiv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1C6E-AE00-488D-82BA-233062B83995}">
  <dimension ref="A1:G13"/>
  <sheetViews>
    <sheetView workbookViewId="0">
      <selection activeCell="C5" sqref="C5"/>
    </sheetView>
  </sheetViews>
  <sheetFormatPr defaultRowHeight="14.4" x14ac:dyDescent="0.3"/>
  <cols>
    <col min="1" max="1" width="16" bestFit="1" customWidth="1"/>
    <col min="2" max="2" width="8.88671875" bestFit="1" customWidth="1"/>
    <col min="3" max="3" width="10.33203125" bestFit="1" customWidth="1"/>
    <col min="4" max="4" width="6" bestFit="1" customWidth="1"/>
    <col min="5" max="5" width="16.88671875" bestFit="1" customWidth="1"/>
  </cols>
  <sheetData>
    <row r="1" spans="1:7" x14ac:dyDescent="0.3">
      <c r="A1" t="s">
        <v>27</v>
      </c>
      <c r="B1" t="s">
        <v>0</v>
      </c>
      <c r="C1" t="s">
        <v>1</v>
      </c>
      <c r="D1" t="s">
        <v>2</v>
      </c>
      <c r="E1" t="s">
        <v>3</v>
      </c>
      <c r="G1" t="str">
        <f>Table_labels_tox[[#Headers],[Endpoint]]&amp;"&amp;"&amp;Table_labels_tox[[#Headers],[Active]]&amp;"&amp;"&amp;Table_labels_tox[[#Headers],[Inactive]]&amp;"&amp;"&amp;Table_labels_tox[[#Headers],[NA]]&amp;"&amp;"&amp;Table_labels_tox[[#Headers],[Active/Inactive]]&amp;"\\"</f>
        <v>Endpoint&amp;Active&amp;Inactive&amp;NA&amp;Active/Inactive\\</v>
      </c>
    </row>
    <row r="2" spans="1:7" x14ac:dyDescent="0.3">
      <c r="A2" t="s">
        <v>4</v>
      </c>
      <c r="B2">
        <v>890</v>
      </c>
      <c r="C2">
        <v>6699</v>
      </c>
      <c r="D2">
        <v>1386</v>
      </c>
      <c r="E2" t="s">
        <v>5</v>
      </c>
      <c r="G2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NR.AhR&amp;890&amp;6699&amp;1386&amp;0.133\\</v>
      </c>
    </row>
    <row r="3" spans="1:7" x14ac:dyDescent="0.3">
      <c r="A3" t="s">
        <v>6</v>
      </c>
      <c r="B3">
        <v>325</v>
      </c>
      <c r="C3">
        <v>8011</v>
      </c>
      <c r="D3">
        <v>639</v>
      </c>
      <c r="E3" t="s">
        <v>7</v>
      </c>
      <c r="G3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NR.AR&amp;325&amp;8011&amp;639&amp;0.041\\</v>
      </c>
    </row>
    <row r="4" spans="1:7" x14ac:dyDescent="0.3">
      <c r="A4" t="s">
        <v>8</v>
      </c>
      <c r="B4">
        <v>250</v>
      </c>
      <c r="C4">
        <v>7504</v>
      </c>
      <c r="D4">
        <v>1221</v>
      </c>
      <c r="E4" t="s">
        <v>9</v>
      </c>
      <c r="G4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NR.AR.LBD&amp;250&amp;7504&amp;1221&amp;0.033\\</v>
      </c>
    </row>
    <row r="5" spans="1:7" x14ac:dyDescent="0.3">
      <c r="A5" t="s">
        <v>10</v>
      </c>
      <c r="B5">
        <v>366</v>
      </c>
      <c r="C5">
        <v>6333</v>
      </c>
      <c r="D5">
        <v>2276</v>
      </c>
      <c r="E5" t="s">
        <v>11</v>
      </c>
      <c r="G5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NR.Aromatase&amp;366&amp;6333&amp;2276&amp;0.058\\</v>
      </c>
    </row>
    <row r="6" spans="1:7" x14ac:dyDescent="0.3">
      <c r="A6" t="s">
        <v>12</v>
      </c>
      <c r="B6">
        <v>876</v>
      </c>
      <c r="C6">
        <v>6233</v>
      </c>
      <c r="D6">
        <v>1866</v>
      </c>
      <c r="E6" t="s">
        <v>13</v>
      </c>
      <c r="G6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NR.ER&amp;876&amp;6233&amp;1866&amp;0.141\\</v>
      </c>
    </row>
    <row r="7" spans="1:7" x14ac:dyDescent="0.3">
      <c r="A7" t="s">
        <v>14</v>
      </c>
      <c r="B7">
        <v>386</v>
      </c>
      <c r="C7">
        <v>7630</v>
      </c>
      <c r="D7">
        <v>959</v>
      </c>
      <c r="E7" t="s">
        <v>15</v>
      </c>
      <c r="G7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NR.ER.LBD&amp;386&amp;7630&amp;959&amp;0.051\\</v>
      </c>
    </row>
    <row r="8" spans="1:7" x14ac:dyDescent="0.3">
      <c r="A8" t="s">
        <v>16</v>
      </c>
      <c r="B8">
        <v>235</v>
      </c>
      <c r="C8">
        <v>7236</v>
      </c>
      <c r="D8">
        <v>1504</v>
      </c>
      <c r="E8" t="s">
        <v>17</v>
      </c>
      <c r="G8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NR.PPAR.gamma&amp;235&amp;7236&amp;1504&amp;0.032\\</v>
      </c>
    </row>
    <row r="9" spans="1:7" x14ac:dyDescent="0.3">
      <c r="A9" t="s">
        <v>18</v>
      </c>
      <c r="B9">
        <v>1110</v>
      </c>
      <c r="C9">
        <v>5632</v>
      </c>
      <c r="D9">
        <v>2233</v>
      </c>
      <c r="E9" t="s">
        <v>19</v>
      </c>
      <c r="G9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SR.ARE&amp;1110&amp;5632&amp;2233&amp;0.197\\</v>
      </c>
    </row>
    <row r="10" spans="1:7" x14ac:dyDescent="0.3">
      <c r="A10" t="s">
        <v>20</v>
      </c>
      <c r="B10">
        <v>330</v>
      </c>
      <c r="C10">
        <v>7810</v>
      </c>
      <c r="D10">
        <v>835</v>
      </c>
      <c r="E10" t="s">
        <v>21</v>
      </c>
      <c r="G10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SR.ATAD5&amp;330&amp;7810&amp;835&amp;0.042\\</v>
      </c>
    </row>
    <row r="11" spans="1:7" x14ac:dyDescent="0.3">
      <c r="A11" t="s">
        <v>22</v>
      </c>
      <c r="B11">
        <v>411</v>
      </c>
      <c r="C11">
        <v>7075</v>
      </c>
      <c r="D11">
        <v>1489</v>
      </c>
      <c r="E11" t="s">
        <v>11</v>
      </c>
      <c r="G11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SR.HSE&amp;411&amp;7075&amp;1489&amp;0.058\\</v>
      </c>
    </row>
    <row r="12" spans="1:7" x14ac:dyDescent="0.3">
      <c r="A12" t="s">
        <v>23</v>
      </c>
      <c r="B12">
        <v>1039</v>
      </c>
      <c r="C12">
        <v>5679</v>
      </c>
      <c r="D12">
        <v>2257</v>
      </c>
      <c r="E12" t="s">
        <v>24</v>
      </c>
      <c r="G12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SR.MMP&amp;1039&amp;5679&amp;2257&amp;0.183\\</v>
      </c>
    </row>
    <row r="13" spans="1:7" x14ac:dyDescent="0.3">
      <c r="A13" t="s">
        <v>25</v>
      </c>
      <c r="B13">
        <v>500</v>
      </c>
      <c r="C13">
        <v>7305</v>
      </c>
      <c r="D13">
        <v>1170</v>
      </c>
      <c r="E13" t="s">
        <v>26</v>
      </c>
      <c r="G13" t="str">
        <f>Table_labels_tox[[#This Row],[Endpoint]]&amp;"&amp;"&amp;Table_labels_tox[[#This Row],[Active]]&amp;"&amp;"&amp;Table_labels_tox[[#This Row],[Inactive]]&amp;"&amp;"&amp;Table_labels_tox[[#This Row],[NA]]&amp;"&amp;"&amp;Table_labels_tox[[#This Row],[Active/Inactive]]&amp;"\\"</f>
        <v>SR.p53&amp;500&amp;7305&amp;1170&amp;0.068\\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1A58-9B6B-40C9-B18F-3A6C713D74E0}">
  <dimension ref="A1:F14"/>
  <sheetViews>
    <sheetView tabSelected="1" workbookViewId="0">
      <selection activeCell="E1" sqref="E1"/>
    </sheetView>
  </sheetViews>
  <sheetFormatPr defaultRowHeight="14.4" x14ac:dyDescent="0.3"/>
  <sheetData>
    <row r="1" spans="1:6" x14ac:dyDescent="0.3">
      <c r="A1" t="s">
        <v>27</v>
      </c>
      <c r="B1" t="s">
        <v>0</v>
      </c>
      <c r="C1" t="s">
        <v>1</v>
      </c>
      <c r="D1" t="s">
        <v>2</v>
      </c>
      <c r="E1" t="s">
        <v>30</v>
      </c>
      <c r="F1" t="s">
        <v>29</v>
      </c>
    </row>
    <row r="2" spans="1:6" x14ac:dyDescent="0.3">
      <c r="A2" t="s">
        <v>4</v>
      </c>
      <c r="B2">
        <v>238</v>
      </c>
      <c r="C2">
        <v>956</v>
      </c>
      <c r="D2">
        <v>156</v>
      </c>
      <c r="E2" s="1">
        <f>B2/C2*100</f>
        <v>24.89539748953975</v>
      </c>
      <c r="F2" s="1">
        <f t="shared" ref="F2:F13" si="0">D2/SUM(B2:D2)*100</f>
        <v>11.555555555555555</v>
      </c>
    </row>
    <row r="3" spans="1:6" x14ac:dyDescent="0.3">
      <c r="A3" t="s">
        <v>6</v>
      </c>
      <c r="B3">
        <v>87</v>
      </c>
      <c r="C3">
        <v>1213</v>
      </c>
      <c r="D3">
        <v>50</v>
      </c>
      <c r="E3" s="1">
        <f t="shared" ref="E3:E13" si="1">B3/C3*100</f>
        <v>7.1723000824402305</v>
      </c>
      <c r="F3" s="1">
        <f t="shared" si="0"/>
        <v>3.7037037037037033</v>
      </c>
    </row>
    <row r="4" spans="1:6" x14ac:dyDescent="0.3">
      <c r="A4" t="s">
        <v>8</v>
      </c>
      <c r="B4">
        <v>64</v>
      </c>
      <c r="C4">
        <v>1151</v>
      </c>
      <c r="D4">
        <v>135</v>
      </c>
      <c r="E4" s="1">
        <f t="shared" si="1"/>
        <v>5.5603822762814943</v>
      </c>
      <c r="F4" s="1">
        <f t="shared" si="0"/>
        <v>10</v>
      </c>
    </row>
    <row r="5" spans="1:6" x14ac:dyDescent="0.3">
      <c r="A5" t="s">
        <v>10</v>
      </c>
      <c r="B5">
        <v>103</v>
      </c>
      <c r="C5">
        <v>902</v>
      </c>
      <c r="D5">
        <v>345</v>
      </c>
      <c r="E5" s="1">
        <f t="shared" si="1"/>
        <v>11.419068736141908</v>
      </c>
      <c r="F5" s="1">
        <f t="shared" si="0"/>
        <v>25.555555555555554</v>
      </c>
    </row>
    <row r="6" spans="1:6" x14ac:dyDescent="0.3">
      <c r="A6" t="s">
        <v>12</v>
      </c>
      <c r="B6">
        <v>188</v>
      </c>
      <c r="C6">
        <v>899</v>
      </c>
      <c r="D6">
        <v>263</v>
      </c>
      <c r="E6" s="1">
        <f t="shared" si="1"/>
        <v>20.912124582869858</v>
      </c>
      <c r="F6" s="1">
        <f t="shared" si="0"/>
        <v>19.481481481481481</v>
      </c>
    </row>
    <row r="7" spans="1:6" x14ac:dyDescent="0.3">
      <c r="A7" t="s">
        <v>14</v>
      </c>
      <c r="B7">
        <v>86</v>
      </c>
      <c r="C7">
        <v>1162</v>
      </c>
      <c r="D7">
        <v>102</v>
      </c>
      <c r="E7" s="1">
        <f t="shared" si="1"/>
        <v>7.4010327022375213</v>
      </c>
      <c r="F7" s="1">
        <f t="shared" si="0"/>
        <v>7.5555555555555554</v>
      </c>
    </row>
    <row r="8" spans="1:6" x14ac:dyDescent="0.3">
      <c r="A8" t="s">
        <v>16</v>
      </c>
      <c r="B8">
        <v>37</v>
      </c>
      <c r="C8">
        <v>1081</v>
      </c>
      <c r="D8">
        <v>232</v>
      </c>
      <c r="E8" s="1">
        <f t="shared" si="1"/>
        <v>3.4227567067530065</v>
      </c>
      <c r="F8" s="1">
        <f t="shared" si="0"/>
        <v>17.185185185185183</v>
      </c>
    </row>
    <row r="9" spans="1:6" x14ac:dyDescent="0.3">
      <c r="A9" t="s">
        <v>18</v>
      </c>
      <c r="B9">
        <v>202</v>
      </c>
      <c r="C9">
        <v>876</v>
      </c>
      <c r="D9">
        <v>272</v>
      </c>
      <c r="E9" s="1">
        <f t="shared" si="1"/>
        <v>23.059360730593607</v>
      </c>
      <c r="F9" s="1">
        <f t="shared" si="0"/>
        <v>20.148148148148149</v>
      </c>
    </row>
    <row r="10" spans="1:6" x14ac:dyDescent="0.3">
      <c r="A10" t="s">
        <v>20</v>
      </c>
      <c r="B10">
        <v>59</v>
      </c>
      <c r="C10">
        <v>1219</v>
      </c>
      <c r="D10">
        <v>72</v>
      </c>
      <c r="E10" s="1">
        <f t="shared" si="1"/>
        <v>4.8400328137817885</v>
      </c>
      <c r="F10" s="1">
        <f t="shared" si="0"/>
        <v>5.3333333333333339</v>
      </c>
    </row>
    <row r="11" spans="1:6" x14ac:dyDescent="0.3">
      <c r="A11" t="s">
        <v>22</v>
      </c>
      <c r="B11">
        <v>63</v>
      </c>
      <c r="C11">
        <v>1141</v>
      </c>
      <c r="D11">
        <v>146</v>
      </c>
      <c r="E11" s="1">
        <f t="shared" si="1"/>
        <v>5.5214723926380369</v>
      </c>
      <c r="F11" s="1">
        <f t="shared" si="0"/>
        <v>10.814814814814815</v>
      </c>
    </row>
    <row r="12" spans="1:6" x14ac:dyDescent="0.3">
      <c r="A12" t="s">
        <v>23</v>
      </c>
      <c r="B12">
        <v>191</v>
      </c>
      <c r="C12">
        <v>822</v>
      </c>
      <c r="D12">
        <v>337</v>
      </c>
      <c r="E12" s="1">
        <f t="shared" si="1"/>
        <v>23.236009732360095</v>
      </c>
      <c r="F12" s="1">
        <f t="shared" si="0"/>
        <v>24.962962962962962</v>
      </c>
    </row>
    <row r="13" spans="1:6" x14ac:dyDescent="0.3">
      <c r="A13" t="s">
        <v>25</v>
      </c>
      <c r="B13">
        <v>89</v>
      </c>
      <c r="C13">
        <v>1125</v>
      </c>
      <c r="D13">
        <v>136</v>
      </c>
      <c r="E13" s="1">
        <f t="shared" si="1"/>
        <v>7.9111111111111105</v>
      </c>
      <c r="F13" s="1">
        <f t="shared" si="0"/>
        <v>10.074074074074074</v>
      </c>
    </row>
    <row r="14" spans="1:6" x14ac:dyDescent="0.3">
      <c r="A14" t="s">
        <v>28</v>
      </c>
      <c r="E14" s="1">
        <f>AVERAGE(E2:E13)</f>
        <v>12.112587446395699</v>
      </c>
      <c r="F14" s="1">
        <f>AVERAGE(F2:F13)</f>
        <v>13.864197530864198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sqref="A1:F14"/>
    </sheetView>
  </sheetViews>
  <sheetFormatPr defaultRowHeight="14.4" x14ac:dyDescent="0.3"/>
  <cols>
    <col min="6" max="6" width="9" customWidth="1"/>
  </cols>
  <sheetData>
    <row r="1" spans="1:6" x14ac:dyDescent="0.3">
      <c r="A1" t="s">
        <v>27</v>
      </c>
      <c r="B1" t="s">
        <v>0</v>
      </c>
      <c r="C1" t="s">
        <v>1</v>
      </c>
      <c r="D1" t="s">
        <v>2</v>
      </c>
      <c r="E1" t="s">
        <v>30</v>
      </c>
      <c r="F1" t="s">
        <v>29</v>
      </c>
    </row>
    <row r="2" spans="1:6" x14ac:dyDescent="0.3">
      <c r="A2" t="s">
        <v>4</v>
      </c>
      <c r="B2">
        <v>890</v>
      </c>
      <c r="C2">
        <v>6699</v>
      </c>
      <c r="D2">
        <v>1386</v>
      </c>
      <c r="E2" s="1">
        <f>B2/C2*100</f>
        <v>13.285565009702941</v>
      </c>
      <c r="F2" s="1">
        <f t="shared" ref="F2:F13" si="0">D2/SUM(B2:D2)*100</f>
        <v>15.442896935933149</v>
      </c>
    </row>
    <row r="3" spans="1:6" x14ac:dyDescent="0.3">
      <c r="A3" t="s">
        <v>6</v>
      </c>
      <c r="B3">
        <v>325</v>
      </c>
      <c r="C3">
        <v>8011</v>
      </c>
      <c r="D3">
        <v>639</v>
      </c>
      <c r="E3" s="1">
        <f t="shared" ref="E3:E13" si="1">B3/C3*100</f>
        <v>4.056921732617651</v>
      </c>
      <c r="F3" s="1">
        <f t="shared" si="0"/>
        <v>7.1197771587743732</v>
      </c>
    </row>
    <row r="4" spans="1:6" x14ac:dyDescent="0.3">
      <c r="A4" t="s">
        <v>8</v>
      </c>
      <c r="B4">
        <v>250</v>
      </c>
      <c r="C4">
        <v>7504</v>
      </c>
      <c r="D4">
        <v>1221</v>
      </c>
      <c r="E4" s="1">
        <f t="shared" si="1"/>
        <v>3.3315565031982941</v>
      </c>
      <c r="F4" s="1">
        <f t="shared" si="0"/>
        <v>13.604456824512534</v>
      </c>
    </row>
    <row r="5" spans="1:6" x14ac:dyDescent="0.3">
      <c r="A5" t="s">
        <v>10</v>
      </c>
      <c r="B5">
        <v>366</v>
      </c>
      <c r="C5">
        <v>6333</v>
      </c>
      <c r="D5">
        <v>2276</v>
      </c>
      <c r="E5" s="1">
        <f t="shared" si="1"/>
        <v>5.7792515395547133</v>
      </c>
      <c r="F5" s="1">
        <f t="shared" si="0"/>
        <v>25.359331476323121</v>
      </c>
    </row>
    <row r="6" spans="1:6" x14ac:dyDescent="0.3">
      <c r="A6" t="s">
        <v>12</v>
      </c>
      <c r="B6">
        <v>876</v>
      </c>
      <c r="C6">
        <v>6233</v>
      </c>
      <c r="D6">
        <v>1866</v>
      </c>
      <c r="E6" s="1">
        <f t="shared" si="1"/>
        <v>14.054227498796726</v>
      </c>
      <c r="F6" s="1">
        <f t="shared" si="0"/>
        <v>20.791086350974929</v>
      </c>
    </row>
    <row r="7" spans="1:6" x14ac:dyDescent="0.3">
      <c r="A7" t="s">
        <v>14</v>
      </c>
      <c r="B7">
        <v>386</v>
      </c>
      <c r="C7">
        <v>7630</v>
      </c>
      <c r="D7">
        <v>959</v>
      </c>
      <c r="E7" s="1">
        <f t="shared" si="1"/>
        <v>5.058977719528178</v>
      </c>
      <c r="F7" s="1">
        <f t="shared" si="0"/>
        <v>10.685236768802229</v>
      </c>
    </row>
    <row r="8" spans="1:6" x14ac:dyDescent="0.3">
      <c r="A8" t="s">
        <v>16</v>
      </c>
      <c r="B8">
        <v>235</v>
      </c>
      <c r="C8">
        <v>7236</v>
      </c>
      <c r="D8">
        <v>1504</v>
      </c>
      <c r="E8" s="1">
        <f t="shared" si="1"/>
        <v>3.247650635710337</v>
      </c>
      <c r="F8" s="1">
        <f t="shared" si="0"/>
        <v>16.757660167130918</v>
      </c>
    </row>
    <row r="9" spans="1:6" x14ac:dyDescent="0.3">
      <c r="A9" t="s">
        <v>18</v>
      </c>
      <c r="B9">
        <v>1110</v>
      </c>
      <c r="C9">
        <v>5632</v>
      </c>
      <c r="D9">
        <v>2233</v>
      </c>
      <c r="E9" s="1">
        <f t="shared" si="1"/>
        <v>19.708806818181817</v>
      </c>
      <c r="F9" s="1">
        <f t="shared" si="0"/>
        <v>24.880222841225628</v>
      </c>
    </row>
    <row r="10" spans="1:6" x14ac:dyDescent="0.3">
      <c r="A10" t="s">
        <v>20</v>
      </c>
      <c r="B10">
        <v>330</v>
      </c>
      <c r="C10">
        <v>7810</v>
      </c>
      <c r="D10">
        <v>835</v>
      </c>
      <c r="E10" s="1">
        <f t="shared" si="1"/>
        <v>4.225352112676056</v>
      </c>
      <c r="F10" s="1">
        <f t="shared" si="0"/>
        <v>9.3036211699164344</v>
      </c>
    </row>
    <row r="11" spans="1:6" x14ac:dyDescent="0.3">
      <c r="A11" t="s">
        <v>22</v>
      </c>
      <c r="B11">
        <v>411</v>
      </c>
      <c r="C11">
        <v>7075</v>
      </c>
      <c r="D11">
        <v>1489</v>
      </c>
      <c r="E11" s="1">
        <f t="shared" si="1"/>
        <v>5.8091872791519439</v>
      </c>
      <c r="F11" s="1">
        <f t="shared" si="0"/>
        <v>16.590529247910862</v>
      </c>
    </row>
    <row r="12" spans="1:6" x14ac:dyDescent="0.3">
      <c r="A12" t="s">
        <v>23</v>
      </c>
      <c r="B12">
        <v>1039</v>
      </c>
      <c r="C12">
        <v>5679</v>
      </c>
      <c r="D12">
        <v>2257</v>
      </c>
      <c r="E12" s="1">
        <f t="shared" si="1"/>
        <v>18.295474555379467</v>
      </c>
      <c r="F12" s="1">
        <f t="shared" si="0"/>
        <v>25.147632311977713</v>
      </c>
    </row>
    <row r="13" spans="1:6" x14ac:dyDescent="0.3">
      <c r="A13" t="s">
        <v>25</v>
      </c>
      <c r="B13">
        <v>500</v>
      </c>
      <c r="C13">
        <v>7305</v>
      </c>
      <c r="D13">
        <v>1170</v>
      </c>
      <c r="E13" s="1">
        <f t="shared" si="1"/>
        <v>6.8446269678302532</v>
      </c>
      <c r="F13" s="1">
        <f t="shared" si="0"/>
        <v>13.036211699164346</v>
      </c>
    </row>
    <row r="14" spans="1:6" x14ac:dyDescent="0.3">
      <c r="A14" t="s">
        <v>28</v>
      </c>
      <c r="E14" s="1">
        <f>AVERAGE(E2:E13)</f>
        <v>8.6414665310273655</v>
      </c>
      <c r="F14" s="1">
        <f>AVERAGE(F2:F13)</f>
        <v>16.559888579387184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z 7 m 7 V t 9 g a r 2 l A A A A 9 g A A A B I A H A B D b 2 5 m a W c v U G F j a 2 F n Z S 5 4 b W w g o h g A K K A U A A A A A A A A A A A A A A A A A A A A A A A A A A A A h Y 9 N D o I w G E S v Q r q n P 0 i M I R 9 l Y d h J Y m J i 3 D a l Q i M U Q 4 v l b i 4 8 k l c Q o 6 g 7 l / P m L W b u 1 x t k Y 9 s E F 9 V b 3 Z k U M U x R o I z s S m 2 q F A 3 u G K 5 Q x m E r 5 E l U K p h k Y 5 P R l i m q n T s n h H j v s V / g r q 9 I R C k j h 2 K z k 7 V q B f r I + r 8 c a m O d M F I h D v v X G B 5 h x p Y 4 p j G m Q G Y I h T Z f I Z r 2 P t s f C O u h c U O v u H J h n g O Z I 5 D 3 B / 4 A U E s D B B Q A A g A I A M +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u b t W H G 4 5 h i g B A A D 7 A Q A A E w A c A E Z v c m 1 1 b G F z L 1 N l Y 3 R p b 2 4 x L m 0 g o h g A K K A U A A A A A A A A A A A A A A A A A A A A A A A A A A A A d V B d a 8 I w F H 0 v 9 D + E 7 K V C 6 N D N D S Z 9 k L o x H y a O d k 9 2 j N j e a S C 9 k e R W F P G / L 6 5 C h b m 8 J D n n 5 n z E Q U n K I M v a v T 8 K g z B w a 2 m h Y l o u Q b s v M j u W M A 0 U B s y v z D S 2 B I + k b h t P T N n U g B S 9 K A 1 x a p D 8 x U U 8 f S o + H F h X z N O 7 Q V G 7 4 i 2 v J M m i k 4 x L t + U 9 s Z i A V r U i s A k X X L D U 6 K Z G l w w F e 8 b S V A p X S X 8 w f B T s v T E E G e 0 1 J N 0 x n h m E z 5 5 o o 9 3 w u T W 1 5 y r 2 C r L y / t z n z O X S D 5 6 Z M x 6 1 L Q R b n P G x 1 l k p t b Q u I d t c S q Z r i S u v m O 8 3 0 M n l V q L 7 N r Z u A 5 9 I F 1 3 x F 4 c D B 6 w 2 R i H 5 e u T n G M G O j o I d + N j / + R Y 8 P E V 6 u I 9 P I r / 4 F O U / z G z 8 F 2 t V b i 8 e d S 7 H X h g o v F p l 9 A N Q S w E C L Q A U A A I A C A D P u b t W 3 2 B q v a U A A A D 2 A A A A E g A A A A A A A A A A A A A A A A A A A A A A Q 2 9 u Z m l n L 1 B h Y 2 t h Z 2 U u e G 1 s U E s B A i 0 A F A A C A A g A z 7 m 7 V g / K 6 a u k A A A A 6 Q A A A B M A A A A A A A A A A A A A A A A A 8 Q A A A F t D b 2 5 0 Z W 5 0 X 1 R 5 c G V z X S 5 4 b W x Q S w E C L Q A U A A I A C A D P u b t W H G 4 5 h i g B A A D 7 A Q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C g A A A A A A A N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W J l b H N f d G 9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b G F i Z W x z X 3 R v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l Q x M j o 0 N j o w M S 4 z N T k 0 O T A 0 W i I g L z 4 8 R W 5 0 c n k g V H l w Z T 0 i R m l s b E N v b H V t b l R 5 c G V z I i B W Y W x 1 Z T 0 i c 0 J n T U R B d 1 k 9 I i A v P j x F b n R y e S B U e X B l P S J G a W x s Q 2 9 s d W 1 u T m F t Z X M i I F Z h b H V l P S J z W y Z x d W 9 0 O 2 V u Z H B v a W 5 0 J n F 1 b 3 Q 7 L C Z x d W 9 0 O 0 F j d G l 2 Z S Z x d W 9 0 O y w m c X V v d D t J b m F j d G l 2 Z S Z x d W 9 0 O y w m c X V v d D t O Q S Z x d W 9 0 O y w m c X V v d D t B Y 3 R p d m U v S W 5 h Y 3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J l b H N f d G 9 4 L 0 F 1 d G 9 S Z W 1 v d m V k Q 2 9 s d W 1 u c z E u e 2 V u Z H B v a W 5 0 L D B 9 J n F 1 b 3 Q 7 L C Z x d W 9 0 O 1 N l Y 3 R p b 2 4 x L 2 x h Y m V s c 1 9 0 b 3 g v Q X V 0 b 1 J l b W 9 2 Z W R D b 2 x 1 b W 5 z M S 5 7 Q W N 0 a X Z l L D F 9 J n F 1 b 3 Q 7 L C Z x d W 9 0 O 1 N l Y 3 R p b 2 4 x L 2 x h Y m V s c 1 9 0 b 3 g v Q X V 0 b 1 J l b W 9 2 Z W R D b 2 x 1 b W 5 z M S 5 7 S W 5 h Y 3 R p d m U s M n 0 m c X V v d D s s J n F 1 b 3 Q 7 U 2 V j d G l v b j E v b G F i Z W x z X 3 R v e C 9 B d X R v U m V t b 3 Z l Z E N v b H V t b n M x L n t O Q S w z f S Z x d W 9 0 O y w m c X V v d D t T Z W N 0 a W 9 u M S 9 s Y W J l b H N f d G 9 4 L 0 F 1 d G 9 S Z W 1 v d m V k Q 2 9 s d W 1 u c z E u e 0 F j d G l 2 Z S 9 J b m F j d G l 2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W J l b H N f d G 9 4 L 0 F 1 d G 9 S Z W 1 v d m V k Q 2 9 s d W 1 u c z E u e 2 V u Z H B v a W 5 0 L D B 9 J n F 1 b 3 Q 7 L C Z x d W 9 0 O 1 N l Y 3 R p b 2 4 x L 2 x h Y m V s c 1 9 0 b 3 g v Q X V 0 b 1 J l b W 9 2 Z W R D b 2 x 1 b W 5 z M S 5 7 Q W N 0 a X Z l L D F 9 J n F 1 b 3 Q 7 L C Z x d W 9 0 O 1 N l Y 3 R p b 2 4 x L 2 x h Y m V s c 1 9 0 b 3 g v Q X V 0 b 1 J l b W 9 2 Z W R D b 2 x 1 b W 5 z M S 5 7 S W 5 h Y 3 R p d m U s M n 0 m c X V v d D s s J n F 1 b 3 Q 7 U 2 V j d G l v b j E v b G F i Z W x z X 3 R v e C 9 B d X R v U m V t b 3 Z l Z E N v b H V t b n M x L n t O Q S w z f S Z x d W 9 0 O y w m c X V v d D t T Z W N 0 a W 9 u M S 9 s Y W J l b H N f d G 9 4 L 0 F 1 d G 9 S Z W 1 v d m V k Q 2 9 s d W 1 u c z E u e 0 F j d G l 2 Z S 9 J b m F j d G l 2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i Z W x z X 3 R v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J l b H N f d G 9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m V s c 1 9 0 b 3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y X 6 O q T 0 + E 6 t R X 6 D V 5 S J 8 Q A A A A A C A A A A A A A Q Z g A A A A E A A C A A A A A x H n 7 a X k W a O o 8 l G y A U d Y L L u B 9 4 r i m e 4 2 l m n 6 b w 0 R H 1 1 g A A A A A O g A A A A A I A A C A A A A D h O 5 G 6 J y m p R B t 5 B O c / 8 C V Y q v H O q M K s D f s 6 B C U S + E o / u l A A A A A 8 l X j 0 9 E n 8 s O H P W A w i N 9 1 P e n s Z h 8 W n c n 5 8 r 7 Y o z A Q W G 9 3 w y n c m G 7 t X + Z t Z J h c z N 9 a j U 5 t + Y 5 L S W F + q H P q P T O N / k V J a t x U U y m o a J k X F M l e r 4 0 A A A A B c q p h S D 9 q 9 W p v L e Z L K a Q r I i u W U y p J J T G Z r m j l P J j Z Z i T n h v 1 I g o H r G L J d V Z R 1 H 1 3 k E 4 v q v o v w l m L U l o h 9 W w e q x < / D a t a M a s h u p > 
</file>

<file path=customXml/itemProps1.xml><?xml version="1.0" encoding="utf-8"?>
<ds:datastoreItem xmlns:ds="http://schemas.openxmlformats.org/officeDocument/2006/customXml" ds:itemID="{39B39857-CD86-4966-94B7-634DABBECE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labels_tox</vt:lpstr>
      <vt:lpstr>MasBank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PC32</dc:creator>
  <cp:lastModifiedBy>Leonardo David Soto Jacome</cp:lastModifiedBy>
  <dcterms:created xsi:type="dcterms:W3CDTF">2015-06-05T18:17:20Z</dcterms:created>
  <dcterms:modified xsi:type="dcterms:W3CDTF">2023-06-03T16:52:43Z</dcterms:modified>
</cp:coreProperties>
</file>