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eba4c9e644e6e6/YouTube/Earbuds/"/>
    </mc:Choice>
  </mc:AlternateContent>
  <xr:revisionPtr revIDLastSave="2653" documentId="8_{32C462A0-5FFE-4E26-81A4-9140FB4F6073}" xr6:coauthVersionLast="47" xr6:coauthVersionMax="47" xr10:uidLastSave="{EB0BE81C-ABE6-47AD-8A6C-213C78234722}"/>
  <bookViews>
    <workbookView xWindow="16350" yWindow="6420" windowWidth="31035" windowHeight="23985" xr2:uid="{635816C2-857D-4EAE-95AA-796751DEB26C}"/>
  </bookViews>
  <sheets>
    <sheet name="Ranking" sheetId="21" r:id="rId1"/>
    <sheet name="SoundPeats Engine 4" sheetId="15" r:id="rId2"/>
    <sheet name="Edifier W240TN" sheetId="17" r:id="rId3"/>
    <sheet name="1MORE PistonBuds Pro Q30" sheetId="25" r:id="rId4"/>
    <sheet name="Technics AZ60" sheetId="26" r:id="rId5"/>
    <sheet name="Soundcore Liberty 3 Pro" sheetId="27" r:id="rId6"/>
    <sheet name="Soundcore Liberty 4" sheetId="28" r:id="rId7"/>
    <sheet name="Jabra Elite 4 Active" sheetId="29" r:id="rId8"/>
    <sheet name="Soundcore Liberty 4 NC" sheetId="30" r:id="rId9"/>
    <sheet name="Baseus Bowie MA10" sheetId="31" r:id="rId10"/>
    <sheet name="SoundPeats Air4 Pro" sheetId="32" r:id="rId11"/>
    <sheet name="realme Buds Air 5 Pro" sheetId="33" r:id="rId12"/>
    <sheet name="Tozo NC9 2024" sheetId="34" r:id="rId13"/>
    <sheet name="Tozo Crystal Pods" sheetId="35" r:id="rId14"/>
    <sheet name="EarFun Air Pro 4" sheetId="36" r:id="rId15"/>
    <sheet name="Nothing CMF Buds Pro 2" sheetId="37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1" l="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2" i="21"/>
  <c r="J5" i="21" l="1"/>
  <c r="I5" i="21"/>
  <c r="H5" i="21"/>
  <c r="G5" i="21"/>
  <c r="F5" i="21"/>
  <c r="E5" i="21"/>
  <c r="D5" i="21"/>
  <c r="C5" i="21"/>
  <c r="J7" i="21"/>
  <c r="I7" i="21"/>
  <c r="H7" i="21"/>
  <c r="G7" i="21"/>
  <c r="F7" i="21"/>
  <c r="E7" i="21"/>
  <c r="D7" i="21"/>
  <c r="C7" i="21"/>
  <c r="J14" i="21"/>
  <c r="I14" i="21"/>
  <c r="H14" i="21"/>
  <c r="G14" i="21"/>
  <c r="F14" i="21"/>
  <c r="E14" i="21"/>
  <c r="D14" i="21"/>
  <c r="C14" i="21"/>
  <c r="J13" i="21"/>
  <c r="I13" i="21"/>
  <c r="H13" i="21"/>
  <c r="G13" i="21"/>
  <c r="F13" i="21"/>
  <c r="E13" i="21"/>
  <c r="D13" i="21"/>
  <c r="C13" i="21"/>
  <c r="F18" i="37"/>
  <c r="K21" i="37" s="1"/>
  <c r="F17" i="37"/>
  <c r="F16" i="37"/>
  <c r="F15" i="37"/>
  <c r="F14" i="37"/>
  <c r="F13" i="37"/>
  <c r="F12" i="37"/>
  <c r="F11" i="37"/>
  <c r="F10" i="37"/>
  <c r="F9" i="37"/>
  <c r="F8" i="37"/>
  <c r="F7" i="37"/>
  <c r="F6" i="37"/>
  <c r="F5" i="37"/>
  <c r="F4" i="37"/>
  <c r="F3" i="37"/>
  <c r="F2" i="37"/>
  <c r="F18" i="36"/>
  <c r="K21" i="36" s="1"/>
  <c r="F17" i="36"/>
  <c r="F16" i="36"/>
  <c r="F15" i="36"/>
  <c r="F14" i="36"/>
  <c r="F13" i="36"/>
  <c r="F12" i="36"/>
  <c r="F11" i="36"/>
  <c r="F10" i="36"/>
  <c r="F9" i="36"/>
  <c r="F8" i="36"/>
  <c r="F7" i="36"/>
  <c r="F6" i="36"/>
  <c r="F5" i="36"/>
  <c r="F4" i="36"/>
  <c r="F3" i="36"/>
  <c r="F2" i="36"/>
  <c r="F18" i="35"/>
  <c r="K21" i="35" s="1"/>
  <c r="F17" i="35"/>
  <c r="F16" i="35"/>
  <c r="F15" i="35"/>
  <c r="F14" i="35"/>
  <c r="F13" i="35"/>
  <c r="F12" i="35"/>
  <c r="F11" i="35"/>
  <c r="F10" i="35"/>
  <c r="F9" i="35"/>
  <c r="F8" i="35"/>
  <c r="F7" i="35"/>
  <c r="F6" i="35"/>
  <c r="F5" i="35"/>
  <c r="F4" i="35"/>
  <c r="F3" i="35"/>
  <c r="F2" i="35"/>
  <c r="F18" i="34"/>
  <c r="K21" i="34" s="1"/>
  <c r="F17" i="34"/>
  <c r="F16" i="34"/>
  <c r="F15" i="34"/>
  <c r="F14" i="34"/>
  <c r="F13" i="34"/>
  <c r="F12" i="34"/>
  <c r="F11" i="34"/>
  <c r="F10" i="34"/>
  <c r="F9" i="34"/>
  <c r="F8" i="34"/>
  <c r="F7" i="34"/>
  <c r="F6" i="34"/>
  <c r="F5" i="34"/>
  <c r="F4" i="34"/>
  <c r="F3" i="34"/>
  <c r="F2" i="34"/>
  <c r="J4" i="21"/>
  <c r="I4" i="21"/>
  <c r="H4" i="21"/>
  <c r="G4" i="21"/>
  <c r="F4" i="21"/>
  <c r="E4" i="21"/>
  <c r="D4" i="21"/>
  <c r="C4" i="21"/>
  <c r="K21" i="33"/>
  <c r="K24" i="33" s="1"/>
  <c r="F18" i="33"/>
  <c r="F17" i="33"/>
  <c r="F16" i="33"/>
  <c r="F15" i="33"/>
  <c r="F14" i="33"/>
  <c r="F13" i="33"/>
  <c r="F12" i="33"/>
  <c r="F11" i="33"/>
  <c r="F10" i="33"/>
  <c r="F9" i="33"/>
  <c r="F8" i="33"/>
  <c r="F7" i="33"/>
  <c r="F6" i="33"/>
  <c r="F5" i="33"/>
  <c r="F4" i="33"/>
  <c r="F3" i="33"/>
  <c r="F2" i="33"/>
  <c r="J9" i="21"/>
  <c r="H9" i="21"/>
  <c r="G9" i="21"/>
  <c r="E9" i="21"/>
  <c r="D9" i="21"/>
  <c r="K21" i="32"/>
  <c r="K24" i="32" s="1"/>
  <c r="F18" i="32"/>
  <c r="F17" i="32"/>
  <c r="F16" i="32"/>
  <c r="F15" i="32"/>
  <c r="F14" i="32"/>
  <c r="F13" i="32"/>
  <c r="J21" i="32" s="1"/>
  <c r="F12" i="32"/>
  <c r="F11" i="32"/>
  <c r="F10" i="32"/>
  <c r="F9" i="32"/>
  <c r="F8" i="32"/>
  <c r="F7" i="32"/>
  <c r="F6" i="32"/>
  <c r="F5" i="32"/>
  <c r="F4" i="32"/>
  <c r="F3" i="32"/>
  <c r="F2" i="32"/>
  <c r="J12" i="21"/>
  <c r="I12" i="21"/>
  <c r="H12" i="21"/>
  <c r="G12" i="21"/>
  <c r="F12" i="21"/>
  <c r="E12" i="21"/>
  <c r="D12" i="21"/>
  <c r="C12" i="21"/>
  <c r="K21" i="31"/>
  <c r="K24" i="31" s="1"/>
  <c r="J21" i="31"/>
  <c r="J24" i="31" s="1"/>
  <c r="F18" i="31"/>
  <c r="F17" i="31"/>
  <c r="F16" i="31"/>
  <c r="F15" i="31"/>
  <c r="F14" i="31"/>
  <c r="F13" i="31"/>
  <c r="F12" i="31"/>
  <c r="F11" i="31"/>
  <c r="F10" i="31"/>
  <c r="F9" i="31"/>
  <c r="F8" i="31"/>
  <c r="F7" i="31"/>
  <c r="F6" i="31"/>
  <c r="F5" i="31"/>
  <c r="F4" i="31"/>
  <c r="F3" i="31"/>
  <c r="F2" i="31"/>
  <c r="J8" i="21"/>
  <c r="I8" i="21"/>
  <c r="H8" i="21"/>
  <c r="G8" i="21"/>
  <c r="F8" i="21"/>
  <c r="E8" i="21"/>
  <c r="D8" i="21"/>
  <c r="C8" i="21"/>
  <c r="K21" i="30"/>
  <c r="K24" i="30" s="1"/>
  <c r="J21" i="30"/>
  <c r="J23" i="30" s="1"/>
  <c r="F18" i="30"/>
  <c r="F17" i="30"/>
  <c r="F16" i="30"/>
  <c r="F15" i="30"/>
  <c r="F14" i="30"/>
  <c r="F13" i="30"/>
  <c r="F12" i="30"/>
  <c r="F11" i="30"/>
  <c r="F10" i="30"/>
  <c r="F9" i="30"/>
  <c r="F8" i="30"/>
  <c r="F7" i="30"/>
  <c r="F6" i="30"/>
  <c r="F5" i="30"/>
  <c r="F4" i="30"/>
  <c r="F3" i="30"/>
  <c r="F2" i="30"/>
  <c r="J16" i="21"/>
  <c r="I16" i="21"/>
  <c r="H16" i="21"/>
  <c r="G16" i="21"/>
  <c r="F16" i="21"/>
  <c r="E16" i="21"/>
  <c r="D16" i="21"/>
  <c r="C16" i="21"/>
  <c r="K21" i="29"/>
  <c r="K24" i="29" s="1"/>
  <c r="J21" i="29"/>
  <c r="J24" i="29" s="1"/>
  <c r="F18" i="29"/>
  <c r="F17" i="29"/>
  <c r="F16" i="29"/>
  <c r="F15" i="29"/>
  <c r="F14" i="29"/>
  <c r="F13" i="29"/>
  <c r="F12" i="29"/>
  <c r="F11" i="29"/>
  <c r="F10" i="29"/>
  <c r="F9" i="29"/>
  <c r="F8" i="29"/>
  <c r="F7" i="29"/>
  <c r="F6" i="29"/>
  <c r="F5" i="29"/>
  <c r="F4" i="29"/>
  <c r="F3" i="29"/>
  <c r="F2" i="29"/>
  <c r="J15" i="21"/>
  <c r="I15" i="21"/>
  <c r="H15" i="21"/>
  <c r="G15" i="21"/>
  <c r="F15" i="21"/>
  <c r="E15" i="21"/>
  <c r="D15" i="21"/>
  <c r="C15" i="21"/>
  <c r="K21" i="28"/>
  <c r="K24" i="28" s="1"/>
  <c r="J21" i="28"/>
  <c r="J24" i="28" s="1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J3" i="21"/>
  <c r="I3" i="21"/>
  <c r="H3" i="21"/>
  <c r="G3" i="21"/>
  <c r="F3" i="21"/>
  <c r="E3" i="21"/>
  <c r="D3" i="21"/>
  <c r="C3" i="21"/>
  <c r="J23" i="27"/>
  <c r="K21" i="27"/>
  <c r="K24" i="27" s="1"/>
  <c r="J21" i="27"/>
  <c r="J24" i="27" s="1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J6" i="21"/>
  <c r="I6" i="21"/>
  <c r="H6" i="21"/>
  <c r="G6" i="21"/>
  <c r="F6" i="21"/>
  <c r="E6" i="21"/>
  <c r="D6" i="21"/>
  <c r="C6" i="21"/>
  <c r="J11" i="21"/>
  <c r="I11" i="21"/>
  <c r="H11" i="21"/>
  <c r="G11" i="21"/>
  <c r="F11" i="21"/>
  <c r="E11" i="21"/>
  <c r="D11" i="21"/>
  <c r="C11" i="21"/>
  <c r="J2" i="21"/>
  <c r="H2" i="21"/>
  <c r="G2" i="21"/>
  <c r="E2" i="21"/>
  <c r="D2" i="21"/>
  <c r="J10" i="21"/>
  <c r="I10" i="21"/>
  <c r="H10" i="21"/>
  <c r="G10" i="21"/>
  <c r="F10" i="21"/>
  <c r="E10" i="21"/>
  <c r="D10" i="21"/>
  <c r="C10" i="21"/>
  <c r="F18" i="26"/>
  <c r="K21" i="26" s="1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F3" i="26"/>
  <c r="F2" i="26"/>
  <c r="J21" i="26" s="1"/>
  <c r="F18" i="25"/>
  <c r="K21" i="25" s="1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F3" i="25"/>
  <c r="F2" i="25"/>
  <c r="J21" i="25" s="1"/>
  <c r="K21" i="17"/>
  <c r="K23" i="17" s="1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J24" i="32" l="1"/>
  <c r="I9" i="21" s="1"/>
  <c r="C9" i="21"/>
  <c r="J21" i="37"/>
  <c r="J24" i="37"/>
  <c r="J23" i="37"/>
  <c r="K24" i="37"/>
  <c r="K23" i="37"/>
  <c r="J21" i="36"/>
  <c r="J23" i="36" s="1"/>
  <c r="K24" i="36"/>
  <c r="K23" i="36"/>
  <c r="J21" i="35"/>
  <c r="J24" i="35" s="1"/>
  <c r="K24" i="35"/>
  <c r="K23" i="35"/>
  <c r="J21" i="34"/>
  <c r="J24" i="34" s="1"/>
  <c r="K24" i="34"/>
  <c r="K23" i="34"/>
  <c r="J21" i="33"/>
  <c r="J24" i="33" s="1"/>
  <c r="K23" i="33"/>
  <c r="J23" i="32"/>
  <c r="F9" i="21" s="1"/>
  <c r="K23" i="32"/>
  <c r="J23" i="31"/>
  <c r="K23" i="31"/>
  <c r="K23" i="30"/>
  <c r="J24" i="30"/>
  <c r="J23" i="29"/>
  <c r="K23" i="29"/>
  <c r="J23" i="28"/>
  <c r="K23" i="28"/>
  <c r="K23" i="27"/>
  <c r="J24" i="26"/>
  <c r="J23" i="26"/>
  <c r="K24" i="26"/>
  <c r="K23" i="26"/>
  <c r="J23" i="25"/>
  <c r="J24" i="25"/>
  <c r="K24" i="25"/>
  <c r="K23" i="25"/>
  <c r="K24" i="17"/>
  <c r="J21" i="17"/>
  <c r="J21" i="15"/>
  <c r="C2" i="21" s="1"/>
  <c r="K21" i="15"/>
  <c r="J24" i="36" l="1"/>
  <c r="J23" i="35"/>
  <c r="J23" i="34"/>
  <c r="J23" i="33"/>
  <c r="K23" i="15"/>
  <c r="K24" i="15"/>
  <c r="J23" i="15"/>
  <c r="F2" i="21" s="1"/>
  <c r="J24" i="15"/>
  <c r="I2" i="21" s="1"/>
  <c r="J23" i="17"/>
  <c r="J24" i="17"/>
</calcChain>
</file>

<file path=xl/sharedStrings.xml><?xml version="1.0" encoding="utf-8"?>
<sst xmlns="http://schemas.openxmlformats.org/spreadsheetml/2006/main" count="599" uniqueCount="114">
  <si>
    <t>Ranking</t>
  </si>
  <si>
    <t>Earbud</t>
  </si>
  <si>
    <t>Sound Score</t>
  </si>
  <si>
    <t>Mic Score</t>
  </si>
  <si>
    <t>My Cost</t>
  </si>
  <si>
    <t>My Sound QC</t>
  </si>
  <si>
    <t>My Mic QC</t>
  </si>
  <si>
    <t>Usual Cost</t>
  </si>
  <si>
    <t>Usual Sound QC</t>
  </si>
  <si>
    <t>Usual Mic QC</t>
  </si>
  <si>
    <t>Mic Review</t>
  </si>
  <si>
    <t>Review Link (EN)</t>
  </si>
  <si>
    <t>Review Link (PT)</t>
  </si>
  <si>
    <t>SoundPeats Engine 4</t>
  </si>
  <si>
    <t>https://youtu.be/JmYYoLVEvD4</t>
  </si>
  <si>
    <t>https://youtu.be/PWNI0eVP3N0</t>
  </si>
  <si>
    <t>https://youtu.be/UZQKtcEeGg8</t>
  </si>
  <si>
    <t>Soundcore Liberty 3 Pro</t>
  </si>
  <si>
    <t>https://youtu.be/wSBMf8o41o4</t>
  </si>
  <si>
    <t>https://youtu.be/BG9Fz0IOJT0</t>
  </si>
  <si>
    <t>https://youtu.be/11mN3KduHiE</t>
  </si>
  <si>
    <t>realme Buds Air 5 Pro</t>
  </si>
  <si>
    <t>https://youtu.be/Gg2aZm3YZNo</t>
  </si>
  <si>
    <t>https://youtu.be/9a4Lynl_AEk</t>
  </si>
  <si>
    <t>https://youtu.be/9vrwHu7uHZM</t>
  </si>
  <si>
    <t>Nothing CMF Buds Pro 2</t>
  </si>
  <si>
    <t>https://youtu.be/L3xvcN5Qk80</t>
  </si>
  <si>
    <t>https://youtu.be/u5Huf04KjmA</t>
  </si>
  <si>
    <t>https://youtu.be/P9Co986Ugfw</t>
  </si>
  <si>
    <t>Technics AZ60</t>
  </si>
  <si>
    <t>https://youtu.be/cRcq3tdonVY</t>
  </si>
  <si>
    <t>https://youtu.be/Z8-xXW5Rq_I</t>
  </si>
  <si>
    <t>https://youtu.be/dwP26d7eTQU</t>
  </si>
  <si>
    <t>EarFun Air Pro 4</t>
  </si>
  <si>
    <t>https://youtu.be/91kLw-7N3rE</t>
  </si>
  <si>
    <t>https://youtu.be/d9wF2JgkzNw</t>
  </si>
  <si>
    <t>https://youtu.be/CG0eXc_AjmY</t>
  </si>
  <si>
    <t>Soundcore Liberty 4 NC</t>
  </si>
  <si>
    <t>https://youtu.be/K0cfS3sUFsM</t>
  </si>
  <si>
    <t>https://youtu.be/5lCNIzErOSU</t>
  </si>
  <si>
    <t>https://youtu.be/3hvHo_kF9mw</t>
  </si>
  <si>
    <t>SoundPeats Air4 Pro</t>
  </si>
  <si>
    <t>https://youtu.be/cQ3dEKNXAkA</t>
  </si>
  <si>
    <t>https://youtu.be/XqekBEyURUs</t>
  </si>
  <si>
    <t>https://youtu.be/wQtQIgk5E9g</t>
  </si>
  <si>
    <t>1MORE PistonBuds Pro Q30</t>
  </si>
  <si>
    <t>https://youtu.be/8C2YWBoW5TY</t>
  </si>
  <si>
    <t>https://youtu.be/nE0m088qjJA</t>
  </si>
  <si>
    <t>https://youtu.be/I_CzD8Rm5cU</t>
  </si>
  <si>
    <t>Edifier W240TN</t>
  </si>
  <si>
    <t>https://youtu.be/BzV6WPd1Bds</t>
  </si>
  <si>
    <t>https://youtu.be/NvhhcoLgVFs</t>
  </si>
  <si>
    <t>https://youtu.be/egX8-Eue4WY</t>
  </si>
  <si>
    <t>Baseus Bowie MA10</t>
  </si>
  <si>
    <t>https://youtu.be/UaIPcv9J09U</t>
  </si>
  <si>
    <t>https://youtu.be/mvDwWCCuHsM</t>
  </si>
  <si>
    <t>https://youtu.be/QEvYTHcL2TM</t>
  </si>
  <si>
    <t>Tozo NC9 2024</t>
  </si>
  <si>
    <t>https://youtu.be/b4yzSfAEnUM</t>
  </si>
  <si>
    <t>https://youtu.be/WWIDbFzHSaQ</t>
  </si>
  <si>
    <t>https://youtu.be/gUXGBsT4nHM</t>
  </si>
  <si>
    <t>Tozo Crystal Pods</t>
  </si>
  <si>
    <t>https://youtu.be/RyEucysc0xQ</t>
  </si>
  <si>
    <t>https://youtu.be/hhg9MeVyvV8</t>
  </si>
  <si>
    <t>https://youtu.be/BvQf3131M-c</t>
  </si>
  <si>
    <t>Soundcore Liberty 4</t>
  </si>
  <si>
    <t>https://youtu.be/hrjaL77REA4</t>
  </si>
  <si>
    <t>https://youtu.be/xOAW-A6YjnU</t>
  </si>
  <si>
    <t>https://youtu.be/SI1qichCE3M</t>
  </si>
  <si>
    <t>Jabra Elite 4 Active</t>
  </si>
  <si>
    <t>https://youtu.be/BmebJI9H5tk</t>
  </si>
  <si>
    <t>https://youtu.be/Zu5FmrEzIs0</t>
  </si>
  <si>
    <t>https://youtu.be/pgKKPVRwt0Y</t>
  </si>
  <si>
    <t xml:space="preserve"> </t>
  </si>
  <si>
    <t>Aspect</t>
  </si>
  <si>
    <t>Weight</t>
  </si>
  <si>
    <t>Score (0-10)</t>
  </si>
  <si>
    <t>Weighted Score</t>
  </si>
  <si>
    <t>Listening Score</t>
  </si>
  <si>
    <t>Critical (75%)</t>
  </si>
  <si>
    <t>Sound quality</t>
  </si>
  <si>
    <t>Comfort (buds + case)</t>
  </si>
  <si>
    <t>Volume</t>
  </si>
  <si>
    <t>Other (25%)</t>
  </si>
  <si>
    <t>Battery life</t>
  </si>
  <si>
    <t>ANC</t>
  </si>
  <si>
    <t>Eartip replacement</t>
  </si>
  <si>
    <t>Custom EQ</t>
  </si>
  <si>
    <t>Control usability / range</t>
  </si>
  <si>
    <t>Hi-Res codecs</t>
  </si>
  <si>
    <t>Multi-Point</t>
  </si>
  <si>
    <t>Gaming mode</t>
  </si>
  <si>
    <t>Control customization</t>
  </si>
  <si>
    <t>Fast charging</t>
  </si>
  <si>
    <t>Find my device</t>
  </si>
  <si>
    <t>In-ear detection</t>
  </si>
  <si>
    <t>Wireless charging</t>
  </si>
  <si>
    <t>Microphone Score</t>
  </si>
  <si>
    <t>Microphone / Call quality</t>
  </si>
  <si>
    <t>Other</t>
  </si>
  <si>
    <t>Mono Mode</t>
  </si>
  <si>
    <t>Yes</t>
  </si>
  <si>
    <t>Price</t>
  </si>
  <si>
    <t>Listening</t>
  </si>
  <si>
    <t>Microphone</t>
  </si>
  <si>
    <t>IP Rating</t>
  </si>
  <si>
    <t>IPX4</t>
  </si>
  <si>
    <t>Cost per Quality</t>
  </si>
  <si>
    <t>IP55</t>
  </si>
  <si>
    <t>IPX5</t>
  </si>
  <si>
    <t>No</t>
  </si>
  <si>
    <t>IP57</t>
  </si>
  <si>
    <t>IPX6</t>
  </si>
  <si>
    <t>IPX8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</si>
</sst>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1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8"/>
      <name val="Calibri"/>
      <family val="2"/>
      <scheme val="minor"/>
    </font>
    <font>
      <b/>
      <sz val="4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E4C9FF"/>
        <bgColor indexed="64"/>
      </patternFill>
    </fill>
    <fill>
      <patternFill patternType="solid">
        <fgColor rgb="FFFFA3A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9" fontId="1" fillId="4" borderId="1" xfId="0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9" fontId="4" fillId="2" borderId="1" xfId="0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9" fontId="1" fillId="6" borderId="1" xfId="0" applyNumberFormat="1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2" fontId="0" fillId="0" borderId="0" xfId="0" applyNumberFormat="1"/>
    <xf numFmtId="8" fontId="2" fillId="10" borderId="1" xfId="0" applyNumberFormat="1" applyFont="1" applyFill="1" applyBorder="1" applyAlignment="1">
      <alignment horizontal="center" vertical="center" wrapText="1"/>
    </xf>
    <xf numFmtId="164" fontId="2" fillId="10" borderId="1" xfId="0" applyNumberFormat="1" applyFont="1" applyFill="1" applyBorder="1" applyAlignment="1">
      <alignment horizontal="center" vertical="center" wrapText="1"/>
    </xf>
    <xf numFmtId="8" fontId="2" fillId="11" borderId="1" xfId="0" applyNumberFormat="1" applyFont="1" applyFill="1" applyBorder="1" applyAlignment="1">
      <alignment horizontal="center" vertical="center" wrapText="1"/>
    </xf>
    <xf numFmtId="164" fontId="2" fillId="11" borderId="1" xfId="0" applyNumberFormat="1" applyFont="1" applyFill="1" applyBorder="1" applyAlignment="1">
      <alignment horizontal="center" vertical="center" wrapText="1"/>
    </xf>
    <xf numFmtId="6" fontId="2" fillId="12" borderId="1" xfId="0" applyNumberFormat="1" applyFont="1" applyFill="1" applyBorder="1" applyAlignment="1">
      <alignment horizontal="center" vertical="center" wrapText="1"/>
    </xf>
    <xf numFmtId="6" fontId="2" fillId="13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9" fillId="16" borderId="3" xfId="0" applyFont="1" applyFill="1" applyBorder="1"/>
    <xf numFmtId="0" fontId="10" fillId="9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6" fontId="9" fillId="10" borderId="1" xfId="0" applyNumberFormat="1" applyFont="1" applyFill="1" applyBorder="1" applyAlignment="1">
      <alignment horizontal="center"/>
    </xf>
    <xf numFmtId="164" fontId="9" fillId="10" borderId="1" xfId="0" applyNumberFormat="1" applyFont="1" applyFill="1" applyBorder="1" applyAlignment="1">
      <alignment horizontal="center"/>
    </xf>
    <xf numFmtId="6" fontId="9" fillId="11" borderId="1" xfId="0" applyNumberFormat="1" applyFont="1" applyFill="1" applyBorder="1" applyAlignment="1">
      <alignment horizontal="center"/>
    </xf>
    <xf numFmtId="8" fontId="9" fillId="11" borderId="1" xfId="0" applyNumberFormat="1" applyFont="1" applyFill="1" applyBorder="1" applyAlignment="1">
      <alignment horizontal="center"/>
    </xf>
    <xf numFmtId="0" fontId="9" fillId="16" borderId="9" xfId="0" applyFont="1" applyFill="1" applyBorder="1"/>
    <xf numFmtId="0" fontId="10" fillId="9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6" fontId="9" fillId="10" borderId="4" xfId="0" applyNumberFormat="1" applyFont="1" applyFill="1" applyBorder="1" applyAlignment="1">
      <alignment horizontal="center"/>
    </xf>
    <xf numFmtId="6" fontId="9" fillId="11" borderId="4" xfId="0" applyNumberFormat="1" applyFont="1" applyFill="1" applyBorder="1" applyAlignment="1">
      <alignment horizontal="center"/>
    </xf>
    <xf numFmtId="8" fontId="9" fillId="11" borderId="4" xfId="0" applyNumberFormat="1" applyFont="1" applyFill="1" applyBorder="1" applyAlignment="1">
      <alignment horizontal="center"/>
    </xf>
    <xf numFmtId="0" fontId="11" fillId="14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6" fontId="1" fillId="12" borderId="6" xfId="0" applyNumberFormat="1" applyFont="1" applyFill="1" applyBorder="1" applyAlignment="1">
      <alignment horizontal="center" vertical="center" wrapText="1"/>
    </xf>
    <xf numFmtId="6" fontId="1" fillId="13" borderId="6" xfId="0" applyNumberFormat="1" applyFont="1" applyFill="1" applyBorder="1" applyAlignment="1">
      <alignment horizontal="center" vertical="center" wrapText="1"/>
    </xf>
    <xf numFmtId="0" fontId="12" fillId="17" borderId="6" xfId="0" applyFont="1" applyFill="1" applyBorder="1" applyAlignment="1">
      <alignment horizontal="center" vertical="center" wrapText="1"/>
    </xf>
    <xf numFmtId="2" fontId="9" fillId="10" borderId="4" xfId="0" applyNumberFormat="1" applyFont="1" applyFill="1" applyBorder="1" applyAlignment="1">
      <alignment horizontal="center"/>
    </xf>
    <xf numFmtId="0" fontId="12" fillId="17" borderId="8" xfId="0" applyFont="1" applyFill="1" applyBorder="1" applyAlignment="1">
      <alignment horizontal="center" vertical="center" wrapText="1"/>
    </xf>
    <xf numFmtId="164" fontId="9" fillId="11" borderId="1" xfId="0" applyNumberFormat="1" applyFont="1" applyFill="1" applyBorder="1" applyAlignment="1">
      <alignment horizontal="center"/>
    </xf>
    <xf numFmtId="0" fontId="8" fillId="18" borderId="1" xfId="1" applyFont="1" applyFill="1" applyBorder="1"/>
    <xf numFmtId="0" fontId="8" fillId="18" borderId="2" xfId="1" applyFont="1" applyFill="1" applyBorder="1"/>
    <xf numFmtId="164" fontId="9" fillId="11" borderId="4" xfId="0" applyNumberFormat="1" applyFont="1" applyFill="1" applyBorder="1" applyAlignment="1">
      <alignment horizontal="center"/>
    </xf>
    <xf numFmtId="0" fontId="8" fillId="18" borderId="4" xfId="1" applyFont="1" applyFill="1" applyBorder="1"/>
    <xf numFmtId="0" fontId="8" fillId="18" borderId="10" xfId="1" applyFont="1" applyFill="1" applyBorder="1"/>
    <xf numFmtId="0" fontId="2" fillId="19" borderId="1" xfId="0" applyFont="1" applyFill="1" applyBorder="1" applyAlignment="1">
      <alignment horizontal="center" vertical="center"/>
    </xf>
    <xf numFmtId="2" fontId="9" fillId="10" borderId="1" xfId="0" applyNumberFormat="1" applyFont="1" applyFill="1" applyBorder="1" applyAlignment="1">
      <alignment horizontal="center"/>
    </xf>
    <xf numFmtId="164" fontId="9" fillId="10" borderId="4" xfId="0" applyNumberFormat="1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 vertical="center" wrapText="1"/>
    </xf>
    <xf numFmtId="0" fontId="10" fillId="16" borderId="1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7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E4C9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theme="10"/>
        <name val="Calibri"/>
        <family val="2"/>
        <scheme val="minor"/>
      </font>
      <fill>
        <patternFill patternType="solid">
          <fgColor indexed="64"/>
          <bgColor rgb="FFE4C9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E4C9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2" formatCode="#,##0.00\ &quot;€&quot;;[Red]\-#,##0.00\ &quot;€&quot;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0" formatCode="#,##0\ &quot;€&quot;;[Red]\-#,##0\ &quot;€&quot;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CC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E4C9FF"/>
      <color rgb="FF6600CC"/>
      <color rgb="FFAD00F2"/>
      <color rgb="FFFFA3A3"/>
      <color rgb="FFFF5D5D"/>
      <color rgb="FFCBA9E5"/>
      <color rgb="FFD6BBEB"/>
      <color rgb="FFF896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D4691F-B19F-4BD4-BBBF-B85AF02AACC3}" name="Table1" displayName="Table1" ref="B1:M16" totalsRowShown="0" headerRowDxfId="16" dataDxfId="14" headerRowBorderDxfId="15" tableBorderDxfId="13" totalsRowBorderDxfId="12">
  <autoFilter ref="B1:M16" xr:uid="{A8D4691F-B19F-4BD4-BBBF-B85AF02AACC3}"/>
  <sortState xmlns:xlrd2="http://schemas.microsoft.com/office/spreadsheetml/2017/richdata2" ref="B2:M16">
    <sortCondition descending="1" ref="C1:C16"/>
  </sortState>
  <tableColumns count="12">
    <tableColumn id="1" xr3:uid="{CF095A3A-2091-4771-BFAB-77517EDE33B9}" name="Earbud" dataDxfId="11"/>
    <tableColumn id="2" xr3:uid="{96BA83AA-6778-413A-83FB-C9FEA1727DE1}" name="Sound Score" dataDxfId="10"/>
    <tableColumn id="3" xr3:uid="{43AE1478-F09D-4067-BFAD-81FA86D4F230}" name="Mic Score" dataDxfId="9"/>
    <tableColumn id="4" xr3:uid="{2058E2E6-5FCA-4575-9C25-F9F02DED5C32}" name="My Cost" dataDxfId="8"/>
    <tableColumn id="5" xr3:uid="{A2F66A75-A9AD-49D4-BA69-9D6DF90CB75B}" name="My Sound QC" dataDxfId="7"/>
    <tableColumn id="6" xr3:uid="{12C94DC2-125A-468A-8446-ADE9E4FFB70A}" name="My Mic QC" dataDxfId="6"/>
    <tableColumn id="7" xr3:uid="{3638EF21-D9E1-424E-9408-6A90DA96ABC9}" name="Usual Cost" dataDxfId="5"/>
    <tableColumn id="8" xr3:uid="{A0831488-8916-4416-9FD4-53190850C301}" name="Usual Sound QC" dataDxfId="4"/>
    <tableColumn id="9" xr3:uid="{E12BBDB3-1CE8-446D-8B87-79B7E96FF9AA}" name="Usual Mic QC" dataDxfId="3"/>
    <tableColumn id="10" xr3:uid="{91CED45B-EDA0-4A84-868D-AC15933E7B11}" name="Mic Review" dataDxfId="2"/>
    <tableColumn id="13" xr3:uid="{1C3EC959-CF1D-431D-9F99-8B6DEDD38458}" name="Review Link (EN)" dataDxfId="1" dataCellStyle="Hyperlink"/>
    <tableColumn id="11" xr3:uid="{04BCB963-262F-4AC6-B019-87B8E660AC88}" name="Review Link (PT)" dataDxfId="0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wSBMf8o41o4" TargetMode="External"/><Relationship Id="rId18" Type="http://schemas.openxmlformats.org/officeDocument/2006/relationships/hyperlink" Target="https://youtu.be/SI1qichCE3M" TargetMode="External"/><Relationship Id="rId26" Type="http://schemas.openxmlformats.org/officeDocument/2006/relationships/hyperlink" Target="https://youtu.be/QEvYTHcL2TM" TargetMode="External"/><Relationship Id="rId39" Type="http://schemas.openxmlformats.org/officeDocument/2006/relationships/hyperlink" Target="https://youtu.be/gUXGBsT4nHM" TargetMode="External"/><Relationship Id="rId21" Type="http://schemas.openxmlformats.org/officeDocument/2006/relationships/hyperlink" Target="https://youtu.be/pgKKPVRwt0Y" TargetMode="External"/><Relationship Id="rId34" Type="http://schemas.openxmlformats.org/officeDocument/2006/relationships/hyperlink" Target="https://youtu.be/91kLw-7N3rE" TargetMode="External"/><Relationship Id="rId42" Type="http://schemas.openxmlformats.org/officeDocument/2006/relationships/hyperlink" Target="https://youtu.be/BvQf3131M-c" TargetMode="External"/><Relationship Id="rId7" Type="http://schemas.openxmlformats.org/officeDocument/2006/relationships/hyperlink" Target="https://youtu.be/PWNI0eVP3N0" TargetMode="External"/><Relationship Id="rId2" Type="http://schemas.openxmlformats.org/officeDocument/2006/relationships/hyperlink" Target="https://youtu.be/egX8-Eue4WY" TargetMode="External"/><Relationship Id="rId16" Type="http://schemas.openxmlformats.org/officeDocument/2006/relationships/hyperlink" Target="https://youtu.be/hrjaL77REA4" TargetMode="External"/><Relationship Id="rId20" Type="http://schemas.openxmlformats.org/officeDocument/2006/relationships/hyperlink" Target="https://youtu.be/Zu5FmrEzIs0" TargetMode="External"/><Relationship Id="rId29" Type="http://schemas.openxmlformats.org/officeDocument/2006/relationships/hyperlink" Target="https://youtu.be/XqekBEyURUs" TargetMode="External"/><Relationship Id="rId41" Type="http://schemas.openxmlformats.org/officeDocument/2006/relationships/hyperlink" Target="https://youtu.be/hhg9MeVyvV8" TargetMode="External"/><Relationship Id="rId1" Type="http://schemas.openxmlformats.org/officeDocument/2006/relationships/hyperlink" Target="https://youtu.be/I_CzD8Rm5cU" TargetMode="External"/><Relationship Id="rId6" Type="http://schemas.openxmlformats.org/officeDocument/2006/relationships/hyperlink" Target="https://youtu.be/NvhhcoLgVFs" TargetMode="External"/><Relationship Id="rId11" Type="http://schemas.openxmlformats.org/officeDocument/2006/relationships/hyperlink" Target="https://youtu.be/JmYYoLVEvD4" TargetMode="External"/><Relationship Id="rId24" Type="http://schemas.openxmlformats.org/officeDocument/2006/relationships/hyperlink" Target="https://youtu.be/3hvHo_kF9mw" TargetMode="External"/><Relationship Id="rId32" Type="http://schemas.openxmlformats.org/officeDocument/2006/relationships/hyperlink" Target="https://youtu.be/u5Huf04KjmA" TargetMode="External"/><Relationship Id="rId37" Type="http://schemas.openxmlformats.org/officeDocument/2006/relationships/hyperlink" Target="https://youtu.be/b4yzSfAEnUM" TargetMode="External"/><Relationship Id="rId40" Type="http://schemas.openxmlformats.org/officeDocument/2006/relationships/hyperlink" Target="https://youtu.be/RyEucysc0xQ" TargetMode="External"/><Relationship Id="rId5" Type="http://schemas.openxmlformats.org/officeDocument/2006/relationships/hyperlink" Target="https://youtu.be/nE0m088qjJA" TargetMode="External"/><Relationship Id="rId15" Type="http://schemas.openxmlformats.org/officeDocument/2006/relationships/hyperlink" Target="https://youtu.be/11mN3KduHiE" TargetMode="External"/><Relationship Id="rId23" Type="http://schemas.openxmlformats.org/officeDocument/2006/relationships/hyperlink" Target="https://youtu.be/5lCNIzErOSU" TargetMode="External"/><Relationship Id="rId28" Type="http://schemas.openxmlformats.org/officeDocument/2006/relationships/hyperlink" Target="https://youtu.be/cQ3dEKNXAkA" TargetMode="External"/><Relationship Id="rId36" Type="http://schemas.openxmlformats.org/officeDocument/2006/relationships/hyperlink" Target="https://youtu.be/CG0eXc_AjmY" TargetMode="External"/><Relationship Id="rId10" Type="http://schemas.openxmlformats.org/officeDocument/2006/relationships/hyperlink" Target="https://youtu.be/8C2YWBoW5TY" TargetMode="External"/><Relationship Id="rId19" Type="http://schemas.openxmlformats.org/officeDocument/2006/relationships/hyperlink" Target="https://youtu.be/BmebJI9H5tk" TargetMode="External"/><Relationship Id="rId31" Type="http://schemas.openxmlformats.org/officeDocument/2006/relationships/hyperlink" Target="https://youtu.be/L3xvcN5Qk80" TargetMode="External"/><Relationship Id="rId44" Type="http://schemas.openxmlformats.org/officeDocument/2006/relationships/table" Target="../tables/table1.xml"/><Relationship Id="rId4" Type="http://schemas.openxmlformats.org/officeDocument/2006/relationships/hyperlink" Target="https://youtu.be/dwP26d7eTQU" TargetMode="External"/><Relationship Id="rId9" Type="http://schemas.openxmlformats.org/officeDocument/2006/relationships/hyperlink" Target="https://youtu.be/cRcq3tdonVY" TargetMode="External"/><Relationship Id="rId14" Type="http://schemas.openxmlformats.org/officeDocument/2006/relationships/hyperlink" Target="https://youtu.be/BG9Fz0IOJT0" TargetMode="External"/><Relationship Id="rId22" Type="http://schemas.openxmlformats.org/officeDocument/2006/relationships/hyperlink" Target="https://youtu.be/K0cfS3sUFsM" TargetMode="External"/><Relationship Id="rId27" Type="http://schemas.openxmlformats.org/officeDocument/2006/relationships/hyperlink" Target="https://youtu.be/mvDwWCCuHsM" TargetMode="External"/><Relationship Id="rId30" Type="http://schemas.openxmlformats.org/officeDocument/2006/relationships/hyperlink" Target="https://youtu.be/wQtQIgk5E9g" TargetMode="External"/><Relationship Id="rId35" Type="http://schemas.openxmlformats.org/officeDocument/2006/relationships/hyperlink" Target="https://youtu.be/d9wF2JgkzNw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youtu.be/Z8-xXW5Rq_I" TargetMode="External"/><Relationship Id="rId3" Type="http://schemas.openxmlformats.org/officeDocument/2006/relationships/hyperlink" Target="https://youtu.be/UZQKtcEeGg8" TargetMode="External"/><Relationship Id="rId12" Type="http://schemas.openxmlformats.org/officeDocument/2006/relationships/hyperlink" Target="https://youtu.be/BzV6WPd1Bds" TargetMode="External"/><Relationship Id="rId17" Type="http://schemas.openxmlformats.org/officeDocument/2006/relationships/hyperlink" Target="https://youtu.be/xOAW-A6YjnU" TargetMode="External"/><Relationship Id="rId25" Type="http://schemas.openxmlformats.org/officeDocument/2006/relationships/hyperlink" Target="https://youtu.be/UaIPcv9J09U" TargetMode="External"/><Relationship Id="rId33" Type="http://schemas.openxmlformats.org/officeDocument/2006/relationships/hyperlink" Target="https://youtu.be/P9Co986Ugfw" TargetMode="External"/><Relationship Id="rId38" Type="http://schemas.openxmlformats.org/officeDocument/2006/relationships/hyperlink" Target="https://youtu.be/WWIDbFzHSaQ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0AC1-9AAB-439B-B23B-5BEFCCDE0B61}">
  <dimension ref="A1:M68"/>
  <sheetViews>
    <sheetView tabSelected="1" workbookViewId="0">
      <selection activeCell="L27" sqref="L27"/>
    </sheetView>
  </sheetViews>
  <sheetFormatPr defaultRowHeight="15" x14ac:dyDescent="0.25"/>
  <cols>
    <col min="1" max="1" width="12.85546875" bestFit="1" customWidth="1"/>
    <col min="2" max="2" width="32.85546875" bestFit="1" customWidth="1"/>
    <col min="3" max="3" width="14.28515625" bestFit="1" customWidth="1"/>
    <col min="4" max="4" width="13.28515625" bestFit="1" customWidth="1"/>
    <col min="5" max="5" width="11.7109375" bestFit="1" customWidth="1"/>
    <col min="6" max="6" width="19.28515625" bestFit="1" customWidth="1"/>
    <col min="7" max="7" width="15.7109375" bestFit="1" customWidth="1"/>
    <col min="8" max="8" width="13.42578125" bestFit="1" customWidth="1"/>
    <col min="9" max="9" width="19.28515625" bestFit="1" customWidth="1"/>
    <col min="10" max="10" width="15.7109375" bestFit="1" customWidth="1"/>
    <col min="11" max="11" width="38.85546875" bestFit="1" customWidth="1"/>
    <col min="12" max="12" width="40.5703125" bestFit="1" customWidth="1"/>
    <col min="13" max="13" width="38.5703125" bestFit="1" customWidth="1"/>
  </cols>
  <sheetData>
    <row r="1" spans="1:13" ht="46.5" x14ac:dyDescent="0.25">
      <c r="A1" s="55" t="s">
        <v>0</v>
      </c>
      <c r="B1" s="38" t="s">
        <v>1</v>
      </c>
      <c r="C1" s="39" t="s">
        <v>2</v>
      </c>
      <c r="D1" s="40" t="s">
        <v>3</v>
      </c>
      <c r="E1" s="41" t="s">
        <v>4</v>
      </c>
      <c r="F1" s="41" t="s">
        <v>5</v>
      </c>
      <c r="G1" s="41" t="s">
        <v>6</v>
      </c>
      <c r="H1" s="42" t="s">
        <v>7</v>
      </c>
      <c r="I1" s="42" t="s">
        <v>8</v>
      </c>
      <c r="J1" s="42" t="s">
        <v>9</v>
      </c>
      <c r="K1" s="43" t="s">
        <v>10</v>
      </c>
      <c r="L1" s="43" t="s">
        <v>11</v>
      </c>
      <c r="M1" s="45" t="s">
        <v>12</v>
      </c>
    </row>
    <row r="2" spans="1:13" ht="18.75" x14ac:dyDescent="0.3">
      <c r="A2" s="56">
        <f>ROW()-1</f>
        <v>1</v>
      </c>
      <c r="B2" s="25" t="s">
        <v>13</v>
      </c>
      <c r="C2" s="26">
        <f>'SoundPeats Engine 4'!$J$21</f>
        <v>8.2100000000000009</v>
      </c>
      <c r="D2" s="27">
        <f>'SoundPeats Engine 4'!$K$21</f>
        <v>5</v>
      </c>
      <c r="E2" s="28">
        <f>'SoundPeats Engine 4'!$I$23</f>
        <v>47</v>
      </c>
      <c r="F2" s="29">
        <f>'SoundPeats Engine 4'!$J$23</f>
        <v>5.7247259439707667</v>
      </c>
      <c r="G2" s="29">
        <f>'SoundPeats Engine 4'!$K$23</f>
        <v>9.4</v>
      </c>
      <c r="H2" s="30">
        <f>'SoundPeats Engine 4'!$I$24</f>
        <v>52</v>
      </c>
      <c r="I2" s="31">
        <f>'SoundPeats Engine 4'!$J$24</f>
        <v>6.3337393422655293</v>
      </c>
      <c r="J2" s="46">
        <f>'SoundPeats Engine 4'!$K$24</f>
        <v>10.4</v>
      </c>
      <c r="K2" s="47" t="s">
        <v>14</v>
      </c>
      <c r="L2" s="47" t="s">
        <v>15</v>
      </c>
      <c r="M2" s="48" t="s">
        <v>16</v>
      </c>
    </row>
    <row r="3" spans="1:13" ht="18.75" x14ac:dyDescent="0.3">
      <c r="A3" s="56">
        <f t="shared" ref="A3:A16" si="0">ROW()-1</f>
        <v>2</v>
      </c>
      <c r="B3" s="25" t="s">
        <v>17</v>
      </c>
      <c r="C3" s="26">
        <f>'Soundcore Liberty 3 Pro'!$J$21</f>
        <v>8.1399999999999988</v>
      </c>
      <c r="D3" s="27">
        <f>'Soundcore Liberty 3 Pro'!$K$21</f>
        <v>8</v>
      </c>
      <c r="E3" s="28">
        <f>'Soundcore Liberty 3 Pro'!$I$23</f>
        <v>91</v>
      </c>
      <c r="F3" s="53">
        <f>'Soundcore Liberty 3 Pro'!$J$23</f>
        <v>11.17936117936118</v>
      </c>
      <c r="G3" s="53">
        <f>'Soundcore Liberty 3 Pro'!$K$23</f>
        <v>11.375</v>
      </c>
      <c r="H3" s="30">
        <f>'Soundcore Liberty 3 Pro'!$I$24</f>
        <v>140</v>
      </c>
      <c r="I3" s="31">
        <f>'Soundcore Liberty 3 Pro'!$J$24</f>
        <v>17.199017199017202</v>
      </c>
      <c r="J3" s="46">
        <f>'Soundcore Liberty 3 Pro'!$K$24</f>
        <v>17.5</v>
      </c>
      <c r="K3" s="47" t="s">
        <v>18</v>
      </c>
      <c r="L3" s="47" t="s">
        <v>19</v>
      </c>
      <c r="M3" s="48" t="s">
        <v>20</v>
      </c>
    </row>
    <row r="4" spans="1:13" ht="18.75" x14ac:dyDescent="0.3">
      <c r="A4" s="56">
        <f t="shared" si="0"/>
        <v>3</v>
      </c>
      <c r="B4" s="25" t="s">
        <v>21</v>
      </c>
      <c r="C4" s="26">
        <f>'realme Buds Air 5 Pro'!$J$21</f>
        <v>8.08</v>
      </c>
      <c r="D4" s="27">
        <f>'realme Buds Air 5 Pro'!$K$21</f>
        <v>9.5</v>
      </c>
      <c r="E4" s="28">
        <f>'realme Buds Air 5 Pro'!$I$23</f>
        <v>64</v>
      </c>
      <c r="F4" s="53">
        <f>'realme Buds Air 5 Pro'!$J$23</f>
        <v>7.9207920792079207</v>
      </c>
      <c r="G4" s="53">
        <f>'realme Buds Air 5 Pro'!$K$23</f>
        <v>6.7368421052631575</v>
      </c>
      <c r="H4" s="30">
        <f>'realme Buds Air 5 Pro'!$I$24</f>
        <v>80</v>
      </c>
      <c r="I4" s="31">
        <f>'realme Buds Air 5 Pro'!$J$24</f>
        <v>9.9009900990099009</v>
      </c>
      <c r="J4" s="46">
        <f>'realme Buds Air 5 Pro'!$K$24</f>
        <v>8.4210526315789469</v>
      </c>
      <c r="K4" s="47" t="s">
        <v>22</v>
      </c>
      <c r="L4" s="47" t="s">
        <v>23</v>
      </c>
      <c r="M4" s="48" t="s">
        <v>24</v>
      </c>
    </row>
    <row r="5" spans="1:13" ht="18.75" x14ac:dyDescent="0.3">
      <c r="A5" s="56">
        <f t="shared" si="0"/>
        <v>4</v>
      </c>
      <c r="B5" s="32" t="s">
        <v>25</v>
      </c>
      <c r="C5" s="33">
        <f>'Nothing CMF Buds Pro 2'!$J$21</f>
        <v>7.9299999999999988</v>
      </c>
      <c r="D5" s="34">
        <f>'Nothing CMF Buds Pro 2'!$K$21</f>
        <v>8</v>
      </c>
      <c r="E5" s="35">
        <f>'Nothing CMF Buds Pro 2'!$I$23</f>
        <v>49</v>
      </c>
      <c r="F5" s="44">
        <f>'Nothing CMF Buds Pro 2'!$J$23</f>
        <v>6.1790668348045408</v>
      </c>
      <c r="G5" s="44">
        <f>'Nothing CMF Buds Pro 2'!$K$23</f>
        <v>6.125</v>
      </c>
      <c r="H5" s="36">
        <f>'Nothing CMF Buds Pro 2'!$I$24</f>
        <v>55</v>
      </c>
      <c r="I5" s="37">
        <f>'Nothing CMF Buds Pro 2'!$J$24</f>
        <v>6.9356872635561171</v>
      </c>
      <c r="J5" s="49">
        <f>'Nothing CMF Buds Pro 2'!$K$24</f>
        <v>6.875</v>
      </c>
      <c r="K5" s="50" t="s">
        <v>26</v>
      </c>
      <c r="L5" s="50" t="s">
        <v>27</v>
      </c>
      <c r="M5" s="50" t="s">
        <v>28</v>
      </c>
    </row>
    <row r="6" spans="1:13" ht="18.75" x14ac:dyDescent="0.3">
      <c r="A6" s="56">
        <f t="shared" si="0"/>
        <v>5</v>
      </c>
      <c r="B6" s="32" t="s">
        <v>29</v>
      </c>
      <c r="C6" s="33">
        <f>'Technics AZ60'!$J$21</f>
        <v>7.7799999999999994</v>
      </c>
      <c r="D6" s="34">
        <f>'Technics AZ60'!$K$21</f>
        <v>7</v>
      </c>
      <c r="E6" s="35">
        <f>'Technics AZ60'!$I$23</f>
        <v>132</v>
      </c>
      <c r="F6" s="44">
        <f>'Technics AZ60'!$J$23</f>
        <v>16.966580976863753</v>
      </c>
      <c r="G6" s="44">
        <f>'Technics AZ60'!$K$23</f>
        <v>18.857142857142858</v>
      </c>
      <c r="H6" s="36">
        <f>'Technics AZ60'!$I$24</f>
        <v>230</v>
      </c>
      <c r="I6" s="37">
        <f>'Technics AZ60'!$J$24</f>
        <v>29.562982005141389</v>
      </c>
      <c r="J6" s="49">
        <f>'Technics AZ60'!$K$24</f>
        <v>32.857142857142854</v>
      </c>
      <c r="K6" s="50" t="s">
        <v>30</v>
      </c>
      <c r="L6" s="50" t="s">
        <v>31</v>
      </c>
      <c r="M6" s="51" t="s">
        <v>32</v>
      </c>
    </row>
    <row r="7" spans="1:13" ht="18.75" x14ac:dyDescent="0.3">
      <c r="A7" s="56">
        <f t="shared" si="0"/>
        <v>6</v>
      </c>
      <c r="B7" s="32" t="s">
        <v>33</v>
      </c>
      <c r="C7" s="33">
        <f>'EarFun Air Pro 4'!$J$21</f>
        <v>7.6300000000000008</v>
      </c>
      <c r="D7" s="34">
        <f>'EarFun Air Pro 4'!$K$21</f>
        <v>8</v>
      </c>
      <c r="E7" s="35">
        <f>'EarFun Air Pro 4'!$I$23</f>
        <v>68</v>
      </c>
      <c r="F7" s="44">
        <f>'EarFun Air Pro 4'!$J$23</f>
        <v>8.912188728702489</v>
      </c>
      <c r="G7" s="44">
        <f>'EarFun Air Pro 4'!$K$23</f>
        <v>8.5</v>
      </c>
      <c r="H7" s="36">
        <f>'EarFun Air Pro 4'!$I$24</f>
        <v>80</v>
      </c>
      <c r="I7" s="37">
        <f>'EarFun Air Pro 4'!$J$24</f>
        <v>10.484927916120576</v>
      </c>
      <c r="J7" s="49">
        <f>'EarFun Air Pro 4'!$K$24</f>
        <v>10</v>
      </c>
      <c r="K7" s="50" t="s">
        <v>34</v>
      </c>
      <c r="L7" s="50" t="s">
        <v>35</v>
      </c>
      <c r="M7" s="50" t="s">
        <v>36</v>
      </c>
    </row>
    <row r="8" spans="1:13" ht="18.75" x14ac:dyDescent="0.3">
      <c r="A8" s="56">
        <f t="shared" si="0"/>
        <v>7</v>
      </c>
      <c r="B8" s="32" t="s">
        <v>37</v>
      </c>
      <c r="C8" s="33">
        <f>'Soundcore Liberty 4 NC'!$J$21</f>
        <v>7.4399999999999986</v>
      </c>
      <c r="D8" s="34">
        <f>'Soundcore Liberty 4 NC'!$K$21</f>
        <v>8</v>
      </c>
      <c r="E8" s="35">
        <f>'Soundcore Liberty 4 NC'!$I$23</f>
        <v>65</v>
      </c>
      <c r="F8" s="44">
        <f>'Soundcore Liberty 4 NC'!$J$23</f>
        <v>8.7365591397849478</v>
      </c>
      <c r="G8" s="44">
        <f>'Soundcore Liberty 4 NC'!$K$23</f>
        <v>8.125</v>
      </c>
      <c r="H8" s="36">
        <f>'Soundcore Liberty 4 NC'!$I$24</f>
        <v>90</v>
      </c>
      <c r="I8" s="37">
        <f>'Soundcore Liberty 4 NC'!$J$24</f>
        <v>12.09677419354839</v>
      </c>
      <c r="J8" s="49">
        <f>'Soundcore Liberty 4 NC'!$K$24</f>
        <v>11.25</v>
      </c>
      <c r="K8" s="50" t="s">
        <v>38</v>
      </c>
      <c r="L8" s="50" t="s">
        <v>39</v>
      </c>
      <c r="M8" s="51" t="s">
        <v>40</v>
      </c>
    </row>
    <row r="9" spans="1:13" ht="18.75" x14ac:dyDescent="0.3">
      <c r="A9" s="56">
        <f t="shared" si="0"/>
        <v>8</v>
      </c>
      <c r="B9" s="32" t="s">
        <v>41</v>
      </c>
      <c r="C9" s="33">
        <f>'SoundPeats Air4 Pro'!$J$21</f>
        <v>7.17</v>
      </c>
      <c r="D9" s="34">
        <f>'SoundPeats Air4 Pro'!$K$21</f>
        <v>6</v>
      </c>
      <c r="E9" s="35">
        <f>'SoundPeats Air4 Pro'!$I$23</f>
        <v>52</v>
      </c>
      <c r="F9" s="44">
        <f>'SoundPeats Air4 Pro'!$J$23</f>
        <v>7.2524407252440728</v>
      </c>
      <c r="G9" s="44">
        <f>'SoundPeats Air4 Pro'!$K$23</f>
        <v>8.6666666666666661</v>
      </c>
      <c r="H9" s="36">
        <f>'SoundPeats Air4 Pro'!$I$24</f>
        <v>60</v>
      </c>
      <c r="I9" s="37">
        <f>'SoundPeats Air4 Pro'!$J$24</f>
        <v>8.3682008368200833</v>
      </c>
      <c r="J9" s="49">
        <f>'SoundPeats Air4 Pro'!$K$24</f>
        <v>10</v>
      </c>
      <c r="K9" s="50" t="s">
        <v>42</v>
      </c>
      <c r="L9" s="50" t="s">
        <v>43</v>
      </c>
      <c r="M9" s="51" t="s">
        <v>44</v>
      </c>
    </row>
    <row r="10" spans="1:13" ht="18.75" x14ac:dyDescent="0.3">
      <c r="A10" s="56">
        <f t="shared" si="0"/>
        <v>9</v>
      </c>
      <c r="B10" s="32" t="s">
        <v>45</v>
      </c>
      <c r="C10" s="33">
        <f>'1MORE PistonBuds Pro Q30'!$J$21</f>
        <v>7.0300000000000011</v>
      </c>
      <c r="D10" s="34">
        <f>'1MORE PistonBuds Pro Q30'!$K$21</f>
        <v>8</v>
      </c>
      <c r="E10" s="35">
        <f>'1MORE PistonBuds Pro Q30'!$I$23</f>
        <v>40</v>
      </c>
      <c r="F10" s="54">
        <f>'1MORE PistonBuds Pro Q30'!$J$23</f>
        <v>5.6899004267425308</v>
      </c>
      <c r="G10" s="54">
        <f>'1MORE PistonBuds Pro Q30'!$K$23</f>
        <v>5</v>
      </c>
      <c r="H10" s="36">
        <f>'1MORE PistonBuds Pro Q30'!$I$24</f>
        <v>55</v>
      </c>
      <c r="I10" s="37">
        <f>'1MORE PistonBuds Pro Q30'!$J$24</f>
        <v>7.8236130867709806</v>
      </c>
      <c r="J10" s="49">
        <f>'1MORE PistonBuds Pro Q30'!$K$24</f>
        <v>6.875</v>
      </c>
      <c r="K10" s="50" t="s">
        <v>46</v>
      </c>
      <c r="L10" s="50" t="s">
        <v>47</v>
      </c>
      <c r="M10" s="51" t="s">
        <v>48</v>
      </c>
    </row>
    <row r="11" spans="1:13" ht="18.75" x14ac:dyDescent="0.3">
      <c r="A11" s="56">
        <f t="shared" si="0"/>
        <v>10</v>
      </c>
      <c r="B11" s="32" t="s">
        <v>49</v>
      </c>
      <c r="C11" s="33">
        <f>'Edifier W240TN'!$J$21</f>
        <v>6.9099999999999993</v>
      </c>
      <c r="D11" s="34">
        <f>'Edifier W240TN'!$K$21</f>
        <v>6</v>
      </c>
      <c r="E11" s="35">
        <f>'Edifier W240TN'!$I$23</f>
        <v>51</v>
      </c>
      <c r="F11" s="54">
        <f>'Edifier W240TN'!$J$23</f>
        <v>7.3806078147612162</v>
      </c>
      <c r="G11" s="54">
        <f>'Edifier W240TN'!$K$23</f>
        <v>8.5</v>
      </c>
      <c r="H11" s="36">
        <f>'Edifier W240TN'!$I$24</f>
        <v>80</v>
      </c>
      <c r="I11" s="37">
        <f>'Edifier W240TN'!$J$24</f>
        <v>11.577424023154849</v>
      </c>
      <c r="J11" s="49">
        <f>'Edifier W240TN'!$K$24</f>
        <v>13.333333333333334</v>
      </c>
      <c r="K11" s="50" t="s">
        <v>50</v>
      </c>
      <c r="L11" s="50" t="s">
        <v>51</v>
      </c>
      <c r="M11" s="51" t="s">
        <v>52</v>
      </c>
    </row>
    <row r="12" spans="1:13" ht="18.75" x14ac:dyDescent="0.3">
      <c r="A12" s="56">
        <f t="shared" si="0"/>
        <v>11</v>
      </c>
      <c r="B12" s="32" t="s">
        <v>53</v>
      </c>
      <c r="C12" s="33">
        <f>'Baseus Bowie MA10'!$J$21</f>
        <v>6.8900000000000006</v>
      </c>
      <c r="D12" s="34">
        <f>'Baseus Bowie MA10'!$K$21</f>
        <v>7</v>
      </c>
      <c r="E12" s="35">
        <f>'Baseus Bowie MA10'!$I$23</f>
        <v>25</v>
      </c>
      <c r="F12" s="44">
        <f>'Baseus Bowie MA10'!$J$23</f>
        <v>3.6284470246734393</v>
      </c>
      <c r="G12" s="44">
        <f>'Baseus Bowie MA10'!$K$23</f>
        <v>3.5714285714285716</v>
      </c>
      <c r="H12" s="36">
        <f>'Baseus Bowie MA10'!$I$24</f>
        <v>30</v>
      </c>
      <c r="I12" s="37">
        <f>'Baseus Bowie MA10'!$J$24</f>
        <v>4.3541364296081273</v>
      </c>
      <c r="J12" s="49">
        <f>'Baseus Bowie MA10'!$K$24</f>
        <v>4.2857142857142856</v>
      </c>
      <c r="K12" s="50" t="s">
        <v>54</v>
      </c>
      <c r="L12" s="50" t="s">
        <v>55</v>
      </c>
      <c r="M12" s="51" t="s">
        <v>56</v>
      </c>
    </row>
    <row r="13" spans="1:13" ht="18.75" x14ac:dyDescent="0.3">
      <c r="A13" s="56">
        <f t="shared" si="0"/>
        <v>12</v>
      </c>
      <c r="B13" s="32" t="s">
        <v>57</v>
      </c>
      <c r="C13" s="33">
        <f>'Tozo NC9 2024'!$J$21</f>
        <v>6.8500000000000005</v>
      </c>
      <c r="D13" s="34">
        <f>'Tozo NC9 2024'!$K$21</f>
        <v>5</v>
      </c>
      <c r="E13" s="35">
        <f>'Tozo NC9 2024'!$I$23</f>
        <v>34</v>
      </c>
      <c r="F13" s="44">
        <f>'Tozo NC9 2024'!$J$23</f>
        <v>4.9635036496350358</v>
      </c>
      <c r="G13" s="44">
        <f>'Tozo NC9 2024'!$K$23</f>
        <v>6.8</v>
      </c>
      <c r="H13" s="36">
        <f>'Tozo NC9 2024'!$I$24</f>
        <v>40</v>
      </c>
      <c r="I13" s="37">
        <f>'Tozo NC9 2024'!$J$24</f>
        <v>5.8394160583941606</v>
      </c>
      <c r="J13" s="49">
        <f>'Tozo NC9 2024'!$K$24</f>
        <v>8</v>
      </c>
      <c r="K13" s="50" t="s">
        <v>58</v>
      </c>
      <c r="L13" s="50" t="s">
        <v>59</v>
      </c>
      <c r="M13" s="50" t="s">
        <v>60</v>
      </c>
    </row>
    <row r="14" spans="1:13" ht="18.75" x14ac:dyDescent="0.3">
      <c r="A14" s="56">
        <f t="shared" si="0"/>
        <v>13</v>
      </c>
      <c r="B14" s="32" t="s">
        <v>61</v>
      </c>
      <c r="C14" s="33">
        <f>'Tozo Crystal Pods'!$J$21</f>
        <v>6.77</v>
      </c>
      <c r="D14" s="34">
        <f>'Tozo Crystal Pods'!$K$21</f>
        <v>6</v>
      </c>
      <c r="E14" s="35">
        <f>'Tozo Crystal Pods'!$I$23</f>
        <v>25</v>
      </c>
      <c r="F14" s="44">
        <f>'Tozo Crystal Pods'!$J$23</f>
        <v>3.6927621861152145</v>
      </c>
      <c r="G14" s="44">
        <f>'Tozo Crystal Pods'!$K$23</f>
        <v>4.166666666666667</v>
      </c>
      <c r="H14" s="36">
        <f>'Tozo Crystal Pods'!$I$24</f>
        <v>30</v>
      </c>
      <c r="I14" s="37">
        <f>'Tozo Crystal Pods'!$J$24</f>
        <v>4.431314623338257</v>
      </c>
      <c r="J14" s="49">
        <f>'Tozo Crystal Pods'!$K$24</f>
        <v>5</v>
      </c>
      <c r="K14" s="50" t="s">
        <v>62</v>
      </c>
      <c r="L14" s="50" t="s">
        <v>63</v>
      </c>
      <c r="M14" s="50" t="s">
        <v>64</v>
      </c>
    </row>
    <row r="15" spans="1:13" ht="18.75" x14ac:dyDescent="0.3">
      <c r="A15" s="56">
        <f t="shared" si="0"/>
        <v>14</v>
      </c>
      <c r="B15" s="32" t="s">
        <v>65</v>
      </c>
      <c r="C15" s="33">
        <f>'Soundcore Liberty 4'!$J$21</f>
        <v>6.54</v>
      </c>
      <c r="D15" s="34">
        <f>'Soundcore Liberty 4'!$K$21</f>
        <v>9</v>
      </c>
      <c r="E15" s="35">
        <f>'Soundcore Liberty 4'!$I$23</f>
        <v>91</v>
      </c>
      <c r="F15" s="44">
        <f>'Soundcore Liberty 4'!$J$23</f>
        <v>13.914373088685016</v>
      </c>
      <c r="G15" s="44">
        <f>'Soundcore Liberty 4'!$K$23</f>
        <v>10.111111111111111</v>
      </c>
      <c r="H15" s="36">
        <f>'Soundcore Liberty 4'!$I$24</f>
        <v>150</v>
      </c>
      <c r="I15" s="37">
        <f>'Soundcore Liberty 4'!$J$24</f>
        <v>22.935779816513762</v>
      </c>
      <c r="J15" s="49">
        <f>'Soundcore Liberty 4'!$K$24</f>
        <v>16.666666666666668</v>
      </c>
      <c r="K15" s="50" t="s">
        <v>66</v>
      </c>
      <c r="L15" s="50" t="s">
        <v>67</v>
      </c>
      <c r="M15" s="51" t="s">
        <v>68</v>
      </c>
    </row>
    <row r="16" spans="1:13" ht="18.75" x14ac:dyDescent="0.3">
      <c r="A16" s="56">
        <f t="shared" si="0"/>
        <v>15</v>
      </c>
      <c r="B16" s="32" t="s">
        <v>69</v>
      </c>
      <c r="C16" s="33">
        <f>'Jabra Elite 4 Active'!$J$21</f>
        <v>6.29</v>
      </c>
      <c r="D16" s="34">
        <f>'Jabra Elite 4 Active'!$K$21</f>
        <v>7</v>
      </c>
      <c r="E16" s="35">
        <f>'Jabra Elite 4 Active'!$I$23</f>
        <v>65</v>
      </c>
      <c r="F16" s="44">
        <f>'Jabra Elite 4 Active'!$J$23</f>
        <v>10.333863275039745</v>
      </c>
      <c r="G16" s="44">
        <f>'Jabra Elite 4 Active'!$K$23</f>
        <v>9.2857142857142865</v>
      </c>
      <c r="H16" s="36">
        <f>'Jabra Elite 4 Active'!$I$24</f>
        <v>120</v>
      </c>
      <c r="I16" s="37">
        <f>'Jabra Elite 4 Active'!$J$24</f>
        <v>19.077901430842608</v>
      </c>
      <c r="J16" s="49">
        <f>'Jabra Elite 4 Active'!$K$24</f>
        <v>17.142857142857142</v>
      </c>
      <c r="K16" s="50" t="s">
        <v>70</v>
      </c>
      <c r="L16" s="50" t="s">
        <v>71</v>
      </c>
      <c r="M16" s="51" t="s">
        <v>72</v>
      </c>
    </row>
    <row r="17" spans="4:6" x14ac:dyDescent="0.25">
      <c r="D17" t="s">
        <v>73</v>
      </c>
      <c r="F17" s="12"/>
    </row>
    <row r="18" spans="4:6" x14ac:dyDescent="0.25">
      <c r="F18" s="12"/>
    </row>
    <row r="19" spans="4:6" x14ac:dyDescent="0.25">
      <c r="F19" s="12"/>
    </row>
    <row r="20" spans="4:6" x14ac:dyDescent="0.25">
      <c r="F20" s="12"/>
    </row>
    <row r="21" spans="4:6" x14ac:dyDescent="0.25">
      <c r="F21" s="12"/>
    </row>
    <row r="22" spans="4:6" x14ac:dyDescent="0.25">
      <c r="F22" s="12"/>
    </row>
    <row r="23" spans="4:6" x14ac:dyDescent="0.25">
      <c r="F23" s="12"/>
    </row>
    <row r="24" spans="4:6" x14ac:dyDescent="0.25">
      <c r="F24" s="12"/>
    </row>
    <row r="25" spans="4:6" x14ac:dyDescent="0.25">
      <c r="F25" s="12"/>
    </row>
    <row r="26" spans="4:6" x14ac:dyDescent="0.25">
      <c r="F26" s="12"/>
    </row>
    <row r="27" spans="4:6" x14ac:dyDescent="0.25">
      <c r="F27" s="12"/>
    </row>
    <row r="28" spans="4:6" x14ac:dyDescent="0.25">
      <c r="F28" s="12"/>
    </row>
    <row r="29" spans="4:6" x14ac:dyDescent="0.25">
      <c r="F29" s="12"/>
    </row>
    <row r="30" spans="4:6" x14ac:dyDescent="0.25">
      <c r="F30" s="12"/>
    </row>
    <row r="31" spans="4:6" x14ac:dyDescent="0.25">
      <c r="F31" s="12"/>
    </row>
    <row r="32" spans="4:6" x14ac:dyDescent="0.25">
      <c r="F32" s="12"/>
    </row>
    <row r="33" spans="6:6" x14ac:dyDescent="0.25">
      <c r="F33" s="12"/>
    </row>
    <row r="34" spans="6:6" x14ac:dyDescent="0.25">
      <c r="F34" s="12"/>
    </row>
    <row r="35" spans="6:6" x14ac:dyDescent="0.25">
      <c r="F35" s="12"/>
    </row>
    <row r="36" spans="6:6" x14ac:dyDescent="0.25">
      <c r="F36" s="12"/>
    </row>
    <row r="37" spans="6:6" x14ac:dyDescent="0.25">
      <c r="F37" s="12"/>
    </row>
    <row r="38" spans="6:6" x14ac:dyDescent="0.25">
      <c r="F38" s="12"/>
    </row>
    <row r="39" spans="6:6" x14ac:dyDescent="0.25">
      <c r="F39" s="12"/>
    </row>
    <row r="40" spans="6:6" x14ac:dyDescent="0.25">
      <c r="F40" s="12"/>
    </row>
    <row r="41" spans="6:6" x14ac:dyDescent="0.25">
      <c r="F41" s="12"/>
    </row>
    <row r="42" spans="6:6" x14ac:dyDescent="0.25">
      <c r="F42" s="12"/>
    </row>
    <row r="43" spans="6:6" x14ac:dyDescent="0.25">
      <c r="F43" s="12"/>
    </row>
    <row r="44" spans="6:6" x14ac:dyDescent="0.25">
      <c r="F44" s="12"/>
    </row>
    <row r="45" spans="6:6" x14ac:dyDescent="0.25">
      <c r="F45" s="12"/>
    </row>
    <row r="46" spans="6:6" x14ac:dyDescent="0.25">
      <c r="F46" s="12"/>
    </row>
    <row r="47" spans="6:6" x14ac:dyDescent="0.25">
      <c r="F47" s="12"/>
    </row>
    <row r="48" spans="6:6" x14ac:dyDescent="0.25">
      <c r="F48" s="12"/>
    </row>
    <row r="49" spans="6:6" x14ac:dyDescent="0.25">
      <c r="F49" s="12"/>
    </row>
    <row r="50" spans="6:6" x14ac:dyDescent="0.25">
      <c r="F50" s="12"/>
    </row>
    <row r="51" spans="6:6" x14ac:dyDescent="0.25">
      <c r="F51" s="12"/>
    </row>
    <row r="52" spans="6:6" x14ac:dyDescent="0.25">
      <c r="F52" s="12"/>
    </row>
    <row r="53" spans="6:6" x14ac:dyDescent="0.25">
      <c r="F53" s="12"/>
    </row>
    <row r="54" spans="6:6" x14ac:dyDescent="0.25">
      <c r="F54" s="12"/>
    </row>
    <row r="55" spans="6:6" x14ac:dyDescent="0.25">
      <c r="F55" s="12"/>
    </row>
    <row r="56" spans="6:6" x14ac:dyDescent="0.25">
      <c r="F56" s="12"/>
    </row>
    <row r="57" spans="6:6" x14ac:dyDescent="0.25">
      <c r="F57" s="12"/>
    </row>
    <row r="58" spans="6:6" x14ac:dyDescent="0.25">
      <c r="F58" s="12"/>
    </row>
    <row r="59" spans="6:6" x14ac:dyDescent="0.25">
      <c r="F59" s="12"/>
    </row>
    <row r="60" spans="6:6" x14ac:dyDescent="0.25">
      <c r="F60" s="12"/>
    </row>
    <row r="61" spans="6:6" x14ac:dyDescent="0.25">
      <c r="F61" s="12"/>
    </row>
    <row r="62" spans="6:6" x14ac:dyDescent="0.25">
      <c r="F62" s="12"/>
    </row>
    <row r="63" spans="6:6" x14ac:dyDescent="0.25">
      <c r="F63" s="12"/>
    </row>
    <row r="64" spans="6:6" x14ac:dyDescent="0.25">
      <c r="F64" s="12"/>
    </row>
    <row r="65" spans="6:6" x14ac:dyDescent="0.25">
      <c r="F65" s="12"/>
    </row>
    <row r="66" spans="6:6" x14ac:dyDescent="0.25">
      <c r="F66" s="12"/>
    </row>
    <row r="67" spans="6:6" x14ac:dyDescent="0.25">
      <c r="F67" s="12"/>
    </row>
    <row r="68" spans="6:6" x14ac:dyDescent="0.25">
      <c r="F68" s="12"/>
    </row>
  </sheetData>
  <phoneticPr fontId="5" type="noConversion"/>
  <hyperlinks>
    <hyperlink ref="M10" r:id="rId1" xr:uid="{51F59870-D637-4F79-AB89-80C44A75A8DB}"/>
    <hyperlink ref="M11" r:id="rId2" xr:uid="{DA4BB316-D860-4574-BFC0-EBD40B371082}"/>
    <hyperlink ref="M2" r:id="rId3" xr:uid="{13390E24-7C14-4125-86C3-DD7229D93049}"/>
    <hyperlink ref="M6" r:id="rId4" xr:uid="{B769A61A-3829-4EE4-8F82-4989BB8E968B}"/>
    <hyperlink ref="L10" r:id="rId5" xr:uid="{F0AB26CB-D7D1-42B8-858E-D585C31A595D}"/>
    <hyperlink ref="L11" r:id="rId6" xr:uid="{31CC0E78-76B8-4ACA-8F0A-3FEC0DBC8478}"/>
    <hyperlink ref="L2" r:id="rId7" xr:uid="{2000BDBA-11F0-47F4-BC96-334B532CF2A2}"/>
    <hyperlink ref="L6" r:id="rId8" xr:uid="{309D7547-30EB-40A4-B5CC-09242CC65936}"/>
    <hyperlink ref="K6" r:id="rId9" xr:uid="{56E018B6-88EE-4E36-A19F-FFF160921828}"/>
    <hyperlink ref="K10" r:id="rId10" xr:uid="{84FD373A-408F-4B60-A5B8-4E09ACB9EC63}"/>
    <hyperlink ref="K2" r:id="rId11" xr:uid="{385722EC-95EB-4834-97B8-F6C3697B547E}"/>
    <hyperlink ref="K11" r:id="rId12" xr:uid="{EFE4A1D4-EB14-4F85-821F-81C0A093C27F}"/>
    <hyperlink ref="K3" r:id="rId13" xr:uid="{9A28E018-B062-4B24-8FCB-BAFA9452B522}"/>
    <hyperlink ref="L3" r:id="rId14" xr:uid="{B0F11D38-740B-4B41-A4EC-E9AEC616DA7A}"/>
    <hyperlink ref="M3" r:id="rId15" xr:uid="{AEE8B929-1D5F-4BB9-9DE7-06C912022149}"/>
    <hyperlink ref="K15" r:id="rId16" xr:uid="{9F5980C5-788A-46E0-83D3-5BE81A2E3773}"/>
    <hyperlink ref="L15" r:id="rId17" xr:uid="{FCFDD594-2789-4C47-BE85-28B427F8E3D2}"/>
    <hyperlink ref="M15" r:id="rId18" xr:uid="{FBBC6CCF-CD59-4063-AF92-555DE8A6169F}"/>
    <hyperlink ref="K16" r:id="rId19" xr:uid="{2F98DA53-FF5A-4227-9957-BD426BE6A904}"/>
    <hyperlink ref="L16" r:id="rId20" xr:uid="{C108E287-BDCE-408C-88C2-812A732C6B02}"/>
    <hyperlink ref="M16" r:id="rId21" xr:uid="{62FF2B89-6F4D-4C08-8320-41F6021ADBF4}"/>
    <hyperlink ref="K8" r:id="rId22" xr:uid="{FB9618C9-5142-4893-B581-1CC19D996FFC}"/>
    <hyperlink ref="L8" r:id="rId23" xr:uid="{870A12BB-0699-4924-B750-98AAAB0BDD59}"/>
    <hyperlink ref="M8" r:id="rId24" xr:uid="{0E6F2A07-8A59-46E9-B6C0-F937EFA60B11}"/>
    <hyperlink ref="K12" r:id="rId25" xr:uid="{8C14846A-90D3-4499-B9AE-78AE607C329D}"/>
    <hyperlink ref="M12" r:id="rId26" xr:uid="{66C97693-BDF5-4836-878F-ACC14D8E3C48}"/>
    <hyperlink ref="L12" r:id="rId27" xr:uid="{5AA867FD-38F3-44FE-99B0-C2507CCC3A8B}"/>
    <hyperlink ref="K9" r:id="rId28" xr:uid="{E94E9EB5-14BA-4BE8-A214-E57D5F2CB686}"/>
    <hyperlink ref="L9" r:id="rId29" xr:uid="{56113573-F9AC-4991-8720-2FAAF9BEF633}"/>
    <hyperlink ref="M9" r:id="rId30" xr:uid="{0B200221-1390-419A-AD67-23E26424B0EC}"/>
    <hyperlink ref="K5" r:id="rId31" xr:uid="{EB27987B-A44E-4D78-849E-AE70EBD575F1}"/>
    <hyperlink ref="L5" r:id="rId32" xr:uid="{A4951CDA-AAEE-4612-9613-CD11C0923F37}"/>
    <hyperlink ref="M5" r:id="rId33" xr:uid="{E5BCB2A1-3206-4A27-9A0B-D8AEFCDA6216}"/>
    <hyperlink ref="K7" r:id="rId34" xr:uid="{5E97F280-9915-4EAB-8673-32636200A675}"/>
    <hyperlink ref="L7" r:id="rId35" xr:uid="{06200978-5DD6-484E-ABD8-3AFF681FEED6}"/>
    <hyperlink ref="M7" r:id="rId36" xr:uid="{12D48F5A-1E1E-4965-A521-43316420C776}"/>
    <hyperlink ref="K13" r:id="rId37" xr:uid="{B871EC08-2D20-4FA5-B5A1-0604FDE09D52}"/>
    <hyperlink ref="L13" r:id="rId38" xr:uid="{058A27E5-4610-4A6A-8C41-68AFB42ADB32}"/>
    <hyperlink ref="M13" r:id="rId39" xr:uid="{FC1FACDC-52FE-46F0-9E98-DB86330DA9A3}"/>
    <hyperlink ref="K14" r:id="rId40" xr:uid="{5FEE32C4-E43E-486B-8294-43FAB04BEBAC}"/>
    <hyperlink ref="L14" r:id="rId41" xr:uid="{62C321BF-DD0B-4137-B8BA-3A3FC84191CC}"/>
    <hyperlink ref="M14" r:id="rId42" xr:uid="{A4110B7D-3902-4E40-94EA-935756C4F4E4}"/>
  </hyperlinks>
  <pageMargins left="0.7" right="0.7" top="0.75" bottom="0.75" header="0.3" footer="0.3"/>
  <pageSetup orientation="portrait" r:id="rId43"/>
  <tableParts count="1">
    <tablePart r:id="rId4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57B76-AFFF-41A0-88FE-AF0A883CBF89}">
  <dimension ref="A1:K25"/>
  <sheetViews>
    <sheetView zoomScale="70" zoomScaleNormal="70" workbookViewId="0">
      <selection activeCell="D21" sqref="D21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60"/>
      <c r="B1" s="61"/>
      <c r="C1" s="11" t="s">
        <v>74</v>
      </c>
      <c r="D1" s="11" t="s">
        <v>75</v>
      </c>
      <c r="E1" s="11" t="s">
        <v>76</v>
      </c>
      <c r="F1" s="11" t="s">
        <v>77</v>
      </c>
    </row>
    <row r="2" spans="1:6" ht="18" customHeight="1" x14ac:dyDescent="0.25">
      <c r="A2" s="62" t="s">
        <v>78</v>
      </c>
      <c r="B2" s="65" t="s">
        <v>79</v>
      </c>
      <c r="C2" s="7" t="s">
        <v>80</v>
      </c>
      <c r="D2" s="8">
        <v>0.5</v>
      </c>
      <c r="E2" s="7">
        <v>7</v>
      </c>
      <c r="F2" s="7">
        <f>D2*E2</f>
        <v>3.5</v>
      </c>
    </row>
    <row r="3" spans="1:6" ht="23.45" customHeight="1" x14ac:dyDescent="0.25">
      <c r="A3" s="63"/>
      <c r="B3" s="65"/>
      <c r="C3" s="7" t="s">
        <v>81</v>
      </c>
      <c r="D3" s="8">
        <v>0.15</v>
      </c>
      <c r="E3" s="7">
        <v>7</v>
      </c>
      <c r="F3" s="7">
        <f t="shared" ref="F3:F18" si="0">D3*E3</f>
        <v>1.05</v>
      </c>
    </row>
    <row r="4" spans="1:6" ht="23.45" customHeight="1" x14ac:dyDescent="0.25">
      <c r="A4" s="63"/>
      <c r="B4" s="65"/>
      <c r="C4" s="7" t="s">
        <v>82</v>
      </c>
      <c r="D4" s="8">
        <v>0.1</v>
      </c>
      <c r="E4" s="7">
        <v>7</v>
      </c>
      <c r="F4" s="7">
        <f t="shared" si="0"/>
        <v>0.70000000000000007</v>
      </c>
    </row>
    <row r="5" spans="1:6" ht="23.45" customHeight="1" x14ac:dyDescent="0.25">
      <c r="A5" s="63"/>
      <c r="B5" s="66" t="s">
        <v>83</v>
      </c>
      <c r="C5" s="9" t="s">
        <v>84</v>
      </c>
      <c r="D5" s="10">
        <v>0.04</v>
      </c>
      <c r="E5" s="9">
        <v>10</v>
      </c>
      <c r="F5" s="9">
        <f t="shared" si="0"/>
        <v>0.4</v>
      </c>
    </row>
    <row r="6" spans="1:6" ht="23.45" customHeight="1" x14ac:dyDescent="0.25">
      <c r="A6" s="63"/>
      <c r="B6" s="66"/>
      <c r="C6" s="9" t="s">
        <v>85</v>
      </c>
      <c r="D6" s="10">
        <v>0.03</v>
      </c>
      <c r="E6" s="9">
        <v>7</v>
      </c>
      <c r="F6" s="9">
        <f t="shared" si="0"/>
        <v>0.21</v>
      </c>
    </row>
    <row r="7" spans="1:6" ht="23.45" customHeight="1" x14ac:dyDescent="0.25">
      <c r="A7" s="63"/>
      <c r="B7" s="66"/>
      <c r="C7" s="9" t="s">
        <v>86</v>
      </c>
      <c r="D7" s="10">
        <v>0.03</v>
      </c>
      <c r="E7" s="9">
        <v>7</v>
      </c>
      <c r="F7" s="9">
        <f t="shared" si="0"/>
        <v>0.21</v>
      </c>
    </row>
    <row r="8" spans="1:6" ht="23.45" customHeight="1" x14ac:dyDescent="0.25">
      <c r="A8" s="63"/>
      <c r="B8" s="66"/>
      <c r="C8" s="9" t="s">
        <v>87</v>
      </c>
      <c r="D8" s="10">
        <v>0.02</v>
      </c>
      <c r="E8" s="9">
        <v>7</v>
      </c>
      <c r="F8" s="9">
        <f t="shared" si="0"/>
        <v>0.14000000000000001</v>
      </c>
    </row>
    <row r="9" spans="1:6" ht="23.45" customHeight="1" x14ac:dyDescent="0.25">
      <c r="A9" s="63"/>
      <c r="B9" s="66"/>
      <c r="C9" s="9" t="s">
        <v>88</v>
      </c>
      <c r="D9" s="10">
        <v>0.02</v>
      </c>
      <c r="E9" s="9">
        <v>6</v>
      </c>
      <c r="F9" s="9">
        <f t="shared" si="0"/>
        <v>0.12</v>
      </c>
    </row>
    <row r="10" spans="1:6" ht="23.45" customHeight="1" x14ac:dyDescent="0.25">
      <c r="A10" s="63"/>
      <c r="B10" s="66"/>
      <c r="C10" s="9" t="s">
        <v>89</v>
      </c>
      <c r="D10" s="10">
        <v>0.02</v>
      </c>
      <c r="E10" s="9">
        <v>0</v>
      </c>
      <c r="F10" s="9">
        <f t="shared" si="0"/>
        <v>0</v>
      </c>
    </row>
    <row r="11" spans="1:6" ht="23.45" customHeight="1" x14ac:dyDescent="0.25">
      <c r="A11" s="63"/>
      <c r="B11" s="66"/>
      <c r="C11" s="9" t="s">
        <v>90</v>
      </c>
      <c r="D11" s="10">
        <v>0.02</v>
      </c>
      <c r="E11" s="9">
        <v>8</v>
      </c>
      <c r="F11" s="9">
        <f t="shared" si="0"/>
        <v>0.16</v>
      </c>
    </row>
    <row r="12" spans="1:6" ht="23.45" customHeight="1" x14ac:dyDescent="0.25">
      <c r="A12" s="63"/>
      <c r="B12" s="66"/>
      <c r="C12" s="9" t="s">
        <v>91</v>
      </c>
      <c r="D12" s="10">
        <v>0.02</v>
      </c>
      <c r="E12" s="9">
        <v>8</v>
      </c>
      <c r="F12" s="9">
        <f t="shared" si="0"/>
        <v>0.16</v>
      </c>
    </row>
    <row r="13" spans="1:6" ht="23.45" customHeight="1" x14ac:dyDescent="0.25">
      <c r="A13" s="63"/>
      <c r="B13" s="66"/>
      <c r="C13" s="9" t="s">
        <v>92</v>
      </c>
      <c r="D13" s="10">
        <v>0.01</v>
      </c>
      <c r="E13" s="9">
        <v>7</v>
      </c>
      <c r="F13" s="9">
        <f t="shared" si="0"/>
        <v>7.0000000000000007E-2</v>
      </c>
    </row>
    <row r="14" spans="1:6" ht="23.45" customHeight="1" x14ac:dyDescent="0.25">
      <c r="A14" s="63"/>
      <c r="B14" s="66"/>
      <c r="C14" s="9" t="s">
        <v>93</v>
      </c>
      <c r="D14" s="10">
        <v>0.01</v>
      </c>
      <c r="E14" s="9">
        <v>9</v>
      </c>
      <c r="F14" s="9">
        <f t="shared" si="0"/>
        <v>0.09</v>
      </c>
    </row>
    <row r="15" spans="1:6" ht="23.45" customHeight="1" x14ac:dyDescent="0.25">
      <c r="A15" s="63"/>
      <c r="B15" s="66"/>
      <c r="C15" s="9" t="s">
        <v>94</v>
      </c>
      <c r="D15" s="10">
        <v>0.01</v>
      </c>
      <c r="E15" s="9">
        <v>8</v>
      </c>
      <c r="F15" s="9">
        <f t="shared" si="0"/>
        <v>0.08</v>
      </c>
    </row>
    <row r="16" spans="1:6" ht="23.45" customHeight="1" x14ac:dyDescent="0.25">
      <c r="A16" s="63"/>
      <c r="B16" s="66"/>
      <c r="C16" s="9" t="s">
        <v>95</v>
      </c>
      <c r="D16" s="10">
        <v>0.01</v>
      </c>
      <c r="E16" s="9">
        <v>0</v>
      </c>
      <c r="F16" s="9">
        <f t="shared" si="0"/>
        <v>0</v>
      </c>
    </row>
    <row r="17" spans="1:11" ht="23.45" customHeight="1" x14ac:dyDescent="0.25">
      <c r="A17" s="64"/>
      <c r="B17" s="66"/>
      <c r="C17" s="9" t="s">
        <v>96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7" t="s">
        <v>97</v>
      </c>
      <c r="B18" s="68"/>
      <c r="C18" s="6" t="s">
        <v>98</v>
      </c>
      <c r="D18" s="5">
        <v>1</v>
      </c>
      <c r="E18" s="4">
        <v>7</v>
      </c>
      <c r="F18" s="4">
        <f t="shared" si="0"/>
        <v>7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9" t="s">
        <v>99</v>
      </c>
      <c r="B20" s="24" t="s">
        <v>100</v>
      </c>
      <c r="C20" s="24" t="s">
        <v>101</v>
      </c>
      <c r="D20" s="2"/>
      <c r="E20" s="2"/>
      <c r="F20" s="2"/>
      <c r="I20" s="57" t="s">
        <v>102</v>
      </c>
      <c r="J20" s="21" t="s">
        <v>103</v>
      </c>
      <c r="K20" s="22" t="s">
        <v>104</v>
      </c>
    </row>
    <row r="21" spans="1:11" ht="61.5" x14ac:dyDescent="0.25">
      <c r="A21" s="69"/>
      <c r="B21" s="24" t="s">
        <v>105</v>
      </c>
      <c r="C21" s="24" t="s">
        <v>112</v>
      </c>
      <c r="D21" s="2"/>
      <c r="E21" s="2"/>
      <c r="F21" s="2"/>
      <c r="I21" s="58"/>
      <c r="J21" s="23">
        <f>SUM(F2:F17)</f>
        <v>6.8900000000000006</v>
      </c>
      <c r="K21" s="22">
        <f>SUM(F18)</f>
        <v>7</v>
      </c>
    </row>
    <row r="22" spans="1:11" ht="33.6" customHeight="1" x14ac:dyDescent="0.25">
      <c r="A22" s="2"/>
      <c r="B22" s="2"/>
      <c r="C22" s="2"/>
      <c r="D22" s="2"/>
      <c r="E22" s="2"/>
      <c r="F22" s="2"/>
      <c r="I22" s="59"/>
      <c r="J22" s="19" t="s">
        <v>107</v>
      </c>
      <c r="K22" s="20" t="s">
        <v>107</v>
      </c>
    </row>
    <row r="23" spans="1:11" ht="33.75" x14ac:dyDescent="0.25">
      <c r="A23" s="2"/>
      <c r="B23" s="2"/>
      <c r="C23" s="2"/>
      <c r="D23" s="2"/>
      <c r="E23" s="2"/>
      <c r="F23" s="2"/>
      <c r="I23" s="17">
        <v>25</v>
      </c>
      <c r="J23" s="13">
        <f>I23/J21</f>
        <v>3.6284470246734393</v>
      </c>
      <c r="K23" s="14">
        <f>I23/K21</f>
        <v>3.5714285714285716</v>
      </c>
    </row>
    <row r="24" spans="1:11" ht="33.75" x14ac:dyDescent="0.25">
      <c r="A24" s="2"/>
      <c r="B24" s="2"/>
      <c r="C24" s="2"/>
      <c r="D24" s="2"/>
      <c r="E24" s="2"/>
      <c r="F24" s="2"/>
      <c r="I24" s="18">
        <v>30</v>
      </c>
      <c r="J24" s="15">
        <f>I24/J21</f>
        <v>4.3541364296081273</v>
      </c>
      <c r="K24" s="16">
        <f>I24/K21</f>
        <v>4.2857142857142856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E6B1-ABFF-47BB-B9DC-6A9C77E173B0}">
  <dimension ref="A1:K25"/>
  <sheetViews>
    <sheetView zoomScale="70" zoomScaleNormal="70" workbookViewId="0">
      <selection activeCell="F14" sqref="F14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60"/>
      <c r="B1" s="61"/>
      <c r="C1" s="11" t="s">
        <v>74</v>
      </c>
      <c r="D1" s="11" t="s">
        <v>75</v>
      </c>
      <c r="E1" s="11" t="s">
        <v>76</v>
      </c>
      <c r="F1" s="11" t="s">
        <v>77</v>
      </c>
    </row>
    <row r="2" spans="1:6" ht="18" customHeight="1" x14ac:dyDescent="0.25">
      <c r="A2" s="62" t="s">
        <v>78</v>
      </c>
      <c r="B2" s="65" t="s">
        <v>79</v>
      </c>
      <c r="C2" s="7" t="s">
        <v>80</v>
      </c>
      <c r="D2" s="8">
        <v>0.5</v>
      </c>
      <c r="E2" s="7">
        <v>7</v>
      </c>
      <c r="F2" s="7">
        <f>D2*E2</f>
        <v>3.5</v>
      </c>
    </row>
    <row r="3" spans="1:6" ht="23.45" customHeight="1" x14ac:dyDescent="0.25">
      <c r="A3" s="63"/>
      <c r="B3" s="65"/>
      <c r="C3" s="7" t="s">
        <v>81</v>
      </c>
      <c r="D3" s="8">
        <v>0.15</v>
      </c>
      <c r="E3" s="7">
        <v>8</v>
      </c>
      <c r="F3" s="7">
        <f t="shared" ref="F3:F18" si="0">D3*E3</f>
        <v>1.2</v>
      </c>
    </row>
    <row r="4" spans="1:6" ht="23.45" customHeight="1" x14ac:dyDescent="0.25">
      <c r="A4" s="63"/>
      <c r="B4" s="65"/>
      <c r="C4" s="7" t="s">
        <v>82</v>
      </c>
      <c r="D4" s="8">
        <v>0.1</v>
      </c>
      <c r="E4" s="7">
        <v>8</v>
      </c>
      <c r="F4" s="7">
        <f t="shared" si="0"/>
        <v>0.8</v>
      </c>
    </row>
    <row r="5" spans="1:6" ht="23.45" customHeight="1" x14ac:dyDescent="0.25">
      <c r="A5" s="63"/>
      <c r="B5" s="66" t="s">
        <v>83</v>
      </c>
      <c r="C5" s="9" t="s">
        <v>84</v>
      </c>
      <c r="D5" s="10">
        <v>0.04</v>
      </c>
      <c r="E5" s="9">
        <v>6</v>
      </c>
      <c r="F5" s="9">
        <f t="shared" si="0"/>
        <v>0.24</v>
      </c>
    </row>
    <row r="6" spans="1:6" ht="23.45" customHeight="1" x14ac:dyDescent="0.25">
      <c r="A6" s="63"/>
      <c r="B6" s="66"/>
      <c r="C6" s="9" t="s">
        <v>85</v>
      </c>
      <c r="D6" s="10">
        <v>0.03</v>
      </c>
      <c r="E6" s="9">
        <v>8</v>
      </c>
      <c r="F6" s="9">
        <f t="shared" si="0"/>
        <v>0.24</v>
      </c>
    </row>
    <row r="7" spans="1:6" ht="23.45" customHeight="1" x14ac:dyDescent="0.25">
      <c r="A7" s="63"/>
      <c r="B7" s="66"/>
      <c r="C7" s="9" t="s">
        <v>86</v>
      </c>
      <c r="D7" s="10">
        <v>0.03</v>
      </c>
      <c r="E7" s="9">
        <v>7</v>
      </c>
      <c r="F7" s="9">
        <f t="shared" si="0"/>
        <v>0.21</v>
      </c>
    </row>
    <row r="8" spans="1:6" ht="23.45" customHeight="1" x14ac:dyDescent="0.25">
      <c r="A8" s="63"/>
      <c r="B8" s="66"/>
      <c r="C8" s="9" t="s">
        <v>87</v>
      </c>
      <c r="D8" s="10">
        <v>0.02</v>
      </c>
      <c r="E8" s="9">
        <v>8</v>
      </c>
      <c r="F8" s="9">
        <f t="shared" si="0"/>
        <v>0.16</v>
      </c>
    </row>
    <row r="9" spans="1:6" ht="23.45" customHeight="1" x14ac:dyDescent="0.25">
      <c r="A9" s="63"/>
      <c r="B9" s="66"/>
      <c r="C9" s="9" t="s">
        <v>88</v>
      </c>
      <c r="D9" s="10">
        <v>0.02</v>
      </c>
      <c r="E9" s="9">
        <v>9</v>
      </c>
      <c r="F9" s="9">
        <f t="shared" si="0"/>
        <v>0.18</v>
      </c>
    </row>
    <row r="10" spans="1:6" ht="23.45" customHeight="1" x14ac:dyDescent="0.25">
      <c r="A10" s="63"/>
      <c r="B10" s="66"/>
      <c r="C10" s="9" t="s">
        <v>89</v>
      </c>
      <c r="D10" s="10">
        <v>0.02</v>
      </c>
      <c r="E10" s="9">
        <v>5</v>
      </c>
      <c r="F10" s="9">
        <f t="shared" si="0"/>
        <v>0.1</v>
      </c>
    </row>
    <row r="11" spans="1:6" ht="23.45" customHeight="1" x14ac:dyDescent="0.25">
      <c r="A11" s="63"/>
      <c r="B11" s="66"/>
      <c r="C11" s="9" t="s">
        <v>90</v>
      </c>
      <c r="D11" s="10">
        <v>0.02</v>
      </c>
      <c r="E11" s="9">
        <v>8</v>
      </c>
      <c r="F11" s="9">
        <f t="shared" si="0"/>
        <v>0.16</v>
      </c>
    </row>
    <row r="12" spans="1:6" ht="23.45" customHeight="1" x14ac:dyDescent="0.25">
      <c r="A12" s="63"/>
      <c r="B12" s="66"/>
      <c r="C12" s="9" t="s">
        <v>91</v>
      </c>
      <c r="D12" s="10">
        <v>0.02</v>
      </c>
      <c r="E12" s="9">
        <v>8</v>
      </c>
      <c r="F12" s="9">
        <f t="shared" si="0"/>
        <v>0.16</v>
      </c>
    </row>
    <row r="13" spans="1:6" ht="23.45" customHeight="1" x14ac:dyDescent="0.25">
      <c r="A13" s="63"/>
      <c r="B13" s="66"/>
      <c r="C13" s="9" t="s">
        <v>92</v>
      </c>
      <c r="D13" s="10">
        <v>0.01</v>
      </c>
      <c r="E13" s="9">
        <v>9</v>
      </c>
      <c r="F13" s="9">
        <f t="shared" si="0"/>
        <v>0.09</v>
      </c>
    </row>
    <row r="14" spans="1:6" ht="23.45" customHeight="1" x14ac:dyDescent="0.25">
      <c r="A14" s="63"/>
      <c r="B14" s="66"/>
      <c r="C14" s="9" t="s">
        <v>93</v>
      </c>
      <c r="D14" s="10">
        <v>0.01</v>
      </c>
      <c r="E14" s="9">
        <v>5</v>
      </c>
      <c r="F14" s="9">
        <f t="shared" si="0"/>
        <v>0.05</v>
      </c>
    </row>
    <row r="15" spans="1:6" ht="23.45" customHeight="1" x14ac:dyDescent="0.25">
      <c r="A15" s="63"/>
      <c r="B15" s="66"/>
      <c r="C15" s="9" t="s">
        <v>94</v>
      </c>
      <c r="D15" s="10">
        <v>0.01</v>
      </c>
      <c r="E15" s="9">
        <v>0</v>
      </c>
      <c r="F15" s="9">
        <f t="shared" si="0"/>
        <v>0</v>
      </c>
    </row>
    <row r="16" spans="1:6" ht="23.45" customHeight="1" x14ac:dyDescent="0.25">
      <c r="A16" s="63"/>
      <c r="B16" s="66"/>
      <c r="C16" s="9" t="s">
        <v>95</v>
      </c>
      <c r="D16" s="10">
        <v>0.01</v>
      </c>
      <c r="E16" s="9">
        <v>8</v>
      </c>
      <c r="F16" s="9">
        <f t="shared" si="0"/>
        <v>0.08</v>
      </c>
    </row>
    <row r="17" spans="1:11" ht="23.45" customHeight="1" x14ac:dyDescent="0.25">
      <c r="A17" s="64"/>
      <c r="B17" s="66"/>
      <c r="C17" s="9" t="s">
        <v>96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7" t="s">
        <v>97</v>
      </c>
      <c r="B18" s="68"/>
      <c r="C18" s="6" t="s">
        <v>98</v>
      </c>
      <c r="D18" s="5">
        <v>1</v>
      </c>
      <c r="E18" s="4">
        <v>6</v>
      </c>
      <c r="F18" s="4">
        <f t="shared" si="0"/>
        <v>6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9" t="s">
        <v>99</v>
      </c>
      <c r="B20" s="24" t="s">
        <v>100</v>
      </c>
      <c r="C20" s="24" t="s">
        <v>101</v>
      </c>
      <c r="D20" s="2"/>
      <c r="E20" s="2"/>
      <c r="F20" s="2"/>
      <c r="I20" s="57" t="s">
        <v>102</v>
      </c>
      <c r="J20" s="21" t="s">
        <v>103</v>
      </c>
      <c r="K20" s="22" t="s">
        <v>104</v>
      </c>
    </row>
    <row r="21" spans="1:11" ht="61.5" x14ac:dyDescent="0.25">
      <c r="A21" s="69"/>
      <c r="B21" s="24" t="s">
        <v>105</v>
      </c>
      <c r="C21" s="24" t="s">
        <v>106</v>
      </c>
      <c r="D21" s="2"/>
      <c r="E21" s="2"/>
      <c r="F21" s="2"/>
      <c r="I21" s="58"/>
      <c r="J21" s="23">
        <f>SUM(F2:F17)</f>
        <v>7.17</v>
      </c>
      <c r="K21" s="22">
        <f>SUM(F18)</f>
        <v>6</v>
      </c>
    </row>
    <row r="22" spans="1:11" ht="33.6" customHeight="1" x14ac:dyDescent="0.25">
      <c r="A22" s="2"/>
      <c r="B22" s="2"/>
      <c r="C22" s="2"/>
      <c r="D22" s="2"/>
      <c r="E22" s="2"/>
      <c r="F22" s="2"/>
      <c r="I22" s="59"/>
      <c r="J22" s="19" t="s">
        <v>107</v>
      </c>
      <c r="K22" s="20" t="s">
        <v>107</v>
      </c>
    </row>
    <row r="23" spans="1:11" ht="33.75" x14ac:dyDescent="0.25">
      <c r="A23" s="2"/>
      <c r="B23" s="2"/>
      <c r="C23" s="2"/>
      <c r="D23" s="2"/>
      <c r="E23" s="2"/>
      <c r="F23" s="2"/>
      <c r="I23" s="17">
        <v>52</v>
      </c>
      <c r="J23" s="13">
        <f>I23/J21</f>
        <v>7.2524407252440728</v>
      </c>
      <c r="K23" s="14">
        <f>I23/K21</f>
        <v>8.6666666666666661</v>
      </c>
    </row>
    <row r="24" spans="1:11" ht="33.75" x14ac:dyDescent="0.25">
      <c r="A24" s="2"/>
      <c r="B24" s="2"/>
      <c r="C24" s="2"/>
      <c r="D24" s="2"/>
      <c r="E24" s="2"/>
      <c r="F24" s="2"/>
      <c r="I24" s="18">
        <v>60</v>
      </c>
      <c r="J24" s="15">
        <f>I24/J21</f>
        <v>8.3682008368200833</v>
      </c>
      <c r="K24" s="16">
        <f>I24/K21</f>
        <v>10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D2FC6-42AB-453A-8157-9376AA29A70E}">
  <dimension ref="A1:K25"/>
  <sheetViews>
    <sheetView zoomScale="70" zoomScaleNormal="70" workbookViewId="0">
      <selection activeCell="C20" sqref="C20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60"/>
      <c r="B1" s="61"/>
      <c r="C1" s="11" t="s">
        <v>74</v>
      </c>
      <c r="D1" s="11" t="s">
        <v>75</v>
      </c>
      <c r="E1" s="11" t="s">
        <v>76</v>
      </c>
      <c r="F1" s="11" t="s">
        <v>77</v>
      </c>
    </row>
    <row r="2" spans="1:6" ht="18" customHeight="1" x14ac:dyDescent="0.25">
      <c r="A2" s="62" t="s">
        <v>78</v>
      </c>
      <c r="B2" s="65" t="s">
        <v>79</v>
      </c>
      <c r="C2" s="7" t="s">
        <v>80</v>
      </c>
      <c r="D2" s="8">
        <v>0.5</v>
      </c>
      <c r="E2" s="7">
        <v>8</v>
      </c>
      <c r="F2" s="7">
        <f>D2*E2</f>
        <v>4</v>
      </c>
    </row>
    <row r="3" spans="1:6" ht="23.45" customHeight="1" x14ac:dyDescent="0.25">
      <c r="A3" s="63"/>
      <c r="B3" s="65"/>
      <c r="C3" s="7" t="s">
        <v>81</v>
      </c>
      <c r="D3" s="8">
        <v>0.15</v>
      </c>
      <c r="E3" s="7">
        <v>9</v>
      </c>
      <c r="F3" s="7">
        <f t="shared" ref="F3:F18" si="0">D3*E3</f>
        <v>1.3499999999999999</v>
      </c>
    </row>
    <row r="4" spans="1:6" ht="23.45" customHeight="1" x14ac:dyDescent="0.25">
      <c r="A4" s="63"/>
      <c r="B4" s="65"/>
      <c r="C4" s="7" t="s">
        <v>82</v>
      </c>
      <c r="D4" s="8">
        <v>0.1</v>
      </c>
      <c r="E4" s="7">
        <v>9</v>
      </c>
      <c r="F4" s="7">
        <f t="shared" si="0"/>
        <v>0.9</v>
      </c>
    </row>
    <row r="5" spans="1:6" ht="23.45" customHeight="1" x14ac:dyDescent="0.25">
      <c r="A5" s="63"/>
      <c r="B5" s="66" t="s">
        <v>83</v>
      </c>
      <c r="C5" s="9" t="s">
        <v>84</v>
      </c>
      <c r="D5" s="10">
        <v>0.04</v>
      </c>
      <c r="E5" s="9">
        <v>8</v>
      </c>
      <c r="F5" s="9">
        <f t="shared" si="0"/>
        <v>0.32</v>
      </c>
    </row>
    <row r="6" spans="1:6" ht="23.45" customHeight="1" x14ac:dyDescent="0.25">
      <c r="A6" s="63"/>
      <c r="B6" s="66"/>
      <c r="C6" s="9" t="s">
        <v>85</v>
      </c>
      <c r="D6" s="10">
        <v>0.03</v>
      </c>
      <c r="E6" s="9">
        <v>7</v>
      </c>
      <c r="F6" s="9">
        <f t="shared" si="0"/>
        <v>0.21</v>
      </c>
    </row>
    <row r="7" spans="1:6" ht="23.45" customHeight="1" x14ac:dyDescent="0.25">
      <c r="A7" s="63"/>
      <c r="B7" s="66"/>
      <c r="C7" s="9" t="s">
        <v>86</v>
      </c>
      <c r="D7" s="10">
        <v>0.03</v>
      </c>
      <c r="E7" s="9">
        <v>7</v>
      </c>
      <c r="F7" s="9">
        <f t="shared" si="0"/>
        <v>0.21</v>
      </c>
    </row>
    <row r="8" spans="1:6" ht="23.45" customHeight="1" x14ac:dyDescent="0.25">
      <c r="A8" s="63"/>
      <c r="B8" s="66"/>
      <c r="C8" s="9" t="s">
        <v>87</v>
      </c>
      <c r="D8" s="10">
        <v>0.02</v>
      </c>
      <c r="E8" s="9">
        <v>7</v>
      </c>
      <c r="F8" s="9">
        <f t="shared" si="0"/>
        <v>0.14000000000000001</v>
      </c>
    </row>
    <row r="9" spans="1:6" ht="23.45" customHeight="1" x14ac:dyDescent="0.25">
      <c r="A9" s="63"/>
      <c r="B9" s="66"/>
      <c r="C9" s="9" t="s">
        <v>88</v>
      </c>
      <c r="D9" s="10">
        <v>0.02</v>
      </c>
      <c r="E9" s="9">
        <v>6</v>
      </c>
      <c r="F9" s="9">
        <f t="shared" si="0"/>
        <v>0.12</v>
      </c>
    </row>
    <row r="10" spans="1:6" ht="23.45" customHeight="1" x14ac:dyDescent="0.25">
      <c r="A10" s="63"/>
      <c r="B10" s="66"/>
      <c r="C10" s="9" t="s">
        <v>89</v>
      </c>
      <c r="D10" s="10">
        <v>0.02</v>
      </c>
      <c r="E10" s="9">
        <v>9</v>
      </c>
      <c r="F10" s="9">
        <f t="shared" si="0"/>
        <v>0.18</v>
      </c>
    </row>
    <row r="11" spans="1:6" ht="23.45" customHeight="1" x14ac:dyDescent="0.25">
      <c r="A11" s="63"/>
      <c r="B11" s="66"/>
      <c r="C11" s="9" t="s">
        <v>90</v>
      </c>
      <c r="D11" s="10">
        <v>0.02</v>
      </c>
      <c r="E11" s="9">
        <v>8</v>
      </c>
      <c r="F11" s="9">
        <f t="shared" si="0"/>
        <v>0.16</v>
      </c>
    </row>
    <row r="12" spans="1:6" ht="23.45" customHeight="1" x14ac:dyDescent="0.25">
      <c r="A12" s="63"/>
      <c r="B12" s="66"/>
      <c r="C12" s="9" t="s">
        <v>91</v>
      </c>
      <c r="D12" s="10">
        <v>0.02</v>
      </c>
      <c r="E12" s="9">
        <v>8</v>
      </c>
      <c r="F12" s="9">
        <f t="shared" si="0"/>
        <v>0.16</v>
      </c>
    </row>
    <row r="13" spans="1:6" ht="23.45" customHeight="1" x14ac:dyDescent="0.25">
      <c r="A13" s="63"/>
      <c r="B13" s="66"/>
      <c r="C13" s="9" t="s">
        <v>92</v>
      </c>
      <c r="D13" s="10">
        <v>0.01</v>
      </c>
      <c r="E13" s="9">
        <v>7</v>
      </c>
      <c r="F13" s="9">
        <f t="shared" si="0"/>
        <v>7.0000000000000007E-2</v>
      </c>
    </row>
    <row r="14" spans="1:6" ht="23.45" customHeight="1" x14ac:dyDescent="0.25">
      <c r="A14" s="63"/>
      <c r="B14" s="66"/>
      <c r="C14" s="9" t="s">
        <v>93</v>
      </c>
      <c r="D14" s="10">
        <v>0.01</v>
      </c>
      <c r="E14" s="9">
        <v>9</v>
      </c>
      <c r="F14" s="9">
        <f t="shared" si="0"/>
        <v>0.09</v>
      </c>
    </row>
    <row r="15" spans="1:6" ht="23.45" customHeight="1" x14ac:dyDescent="0.25">
      <c r="A15" s="63"/>
      <c r="B15" s="66"/>
      <c r="C15" s="9" t="s">
        <v>94</v>
      </c>
      <c r="D15" s="10">
        <v>0.01</v>
      </c>
      <c r="E15" s="9">
        <v>9</v>
      </c>
      <c r="F15" s="9">
        <f t="shared" si="0"/>
        <v>0.09</v>
      </c>
    </row>
    <row r="16" spans="1:6" ht="23.45" customHeight="1" x14ac:dyDescent="0.25">
      <c r="A16" s="63"/>
      <c r="B16" s="66"/>
      <c r="C16" s="9" t="s">
        <v>95</v>
      </c>
      <c r="D16" s="10">
        <v>0.01</v>
      </c>
      <c r="E16" s="9">
        <v>8</v>
      </c>
      <c r="F16" s="9">
        <f t="shared" si="0"/>
        <v>0.08</v>
      </c>
    </row>
    <row r="17" spans="1:11" ht="23.45" customHeight="1" x14ac:dyDescent="0.25">
      <c r="A17" s="64"/>
      <c r="B17" s="66"/>
      <c r="C17" s="9" t="s">
        <v>96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7" t="s">
        <v>97</v>
      </c>
      <c r="B18" s="68"/>
      <c r="C18" s="6" t="s">
        <v>98</v>
      </c>
      <c r="D18" s="5">
        <v>1</v>
      </c>
      <c r="E18" s="4">
        <v>9.5</v>
      </c>
      <c r="F18" s="4">
        <f t="shared" si="0"/>
        <v>9.5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9" t="s">
        <v>99</v>
      </c>
      <c r="B20" s="24" t="s">
        <v>100</v>
      </c>
      <c r="C20" s="52" t="s">
        <v>110</v>
      </c>
      <c r="D20" s="2"/>
      <c r="E20" s="2"/>
      <c r="F20" s="2"/>
      <c r="I20" s="57" t="s">
        <v>102</v>
      </c>
      <c r="J20" s="21" t="s">
        <v>103</v>
      </c>
      <c r="K20" s="22" t="s">
        <v>104</v>
      </c>
    </row>
    <row r="21" spans="1:11" ht="61.5" x14ac:dyDescent="0.25">
      <c r="A21" s="69"/>
      <c r="B21" s="24" t="s">
        <v>105</v>
      </c>
      <c r="C21" s="24" t="s">
        <v>109</v>
      </c>
      <c r="D21" s="2"/>
      <c r="E21" s="2"/>
      <c r="F21" s="2"/>
      <c r="I21" s="58"/>
      <c r="J21" s="23">
        <f>SUM(F2:F17)</f>
        <v>8.08</v>
      </c>
      <c r="K21" s="22">
        <f>SUM(F18)</f>
        <v>9.5</v>
      </c>
    </row>
    <row r="22" spans="1:11" ht="33.6" customHeight="1" x14ac:dyDescent="0.25">
      <c r="A22" s="2"/>
      <c r="B22" s="2"/>
      <c r="C22" s="2"/>
      <c r="D22" s="2"/>
      <c r="E22" s="2"/>
      <c r="F22" s="2"/>
      <c r="I22" s="59"/>
      <c r="J22" s="19" t="s">
        <v>107</v>
      </c>
      <c r="K22" s="20" t="s">
        <v>107</v>
      </c>
    </row>
    <row r="23" spans="1:11" ht="33.75" x14ac:dyDescent="0.25">
      <c r="A23" s="2"/>
      <c r="B23" s="2"/>
      <c r="C23" s="2"/>
      <c r="D23" s="2"/>
      <c r="E23" s="2"/>
      <c r="F23" s="2"/>
      <c r="I23" s="17">
        <v>64</v>
      </c>
      <c r="J23" s="13">
        <f>I23/J21</f>
        <v>7.9207920792079207</v>
      </c>
      <c r="K23" s="14">
        <f>I23/K21</f>
        <v>6.7368421052631575</v>
      </c>
    </row>
    <row r="24" spans="1:11" ht="33.75" x14ac:dyDescent="0.25">
      <c r="A24" s="2"/>
      <c r="B24" s="2"/>
      <c r="C24" s="2"/>
      <c r="D24" s="2"/>
      <c r="E24" s="2"/>
      <c r="F24" s="2"/>
      <c r="I24" s="18">
        <v>80</v>
      </c>
      <c r="J24" s="15">
        <f>I24/J21</f>
        <v>9.9009900990099009</v>
      </c>
      <c r="K24" s="16">
        <f>I24/K21</f>
        <v>8.4210526315789469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AF75A-7F13-4289-AF1C-4368C6F89738}">
  <dimension ref="A1:K25"/>
  <sheetViews>
    <sheetView zoomScale="70" zoomScaleNormal="70" workbookViewId="0">
      <selection activeCell="I20" sqref="I20:K24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60"/>
      <c r="B1" s="61"/>
      <c r="C1" s="11" t="s">
        <v>74</v>
      </c>
      <c r="D1" s="11" t="s">
        <v>75</v>
      </c>
      <c r="E1" s="11" t="s">
        <v>76</v>
      </c>
      <c r="F1" s="11" t="s">
        <v>77</v>
      </c>
    </row>
    <row r="2" spans="1:6" ht="18" customHeight="1" x14ac:dyDescent="0.25">
      <c r="A2" s="62" t="s">
        <v>78</v>
      </c>
      <c r="B2" s="65" t="s">
        <v>79</v>
      </c>
      <c r="C2" s="7" t="s">
        <v>80</v>
      </c>
      <c r="D2" s="8">
        <v>0.5</v>
      </c>
      <c r="E2" s="7">
        <v>7</v>
      </c>
      <c r="F2" s="7">
        <f>D2*E2</f>
        <v>3.5</v>
      </c>
    </row>
    <row r="3" spans="1:6" ht="23.45" customHeight="1" x14ac:dyDescent="0.25">
      <c r="A3" s="63"/>
      <c r="B3" s="65"/>
      <c r="C3" s="7" t="s">
        <v>81</v>
      </c>
      <c r="D3" s="8">
        <v>0.15</v>
      </c>
      <c r="E3" s="7">
        <v>8</v>
      </c>
      <c r="F3" s="7">
        <f t="shared" ref="F3:F18" si="0">D3*E3</f>
        <v>1.2</v>
      </c>
    </row>
    <row r="4" spans="1:6" ht="23.45" customHeight="1" x14ac:dyDescent="0.25">
      <c r="A4" s="63"/>
      <c r="B4" s="65"/>
      <c r="C4" s="7" t="s">
        <v>82</v>
      </c>
      <c r="D4" s="8">
        <v>0.1</v>
      </c>
      <c r="E4" s="7">
        <v>7</v>
      </c>
      <c r="F4" s="7">
        <f t="shared" si="0"/>
        <v>0.70000000000000007</v>
      </c>
    </row>
    <row r="5" spans="1:6" ht="23.45" customHeight="1" x14ac:dyDescent="0.25">
      <c r="A5" s="63"/>
      <c r="B5" s="66" t="s">
        <v>83</v>
      </c>
      <c r="C5" s="9" t="s">
        <v>84</v>
      </c>
      <c r="D5" s="10">
        <v>0.04</v>
      </c>
      <c r="E5" s="9">
        <v>9</v>
      </c>
      <c r="F5" s="9">
        <f t="shared" si="0"/>
        <v>0.36</v>
      </c>
    </row>
    <row r="6" spans="1:6" ht="23.45" customHeight="1" x14ac:dyDescent="0.25">
      <c r="A6" s="63"/>
      <c r="B6" s="66"/>
      <c r="C6" s="9" t="s">
        <v>85</v>
      </c>
      <c r="D6" s="10">
        <v>0.03</v>
      </c>
      <c r="E6" s="9">
        <v>7</v>
      </c>
      <c r="F6" s="9">
        <f t="shared" si="0"/>
        <v>0.21</v>
      </c>
    </row>
    <row r="7" spans="1:6" ht="23.45" customHeight="1" x14ac:dyDescent="0.25">
      <c r="A7" s="63"/>
      <c r="B7" s="66"/>
      <c r="C7" s="9" t="s">
        <v>86</v>
      </c>
      <c r="D7" s="10">
        <v>0.03</v>
      </c>
      <c r="E7" s="9">
        <v>8</v>
      </c>
      <c r="F7" s="9">
        <f t="shared" si="0"/>
        <v>0.24</v>
      </c>
    </row>
    <row r="8" spans="1:6" ht="23.45" customHeight="1" x14ac:dyDescent="0.25">
      <c r="A8" s="63"/>
      <c r="B8" s="66"/>
      <c r="C8" s="9" t="s">
        <v>87</v>
      </c>
      <c r="D8" s="10">
        <v>0.02</v>
      </c>
      <c r="E8" s="9">
        <v>8</v>
      </c>
      <c r="F8" s="9">
        <f t="shared" si="0"/>
        <v>0.16</v>
      </c>
    </row>
    <row r="9" spans="1:6" ht="23.45" customHeight="1" x14ac:dyDescent="0.25">
      <c r="A9" s="63"/>
      <c r="B9" s="66"/>
      <c r="C9" s="9" t="s">
        <v>88</v>
      </c>
      <c r="D9" s="10">
        <v>0.02</v>
      </c>
      <c r="E9" s="9">
        <v>6</v>
      </c>
      <c r="F9" s="9">
        <f t="shared" si="0"/>
        <v>0.12</v>
      </c>
    </row>
    <row r="10" spans="1:6" ht="23.45" customHeight="1" x14ac:dyDescent="0.25">
      <c r="A10" s="63"/>
      <c r="B10" s="66"/>
      <c r="C10" s="9" t="s">
        <v>89</v>
      </c>
      <c r="D10" s="10">
        <v>0.02</v>
      </c>
      <c r="E10" s="9">
        <v>0</v>
      </c>
      <c r="F10" s="9">
        <f t="shared" si="0"/>
        <v>0</v>
      </c>
    </row>
    <row r="11" spans="1:6" ht="23.45" customHeight="1" x14ac:dyDescent="0.25">
      <c r="A11" s="63"/>
      <c r="B11" s="66"/>
      <c r="C11" s="9" t="s">
        <v>90</v>
      </c>
      <c r="D11" s="10">
        <v>0.02</v>
      </c>
      <c r="E11" s="9">
        <v>0</v>
      </c>
      <c r="F11" s="9">
        <f t="shared" si="0"/>
        <v>0</v>
      </c>
    </row>
    <row r="12" spans="1:6" ht="23.45" customHeight="1" x14ac:dyDescent="0.25">
      <c r="A12" s="63"/>
      <c r="B12" s="66"/>
      <c r="C12" s="9" t="s">
        <v>91</v>
      </c>
      <c r="D12" s="10">
        <v>0.02</v>
      </c>
      <c r="E12" s="9">
        <v>8</v>
      </c>
      <c r="F12" s="9">
        <f t="shared" si="0"/>
        <v>0.16</v>
      </c>
    </row>
    <row r="13" spans="1:6" ht="23.45" customHeight="1" x14ac:dyDescent="0.25">
      <c r="A13" s="63"/>
      <c r="B13" s="66"/>
      <c r="C13" s="9" t="s">
        <v>92</v>
      </c>
      <c r="D13" s="10">
        <v>0.01</v>
      </c>
      <c r="E13" s="9">
        <v>6</v>
      </c>
      <c r="F13" s="9">
        <f t="shared" si="0"/>
        <v>0.06</v>
      </c>
    </row>
    <row r="14" spans="1:6" ht="23.45" customHeight="1" x14ac:dyDescent="0.25">
      <c r="A14" s="63"/>
      <c r="B14" s="66"/>
      <c r="C14" s="9" t="s">
        <v>93</v>
      </c>
      <c r="D14" s="10">
        <v>0.01</v>
      </c>
      <c r="E14" s="9">
        <v>8</v>
      </c>
      <c r="F14" s="9">
        <f t="shared" si="0"/>
        <v>0.08</v>
      </c>
    </row>
    <row r="15" spans="1:6" ht="23.45" customHeight="1" x14ac:dyDescent="0.25">
      <c r="A15" s="63"/>
      <c r="B15" s="66"/>
      <c r="C15" s="9" t="s">
        <v>94</v>
      </c>
      <c r="D15" s="10">
        <v>0.01</v>
      </c>
      <c r="E15" s="9">
        <v>6</v>
      </c>
      <c r="F15" s="9">
        <f t="shared" si="0"/>
        <v>0.06</v>
      </c>
    </row>
    <row r="16" spans="1:6" ht="23.45" customHeight="1" x14ac:dyDescent="0.25">
      <c r="A16" s="63"/>
      <c r="B16" s="66"/>
      <c r="C16" s="9" t="s">
        <v>95</v>
      </c>
      <c r="D16" s="10">
        <v>0.01</v>
      </c>
      <c r="E16" s="9">
        <v>0</v>
      </c>
      <c r="F16" s="9">
        <f t="shared" si="0"/>
        <v>0</v>
      </c>
    </row>
    <row r="17" spans="1:11" ht="23.45" customHeight="1" x14ac:dyDescent="0.25">
      <c r="A17" s="64"/>
      <c r="B17" s="66"/>
      <c r="C17" s="9" t="s">
        <v>96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7" t="s">
        <v>97</v>
      </c>
      <c r="B18" s="68"/>
      <c r="C18" s="6" t="s">
        <v>98</v>
      </c>
      <c r="D18" s="5">
        <v>1</v>
      </c>
      <c r="E18" s="4">
        <v>5</v>
      </c>
      <c r="F18" s="4">
        <f t="shared" si="0"/>
        <v>5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9" t="s">
        <v>99</v>
      </c>
      <c r="B20" s="24" t="s">
        <v>100</v>
      </c>
      <c r="C20" s="24" t="s">
        <v>101</v>
      </c>
      <c r="D20" s="2"/>
      <c r="E20" s="2"/>
      <c r="F20" s="2"/>
      <c r="I20" s="57" t="s">
        <v>102</v>
      </c>
      <c r="J20" s="21" t="s">
        <v>103</v>
      </c>
      <c r="K20" s="22" t="s">
        <v>104</v>
      </c>
    </row>
    <row r="21" spans="1:11" ht="61.5" x14ac:dyDescent="0.25">
      <c r="A21" s="69"/>
      <c r="B21" s="24" t="s">
        <v>105</v>
      </c>
      <c r="C21" s="24" t="s">
        <v>113</v>
      </c>
      <c r="D21" s="2"/>
      <c r="E21" s="2"/>
      <c r="F21" s="2"/>
      <c r="I21" s="58"/>
      <c r="J21" s="23">
        <f>SUM(F2:F17)</f>
        <v>6.8500000000000005</v>
      </c>
      <c r="K21" s="22">
        <f>SUM(F18)</f>
        <v>5</v>
      </c>
    </row>
    <row r="22" spans="1:11" ht="33.6" customHeight="1" x14ac:dyDescent="0.25">
      <c r="A22" s="2"/>
      <c r="B22" s="2"/>
      <c r="C22" s="2"/>
      <c r="D22" s="2"/>
      <c r="E22" s="2"/>
      <c r="F22" s="2"/>
      <c r="I22" s="59"/>
      <c r="J22" s="19" t="s">
        <v>107</v>
      </c>
      <c r="K22" s="20" t="s">
        <v>107</v>
      </c>
    </row>
    <row r="23" spans="1:11" ht="33.75" x14ac:dyDescent="0.25">
      <c r="A23" s="2"/>
      <c r="B23" s="2"/>
      <c r="C23" s="2"/>
      <c r="D23" s="2"/>
      <c r="E23" s="2"/>
      <c r="F23" s="2"/>
      <c r="I23" s="17">
        <v>34</v>
      </c>
      <c r="J23" s="13">
        <f>I23/J21</f>
        <v>4.9635036496350358</v>
      </c>
      <c r="K23" s="14">
        <f>I23/K21</f>
        <v>6.8</v>
      </c>
    </row>
    <row r="24" spans="1:11" ht="33.75" x14ac:dyDescent="0.25">
      <c r="A24" s="2"/>
      <c r="B24" s="2"/>
      <c r="C24" s="2"/>
      <c r="D24" s="2"/>
      <c r="E24" s="2"/>
      <c r="F24" s="2"/>
      <c r="I24" s="18">
        <v>40</v>
      </c>
      <c r="J24" s="15">
        <f>I24/J21</f>
        <v>5.8394160583941606</v>
      </c>
      <c r="K24" s="16">
        <f>I24/K21</f>
        <v>8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2CA5-7082-4871-B0B6-A31F8B56C6DB}">
  <dimension ref="A1:K25"/>
  <sheetViews>
    <sheetView zoomScale="70" zoomScaleNormal="70" workbookViewId="0">
      <selection activeCell="I20" sqref="I20:K24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60"/>
      <c r="B1" s="61"/>
      <c r="C1" s="11" t="s">
        <v>74</v>
      </c>
      <c r="D1" s="11" t="s">
        <v>75</v>
      </c>
      <c r="E1" s="11" t="s">
        <v>76</v>
      </c>
      <c r="F1" s="11" t="s">
        <v>77</v>
      </c>
    </row>
    <row r="2" spans="1:6" ht="18" customHeight="1" x14ac:dyDescent="0.25">
      <c r="A2" s="62" t="s">
        <v>78</v>
      </c>
      <c r="B2" s="65" t="s">
        <v>79</v>
      </c>
      <c r="C2" s="7" t="s">
        <v>80</v>
      </c>
      <c r="D2" s="8">
        <v>0.5</v>
      </c>
      <c r="E2" s="7">
        <v>7</v>
      </c>
      <c r="F2" s="7">
        <f>D2*E2</f>
        <v>3.5</v>
      </c>
    </row>
    <row r="3" spans="1:6" ht="23.45" customHeight="1" x14ac:dyDescent="0.25">
      <c r="A3" s="63"/>
      <c r="B3" s="65"/>
      <c r="C3" s="7" t="s">
        <v>81</v>
      </c>
      <c r="D3" s="8">
        <v>0.15</v>
      </c>
      <c r="E3" s="7">
        <v>8</v>
      </c>
      <c r="F3" s="7">
        <f t="shared" ref="F3:F18" si="0">D3*E3</f>
        <v>1.2</v>
      </c>
    </row>
    <row r="4" spans="1:6" ht="23.45" customHeight="1" x14ac:dyDescent="0.25">
      <c r="A4" s="63"/>
      <c r="B4" s="65"/>
      <c r="C4" s="7" t="s">
        <v>82</v>
      </c>
      <c r="D4" s="8">
        <v>0.1</v>
      </c>
      <c r="E4" s="7">
        <v>8</v>
      </c>
      <c r="F4" s="7">
        <f t="shared" si="0"/>
        <v>0.8</v>
      </c>
    </row>
    <row r="5" spans="1:6" ht="23.45" customHeight="1" x14ac:dyDescent="0.25">
      <c r="A5" s="63"/>
      <c r="B5" s="66" t="s">
        <v>83</v>
      </c>
      <c r="C5" s="9" t="s">
        <v>84</v>
      </c>
      <c r="D5" s="10">
        <v>0.04</v>
      </c>
      <c r="E5" s="9">
        <v>7</v>
      </c>
      <c r="F5" s="9">
        <f t="shared" si="0"/>
        <v>0.28000000000000003</v>
      </c>
    </row>
    <row r="6" spans="1:6" ht="23.45" customHeight="1" x14ac:dyDescent="0.25">
      <c r="A6" s="63"/>
      <c r="B6" s="66"/>
      <c r="C6" s="9" t="s">
        <v>85</v>
      </c>
      <c r="D6" s="10">
        <v>0.03</v>
      </c>
      <c r="E6" s="9">
        <v>2</v>
      </c>
      <c r="F6" s="9">
        <f t="shared" si="0"/>
        <v>0.06</v>
      </c>
    </row>
    <row r="7" spans="1:6" ht="23.45" customHeight="1" x14ac:dyDescent="0.25">
      <c r="A7" s="63"/>
      <c r="B7" s="66"/>
      <c r="C7" s="9" t="s">
        <v>86</v>
      </c>
      <c r="D7" s="10">
        <v>0.03</v>
      </c>
      <c r="E7" s="9">
        <v>7</v>
      </c>
      <c r="F7" s="9">
        <f t="shared" si="0"/>
        <v>0.21</v>
      </c>
    </row>
    <row r="8" spans="1:6" ht="23.45" customHeight="1" x14ac:dyDescent="0.25">
      <c r="A8" s="63"/>
      <c r="B8" s="66"/>
      <c r="C8" s="9" t="s">
        <v>87</v>
      </c>
      <c r="D8" s="10">
        <v>0.02</v>
      </c>
      <c r="E8" s="9">
        <v>8</v>
      </c>
      <c r="F8" s="9">
        <f t="shared" si="0"/>
        <v>0.16</v>
      </c>
    </row>
    <row r="9" spans="1:6" ht="23.45" customHeight="1" x14ac:dyDescent="0.25">
      <c r="A9" s="63"/>
      <c r="B9" s="66"/>
      <c r="C9" s="9" t="s">
        <v>88</v>
      </c>
      <c r="D9" s="10">
        <v>0.02</v>
      </c>
      <c r="E9" s="9">
        <v>9</v>
      </c>
      <c r="F9" s="9">
        <f t="shared" si="0"/>
        <v>0.18</v>
      </c>
    </row>
    <row r="10" spans="1:6" ht="23.45" customHeight="1" x14ac:dyDescent="0.25">
      <c r="A10" s="63"/>
      <c r="B10" s="66"/>
      <c r="C10" s="9" t="s">
        <v>89</v>
      </c>
      <c r="D10" s="10">
        <v>0.02</v>
      </c>
      <c r="E10" s="9">
        <v>0</v>
      </c>
      <c r="F10" s="9">
        <f t="shared" si="0"/>
        <v>0</v>
      </c>
    </row>
    <row r="11" spans="1:6" ht="23.45" customHeight="1" x14ac:dyDescent="0.25">
      <c r="A11" s="63"/>
      <c r="B11" s="66"/>
      <c r="C11" s="9" t="s">
        <v>90</v>
      </c>
      <c r="D11" s="10">
        <v>0.02</v>
      </c>
      <c r="E11" s="9">
        <v>0</v>
      </c>
      <c r="F11" s="9">
        <f t="shared" si="0"/>
        <v>0</v>
      </c>
    </row>
    <row r="12" spans="1:6" ht="23.45" customHeight="1" x14ac:dyDescent="0.25">
      <c r="A12" s="63"/>
      <c r="B12" s="66"/>
      <c r="C12" s="9" t="s">
        <v>91</v>
      </c>
      <c r="D12" s="10">
        <v>0.02</v>
      </c>
      <c r="E12" s="9">
        <v>8</v>
      </c>
      <c r="F12" s="9">
        <f t="shared" si="0"/>
        <v>0.16</v>
      </c>
    </row>
    <row r="13" spans="1:6" ht="23.45" customHeight="1" x14ac:dyDescent="0.25">
      <c r="A13" s="63"/>
      <c r="B13" s="66"/>
      <c r="C13" s="9" t="s">
        <v>92</v>
      </c>
      <c r="D13" s="10">
        <v>0.01</v>
      </c>
      <c r="E13" s="9">
        <v>8</v>
      </c>
      <c r="F13" s="9">
        <f t="shared" si="0"/>
        <v>0.08</v>
      </c>
    </row>
    <row r="14" spans="1:6" ht="23.45" customHeight="1" x14ac:dyDescent="0.25">
      <c r="A14" s="63"/>
      <c r="B14" s="66"/>
      <c r="C14" s="9" t="s">
        <v>93</v>
      </c>
      <c r="D14" s="10">
        <v>0.01</v>
      </c>
      <c r="E14" s="9">
        <v>8</v>
      </c>
      <c r="F14" s="9">
        <f t="shared" si="0"/>
        <v>0.08</v>
      </c>
    </row>
    <row r="15" spans="1:6" ht="23.45" customHeight="1" x14ac:dyDescent="0.25">
      <c r="A15" s="63"/>
      <c r="B15" s="66"/>
      <c r="C15" s="9" t="s">
        <v>94</v>
      </c>
      <c r="D15" s="10">
        <v>0.01</v>
      </c>
      <c r="E15" s="9">
        <v>6</v>
      </c>
      <c r="F15" s="9">
        <f t="shared" si="0"/>
        <v>0.06</v>
      </c>
    </row>
    <row r="16" spans="1:6" ht="23.45" customHeight="1" x14ac:dyDescent="0.25">
      <c r="A16" s="63"/>
      <c r="B16" s="66"/>
      <c r="C16" s="9" t="s">
        <v>95</v>
      </c>
      <c r="D16" s="10">
        <v>0.01</v>
      </c>
      <c r="E16" s="9">
        <v>0</v>
      </c>
      <c r="F16" s="9">
        <f t="shared" si="0"/>
        <v>0</v>
      </c>
    </row>
    <row r="17" spans="1:11" ht="23.45" customHeight="1" x14ac:dyDescent="0.25">
      <c r="A17" s="64"/>
      <c r="B17" s="66"/>
      <c r="C17" s="9" t="s">
        <v>96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7" t="s">
        <v>97</v>
      </c>
      <c r="B18" s="68"/>
      <c r="C18" s="6" t="s">
        <v>98</v>
      </c>
      <c r="D18" s="5">
        <v>1</v>
      </c>
      <c r="E18" s="4">
        <v>6</v>
      </c>
      <c r="F18" s="4">
        <f t="shared" si="0"/>
        <v>6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9" t="s">
        <v>99</v>
      </c>
      <c r="B20" s="24" t="s">
        <v>100</v>
      </c>
      <c r="C20" s="24" t="s">
        <v>101</v>
      </c>
      <c r="D20" s="2"/>
      <c r="E20" s="2"/>
      <c r="F20" s="2"/>
      <c r="I20" s="57" t="s">
        <v>102</v>
      </c>
      <c r="J20" s="21" t="s">
        <v>103</v>
      </c>
      <c r="K20" s="22" t="s">
        <v>104</v>
      </c>
    </row>
    <row r="21" spans="1:11" ht="61.5" x14ac:dyDescent="0.25">
      <c r="A21" s="69"/>
      <c r="B21" s="24" t="s">
        <v>105</v>
      </c>
      <c r="C21" s="24" t="s">
        <v>109</v>
      </c>
      <c r="D21" s="2"/>
      <c r="E21" s="2"/>
      <c r="F21" s="2"/>
      <c r="I21" s="58"/>
      <c r="J21" s="23">
        <f>SUM(F2:F17)</f>
        <v>6.77</v>
      </c>
      <c r="K21" s="22">
        <f>SUM(F18)</f>
        <v>6</v>
      </c>
    </row>
    <row r="22" spans="1:11" ht="33.6" customHeight="1" x14ac:dyDescent="0.25">
      <c r="A22" s="2"/>
      <c r="B22" s="2"/>
      <c r="C22" s="2"/>
      <c r="D22" s="2"/>
      <c r="E22" s="2"/>
      <c r="F22" s="2"/>
      <c r="I22" s="59"/>
      <c r="J22" s="19" t="s">
        <v>107</v>
      </c>
      <c r="K22" s="20" t="s">
        <v>107</v>
      </c>
    </row>
    <row r="23" spans="1:11" ht="33.75" x14ac:dyDescent="0.25">
      <c r="A23" s="2"/>
      <c r="B23" s="2"/>
      <c r="C23" s="2"/>
      <c r="D23" s="2"/>
      <c r="E23" s="2"/>
      <c r="F23" s="2"/>
      <c r="I23" s="17">
        <v>25</v>
      </c>
      <c r="J23" s="13">
        <f>I23/J21</f>
        <v>3.6927621861152145</v>
      </c>
      <c r="K23" s="14">
        <f>I23/K21</f>
        <v>4.166666666666667</v>
      </c>
    </row>
    <row r="24" spans="1:11" ht="33.75" x14ac:dyDescent="0.25">
      <c r="A24" s="2"/>
      <c r="B24" s="2"/>
      <c r="C24" s="2"/>
      <c r="D24" s="2"/>
      <c r="E24" s="2"/>
      <c r="F24" s="2"/>
      <c r="I24" s="18">
        <v>30</v>
      </c>
      <c r="J24" s="15">
        <f>I24/J21</f>
        <v>4.431314623338257</v>
      </c>
      <c r="K24" s="16">
        <f>I24/K21</f>
        <v>5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04385-4BEE-42A3-BDCD-7651BAA8A182}">
  <dimension ref="A1:K25"/>
  <sheetViews>
    <sheetView zoomScale="70" zoomScaleNormal="70" workbookViewId="0">
      <selection activeCell="I20" sqref="I20:K24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60"/>
      <c r="B1" s="61"/>
      <c r="C1" s="11" t="s">
        <v>74</v>
      </c>
      <c r="D1" s="11" t="s">
        <v>75</v>
      </c>
      <c r="E1" s="11" t="s">
        <v>76</v>
      </c>
      <c r="F1" s="11" t="s">
        <v>77</v>
      </c>
    </row>
    <row r="2" spans="1:6" ht="18" customHeight="1" x14ac:dyDescent="0.25">
      <c r="A2" s="62" t="s">
        <v>78</v>
      </c>
      <c r="B2" s="65" t="s">
        <v>79</v>
      </c>
      <c r="C2" s="7" t="s">
        <v>80</v>
      </c>
      <c r="D2" s="8">
        <v>0.5</v>
      </c>
      <c r="E2" s="7">
        <v>7</v>
      </c>
      <c r="F2" s="7">
        <f>D2*E2</f>
        <v>3.5</v>
      </c>
    </row>
    <row r="3" spans="1:6" ht="23.45" customHeight="1" x14ac:dyDescent="0.25">
      <c r="A3" s="63"/>
      <c r="B3" s="65"/>
      <c r="C3" s="7" t="s">
        <v>81</v>
      </c>
      <c r="D3" s="8">
        <v>0.15</v>
      </c>
      <c r="E3" s="7">
        <v>8</v>
      </c>
      <c r="F3" s="7">
        <f t="shared" ref="F3:F18" si="0">D3*E3</f>
        <v>1.2</v>
      </c>
    </row>
    <row r="4" spans="1:6" ht="23.45" customHeight="1" x14ac:dyDescent="0.25">
      <c r="A4" s="63"/>
      <c r="B4" s="65"/>
      <c r="C4" s="7" t="s">
        <v>82</v>
      </c>
      <c r="D4" s="8">
        <v>0.1</v>
      </c>
      <c r="E4" s="7">
        <v>8</v>
      </c>
      <c r="F4" s="7">
        <f t="shared" si="0"/>
        <v>0.8</v>
      </c>
    </row>
    <row r="5" spans="1:6" ht="23.45" customHeight="1" x14ac:dyDescent="0.25">
      <c r="A5" s="63"/>
      <c r="B5" s="66" t="s">
        <v>83</v>
      </c>
      <c r="C5" s="9" t="s">
        <v>84</v>
      </c>
      <c r="D5" s="10">
        <v>0.04</v>
      </c>
      <c r="E5" s="9">
        <v>9</v>
      </c>
      <c r="F5" s="9">
        <f t="shared" si="0"/>
        <v>0.36</v>
      </c>
    </row>
    <row r="6" spans="1:6" ht="23.45" customHeight="1" x14ac:dyDescent="0.25">
      <c r="A6" s="63"/>
      <c r="B6" s="66"/>
      <c r="C6" s="9" t="s">
        <v>85</v>
      </c>
      <c r="D6" s="10">
        <v>0.03</v>
      </c>
      <c r="E6" s="9">
        <v>8</v>
      </c>
      <c r="F6" s="9">
        <f t="shared" si="0"/>
        <v>0.24</v>
      </c>
    </row>
    <row r="7" spans="1:6" ht="23.45" customHeight="1" x14ac:dyDescent="0.25">
      <c r="A7" s="63"/>
      <c r="B7" s="66"/>
      <c r="C7" s="9" t="s">
        <v>86</v>
      </c>
      <c r="D7" s="10">
        <v>0.03</v>
      </c>
      <c r="E7" s="9">
        <v>9</v>
      </c>
      <c r="F7" s="9">
        <f t="shared" si="0"/>
        <v>0.27</v>
      </c>
    </row>
    <row r="8" spans="1:6" ht="23.45" customHeight="1" x14ac:dyDescent="0.25">
      <c r="A8" s="63"/>
      <c r="B8" s="66"/>
      <c r="C8" s="9" t="s">
        <v>87</v>
      </c>
      <c r="D8" s="10">
        <v>0.02</v>
      </c>
      <c r="E8" s="9">
        <v>8</v>
      </c>
      <c r="F8" s="9">
        <f t="shared" si="0"/>
        <v>0.16</v>
      </c>
    </row>
    <row r="9" spans="1:6" ht="23.45" customHeight="1" x14ac:dyDescent="0.25">
      <c r="A9" s="63"/>
      <c r="B9" s="66"/>
      <c r="C9" s="9" t="s">
        <v>88</v>
      </c>
      <c r="D9" s="10">
        <v>0.02</v>
      </c>
      <c r="E9" s="9">
        <v>9</v>
      </c>
      <c r="F9" s="9">
        <f t="shared" si="0"/>
        <v>0.18</v>
      </c>
    </row>
    <row r="10" spans="1:6" ht="23.45" customHeight="1" x14ac:dyDescent="0.25">
      <c r="A10" s="63"/>
      <c r="B10" s="66"/>
      <c r="C10" s="9" t="s">
        <v>89</v>
      </c>
      <c r="D10" s="10">
        <v>0.02</v>
      </c>
      <c r="E10" s="9">
        <v>10</v>
      </c>
      <c r="F10" s="9">
        <f t="shared" si="0"/>
        <v>0.2</v>
      </c>
    </row>
    <row r="11" spans="1:6" ht="23.45" customHeight="1" x14ac:dyDescent="0.25">
      <c r="A11" s="63"/>
      <c r="B11" s="66"/>
      <c r="C11" s="9" t="s">
        <v>90</v>
      </c>
      <c r="D11" s="10">
        <v>0.02</v>
      </c>
      <c r="E11" s="9">
        <v>8</v>
      </c>
      <c r="F11" s="9">
        <f t="shared" si="0"/>
        <v>0.16</v>
      </c>
    </row>
    <row r="12" spans="1:6" ht="23.45" customHeight="1" x14ac:dyDescent="0.25">
      <c r="A12" s="63"/>
      <c r="B12" s="66"/>
      <c r="C12" s="9" t="s">
        <v>91</v>
      </c>
      <c r="D12" s="10">
        <v>0.02</v>
      </c>
      <c r="E12" s="9">
        <v>7</v>
      </c>
      <c r="F12" s="9">
        <f t="shared" si="0"/>
        <v>0.14000000000000001</v>
      </c>
    </row>
    <row r="13" spans="1:6" ht="23.45" customHeight="1" x14ac:dyDescent="0.25">
      <c r="A13" s="63"/>
      <c r="B13" s="66"/>
      <c r="C13" s="9" t="s">
        <v>92</v>
      </c>
      <c r="D13" s="10">
        <v>0.01</v>
      </c>
      <c r="E13" s="9">
        <v>9</v>
      </c>
      <c r="F13" s="9">
        <f t="shared" si="0"/>
        <v>0.09</v>
      </c>
    </row>
    <row r="14" spans="1:6" ht="23.45" customHeight="1" x14ac:dyDescent="0.25">
      <c r="A14" s="63"/>
      <c r="B14" s="66"/>
      <c r="C14" s="9" t="s">
        <v>93</v>
      </c>
      <c r="D14" s="10">
        <v>0.01</v>
      </c>
      <c r="E14" s="9">
        <v>8</v>
      </c>
      <c r="F14" s="9">
        <f t="shared" si="0"/>
        <v>0.08</v>
      </c>
    </row>
    <row r="15" spans="1:6" ht="23.45" customHeight="1" x14ac:dyDescent="0.25">
      <c r="A15" s="63"/>
      <c r="B15" s="66"/>
      <c r="C15" s="9" t="s">
        <v>94</v>
      </c>
      <c r="D15" s="10">
        <v>0.01</v>
      </c>
      <c r="E15" s="9">
        <v>9</v>
      </c>
      <c r="F15" s="9">
        <f t="shared" si="0"/>
        <v>0.09</v>
      </c>
    </row>
    <row r="16" spans="1:6" ht="23.45" customHeight="1" x14ac:dyDescent="0.25">
      <c r="A16" s="63"/>
      <c r="B16" s="66"/>
      <c r="C16" s="9" t="s">
        <v>95</v>
      </c>
      <c r="D16" s="10">
        <v>0.01</v>
      </c>
      <c r="E16" s="9">
        <v>8</v>
      </c>
      <c r="F16" s="9">
        <f t="shared" si="0"/>
        <v>0.08</v>
      </c>
    </row>
    <row r="17" spans="1:11" ht="23.45" customHeight="1" x14ac:dyDescent="0.25">
      <c r="A17" s="64"/>
      <c r="B17" s="66"/>
      <c r="C17" s="9" t="s">
        <v>96</v>
      </c>
      <c r="D17" s="10">
        <v>0.01</v>
      </c>
      <c r="E17" s="9">
        <v>8</v>
      </c>
      <c r="F17" s="9">
        <f t="shared" si="0"/>
        <v>0.08</v>
      </c>
    </row>
    <row r="18" spans="1:11" ht="64.900000000000006" customHeight="1" x14ac:dyDescent="0.25">
      <c r="A18" s="67" t="s">
        <v>97</v>
      </c>
      <c r="B18" s="68"/>
      <c r="C18" s="6" t="s">
        <v>98</v>
      </c>
      <c r="D18" s="5">
        <v>1</v>
      </c>
      <c r="E18" s="4">
        <v>8</v>
      </c>
      <c r="F18" s="4">
        <f t="shared" si="0"/>
        <v>8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9" t="s">
        <v>99</v>
      </c>
      <c r="B20" s="24" t="s">
        <v>100</v>
      </c>
      <c r="C20" s="24" t="s">
        <v>101</v>
      </c>
      <c r="D20" s="2"/>
      <c r="E20" s="2"/>
      <c r="F20" s="2"/>
      <c r="I20" s="57" t="s">
        <v>102</v>
      </c>
      <c r="J20" s="21" t="s">
        <v>103</v>
      </c>
      <c r="K20" s="22" t="s">
        <v>104</v>
      </c>
    </row>
    <row r="21" spans="1:11" ht="61.5" x14ac:dyDescent="0.25">
      <c r="A21" s="69"/>
      <c r="B21" s="24" t="s">
        <v>105</v>
      </c>
      <c r="C21" s="24" t="s">
        <v>109</v>
      </c>
      <c r="D21" s="2"/>
      <c r="E21" s="2"/>
      <c r="F21" s="2"/>
      <c r="I21" s="58"/>
      <c r="J21" s="23">
        <f>SUM(F2:F17)</f>
        <v>7.6300000000000008</v>
      </c>
      <c r="K21" s="22">
        <f>SUM(F18)</f>
        <v>8</v>
      </c>
    </row>
    <row r="22" spans="1:11" ht="33.6" customHeight="1" x14ac:dyDescent="0.25">
      <c r="A22" s="2"/>
      <c r="B22" s="2"/>
      <c r="C22" s="2"/>
      <c r="D22" s="2"/>
      <c r="E22" s="2"/>
      <c r="F22" s="2"/>
      <c r="I22" s="59"/>
      <c r="J22" s="19" t="s">
        <v>107</v>
      </c>
      <c r="K22" s="20" t="s">
        <v>107</v>
      </c>
    </row>
    <row r="23" spans="1:11" ht="33.75" x14ac:dyDescent="0.25">
      <c r="A23" s="2"/>
      <c r="B23" s="2"/>
      <c r="C23" s="2"/>
      <c r="D23" s="2"/>
      <c r="E23" s="2"/>
      <c r="F23" s="2"/>
      <c r="I23" s="17">
        <v>68</v>
      </c>
      <c r="J23" s="13">
        <f>I23/J21</f>
        <v>8.912188728702489</v>
      </c>
      <c r="K23" s="14">
        <f>I23/K21</f>
        <v>8.5</v>
      </c>
    </row>
    <row r="24" spans="1:11" ht="33.75" x14ac:dyDescent="0.25">
      <c r="A24" s="2"/>
      <c r="B24" s="2"/>
      <c r="C24" s="2"/>
      <c r="D24" s="2"/>
      <c r="E24" s="2"/>
      <c r="F24" s="2"/>
      <c r="I24" s="18">
        <v>80</v>
      </c>
      <c r="J24" s="15">
        <f>I24/J21</f>
        <v>10.484927916120576</v>
      </c>
      <c r="K24" s="16">
        <f>I24/K21</f>
        <v>10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CF8D2-7B3B-4ADD-AC62-7CAC9264D3D6}">
  <dimension ref="A1:K25"/>
  <sheetViews>
    <sheetView zoomScale="70" zoomScaleNormal="70" workbookViewId="0">
      <selection activeCell="I20" sqref="I20:K24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60"/>
      <c r="B1" s="61"/>
      <c r="C1" s="11" t="s">
        <v>74</v>
      </c>
      <c r="D1" s="11" t="s">
        <v>75</v>
      </c>
      <c r="E1" s="11" t="s">
        <v>76</v>
      </c>
      <c r="F1" s="11" t="s">
        <v>77</v>
      </c>
    </row>
    <row r="2" spans="1:6" ht="18" customHeight="1" x14ac:dyDescent="0.25">
      <c r="A2" s="62" t="s">
        <v>78</v>
      </c>
      <c r="B2" s="65" t="s">
        <v>79</v>
      </c>
      <c r="C2" s="7" t="s">
        <v>80</v>
      </c>
      <c r="D2" s="8">
        <v>0.5</v>
      </c>
      <c r="E2" s="7">
        <v>8</v>
      </c>
      <c r="F2" s="7">
        <f>D2*E2</f>
        <v>4</v>
      </c>
    </row>
    <row r="3" spans="1:6" ht="23.45" customHeight="1" x14ac:dyDescent="0.25">
      <c r="A3" s="63"/>
      <c r="B3" s="65"/>
      <c r="C3" s="7" t="s">
        <v>81</v>
      </c>
      <c r="D3" s="8">
        <v>0.15</v>
      </c>
      <c r="E3" s="7">
        <v>9</v>
      </c>
      <c r="F3" s="7">
        <f t="shared" ref="F3:F18" si="0">D3*E3</f>
        <v>1.3499999999999999</v>
      </c>
    </row>
    <row r="4" spans="1:6" ht="23.45" customHeight="1" x14ac:dyDescent="0.25">
      <c r="A4" s="63"/>
      <c r="B4" s="65"/>
      <c r="C4" s="7" t="s">
        <v>82</v>
      </c>
      <c r="D4" s="8">
        <v>0.1</v>
      </c>
      <c r="E4" s="7">
        <v>8</v>
      </c>
      <c r="F4" s="7">
        <f t="shared" si="0"/>
        <v>0.8</v>
      </c>
    </row>
    <row r="5" spans="1:6" ht="23.45" customHeight="1" x14ac:dyDescent="0.25">
      <c r="A5" s="63"/>
      <c r="B5" s="66" t="s">
        <v>83</v>
      </c>
      <c r="C5" s="9" t="s">
        <v>84</v>
      </c>
      <c r="D5" s="10">
        <v>0.04</v>
      </c>
      <c r="E5" s="9">
        <v>8</v>
      </c>
      <c r="F5" s="9">
        <f t="shared" si="0"/>
        <v>0.32</v>
      </c>
    </row>
    <row r="6" spans="1:6" ht="23.45" customHeight="1" x14ac:dyDescent="0.25">
      <c r="A6" s="63"/>
      <c r="B6" s="66"/>
      <c r="C6" s="9" t="s">
        <v>85</v>
      </c>
      <c r="D6" s="10">
        <v>0.03</v>
      </c>
      <c r="E6" s="9">
        <v>7</v>
      </c>
      <c r="F6" s="9">
        <f t="shared" si="0"/>
        <v>0.21</v>
      </c>
    </row>
    <row r="7" spans="1:6" ht="23.45" customHeight="1" x14ac:dyDescent="0.25">
      <c r="A7" s="63"/>
      <c r="B7" s="66"/>
      <c r="C7" s="9" t="s">
        <v>86</v>
      </c>
      <c r="D7" s="10">
        <v>0.03</v>
      </c>
      <c r="E7" s="9">
        <v>7</v>
      </c>
      <c r="F7" s="9">
        <f t="shared" si="0"/>
        <v>0.21</v>
      </c>
    </row>
    <row r="8" spans="1:6" ht="23.45" customHeight="1" x14ac:dyDescent="0.25">
      <c r="A8" s="63"/>
      <c r="B8" s="66"/>
      <c r="C8" s="9" t="s">
        <v>87</v>
      </c>
      <c r="D8" s="10">
        <v>0.02</v>
      </c>
      <c r="E8" s="9">
        <v>5</v>
      </c>
      <c r="F8" s="9">
        <f t="shared" si="0"/>
        <v>0.1</v>
      </c>
    </row>
    <row r="9" spans="1:6" ht="23.45" customHeight="1" x14ac:dyDescent="0.25">
      <c r="A9" s="63"/>
      <c r="B9" s="66"/>
      <c r="C9" s="9" t="s">
        <v>88</v>
      </c>
      <c r="D9" s="10">
        <v>0.02</v>
      </c>
      <c r="E9" s="9">
        <v>6</v>
      </c>
      <c r="F9" s="9">
        <f t="shared" si="0"/>
        <v>0.12</v>
      </c>
    </row>
    <row r="10" spans="1:6" ht="23.45" customHeight="1" x14ac:dyDescent="0.25">
      <c r="A10" s="63"/>
      <c r="B10" s="66"/>
      <c r="C10" s="9" t="s">
        <v>89</v>
      </c>
      <c r="D10" s="10">
        <v>0.02</v>
      </c>
      <c r="E10" s="9">
        <v>9</v>
      </c>
      <c r="F10" s="9">
        <f t="shared" si="0"/>
        <v>0.18</v>
      </c>
    </row>
    <row r="11" spans="1:6" ht="23.45" customHeight="1" x14ac:dyDescent="0.25">
      <c r="A11" s="63"/>
      <c r="B11" s="66"/>
      <c r="C11" s="9" t="s">
        <v>90</v>
      </c>
      <c r="D11" s="10">
        <v>0.02</v>
      </c>
      <c r="E11" s="9">
        <v>8</v>
      </c>
      <c r="F11" s="9">
        <f t="shared" si="0"/>
        <v>0.16</v>
      </c>
    </row>
    <row r="12" spans="1:6" ht="23.45" customHeight="1" x14ac:dyDescent="0.25">
      <c r="A12" s="63"/>
      <c r="B12" s="66"/>
      <c r="C12" s="9" t="s">
        <v>91</v>
      </c>
      <c r="D12" s="10">
        <v>0.02</v>
      </c>
      <c r="E12" s="9">
        <v>8</v>
      </c>
      <c r="F12" s="9">
        <f t="shared" si="0"/>
        <v>0.16</v>
      </c>
    </row>
    <row r="13" spans="1:6" ht="23.45" customHeight="1" x14ac:dyDescent="0.25">
      <c r="A13" s="63"/>
      <c r="B13" s="66"/>
      <c r="C13" s="9" t="s">
        <v>92</v>
      </c>
      <c r="D13" s="10">
        <v>0.01</v>
      </c>
      <c r="E13" s="9">
        <v>5</v>
      </c>
      <c r="F13" s="9">
        <f t="shared" si="0"/>
        <v>0.05</v>
      </c>
    </row>
    <row r="14" spans="1:6" ht="23.45" customHeight="1" x14ac:dyDescent="0.25">
      <c r="A14" s="63"/>
      <c r="B14" s="66"/>
      <c r="C14" s="9" t="s">
        <v>93</v>
      </c>
      <c r="D14" s="10">
        <v>0.01</v>
      </c>
      <c r="E14" s="9">
        <v>10</v>
      </c>
      <c r="F14" s="9">
        <f t="shared" si="0"/>
        <v>0.1</v>
      </c>
    </row>
    <row r="15" spans="1:6" ht="23.45" customHeight="1" x14ac:dyDescent="0.25">
      <c r="A15" s="63"/>
      <c r="B15" s="66"/>
      <c r="C15" s="9" t="s">
        <v>94</v>
      </c>
      <c r="D15" s="10">
        <v>0.01</v>
      </c>
      <c r="E15" s="9">
        <v>9</v>
      </c>
      <c r="F15" s="9">
        <f t="shared" si="0"/>
        <v>0.09</v>
      </c>
    </row>
    <row r="16" spans="1:6" ht="23.45" customHeight="1" x14ac:dyDescent="0.25">
      <c r="A16" s="63"/>
      <c r="B16" s="66"/>
      <c r="C16" s="9" t="s">
        <v>95</v>
      </c>
      <c r="D16" s="10">
        <v>0.01</v>
      </c>
      <c r="E16" s="9">
        <v>8</v>
      </c>
      <c r="F16" s="9">
        <f t="shared" si="0"/>
        <v>0.08</v>
      </c>
    </row>
    <row r="17" spans="1:11" ht="23.45" customHeight="1" x14ac:dyDescent="0.25">
      <c r="A17" s="64"/>
      <c r="B17" s="66"/>
      <c r="C17" s="9" t="s">
        <v>96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7" t="s">
        <v>97</v>
      </c>
      <c r="B18" s="68"/>
      <c r="C18" s="6" t="s">
        <v>98</v>
      </c>
      <c r="D18" s="5">
        <v>1</v>
      </c>
      <c r="E18" s="4">
        <v>8</v>
      </c>
      <c r="F18" s="4">
        <f t="shared" si="0"/>
        <v>8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9" t="s">
        <v>99</v>
      </c>
      <c r="B20" s="24" t="s">
        <v>100</v>
      </c>
      <c r="C20" s="52" t="s">
        <v>110</v>
      </c>
      <c r="D20" s="2"/>
      <c r="E20" s="2"/>
      <c r="F20" s="2"/>
      <c r="I20" s="57" t="s">
        <v>102</v>
      </c>
      <c r="J20" s="21" t="s">
        <v>103</v>
      </c>
      <c r="K20" s="22" t="s">
        <v>104</v>
      </c>
    </row>
    <row r="21" spans="1:11" ht="61.5" x14ac:dyDescent="0.25">
      <c r="A21" s="69"/>
      <c r="B21" s="24" t="s">
        <v>105</v>
      </c>
      <c r="C21" s="24" t="s">
        <v>108</v>
      </c>
      <c r="D21" s="2"/>
      <c r="E21" s="2"/>
      <c r="F21" s="2"/>
      <c r="I21" s="58"/>
      <c r="J21" s="23">
        <f>SUM(F2:F17)</f>
        <v>7.9299999999999988</v>
      </c>
      <c r="K21" s="22">
        <f>SUM(F18)</f>
        <v>8</v>
      </c>
    </row>
    <row r="22" spans="1:11" ht="33.6" customHeight="1" x14ac:dyDescent="0.25">
      <c r="A22" s="2"/>
      <c r="B22" s="2"/>
      <c r="C22" s="2"/>
      <c r="D22" s="2"/>
      <c r="E22" s="2"/>
      <c r="F22" s="2"/>
      <c r="I22" s="59"/>
      <c r="J22" s="19" t="s">
        <v>107</v>
      </c>
      <c r="K22" s="20" t="s">
        <v>107</v>
      </c>
    </row>
    <row r="23" spans="1:11" ht="33.75" x14ac:dyDescent="0.25">
      <c r="A23" s="2"/>
      <c r="B23" s="2"/>
      <c r="C23" s="2"/>
      <c r="D23" s="2"/>
      <c r="E23" s="2"/>
      <c r="F23" s="2"/>
      <c r="I23" s="17">
        <v>49</v>
      </c>
      <c r="J23" s="13">
        <f>I23/J21</f>
        <v>6.1790668348045408</v>
      </c>
      <c r="K23" s="14">
        <f>I23/K21</f>
        <v>6.125</v>
      </c>
    </row>
    <row r="24" spans="1:11" ht="33.75" x14ac:dyDescent="0.25">
      <c r="A24" s="2"/>
      <c r="B24" s="2"/>
      <c r="C24" s="2"/>
      <c r="D24" s="2"/>
      <c r="E24" s="2"/>
      <c r="F24" s="2"/>
      <c r="I24" s="18">
        <v>55</v>
      </c>
      <c r="J24" s="15">
        <f>I24/J21</f>
        <v>6.9356872635561171</v>
      </c>
      <c r="K24" s="16">
        <f>I24/K21</f>
        <v>6.875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D532-9FFE-409B-BB30-A165DAE01B0C}">
  <dimension ref="A1:K28"/>
  <sheetViews>
    <sheetView zoomScale="70" zoomScaleNormal="70" workbookViewId="0">
      <selection activeCell="E14" sqref="E14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9" max="9" width="20" customWidth="1"/>
    <col min="10" max="11" width="50" customWidth="1"/>
    <col min="12" max="12" width="51.7109375" customWidth="1"/>
  </cols>
  <sheetData>
    <row r="1" spans="1:6" ht="72" x14ac:dyDescent="0.25">
      <c r="A1" s="60"/>
      <c r="B1" s="61"/>
      <c r="C1" s="11" t="s">
        <v>74</v>
      </c>
      <c r="D1" s="11" t="s">
        <v>75</v>
      </c>
      <c r="E1" s="11" t="s">
        <v>76</v>
      </c>
      <c r="F1" s="11" t="s">
        <v>77</v>
      </c>
    </row>
    <row r="2" spans="1:6" ht="18" customHeight="1" x14ac:dyDescent="0.25">
      <c r="A2" s="62" t="s">
        <v>78</v>
      </c>
      <c r="B2" s="65" t="s">
        <v>79</v>
      </c>
      <c r="C2" s="7" t="s">
        <v>80</v>
      </c>
      <c r="D2" s="8">
        <v>0.5</v>
      </c>
      <c r="E2" s="7">
        <v>9</v>
      </c>
      <c r="F2" s="7">
        <f>D2*E2</f>
        <v>4.5</v>
      </c>
    </row>
    <row r="3" spans="1:6" ht="23.45" customHeight="1" x14ac:dyDescent="0.25">
      <c r="A3" s="63"/>
      <c r="B3" s="65"/>
      <c r="C3" s="7" t="s">
        <v>81</v>
      </c>
      <c r="D3" s="8">
        <v>0.15</v>
      </c>
      <c r="E3" s="7">
        <v>8</v>
      </c>
      <c r="F3" s="7">
        <f t="shared" ref="F3:F18" si="0">D3*E3</f>
        <v>1.2</v>
      </c>
    </row>
    <row r="4" spans="1:6" ht="23.45" customHeight="1" x14ac:dyDescent="0.25">
      <c r="A4" s="63"/>
      <c r="B4" s="65"/>
      <c r="C4" s="7" t="s">
        <v>82</v>
      </c>
      <c r="D4" s="8">
        <v>0.1</v>
      </c>
      <c r="E4" s="7">
        <v>9</v>
      </c>
      <c r="F4" s="7">
        <f t="shared" si="0"/>
        <v>0.9</v>
      </c>
    </row>
    <row r="5" spans="1:6" ht="23.45" customHeight="1" x14ac:dyDescent="0.25">
      <c r="A5" s="63"/>
      <c r="B5" s="66" t="s">
        <v>83</v>
      </c>
      <c r="C5" s="9" t="s">
        <v>84</v>
      </c>
      <c r="D5" s="10">
        <v>0.04</v>
      </c>
      <c r="E5" s="9">
        <v>9</v>
      </c>
      <c r="F5" s="9">
        <f t="shared" si="0"/>
        <v>0.36</v>
      </c>
    </row>
    <row r="6" spans="1:6" ht="23.45" customHeight="1" x14ac:dyDescent="0.25">
      <c r="A6" s="63"/>
      <c r="B6" s="66"/>
      <c r="C6" s="9" t="s">
        <v>85</v>
      </c>
      <c r="D6" s="10">
        <v>0.03</v>
      </c>
      <c r="E6" s="9">
        <v>0</v>
      </c>
      <c r="F6" s="9">
        <f t="shared" si="0"/>
        <v>0</v>
      </c>
    </row>
    <row r="7" spans="1:6" ht="23.45" customHeight="1" x14ac:dyDescent="0.25">
      <c r="A7" s="63"/>
      <c r="B7" s="66"/>
      <c r="C7" s="9" t="s">
        <v>86</v>
      </c>
      <c r="D7" s="10">
        <v>0.03</v>
      </c>
      <c r="E7" s="9">
        <v>9</v>
      </c>
      <c r="F7" s="9">
        <f t="shared" si="0"/>
        <v>0.27</v>
      </c>
    </row>
    <row r="8" spans="1:6" ht="23.45" customHeight="1" x14ac:dyDescent="0.25">
      <c r="A8" s="63"/>
      <c r="B8" s="66"/>
      <c r="C8" s="9" t="s">
        <v>87</v>
      </c>
      <c r="D8" s="10">
        <v>0.02</v>
      </c>
      <c r="E8" s="9">
        <v>8</v>
      </c>
      <c r="F8" s="9">
        <f t="shared" si="0"/>
        <v>0.16</v>
      </c>
    </row>
    <row r="9" spans="1:6" ht="23.45" customHeight="1" x14ac:dyDescent="0.25">
      <c r="A9" s="63"/>
      <c r="B9" s="66"/>
      <c r="C9" s="9" t="s">
        <v>88</v>
      </c>
      <c r="D9" s="10">
        <v>0.02</v>
      </c>
      <c r="E9" s="9">
        <v>9</v>
      </c>
      <c r="F9" s="9">
        <f t="shared" si="0"/>
        <v>0.18</v>
      </c>
    </row>
    <row r="10" spans="1:6" ht="23.45" customHeight="1" x14ac:dyDescent="0.25">
      <c r="A10" s="63"/>
      <c r="B10" s="66"/>
      <c r="C10" s="9" t="s">
        <v>89</v>
      </c>
      <c r="D10" s="10">
        <v>0.02</v>
      </c>
      <c r="E10" s="9">
        <v>9</v>
      </c>
      <c r="F10" s="9">
        <f t="shared" si="0"/>
        <v>0.18</v>
      </c>
    </row>
    <row r="11" spans="1:6" ht="23.45" customHeight="1" x14ac:dyDescent="0.25">
      <c r="A11" s="63"/>
      <c r="B11" s="66"/>
      <c r="C11" s="9" t="s">
        <v>90</v>
      </c>
      <c r="D11" s="10">
        <v>0.02</v>
      </c>
      <c r="E11" s="9">
        <v>8</v>
      </c>
      <c r="F11" s="9">
        <f t="shared" si="0"/>
        <v>0.16</v>
      </c>
    </row>
    <row r="12" spans="1:6" ht="23.45" customHeight="1" x14ac:dyDescent="0.25">
      <c r="A12" s="63"/>
      <c r="B12" s="66"/>
      <c r="C12" s="9" t="s">
        <v>91</v>
      </c>
      <c r="D12" s="10">
        <v>0.02</v>
      </c>
      <c r="E12" s="9">
        <v>8</v>
      </c>
      <c r="F12" s="9">
        <f t="shared" si="0"/>
        <v>0.16</v>
      </c>
    </row>
    <row r="13" spans="1:6" ht="23.45" customHeight="1" x14ac:dyDescent="0.25">
      <c r="A13" s="63"/>
      <c r="B13" s="66"/>
      <c r="C13" s="9" t="s">
        <v>92</v>
      </c>
      <c r="D13" s="10">
        <v>0.01</v>
      </c>
      <c r="E13" s="9">
        <v>9</v>
      </c>
      <c r="F13" s="9">
        <f t="shared" si="0"/>
        <v>0.09</v>
      </c>
    </row>
    <row r="14" spans="1:6" ht="23.45" customHeight="1" x14ac:dyDescent="0.25">
      <c r="A14" s="63"/>
      <c r="B14" s="66"/>
      <c r="C14" s="9" t="s">
        <v>93</v>
      </c>
      <c r="D14" s="10">
        <v>0.01</v>
      </c>
      <c r="E14" s="9">
        <v>5</v>
      </c>
      <c r="F14" s="9">
        <f t="shared" si="0"/>
        <v>0.05</v>
      </c>
    </row>
    <row r="15" spans="1:6" ht="23.45" customHeight="1" x14ac:dyDescent="0.25">
      <c r="A15" s="63"/>
      <c r="B15" s="66"/>
      <c r="C15" s="9" t="s">
        <v>94</v>
      </c>
      <c r="D15" s="10">
        <v>0.01</v>
      </c>
      <c r="E15" s="9">
        <v>0</v>
      </c>
      <c r="F15" s="9">
        <f t="shared" si="0"/>
        <v>0</v>
      </c>
    </row>
    <row r="16" spans="1:6" ht="23.45" customHeight="1" x14ac:dyDescent="0.25">
      <c r="A16" s="63"/>
      <c r="B16" s="66"/>
      <c r="C16" s="9" t="s">
        <v>95</v>
      </c>
      <c r="D16" s="10">
        <v>0.01</v>
      </c>
      <c r="E16" s="9">
        <v>0</v>
      </c>
      <c r="F16" s="9">
        <f t="shared" si="0"/>
        <v>0</v>
      </c>
    </row>
    <row r="17" spans="1:11" ht="23.45" customHeight="1" x14ac:dyDescent="0.25">
      <c r="A17" s="64"/>
      <c r="B17" s="66"/>
      <c r="C17" s="9" t="s">
        <v>96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7" t="s">
        <v>97</v>
      </c>
      <c r="B18" s="68"/>
      <c r="C18" s="6" t="s">
        <v>98</v>
      </c>
      <c r="D18" s="5">
        <v>1</v>
      </c>
      <c r="E18" s="4">
        <v>5</v>
      </c>
      <c r="F18" s="4">
        <f t="shared" si="0"/>
        <v>5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9" t="s">
        <v>99</v>
      </c>
      <c r="B20" s="24" t="s">
        <v>100</v>
      </c>
      <c r="C20" s="24" t="s">
        <v>101</v>
      </c>
      <c r="D20" s="2"/>
      <c r="E20" s="2"/>
      <c r="F20" s="2"/>
      <c r="I20" s="57" t="s">
        <v>102</v>
      </c>
      <c r="J20" s="21" t="s">
        <v>103</v>
      </c>
      <c r="K20" s="22" t="s">
        <v>104</v>
      </c>
    </row>
    <row r="21" spans="1:11" ht="61.5" x14ac:dyDescent="0.25">
      <c r="A21" s="69"/>
      <c r="B21" s="24" t="s">
        <v>105</v>
      </c>
      <c r="C21" s="24" t="s">
        <v>106</v>
      </c>
      <c r="D21" s="2"/>
      <c r="E21" s="2"/>
      <c r="F21" s="2"/>
      <c r="I21" s="58"/>
      <c r="J21" s="23">
        <f>SUM(F2:F17)</f>
        <v>8.2100000000000009</v>
      </c>
      <c r="K21" s="22">
        <f>SUM(F18)</f>
        <v>5</v>
      </c>
    </row>
    <row r="22" spans="1:11" ht="33.75" x14ac:dyDescent="0.25">
      <c r="A22" s="2"/>
      <c r="B22" s="2"/>
      <c r="C22" s="2"/>
      <c r="D22" s="2"/>
      <c r="E22" s="2"/>
      <c r="F22" s="2"/>
      <c r="I22" s="59"/>
      <c r="J22" s="19" t="s">
        <v>107</v>
      </c>
      <c r="K22" s="20" t="s">
        <v>107</v>
      </c>
    </row>
    <row r="23" spans="1:11" ht="33.75" x14ac:dyDescent="0.25">
      <c r="A23" s="2"/>
      <c r="B23" s="2"/>
      <c r="C23" s="2"/>
      <c r="D23" s="2"/>
      <c r="E23" s="2"/>
      <c r="F23" s="2"/>
      <c r="I23" s="17">
        <v>47</v>
      </c>
      <c r="J23" s="13">
        <f>I23/J21</f>
        <v>5.7247259439707667</v>
      </c>
      <c r="K23" s="14">
        <f>I23/K21</f>
        <v>9.4</v>
      </c>
    </row>
    <row r="24" spans="1:11" ht="33.75" x14ac:dyDescent="0.25">
      <c r="A24" s="2"/>
      <c r="B24" s="2"/>
      <c r="C24" s="2"/>
      <c r="D24" s="2"/>
      <c r="E24" s="2"/>
      <c r="F24" s="2"/>
      <c r="I24" s="18">
        <v>52</v>
      </c>
      <c r="J24" s="15">
        <f>I24/J21</f>
        <v>6.3337393422655293</v>
      </c>
      <c r="K24" s="16">
        <f>I24/K21</f>
        <v>10.4</v>
      </c>
    </row>
    <row r="25" spans="1:11" x14ac:dyDescent="0.25">
      <c r="A25" s="2"/>
      <c r="B25" s="2"/>
      <c r="C25" s="2"/>
      <c r="D25" s="2"/>
      <c r="E25" s="2"/>
      <c r="F25" s="2"/>
    </row>
    <row r="26" spans="1:11" x14ac:dyDescent="0.25">
      <c r="A26" s="2"/>
      <c r="B26" s="2"/>
      <c r="C26" s="2"/>
      <c r="D26" s="2"/>
    </row>
    <row r="27" spans="1:11" x14ac:dyDescent="0.25">
      <c r="A27" s="2"/>
      <c r="B27" s="2"/>
      <c r="C27" s="2"/>
      <c r="D27" s="2"/>
    </row>
    <row r="28" spans="1:11" x14ac:dyDescent="0.25">
      <c r="A28" s="2"/>
      <c r="B28" s="2"/>
      <c r="C28" s="2"/>
      <c r="D28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DCB9-03E3-490F-8C9F-41D866F79BAD}">
  <dimension ref="A1:K29"/>
  <sheetViews>
    <sheetView zoomScale="70" zoomScaleNormal="70" workbookViewId="0">
      <selection sqref="A1:B1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9" max="9" width="20" customWidth="1"/>
    <col min="10" max="10" width="49.85546875" customWidth="1"/>
    <col min="11" max="11" width="50" customWidth="1"/>
  </cols>
  <sheetData>
    <row r="1" spans="1:6" ht="72" x14ac:dyDescent="0.25">
      <c r="A1" s="60"/>
      <c r="B1" s="61"/>
      <c r="C1" s="11" t="s">
        <v>74</v>
      </c>
      <c r="D1" s="11" t="s">
        <v>75</v>
      </c>
      <c r="E1" s="11" t="s">
        <v>76</v>
      </c>
      <c r="F1" s="11" t="s">
        <v>77</v>
      </c>
    </row>
    <row r="2" spans="1:6" ht="18" customHeight="1" x14ac:dyDescent="0.25">
      <c r="A2" s="62" t="s">
        <v>78</v>
      </c>
      <c r="B2" s="65" t="s">
        <v>79</v>
      </c>
      <c r="C2" s="7" t="s">
        <v>80</v>
      </c>
      <c r="D2" s="8">
        <v>0.5</v>
      </c>
      <c r="E2" s="7">
        <v>8</v>
      </c>
      <c r="F2" s="7">
        <f>D2*E2</f>
        <v>4</v>
      </c>
    </row>
    <row r="3" spans="1:6" ht="23.45" customHeight="1" x14ac:dyDescent="0.25">
      <c r="A3" s="63"/>
      <c r="B3" s="65"/>
      <c r="C3" s="7" t="s">
        <v>81</v>
      </c>
      <c r="D3" s="8">
        <v>0.15</v>
      </c>
      <c r="E3" s="7">
        <v>7</v>
      </c>
      <c r="F3" s="7">
        <f t="shared" ref="F3:F18" si="0">D3*E3</f>
        <v>1.05</v>
      </c>
    </row>
    <row r="4" spans="1:6" ht="23.45" customHeight="1" x14ac:dyDescent="0.25">
      <c r="A4" s="63"/>
      <c r="B4" s="65"/>
      <c r="C4" s="7" t="s">
        <v>82</v>
      </c>
      <c r="D4" s="8">
        <v>0.1</v>
      </c>
      <c r="E4" s="7">
        <v>7</v>
      </c>
      <c r="F4" s="7">
        <f t="shared" si="0"/>
        <v>0.70000000000000007</v>
      </c>
    </row>
    <row r="5" spans="1:6" ht="23.45" customHeight="1" x14ac:dyDescent="0.25">
      <c r="A5" s="63"/>
      <c r="B5" s="66" t="s">
        <v>83</v>
      </c>
      <c r="C5" s="9" t="s">
        <v>84</v>
      </c>
      <c r="D5" s="10">
        <v>0.04</v>
      </c>
      <c r="E5" s="9">
        <v>6</v>
      </c>
      <c r="F5" s="9">
        <f t="shared" si="0"/>
        <v>0.24</v>
      </c>
    </row>
    <row r="6" spans="1:6" ht="23.45" customHeight="1" x14ac:dyDescent="0.25">
      <c r="A6" s="63"/>
      <c r="B6" s="66"/>
      <c r="C6" s="9" t="s">
        <v>85</v>
      </c>
      <c r="D6" s="10">
        <v>0.03</v>
      </c>
      <c r="E6" s="9">
        <v>6</v>
      </c>
      <c r="F6" s="9">
        <f t="shared" si="0"/>
        <v>0.18</v>
      </c>
    </row>
    <row r="7" spans="1:6" ht="23.45" customHeight="1" x14ac:dyDescent="0.25">
      <c r="A7" s="63"/>
      <c r="B7" s="66"/>
      <c r="C7" s="9" t="s">
        <v>86</v>
      </c>
      <c r="D7" s="10">
        <v>0.03</v>
      </c>
      <c r="E7" s="9">
        <v>7</v>
      </c>
      <c r="F7" s="9">
        <f t="shared" si="0"/>
        <v>0.21</v>
      </c>
    </row>
    <row r="8" spans="1:6" ht="23.45" customHeight="1" x14ac:dyDescent="0.25">
      <c r="A8" s="63"/>
      <c r="B8" s="66"/>
      <c r="C8" s="9" t="s">
        <v>87</v>
      </c>
      <c r="D8" s="10">
        <v>0.02</v>
      </c>
      <c r="E8" s="9">
        <v>7</v>
      </c>
      <c r="F8" s="9">
        <f t="shared" si="0"/>
        <v>0.14000000000000001</v>
      </c>
    </row>
    <row r="9" spans="1:6" ht="23.45" customHeight="1" x14ac:dyDescent="0.25">
      <c r="A9" s="63"/>
      <c r="B9" s="66"/>
      <c r="C9" s="9" t="s">
        <v>88</v>
      </c>
      <c r="D9" s="10">
        <v>0.02</v>
      </c>
      <c r="E9" s="9">
        <v>5</v>
      </c>
      <c r="F9" s="9">
        <f t="shared" si="0"/>
        <v>0.1</v>
      </c>
    </row>
    <row r="10" spans="1:6" ht="23.45" customHeight="1" x14ac:dyDescent="0.25">
      <c r="A10" s="63"/>
      <c r="B10" s="66"/>
      <c r="C10" s="9" t="s">
        <v>89</v>
      </c>
      <c r="D10" s="10">
        <v>0.02</v>
      </c>
      <c r="E10" s="9">
        <v>0</v>
      </c>
      <c r="F10" s="9">
        <f t="shared" si="0"/>
        <v>0</v>
      </c>
    </row>
    <row r="11" spans="1:6" ht="23.45" customHeight="1" x14ac:dyDescent="0.25">
      <c r="A11" s="63"/>
      <c r="B11" s="66"/>
      <c r="C11" s="9" t="s">
        <v>90</v>
      </c>
      <c r="D11" s="10">
        <v>0.02</v>
      </c>
      <c r="E11" s="9">
        <v>0</v>
      </c>
      <c r="F11" s="9">
        <f t="shared" si="0"/>
        <v>0</v>
      </c>
    </row>
    <row r="12" spans="1:6" ht="23.45" customHeight="1" x14ac:dyDescent="0.25">
      <c r="A12" s="63"/>
      <c r="B12" s="66"/>
      <c r="C12" s="9" t="s">
        <v>91</v>
      </c>
      <c r="D12" s="10">
        <v>0.02</v>
      </c>
      <c r="E12" s="9">
        <v>8</v>
      </c>
      <c r="F12" s="9">
        <f t="shared" si="0"/>
        <v>0.16</v>
      </c>
    </row>
    <row r="13" spans="1:6" ht="23.45" customHeight="1" x14ac:dyDescent="0.25">
      <c r="A13" s="63"/>
      <c r="B13" s="66"/>
      <c r="C13" s="9" t="s">
        <v>92</v>
      </c>
      <c r="D13" s="10">
        <v>0.01</v>
      </c>
      <c r="E13" s="9">
        <v>5</v>
      </c>
      <c r="F13" s="9">
        <f t="shared" si="0"/>
        <v>0.05</v>
      </c>
    </row>
    <row r="14" spans="1:6" ht="23.45" customHeight="1" x14ac:dyDescent="0.25">
      <c r="A14" s="63"/>
      <c r="B14" s="66"/>
      <c r="C14" s="9" t="s">
        <v>93</v>
      </c>
      <c r="D14" s="10">
        <v>0.01</v>
      </c>
      <c r="E14" s="9">
        <v>8</v>
      </c>
      <c r="F14" s="9">
        <f t="shared" si="0"/>
        <v>0.08</v>
      </c>
    </row>
    <row r="15" spans="1:6" ht="23.45" customHeight="1" x14ac:dyDescent="0.25">
      <c r="A15" s="63"/>
      <c r="B15" s="66"/>
      <c r="C15" s="9" t="s">
        <v>94</v>
      </c>
      <c r="D15" s="10">
        <v>0.01</v>
      </c>
      <c r="E15" s="9">
        <v>0</v>
      </c>
      <c r="F15" s="9">
        <f t="shared" si="0"/>
        <v>0</v>
      </c>
    </row>
    <row r="16" spans="1:6" ht="23.45" customHeight="1" x14ac:dyDescent="0.25">
      <c r="A16" s="63"/>
      <c r="B16" s="66"/>
      <c r="C16" s="9" t="s">
        <v>95</v>
      </c>
      <c r="D16" s="10">
        <v>0.01</v>
      </c>
      <c r="E16" s="9">
        <v>0</v>
      </c>
      <c r="F16" s="9">
        <f t="shared" si="0"/>
        <v>0</v>
      </c>
    </row>
    <row r="17" spans="1:11" ht="23.45" customHeight="1" x14ac:dyDescent="0.25">
      <c r="A17" s="64"/>
      <c r="B17" s="66"/>
      <c r="C17" s="9" t="s">
        <v>96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7" t="s">
        <v>97</v>
      </c>
      <c r="B18" s="68"/>
      <c r="C18" s="6" t="s">
        <v>98</v>
      </c>
      <c r="D18" s="5">
        <v>1</v>
      </c>
      <c r="E18" s="4">
        <v>6</v>
      </c>
      <c r="F18" s="4">
        <f t="shared" si="0"/>
        <v>6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9" t="s">
        <v>99</v>
      </c>
      <c r="B20" s="24" t="s">
        <v>100</v>
      </c>
      <c r="C20" s="24" t="s">
        <v>101</v>
      </c>
      <c r="D20" s="2"/>
      <c r="E20" s="2"/>
      <c r="F20" s="2"/>
      <c r="I20" s="57" t="s">
        <v>102</v>
      </c>
      <c r="J20" s="21" t="s">
        <v>103</v>
      </c>
      <c r="K20" s="22" t="s">
        <v>104</v>
      </c>
    </row>
    <row r="21" spans="1:11" ht="61.5" x14ac:dyDescent="0.25">
      <c r="A21" s="69"/>
      <c r="B21" s="24" t="s">
        <v>105</v>
      </c>
      <c r="C21" s="24" t="s">
        <v>108</v>
      </c>
      <c r="D21" s="2"/>
      <c r="E21" s="2"/>
      <c r="F21" s="2"/>
      <c r="I21" s="58"/>
      <c r="J21" s="23">
        <f>SUM(F2:F17)</f>
        <v>6.9099999999999993</v>
      </c>
      <c r="K21" s="22">
        <f>SUM(F18)</f>
        <v>6</v>
      </c>
    </row>
    <row r="22" spans="1:11" ht="33.75" x14ac:dyDescent="0.25">
      <c r="A22" s="2"/>
      <c r="B22" s="2"/>
      <c r="C22" s="2"/>
      <c r="D22" s="2"/>
      <c r="E22" s="2"/>
      <c r="F22" s="2"/>
      <c r="I22" s="59"/>
      <c r="J22" s="19" t="s">
        <v>107</v>
      </c>
      <c r="K22" s="20" t="s">
        <v>107</v>
      </c>
    </row>
    <row r="23" spans="1:11" ht="33.75" x14ac:dyDescent="0.25">
      <c r="A23" s="2"/>
      <c r="B23" s="2"/>
      <c r="C23" s="2"/>
      <c r="D23" s="2"/>
      <c r="E23" s="2"/>
      <c r="F23" s="2"/>
      <c r="I23" s="17">
        <v>51</v>
      </c>
      <c r="J23" s="13">
        <f>I23/J21</f>
        <v>7.3806078147612162</v>
      </c>
      <c r="K23" s="14">
        <f>I23/K21</f>
        <v>8.5</v>
      </c>
    </row>
    <row r="24" spans="1:11" ht="33.75" x14ac:dyDescent="0.25">
      <c r="A24" s="2"/>
      <c r="B24" s="2"/>
      <c r="C24" s="2"/>
      <c r="D24" s="2"/>
      <c r="E24" s="2"/>
      <c r="F24" s="2"/>
      <c r="I24" s="18">
        <v>80</v>
      </c>
      <c r="J24" s="15">
        <f>I24/J21</f>
        <v>11.577424023154849</v>
      </c>
      <c r="K24" s="16">
        <f>I24/K21</f>
        <v>13.333333333333334</v>
      </c>
    </row>
    <row r="25" spans="1:11" x14ac:dyDescent="0.25">
      <c r="A25" s="2"/>
      <c r="B25" s="2"/>
      <c r="C25" s="2"/>
      <c r="D25" s="2"/>
      <c r="E25" s="2"/>
      <c r="F25" s="2"/>
    </row>
    <row r="26" spans="1:11" x14ac:dyDescent="0.25">
      <c r="A26" s="2"/>
      <c r="B26" s="2"/>
      <c r="C26" s="2"/>
      <c r="D26" s="2"/>
      <c r="F26" s="2"/>
    </row>
    <row r="27" spans="1:11" x14ac:dyDescent="0.25">
      <c r="A27" s="2"/>
      <c r="B27" s="2"/>
      <c r="C27" s="2"/>
      <c r="D27" s="2"/>
    </row>
    <row r="28" spans="1:11" x14ac:dyDescent="0.25">
      <c r="A28" s="2"/>
      <c r="B28" s="2"/>
      <c r="C28" s="2"/>
      <c r="D28" s="2"/>
    </row>
    <row r="29" spans="1:11" x14ac:dyDescent="0.25">
      <c r="A29" s="2"/>
      <c r="B29" s="2"/>
      <c r="C29" s="2"/>
      <c r="D29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786B5-C534-4E33-9C30-993B5DE14486}">
  <dimension ref="A1:K25"/>
  <sheetViews>
    <sheetView zoomScale="70" zoomScaleNormal="70" workbookViewId="0">
      <selection sqref="A1:B1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60"/>
      <c r="B1" s="61"/>
      <c r="C1" s="11" t="s">
        <v>74</v>
      </c>
      <c r="D1" s="11" t="s">
        <v>75</v>
      </c>
      <c r="E1" s="11" t="s">
        <v>76</v>
      </c>
      <c r="F1" s="11" t="s">
        <v>77</v>
      </c>
    </row>
    <row r="2" spans="1:6" ht="18" customHeight="1" x14ac:dyDescent="0.25">
      <c r="A2" s="62" t="s">
        <v>78</v>
      </c>
      <c r="B2" s="65" t="s">
        <v>79</v>
      </c>
      <c r="C2" s="7" t="s">
        <v>80</v>
      </c>
      <c r="D2" s="8">
        <v>0.5</v>
      </c>
      <c r="E2" s="7">
        <v>7</v>
      </c>
      <c r="F2" s="7">
        <f>D2*E2</f>
        <v>3.5</v>
      </c>
    </row>
    <row r="3" spans="1:6" ht="23.45" customHeight="1" x14ac:dyDescent="0.25">
      <c r="A3" s="63"/>
      <c r="B3" s="65"/>
      <c r="C3" s="7" t="s">
        <v>81</v>
      </c>
      <c r="D3" s="8">
        <v>0.15</v>
      </c>
      <c r="E3" s="7">
        <v>8</v>
      </c>
      <c r="F3" s="7">
        <f t="shared" ref="F3:F18" si="0">D3*E3</f>
        <v>1.2</v>
      </c>
    </row>
    <row r="4" spans="1:6" ht="23.45" customHeight="1" x14ac:dyDescent="0.25">
      <c r="A4" s="63"/>
      <c r="B4" s="65"/>
      <c r="C4" s="7" t="s">
        <v>82</v>
      </c>
      <c r="D4" s="8">
        <v>0.1</v>
      </c>
      <c r="E4" s="7">
        <v>8</v>
      </c>
      <c r="F4" s="7">
        <f t="shared" si="0"/>
        <v>0.8</v>
      </c>
    </row>
    <row r="5" spans="1:6" ht="23.45" customHeight="1" x14ac:dyDescent="0.25">
      <c r="A5" s="63"/>
      <c r="B5" s="66" t="s">
        <v>83</v>
      </c>
      <c r="C5" s="9" t="s">
        <v>84</v>
      </c>
      <c r="D5" s="10">
        <v>0.04</v>
      </c>
      <c r="E5" s="9">
        <v>6</v>
      </c>
      <c r="F5" s="9">
        <f t="shared" si="0"/>
        <v>0.24</v>
      </c>
    </row>
    <row r="6" spans="1:6" ht="23.45" customHeight="1" x14ac:dyDescent="0.25">
      <c r="A6" s="63"/>
      <c r="B6" s="66"/>
      <c r="C6" s="9" t="s">
        <v>85</v>
      </c>
      <c r="D6" s="10">
        <v>0.03</v>
      </c>
      <c r="E6" s="9">
        <v>8</v>
      </c>
      <c r="F6" s="9">
        <f t="shared" si="0"/>
        <v>0.24</v>
      </c>
    </row>
    <row r="7" spans="1:6" ht="23.45" customHeight="1" x14ac:dyDescent="0.25">
      <c r="A7" s="63"/>
      <c r="B7" s="66"/>
      <c r="C7" s="9" t="s">
        <v>86</v>
      </c>
      <c r="D7" s="10">
        <v>0.03</v>
      </c>
      <c r="E7" s="9">
        <v>8</v>
      </c>
      <c r="F7" s="9">
        <f t="shared" si="0"/>
        <v>0.24</v>
      </c>
    </row>
    <row r="8" spans="1:6" ht="23.45" customHeight="1" x14ac:dyDescent="0.25">
      <c r="A8" s="63"/>
      <c r="B8" s="66"/>
      <c r="C8" s="9" t="s">
        <v>87</v>
      </c>
      <c r="D8" s="10">
        <v>0.02</v>
      </c>
      <c r="E8" s="9">
        <v>8</v>
      </c>
      <c r="F8" s="9">
        <f t="shared" si="0"/>
        <v>0.16</v>
      </c>
    </row>
    <row r="9" spans="1:6" ht="23.45" customHeight="1" x14ac:dyDescent="0.25">
      <c r="A9" s="63"/>
      <c r="B9" s="66"/>
      <c r="C9" s="9" t="s">
        <v>88</v>
      </c>
      <c r="D9" s="10">
        <v>0.02</v>
      </c>
      <c r="E9" s="9">
        <v>6</v>
      </c>
      <c r="F9" s="9">
        <f t="shared" si="0"/>
        <v>0.12</v>
      </c>
    </row>
    <row r="10" spans="1:6" ht="23.45" customHeight="1" x14ac:dyDescent="0.25">
      <c r="A10" s="63"/>
      <c r="B10" s="66"/>
      <c r="C10" s="9" t="s">
        <v>89</v>
      </c>
      <c r="D10" s="10">
        <v>0.02</v>
      </c>
      <c r="E10" s="9">
        <v>0</v>
      </c>
      <c r="F10" s="9">
        <f t="shared" si="0"/>
        <v>0</v>
      </c>
    </row>
    <row r="11" spans="1:6" ht="23.45" customHeight="1" x14ac:dyDescent="0.25">
      <c r="A11" s="63"/>
      <c r="B11" s="66"/>
      <c r="C11" s="9" t="s">
        <v>90</v>
      </c>
      <c r="D11" s="10">
        <v>0.02</v>
      </c>
      <c r="E11" s="9">
        <v>7</v>
      </c>
      <c r="F11" s="9">
        <f t="shared" si="0"/>
        <v>0.14000000000000001</v>
      </c>
    </row>
    <row r="12" spans="1:6" ht="23.45" customHeight="1" x14ac:dyDescent="0.25">
      <c r="A12" s="63"/>
      <c r="B12" s="66"/>
      <c r="C12" s="9" t="s">
        <v>91</v>
      </c>
      <c r="D12" s="10">
        <v>0.02</v>
      </c>
      <c r="E12" s="9">
        <v>8</v>
      </c>
      <c r="F12" s="9">
        <f t="shared" si="0"/>
        <v>0.16</v>
      </c>
    </row>
    <row r="13" spans="1:6" ht="23.45" customHeight="1" x14ac:dyDescent="0.25">
      <c r="A13" s="63"/>
      <c r="B13" s="66"/>
      <c r="C13" s="9" t="s">
        <v>92</v>
      </c>
      <c r="D13" s="10">
        <v>0.01</v>
      </c>
      <c r="E13" s="9">
        <v>7</v>
      </c>
      <c r="F13" s="9">
        <f t="shared" si="0"/>
        <v>7.0000000000000007E-2</v>
      </c>
    </row>
    <row r="14" spans="1:6" ht="23.45" customHeight="1" x14ac:dyDescent="0.25">
      <c r="A14" s="63"/>
      <c r="B14" s="66"/>
      <c r="C14" s="9" t="s">
        <v>93</v>
      </c>
      <c r="D14" s="10">
        <v>0.01</v>
      </c>
      <c r="E14" s="9">
        <v>8</v>
      </c>
      <c r="F14" s="9">
        <f t="shared" si="0"/>
        <v>0.08</v>
      </c>
    </row>
    <row r="15" spans="1:6" ht="23.45" customHeight="1" x14ac:dyDescent="0.25">
      <c r="A15" s="63"/>
      <c r="B15" s="66"/>
      <c r="C15" s="9" t="s">
        <v>94</v>
      </c>
      <c r="D15" s="10">
        <v>0.01</v>
      </c>
      <c r="E15" s="9">
        <v>0</v>
      </c>
      <c r="F15" s="9">
        <f t="shared" si="0"/>
        <v>0</v>
      </c>
    </row>
    <row r="16" spans="1:6" ht="23.45" customHeight="1" x14ac:dyDescent="0.25">
      <c r="A16" s="63"/>
      <c r="B16" s="66"/>
      <c r="C16" s="9" t="s">
        <v>95</v>
      </c>
      <c r="D16" s="10">
        <v>0.01</v>
      </c>
      <c r="E16" s="9">
        <v>8</v>
      </c>
      <c r="F16" s="9">
        <f t="shared" si="0"/>
        <v>0.08</v>
      </c>
    </row>
    <row r="17" spans="1:11" ht="23.45" customHeight="1" x14ac:dyDescent="0.25">
      <c r="A17" s="64"/>
      <c r="B17" s="66"/>
      <c r="C17" s="9" t="s">
        <v>96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7" t="s">
        <v>97</v>
      </c>
      <c r="B18" s="68"/>
      <c r="C18" s="6" t="s">
        <v>98</v>
      </c>
      <c r="D18" s="5">
        <v>1</v>
      </c>
      <c r="E18" s="4">
        <v>8</v>
      </c>
      <c r="F18" s="4">
        <f t="shared" si="0"/>
        <v>8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9" t="s">
        <v>99</v>
      </c>
      <c r="B20" s="24" t="s">
        <v>100</v>
      </c>
      <c r="C20" s="24" t="s">
        <v>101</v>
      </c>
      <c r="D20" s="3"/>
      <c r="E20" s="2"/>
      <c r="F20" s="2"/>
      <c r="I20" s="57" t="s">
        <v>102</v>
      </c>
      <c r="J20" s="21" t="s">
        <v>103</v>
      </c>
      <c r="K20" s="22" t="s">
        <v>104</v>
      </c>
    </row>
    <row r="21" spans="1:11" ht="61.5" x14ac:dyDescent="0.25">
      <c r="A21" s="69"/>
      <c r="B21" s="24" t="s">
        <v>105</v>
      </c>
      <c r="C21" s="24" t="s">
        <v>109</v>
      </c>
      <c r="D21" s="2"/>
      <c r="E21" s="2"/>
      <c r="F21" s="2"/>
      <c r="I21" s="58"/>
      <c r="J21" s="23">
        <f>SUM(F2:F17)</f>
        <v>7.0300000000000011</v>
      </c>
      <c r="K21" s="22">
        <f>SUM(F18)</f>
        <v>8</v>
      </c>
    </row>
    <row r="22" spans="1:11" ht="33.6" customHeight="1" x14ac:dyDescent="0.25">
      <c r="A22" s="2"/>
      <c r="B22" s="2"/>
      <c r="C22" s="2"/>
      <c r="D22" s="2"/>
      <c r="E22" s="2"/>
      <c r="F22" s="2"/>
      <c r="I22" s="59"/>
      <c r="J22" s="19" t="s">
        <v>107</v>
      </c>
      <c r="K22" s="20" t="s">
        <v>107</v>
      </c>
    </row>
    <row r="23" spans="1:11" ht="33.75" x14ac:dyDescent="0.25">
      <c r="A23" s="2"/>
      <c r="B23" s="2"/>
      <c r="C23" s="2"/>
      <c r="D23" s="2"/>
      <c r="E23" s="2"/>
      <c r="F23" s="2"/>
      <c r="I23" s="17">
        <v>40</v>
      </c>
      <c r="J23" s="13">
        <f>I23/J21</f>
        <v>5.6899004267425308</v>
      </c>
      <c r="K23" s="14">
        <f>I23/K21</f>
        <v>5</v>
      </c>
    </row>
    <row r="24" spans="1:11" ht="33.75" x14ac:dyDescent="0.25">
      <c r="A24" s="2"/>
      <c r="B24" s="2"/>
      <c r="C24" s="2"/>
      <c r="D24" s="2"/>
      <c r="E24" s="2"/>
      <c r="F24" s="2"/>
      <c r="I24" s="18">
        <v>55</v>
      </c>
      <c r="J24" s="15">
        <f>I24/J21</f>
        <v>7.8236130867709806</v>
      </c>
      <c r="K24" s="16">
        <f>I24/K21</f>
        <v>6.875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650F-F4A0-48CA-BDAE-A0E51B2D0357}">
  <dimension ref="A1:K25"/>
  <sheetViews>
    <sheetView topLeftCell="A4" zoomScale="70" zoomScaleNormal="70" workbookViewId="0">
      <selection activeCell="J23" sqref="J23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60"/>
      <c r="B1" s="61"/>
      <c r="C1" s="11" t="s">
        <v>74</v>
      </c>
      <c r="D1" s="11" t="s">
        <v>75</v>
      </c>
      <c r="E1" s="11" t="s">
        <v>76</v>
      </c>
      <c r="F1" s="11" t="s">
        <v>77</v>
      </c>
    </row>
    <row r="2" spans="1:6" ht="18" customHeight="1" x14ac:dyDescent="0.25">
      <c r="A2" s="62" t="s">
        <v>78</v>
      </c>
      <c r="B2" s="65" t="s">
        <v>79</v>
      </c>
      <c r="C2" s="7" t="s">
        <v>80</v>
      </c>
      <c r="D2" s="8">
        <v>0.5</v>
      </c>
      <c r="E2" s="7">
        <v>8</v>
      </c>
      <c r="F2" s="7">
        <f>D2*E2</f>
        <v>4</v>
      </c>
    </row>
    <row r="3" spans="1:6" ht="23.45" customHeight="1" x14ac:dyDescent="0.25">
      <c r="A3" s="63"/>
      <c r="B3" s="65"/>
      <c r="C3" s="7" t="s">
        <v>81</v>
      </c>
      <c r="D3" s="8">
        <v>0.15</v>
      </c>
      <c r="E3" s="7">
        <v>8</v>
      </c>
      <c r="F3" s="7">
        <f t="shared" ref="F3:F18" si="0">D3*E3</f>
        <v>1.2</v>
      </c>
    </row>
    <row r="4" spans="1:6" ht="23.45" customHeight="1" x14ac:dyDescent="0.25">
      <c r="A4" s="63"/>
      <c r="B4" s="65"/>
      <c r="C4" s="7" t="s">
        <v>82</v>
      </c>
      <c r="D4" s="8">
        <v>0.1</v>
      </c>
      <c r="E4" s="7">
        <v>8</v>
      </c>
      <c r="F4" s="7">
        <f t="shared" si="0"/>
        <v>0.8</v>
      </c>
    </row>
    <row r="5" spans="1:6" ht="23.45" customHeight="1" x14ac:dyDescent="0.25">
      <c r="A5" s="63"/>
      <c r="B5" s="66" t="s">
        <v>83</v>
      </c>
      <c r="C5" s="9" t="s">
        <v>84</v>
      </c>
      <c r="D5" s="10">
        <v>0.04</v>
      </c>
      <c r="E5" s="9">
        <v>6</v>
      </c>
      <c r="F5" s="9">
        <f t="shared" si="0"/>
        <v>0.24</v>
      </c>
    </row>
    <row r="6" spans="1:6" ht="23.45" customHeight="1" x14ac:dyDescent="0.25">
      <c r="A6" s="63"/>
      <c r="B6" s="66"/>
      <c r="C6" s="9" t="s">
        <v>85</v>
      </c>
      <c r="D6" s="10">
        <v>0.03</v>
      </c>
      <c r="E6" s="9">
        <v>8</v>
      </c>
      <c r="F6" s="9">
        <f t="shared" si="0"/>
        <v>0.24</v>
      </c>
    </row>
    <row r="7" spans="1:6" ht="23.45" customHeight="1" x14ac:dyDescent="0.25">
      <c r="A7" s="63"/>
      <c r="B7" s="66"/>
      <c r="C7" s="9" t="s">
        <v>86</v>
      </c>
      <c r="D7" s="10">
        <v>0.03</v>
      </c>
      <c r="E7" s="9">
        <v>9</v>
      </c>
      <c r="F7" s="9">
        <f t="shared" si="0"/>
        <v>0.27</v>
      </c>
    </row>
    <row r="8" spans="1:6" ht="23.45" customHeight="1" x14ac:dyDescent="0.25">
      <c r="A8" s="63"/>
      <c r="B8" s="66"/>
      <c r="C8" s="9" t="s">
        <v>87</v>
      </c>
      <c r="D8" s="10">
        <v>0.02</v>
      </c>
      <c r="E8" s="9">
        <v>6</v>
      </c>
      <c r="F8" s="9">
        <f t="shared" si="0"/>
        <v>0.12</v>
      </c>
    </row>
    <row r="9" spans="1:6" ht="23.45" customHeight="1" x14ac:dyDescent="0.25">
      <c r="A9" s="63"/>
      <c r="B9" s="66"/>
      <c r="C9" s="9" t="s">
        <v>88</v>
      </c>
      <c r="D9" s="10">
        <v>0.02</v>
      </c>
      <c r="E9" s="9">
        <v>9</v>
      </c>
      <c r="F9" s="9">
        <f t="shared" si="0"/>
        <v>0.18</v>
      </c>
    </row>
    <row r="10" spans="1:6" ht="23.45" customHeight="1" x14ac:dyDescent="0.25">
      <c r="A10" s="63"/>
      <c r="B10" s="66"/>
      <c r="C10" s="9" t="s">
        <v>89</v>
      </c>
      <c r="D10" s="10">
        <v>0.02</v>
      </c>
      <c r="E10" s="9">
        <v>9</v>
      </c>
      <c r="F10" s="9">
        <f t="shared" si="0"/>
        <v>0.18</v>
      </c>
    </row>
    <row r="11" spans="1:6" ht="23.45" customHeight="1" x14ac:dyDescent="0.25">
      <c r="A11" s="63"/>
      <c r="B11" s="66"/>
      <c r="C11" s="9" t="s">
        <v>90</v>
      </c>
      <c r="D11" s="10">
        <v>0.02</v>
      </c>
      <c r="E11" s="9">
        <v>8</v>
      </c>
      <c r="F11" s="9">
        <f t="shared" si="0"/>
        <v>0.16</v>
      </c>
    </row>
    <row r="12" spans="1:6" ht="23.45" customHeight="1" x14ac:dyDescent="0.25">
      <c r="A12" s="63"/>
      <c r="B12" s="66"/>
      <c r="C12" s="9" t="s">
        <v>91</v>
      </c>
      <c r="D12" s="10">
        <v>0.02</v>
      </c>
      <c r="E12" s="9">
        <v>8</v>
      </c>
      <c r="F12" s="9">
        <f t="shared" si="0"/>
        <v>0.16</v>
      </c>
    </row>
    <row r="13" spans="1:6" ht="23.45" customHeight="1" x14ac:dyDescent="0.25">
      <c r="A13" s="63"/>
      <c r="B13" s="66"/>
      <c r="C13" s="9" t="s">
        <v>92</v>
      </c>
      <c r="D13" s="10">
        <v>0.01</v>
      </c>
      <c r="E13" s="9">
        <v>9</v>
      </c>
      <c r="F13" s="9">
        <f t="shared" si="0"/>
        <v>0.09</v>
      </c>
    </row>
    <row r="14" spans="1:6" ht="23.45" customHeight="1" x14ac:dyDescent="0.25">
      <c r="A14" s="63"/>
      <c r="B14" s="66"/>
      <c r="C14" s="9" t="s">
        <v>93</v>
      </c>
      <c r="D14" s="10">
        <v>0.01</v>
      </c>
      <c r="E14" s="9">
        <v>6</v>
      </c>
      <c r="F14" s="9">
        <f t="shared" si="0"/>
        <v>0.06</v>
      </c>
    </row>
    <row r="15" spans="1:6" ht="23.45" customHeight="1" x14ac:dyDescent="0.25">
      <c r="A15" s="63"/>
      <c r="B15" s="66"/>
      <c r="C15" s="9" t="s">
        <v>94</v>
      </c>
      <c r="D15" s="10">
        <v>0.01</v>
      </c>
      <c r="E15" s="9">
        <v>8</v>
      </c>
      <c r="F15" s="9">
        <f t="shared" si="0"/>
        <v>0.08</v>
      </c>
    </row>
    <row r="16" spans="1:6" ht="23.45" customHeight="1" x14ac:dyDescent="0.25">
      <c r="A16" s="63"/>
      <c r="B16" s="66"/>
      <c r="C16" s="9" t="s">
        <v>95</v>
      </c>
      <c r="D16" s="10">
        <v>0.01</v>
      </c>
      <c r="E16" s="9">
        <v>0</v>
      </c>
      <c r="F16" s="9">
        <f t="shared" si="0"/>
        <v>0</v>
      </c>
    </row>
    <row r="17" spans="1:11" ht="23.45" customHeight="1" x14ac:dyDescent="0.25">
      <c r="A17" s="64"/>
      <c r="B17" s="66"/>
      <c r="C17" s="9" t="s">
        <v>96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7" t="s">
        <v>97</v>
      </c>
      <c r="B18" s="68"/>
      <c r="C18" s="6" t="s">
        <v>98</v>
      </c>
      <c r="D18" s="5">
        <v>1</v>
      </c>
      <c r="E18" s="4">
        <v>7</v>
      </c>
      <c r="F18" s="4">
        <f t="shared" si="0"/>
        <v>7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9" t="s">
        <v>99</v>
      </c>
      <c r="B20" s="24" t="s">
        <v>100</v>
      </c>
      <c r="C20" s="24" t="s">
        <v>101</v>
      </c>
      <c r="D20" s="2"/>
      <c r="E20" s="2"/>
      <c r="F20" s="2"/>
      <c r="I20" s="57" t="s">
        <v>102</v>
      </c>
      <c r="J20" s="21" t="s">
        <v>103</v>
      </c>
      <c r="K20" s="22" t="s">
        <v>104</v>
      </c>
    </row>
    <row r="21" spans="1:11" ht="61.5" x14ac:dyDescent="0.25">
      <c r="A21" s="69"/>
      <c r="B21" s="24" t="s">
        <v>105</v>
      </c>
      <c r="C21" s="24" t="s">
        <v>106</v>
      </c>
      <c r="D21" s="2"/>
      <c r="E21" s="2"/>
      <c r="F21" s="2"/>
      <c r="I21" s="58"/>
      <c r="J21" s="23">
        <f>SUM(F2:F17)</f>
        <v>7.7799999999999994</v>
      </c>
      <c r="K21" s="22">
        <f>SUM(F18)</f>
        <v>7</v>
      </c>
    </row>
    <row r="22" spans="1:11" ht="33.6" customHeight="1" x14ac:dyDescent="0.25">
      <c r="A22" s="2"/>
      <c r="B22" s="2"/>
      <c r="C22" s="2"/>
      <c r="D22" s="2"/>
      <c r="E22" s="2"/>
      <c r="F22" s="2"/>
      <c r="I22" s="59"/>
      <c r="J22" s="19" t="s">
        <v>107</v>
      </c>
      <c r="K22" s="20" t="s">
        <v>107</v>
      </c>
    </row>
    <row r="23" spans="1:11" ht="33.75" x14ac:dyDescent="0.25">
      <c r="A23" s="2"/>
      <c r="B23" s="2"/>
      <c r="C23" s="2"/>
      <c r="D23" s="2"/>
      <c r="E23" s="2"/>
      <c r="F23" s="2"/>
      <c r="I23" s="17">
        <v>132</v>
      </c>
      <c r="J23" s="13">
        <f>I23/J21</f>
        <v>16.966580976863753</v>
      </c>
      <c r="K23" s="14">
        <f>I23/K21</f>
        <v>18.857142857142858</v>
      </c>
    </row>
    <row r="24" spans="1:11" ht="33.75" x14ac:dyDescent="0.25">
      <c r="A24" s="2"/>
      <c r="B24" s="2"/>
      <c r="C24" s="2"/>
      <c r="D24" s="2"/>
      <c r="E24" s="2"/>
      <c r="F24" s="2"/>
      <c r="I24" s="18">
        <v>230</v>
      </c>
      <c r="J24" s="15">
        <f>I24/J21</f>
        <v>29.562982005141389</v>
      </c>
      <c r="K24" s="16">
        <f>I24/K21</f>
        <v>32.857142857142854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6A2A9-C17D-471A-A08F-D65E27958126}">
  <dimension ref="A1:K25"/>
  <sheetViews>
    <sheetView zoomScale="70" zoomScaleNormal="70" workbookViewId="0">
      <selection activeCell="G33" sqref="G33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60"/>
      <c r="B1" s="61"/>
      <c r="C1" s="11" t="s">
        <v>74</v>
      </c>
      <c r="D1" s="11" t="s">
        <v>75</v>
      </c>
      <c r="E1" s="11" t="s">
        <v>76</v>
      </c>
      <c r="F1" s="11" t="s">
        <v>77</v>
      </c>
    </row>
    <row r="2" spans="1:6" ht="18" customHeight="1" x14ac:dyDescent="0.25">
      <c r="A2" s="62" t="s">
        <v>78</v>
      </c>
      <c r="B2" s="65" t="s">
        <v>79</v>
      </c>
      <c r="C2" s="7" t="s">
        <v>80</v>
      </c>
      <c r="D2" s="8">
        <v>0.5</v>
      </c>
      <c r="E2" s="7">
        <v>9</v>
      </c>
      <c r="F2" s="7">
        <f>D2*E2</f>
        <v>4.5</v>
      </c>
    </row>
    <row r="3" spans="1:6" ht="23.45" customHeight="1" x14ac:dyDescent="0.25">
      <c r="A3" s="63"/>
      <c r="B3" s="65"/>
      <c r="C3" s="7" t="s">
        <v>81</v>
      </c>
      <c r="D3" s="8">
        <v>0.15</v>
      </c>
      <c r="E3" s="7">
        <v>8</v>
      </c>
      <c r="F3" s="7">
        <f t="shared" ref="F3:F18" si="0">D3*E3</f>
        <v>1.2</v>
      </c>
    </row>
    <row r="4" spans="1:6" ht="23.45" customHeight="1" x14ac:dyDescent="0.25">
      <c r="A4" s="63"/>
      <c r="B4" s="65"/>
      <c r="C4" s="7" t="s">
        <v>82</v>
      </c>
      <c r="D4" s="8">
        <v>0.1</v>
      </c>
      <c r="E4" s="7">
        <v>8</v>
      </c>
      <c r="F4" s="7">
        <f t="shared" si="0"/>
        <v>0.8</v>
      </c>
    </row>
    <row r="5" spans="1:6" ht="23.45" customHeight="1" x14ac:dyDescent="0.25">
      <c r="A5" s="63"/>
      <c r="B5" s="66" t="s">
        <v>83</v>
      </c>
      <c r="C5" s="9" t="s">
        <v>84</v>
      </c>
      <c r="D5" s="10">
        <v>0.04</v>
      </c>
      <c r="E5" s="9">
        <v>7</v>
      </c>
      <c r="F5" s="9">
        <f t="shared" si="0"/>
        <v>0.28000000000000003</v>
      </c>
    </row>
    <row r="6" spans="1:6" ht="23.45" customHeight="1" x14ac:dyDescent="0.25">
      <c r="A6" s="63"/>
      <c r="B6" s="66"/>
      <c r="C6" s="9" t="s">
        <v>85</v>
      </c>
      <c r="D6" s="10">
        <v>0.03</v>
      </c>
      <c r="E6" s="9">
        <v>7</v>
      </c>
      <c r="F6" s="9">
        <f t="shared" si="0"/>
        <v>0.21</v>
      </c>
    </row>
    <row r="7" spans="1:6" ht="23.45" customHeight="1" x14ac:dyDescent="0.25">
      <c r="A7" s="63"/>
      <c r="B7" s="66"/>
      <c r="C7" s="9" t="s">
        <v>86</v>
      </c>
      <c r="D7" s="10">
        <v>0.03</v>
      </c>
      <c r="E7" s="9">
        <v>6</v>
      </c>
      <c r="F7" s="9">
        <f t="shared" si="0"/>
        <v>0.18</v>
      </c>
    </row>
    <row r="8" spans="1:6" ht="23.45" customHeight="1" x14ac:dyDescent="0.25">
      <c r="A8" s="63"/>
      <c r="B8" s="66"/>
      <c r="C8" s="9" t="s">
        <v>87</v>
      </c>
      <c r="D8" s="10">
        <v>0.02</v>
      </c>
      <c r="E8" s="9">
        <v>7</v>
      </c>
      <c r="F8" s="9">
        <f t="shared" si="0"/>
        <v>0.14000000000000001</v>
      </c>
    </row>
    <row r="9" spans="1:6" ht="23.45" customHeight="1" x14ac:dyDescent="0.25">
      <c r="A9" s="63"/>
      <c r="B9" s="66"/>
      <c r="C9" s="9" t="s">
        <v>88</v>
      </c>
      <c r="D9" s="10">
        <v>0.02</v>
      </c>
      <c r="E9" s="9">
        <v>9</v>
      </c>
      <c r="F9" s="9">
        <f t="shared" si="0"/>
        <v>0.18</v>
      </c>
    </row>
    <row r="10" spans="1:6" ht="23.45" customHeight="1" x14ac:dyDescent="0.25">
      <c r="A10" s="63"/>
      <c r="B10" s="66"/>
      <c r="C10" s="9" t="s">
        <v>89</v>
      </c>
      <c r="D10" s="10">
        <v>0.02</v>
      </c>
      <c r="E10" s="9">
        <v>9</v>
      </c>
      <c r="F10" s="9">
        <f t="shared" si="0"/>
        <v>0.18</v>
      </c>
    </row>
    <row r="11" spans="1:6" ht="23.45" customHeight="1" x14ac:dyDescent="0.25">
      <c r="A11" s="63"/>
      <c r="B11" s="66"/>
      <c r="C11" s="9" t="s">
        <v>90</v>
      </c>
      <c r="D11" s="10">
        <v>0.02</v>
      </c>
      <c r="E11" s="9">
        <v>7</v>
      </c>
      <c r="F11" s="9">
        <f t="shared" si="0"/>
        <v>0.14000000000000001</v>
      </c>
    </row>
    <row r="12" spans="1:6" ht="23.45" customHeight="1" x14ac:dyDescent="0.25">
      <c r="A12" s="63"/>
      <c r="B12" s="66"/>
      <c r="C12" s="9" t="s">
        <v>91</v>
      </c>
      <c r="D12" s="10">
        <v>0.02</v>
      </c>
      <c r="E12" s="9">
        <v>0</v>
      </c>
      <c r="F12" s="9">
        <f t="shared" si="0"/>
        <v>0</v>
      </c>
    </row>
    <row r="13" spans="1:6" ht="23.45" customHeight="1" x14ac:dyDescent="0.25">
      <c r="A13" s="63"/>
      <c r="B13" s="66"/>
      <c r="C13" s="9" t="s">
        <v>92</v>
      </c>
      <c r="D13" s="10">
        <v>0.01</v>
      </c>
      <c r="E13" s="9">
        <v>9</v>
      </c>
      <c r="F13" s="9">
        <f t="shared" si="0"/>
        <v>0.09</v>
      </c>
    </row>
    <row r="14" spans="1:6" ht="23.45" customHeight="1" x14ac:dyDescent="0.25">
      <c r="A14" s="63"/>
      <c r="B14" s="66"/>
      <c r="C14" s="9" t="s">
        <v>93</v>
      </c>
      <c r="D14" s="10">
        <v>0.01</v>
      </c>
      <c r="E14" s="9">
        <v>8</v>
      </c>
      <c r="F14" s="9">
        <f t="shared" si="0"/>
        <v>0.08</v>
      </c>
    </row>
    <row r="15" spans="1:6" ht="23.45" customHeight="1" x14ac:dyDescent="0.25">
      <c r="A15" s="63"/>
      <c r="B15" s="66"/>
      <c r="C15" s="9" t="s">
        <v>94</v>
      </c>
      <c r="D15" s="10">
        <v>0.01</v>
      </c>
      <c r="E15" s="9">
        <v>0</v>
      </c>
      <c r="F15" s="9">
        <f t="shared" si="0"/>
        <v>0</v>
      </c>
    </row>
    <row r="16" spans="1:6" ht="23.45" customHeight="1" x14ac:dyDescent="0.25">
      <c r="A16" s="63"/>
      <c r="B16" s="66"/>
      <c r="C16" s="9" t="s">
        <v>95</v>
      </c>
      <c r="D16" s="10">
        <v>0.01</v>
      </c>
      <c r="E16" s="9">
        <v>8</v>
      </c>
      <c r="F16" s="9">
        <f t="shared" si="0"/>
        <v>0.08</v>
      </c>
    </row>
    <row r="17" spans="1:11" ht="23.45" customHeight="1" x14ac:dyDescent="0.25">
      <c r="A17" s="64"/>
      <c r="B17" s="66"/>
      <c r="C17" s="9" t="s">
        <v>96</v>
      </c>
      <c r="D17" s="10">
        <v>0.01</v>
      </c>
      <c r="E17" s="9">
        <v>8</v>
      </c>
      <c r="F17" s="9">
        <f t="shared" si="0"/>
        <v>0.08</v>
      </c>
    </row>
    <row r="18" spans="1:11" ht="64.900000000000006" customHeight="1" x14ac:dyDescent="0.25">
      <c r="A18" s="67" t="s">
        <v>97</v>
      </c>
      <c r="B18" s="68"/>
      <c r="C18" s="6" t="s">
        <v>98</v>
      </c>
      <c r="D18" s="5">
        <v>1</v>
      </c>
      <c r="E18" s="4">
        <v>8</v>
      </c>
      <c r="F18" s="4">
        <f t="shared" si="0"/>
        <v>8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9" t="s">
        <v>99</v>
      </c>
      <c r="B20" s="24" t="s">
        <v>100</v>
      </c>
      <c r="C20" s="52" t="s">
        <v>110</v>
      </c>
      <c r="D20" s="2"/>
      <c r="E20" s="2"/>
      <c r="F20" s="2"/>
      <c r="I20" s="57" t="s">
        <v>102</v>
      </c>
      <c r="J20" s="21" t="s">
        <v>103</v>
      </c>
      <c r="K20" s="22" t="s">
        <v>104</v>
      </c>
    </row>
    <row r="21" spans="1:11" ht="61.5" x14ac:dyDescent="0.25">
      <c r="A21" s="69"/>
      <c r="B21" s="24" t="s">
        <v>105</v>
      </c>
      <c r="C21" s="24" t="s">
        <v>106</v>
      </c>
      <c r="D21" s="2"/>
      <c r="E21" s="2"/>
      <c r="F21" s="2"/>
      <c r="I21" s="58"/>
      <c r="J21" s="23">
        <f>SUM(F2:F17)</f>
        <v>8.1399999999999988</v>
      </c>
      <c r="K21" s="22">
        <f>SUM(F18)</f>
        <v>8</v>
      </c>
    </row>
    <row r="22" spans="1:11" ht="33.6" customHeight="1" x14ac:dyDescent="0.25">
      <c r="A22" s="2"/>
      <c r="B22" s="2"/>
      <c r="C22" s="2"/>
      <c r="D22" s="2"/>
      <c r="E22" s="2"/>
      <c r="F22" s="2"/>
      <c r="I22" s="59"/>
      <c r="J22" s="19" t="s">
        <v>107</v>
      </c>
      <c r="K22" s="20" t="s">
        <v>107</v>
      </c>
    </row>
    <row r="23" spans="1:11" ht="33.75" x14ac:dyDescent="0.25">
      <c r="A23" s="2"/>
      <c r="B23" s="2"/>
      <c r="C23" s="2"/>
      <c r="D23" s="2"/>
      <c r="E23" s="2"/>
      <c r="F23" s="2"/>
      <c r="I23" s="17">
        <v>91</v>
      </c>
      <c r="J23" s="13">
        <f>I23/J21</f>
        <v>11.17936117936118</v>
      </c>
      <c r="K23" s="14">
        <f>I23/K21</f>
        <v>11.375</v>
      </c>
    </row>
    <row r="24" spans="1:11" ht="33.75" x14ac:dyDescent="0.25">
      <c r="A24" s="2"/>
      <c r="B24" s="2"/>
      <c r="C24" s="2"/>
      <c r="D24" s="2"/>
      <c r="E24" s="2"/>
      <c r="F24" s="2"/>
      <c r="I24" s="18">
        <v>140</v>
      </c>
      <c r="J24" s="15">
        <f>I24/J21</f>
        <v>17.199017199017202</v>
      </c>
      <c r="K24" s="16">
        <f>I24/K21</f>
        <v>17.5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3351D-EA00-4816-9C16-F46389A2F6EA}">
  <dimension ref="A1:K25"/>
  <sheetViews>
    <sheetView zoomScale="70" zoomScaleNormal="70" workbookViewId="0">
      <selection activeCell="D24" sqref="D24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60"/>
      <c r="B1" s="61"/>
      <c r="C1" s="11" t="s">
        <v>74</v>
      </c>
      <c r="D1" s="11" t="s">
        <v>75</v>
      </c>
      <c r="E1" s="11" t="s">
        <v>76</v>
      </c>
      <c r="F1" s="11" t="s">
        <v>77</v>
      </c>
    </row>
    <row r="2" spans="1:6" ht="18" customHeight="1" x14ac:dyDescent="0.25">
      <c r="A2" s="62" t="s">
        <v>78</v>
      </c>
      <c r="B2" s="65" t="s">
        <v>79</v>
      </c>
      <c r="C2" s="7" t="s">
        <v>80</v>
      </c>
      <c r="D2" s="8">
        <v>0.5</v>
      </c>
      <c r="E2" s="7">
        <v>6</v>
      </c>
      <c r="F2" s="7">
        <f>D2*E2</f>
        <v>3</v>
      </c>
    </row>
    <row r="3" spans="1:6" ht="23.45" customHeight="1" x14ac:dyDescent="0.25">
      <c r="A3" s="63"/>
      <c r="B3" s="65"/>
      <c r="C3" s="7" t="s">
        <v>81</v>
      </c>
      <c r="D3" s="8">
        <v>0.15</v>
      </c>
      <c r="E3" s="7">
        <v>8</v>
      </c>
      <c r="F3" s="7">
        <f t="shared" ref="F3:F18" si="0">D3*E3</f>
        <v>1.2</v>
      </c>
    </row>
    <row r="4" spans="1:6" ht="23.45" customHeight="1" x14ac:dyDescent="0.25">
      <c r="A4" s="63"/>
      <c r="B4" s="65"/>
      <c r="C4" s="7" t="s">
        <v>82</v>
      </c>
      <c r="D4" s="8">
        <v>0.1</v>
      </c>
      <c r="E4" s="7">
        <v>7</v>
      </c>
      <c r="F4" s="7">
        <f t="shared" si="0"/>
        <v>0.70000000000000007</v>
      </c>
    </row>
    <row r="5" spans="1:6" ht="23.45" customHeight="1" x14ac:dyDescent="0.25">
      <c r="A5" s="63"/>
      <c r="B5" s="66" t="s">
        <v>83</v>
      </c>
      <c r="C5" s="9" t="s">
        <v>84</v>
      </c>
      <c r="D5" s="10">
        <v>0.04</v>
      </c>
      <c r="E5" s="9">
        <v>7</v>
      </c>
      <c r="F5" s="9">
        <f t="shared" si="0"/>
        <v>0.28000000000000003</v>
      </c>
    </row>
    <row r="6" spans="1:6" ht="23.45" customHeight="1" x14ac:dyDescent="0.25">
      <c r="A6" s="63"/>
      <c r="B6" s="66"/>
      <c r="C6" s="9" t="s">
        <v>85</v>
      </c>
      <c r="D6" s="10">
        <v>0.03</v>
      </c>
      <c r="E6" s="9">
        <v>6</v>
      </c>
      <c r="F6" s="9">
        <f t="shared" si="0"/>
        <v>0.18</v>
      </c>
    </row>
    <row r="7" spans="1:6" ht="23.45" customHeight="1" x14ac:dyDescent="0.25">
      <c r="A7" s="63"/>
      <c r="B7" s="66"/>
      <c r="C7" s="9" t="s">
        <v>86</v>
      </c>
      <c r="D7" s="10">
        <v>0.03</v>
      </c>
      <c r="E7" s="9">
        <v>8</v>
      </c>
      <c r="F7" s="9">
        <f t="shared" si="0"/>
        <v>0.24</v>
      </c>
    </row>
    <row r="8" spans="1:6" ht="23.45" customHeight="1" x14ac:dyDescent="0.25">
      <c r="A8" s="63"/>
      <c r="B8" s="66"/>
      <c r="C8" s="9" t="s">
        <v>87</v>
      </c>
      <c r="D8" s="10">
        <v>0.02</v>
      </c>
      <c r="E8" s="9">
        <v>7</v>
      </c>
      <c r="F8" s="9">
        <f t="shared" si="0"/>
        <v>0.14000000000000001</v>
      </c>
    </row>
    <row r="9" spans="1:6" ht="23.45" customHeight="1" x14ac:dyDescent="0.25">
      <c r="A9" s="63"/>
      <c r="B9" s="66"/>
      <c r="C9" s="9" t="s">
        <v>88</v>
      </c>
      <c r="D9" s="10">
        <v>0.02</v>
      </c>
      <c r="E9" s="9">
        <v>8</v>
      </c>
      <c r="F9" s="9">
        <f t="shared" si="0"/>
        <v>0.16</v>
      </c>
    </row>
    <row r="10" spans="1:6" ht="23.45" customHeight="1" x14ac:dyDescent="0.25">
      <c r="A10" s="63"/>
      <c r="B10" s="66"/>
      <c r="C10" s="9" t="s">
        <v>89</v>
      </c>
      <c r="D10" s="10">
        <v>0.02</v>
      </c>
      <c r="E10" s="9">
        <v>9</v>
      </c>
      <c r="F10" s="9">
        <f t="shared" si="0"/>
        <v>0.18</v>
      </c>
    </row>
    <row r="11" spans="1:6" ht="23.45" customHeight="1" x14ac:dyDescent="0.25">
      <c r="A11" s="63"/>
      <c r="B11" s="66"/>
      <c r="C11" s="9" t="s">
        <v>90</v>
      </c>
      <c r="D11" s="10">
        <v>0.02</v>
      </c>
      <c r="E11" s="9">
        <v>7</v>
      </c>
      <c r="F11" s="9">
        <f t="shared" si="0"/>
        <v>0.14000000000000001</v>
      </c>
    </row>
    <row r="12" spans="1:6" ht="23.45" customHeight="1" x14ac:dyDescent="0.25">
      <c r="A12" s="63"/>
      <c r="B12" s="66"/>
      <c r="C12" s="9" t="s">
        <v>91</v>
      </c>
      <c r="D12" s="10">
        <v>0.02</v>
      </c>
      <c r="E12" s="9">
        <v>0</v>
      </c>
      <c r="F12" s="9">
        <f t="shared" si="0"/>
        <v>0</v>
      </c>
    </row>
    <row r="13" spans="1:6" ht="23.45" customHeight="1" x14ac:dyDescent="0.25">
      <c r="A13" s="63"/>
      <c r="B13" s="66"/>
      <c r="C13" s="9" t="s">
        <v>92</v>
      </c>
      <c r="D13" s="10">
        <v>0.01</v>
      </c>
      <c r="E13" s="9">
        <v>8</v>
      </c>
      <c r="F13" s="9">
        <f t="shared" si="0"/>
        <v>0.08</v>
      </c>
    </row>
    <row r="14" spans="1:6" ht="23.45" customHeight="1" x14ac:dyDescent="0.25">
      <c r="A14" s="63"/>
      <c r="B14" s="66"/>
      <c r="C14" s="9" t="s">
        <v>93</v>
      </c>
      <c r="D14" s="10">
        <v>0.01</v>
      </c>
      <c r="E14" s="9">
        <v>8</v>
      </c>
      <c r="F14" s="9">
        <f t="shared" si="0"/>
        <v>0.08</v>
      </c>
    </row>
    <row r="15" spans="1:6" ht="23.45" customHeight="1" x14ac:dyDescent="0.25">
      <c r="A15" s="63"/>
      <c r="B15" s="66"/>
      <c r="C15" s="9" t="s">
        <v>94</v>
      </c>
      <c r="D15" s="10">
        <v>0.01</v>
      </c>
      <c r="E15" s="9">
        <v>0</v>
      </c>
      <c r="F15" s="9">
        <f t="shared" si="0"/>
        <v>0</v>
      </c>
    </row>
    <row r="16" spans="1:6" ht="23.45" customHeight="1" x14ac:dyDescent="0.25">
      <c r="A16" s="63"/>
      <c r="B16" s="66"/>
      <c r="C16" s="9" t="s">
        <v>95</v>
      </c>
      <c r="D16" s="10">
        <v>0.01</v>
      </c>
      <c r="E16" s="9">
        <v>8</v>
      </c>
      <c r="F16" s="9">
        <f t="shared" si="0"/>
        <v>0.08</v>
      </c>
    </row>
    <row r="17" spans="1:11" ht="23.45" customHeight="1" x14ac:dyDescent="0.25">
      <c r="A17" s="64"/>
      <c r="B17" s="66"/>
      <c r="C17" s="9" t="s">
        <v>96</v>
      </c>
      <c r="D17" s="10">
        <v>0.01</v>
      </c>
      <c r="E17" s="9">
        <v>8</v>
      </c>
      <c r="F17" s="9">
        <f t="shared" si="0"/>
        <v>0.08</v>
      </c>
    </row>
    <row r="18" spans="1:11" ht="64.900000000000006" customHeight="1" x14ac:dyDescent="0.25">
      <c r="A18" s="67" t="s">
        <v>97</v>
      </c>
      <c r="B18" s="68"/>
      <c r="C18" s="6" t="s">
        <v>98</v>
      </c>
      <c r="D18" s="5">
        <v>1</v>
      </c>
      <c r="E18" s="4">
        <v>9</v>
      </c>
      <c r="F18" s="4">
        <f t="shared" si="0"/>
        <v>9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9" t="s">
        <v>99</v>
      </c>
      <c r="B20" s="24" t="s">
        <v>100</v>
      </c>
      <c r="C20" s="52" t="s">
        <v>110</v>
      </c>
      <c r="D20" s="2"/>
      <c r="E20" s="2"/>
      <c r="F20" s="2"/>
      <c r="I20" s="57" t="s">
        <v>102</v>
      </c>
      <c r="J20" s="21" t="s">
        <v>103</v>
      </c>
      <c r="K20" s="22" t="s">
        <v>104</v>
      </c>
    </row>
    <row r="21" spans="1:11" ht="61.5" x14ac:dyDescent="0.25">
      <c r="A21" s="69"/>
      <c r="B21" s="24" t="s">
        <v>105</v>
      </c>
      <c r="C21" s="24" t="s">
        <v>106</v>
      </c>
      <c r="D21" s="2"/>
      <c r="E21" s="2"/>
      <c r="F21" s="2"/>
      <c r="I21" s="58"/>
      <c r="J21" s="23">
        <f>SUM(F2:F17)</f>
        <v>6.54</v>
      </c>
      <c r="K21" s="22">
        <f>SUM(F18)</f>
        <v>9</v>
      </c>
    </row>
    <row r="22" spans="1:11" ht="33.6" customHeight="1" x14ac:dyDescent="0.25">
      <c r="A22" s="2"/>
      <c r="B22" s="2"/>
      <c r="C22" s="2"/>
      <c r="D22" s="2"/>
      <c r="E22" s="2"/>
      <c r="F22" s="2"/>
      <c r="I22" s="59"/>
      <c r="J22" s="19" t="s">
        <v>107</v>
      </c>
      <c r="K22" s="20" t="s">
        <v>107</v>
      </c>
    </row>
    <row r="23" spans="1:11" ht="33.75" x14ac:dyDescent="0.25">
      <c r="A23" s="2"/>
      <c r="B23" s="2"/>
      <c r="C23" s="2"/>
      <c r="D23" s="2"/>
      <c r="E23" s="2"/>
      <c r="F23" s="2"/>
      <c r="I23" s="17">
        <v>91</v>
      </c>
      <c r="J23" s="13">
        <f>I23/J21</f>
        <v>13.914373088685016</v>
      </c>
      <c r="K23" s="14">
        <f>I23/K21</f>
        <v>10.111111111111111</v>
      </c>
    </row>
    <row r="24" spans="1:11" ht="33.75" x14ac:dyDescent="0.25">
      <c r="A24" s="2"/>
      <c r="B24" s="2"/>
      <c r="C24" s="2"/>
      <c r="D24" s="2"/>
      <c r="E24" s="2"/>
      <c r="F24" s="2"/>
      <c r="I24" s="18">
        <v>150</v>
      </c>
      <c r="J24" s="15">
        <f>I24/J21</f>
        <v>22.935779816513762</v>
      </c>
      <c r="K24" s="16">
        <f>I24/K21</f>
        <v>16.666666666666668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F12BC-54BA-438C-8AAB-55D968E16716}">
  <dimension ref="A1:K25"/>
  <sheetViews>
    <sheetView zoomScale="70" zoomScaleNormal="70" workbookViewId="0">
      <selection activeCell="C21" sqref="C21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60"/>
      <c r="B1" s="61"/>
      <c r="C1" s="11" t="s">
        <v>74</v>
      </c>
      <c r="D1" s="11" t="s">
        <v>75</v>
      </c>
      <c r="E1" s="11" t="s">
        <v>76</v>
      </c>
      <c r="F1" s="11" t="s">
        <v>77</v>
      </c>
    </row>
    <row r="2" spans="1:6" ht="18" customHeight="1" x14ac:dyDescent="0.25">
      <c r="A2" s="62" t="s">
        <v>78</v>
      </c>
      <c r="B2" s="65" t="s">
        <v>79</v>
      </c>
      <c r="C2" s="7" t="s">
        <v>80</v>
      </c>
      <c r="D2" s="8">
        <v>0.5</v>
      </c>
      <c r="E2" s="7">
        <v>7</v>
      </c>
      <c r="F2" s="7">
        <f>D2*E2</f>
        <v>3.5</v>
      </c>
    </row>
    <row r="3" spans="1:6" ht="23.45" customHeight="1" x14ac:dyDescent="0.25">
      <c r="A3" s="63"/>
      <c r="B3" s="65"/>
      <c r="C3" s="7" t="s">
        <v>81</v>
      </c>
      <c r="D3" s="8">
        <v>0.15</v>
      </c>
      <c r="E3" s="7">
        <v>7</v>
      </c>
      <c r="F3" s="7">
        <f t="shared" ref="F3:F18" si="0">D3*E3</f>
        <v>1.05</v>
      </c>
    </row>
    <row r="4" spans="1:6" ht="23.45" customHeight="1" x14ac:dyDescent="0.25">
      <c r="A4" s="63"/>
      <c r="B4" s="65"/>
      <c r="C4" s="7" t="s">
        <v>82</v>
      </c>
      <c r="D4" s="8">
        <v>0.1</v>
      </c>
      <c r="E4" s="7">
        <v>7</v>
      </c>
      <c r="F4" s="7">
        <f t="shared" si="0"/>
        <v>0.70000000000000007</v>
      </c>
    </row>
    <row r="5" spans="1:6" ht="23.45" customHeight="1" x14ac:dyDescent="0.25">
      <c r="A5" s="63"/>
      <c r="B5" s="66" t="s">
        <v>83</v>
      </c>
      <c r="C5" s="9" t="s">
        <v>84</v>
      </c>
      <c r="D5" s="10">
        <v>0.04</v>
      </c>
      <c r="E5" s="9">
        <v>6</v>
      </c>
      <c r="F5" s="9">
        <f t="shared" si="0"/>
        <v>0.24</v>
      </c>
    </row>
    <row r="6" spans="1:6" ht="23.45" customHeight="1" x14ac:dyDescent="0.25">
      <c r="A6" s="63"/>
      <c r="B6" s="66"/>
      <c r="C6" s="9" t="s">
        <v>85</v>
      </c>
      <c r="D6" s="10">
        <v>0.03</v>
      </c>
      <c r="E6" s="9">
        <v>7</v>
      </c>
      <c r="F6" s="9">
        <f t="shared" si="0"/>
        <v>0.21</v>
      </c>
    </row>
    <row r="7" spans="1:6" ht="23.45" customHeight="1" x14ac:dyDescent="0.25">
      <c r="A7" s="63"/>
      <c r="B7" s="66"/>
      <c r="C7" s="9" t="s">
        <v>86</v>
      </c>
      <c r="D7" s="10">
        <v>0.03</v>
      </c>
      <c r="E7" s="9">
        <v>7</v>
      </c>
      <c r="F7" s="9">
        <f t="shared" si="0"/>
        <v>0.21</v>
      </c>
    </row>
    <row r="8" spans="1:6" ht="23.45" customHeight="1" x14ac:dyDescent="0.25">
      <c r="A8" s="63"/>
      <c r="B8" s="66"/>
      <c r="C8" s="9" t="s">
        <v>87</v>
      </c>
      <c r="D8" s="10">
        <v>0.02</v>
      </c>
      <c r="E8" s="9">
        <v>6</v>
      </c>
      <c r="F8" s="9">
        <f t="shared" si="0"/>
        <v>0.12</v>
      </c>
    </row>
    <row r="9" spans="1:6" ht="23.45" customHeight="1" x14ac:dyDescent="0.25">
      <c r="A9" s="63"/>
      <c r="B9" s="66"/>
      <c r="C9" s="9" t="s">
        <v>88</v>
      </c>
      <c r="D9" s="10">
        <v>0.02</v>
      </c>
      <c r="E9" s="9">
        <v>6</v>
      </c>
      <c r="F9" s="9">
        <f t="shared" si="0"/>
        <v>0.12</v>
      </c>
    </row>
    <row r="10" spans="1:6" ht="23.45" customHeight="1" x14ac:dyDescent="0.25">
      <c r="A10" s="63"/>
      <c r="B10" s="66"/>
      <c r="C10" s="9" t="s">
        <v>89</v>
      </c>
      <c r="D10" s="10">
        <v>0.02</v>
      </c>
      <c r="E10" s="9">
        <v>0</v>
      </c>
      <c r="F10" s="9">
        <f t="shared" si="0"/>
        <v>0</v>
      </c>
    </row>
    <row r="11" spans="1:6" ht="23.45" customHeight="1" x14ac:dyDescent="0.25">
      <c r="A11" s="63"/>
      <c r="B11" s="66"/>
      <c r="C11" s="9" t="s">
        <v>90</v>
      </c>
      <c r="D11" s="10">
        <v>0.02</v>
      </c>
      <c r="E11" s="9">
        <v>0</v>
      </c>
      <c r="F11" s="9">
        <f t="shared" si="0"/>
        <v>0</v>
      </c>
    </row>
    <row r="12" spans="1:6" ht="23.45" customHeight="1" x14ac:dyDescent="0.25">
      <c r="A12" s="63"/>
      <c r="B12" s="66"/>
      <c r="C12" s="9" t="s">
        <v>91</v>
      </c>
      <c r="D12" s="10">
        <v>0.02</v>
      </c>
      <c r="E12" s="9">
        <v>0</v>
      </c>
      <c r="F12" s="9">
        <f t="shared" si="0"/>
        <v>0</v>
      </c>
    </row>
    <row r="13" spans="1:6" ht="23.45" customHeight="1" x14ac:dyDescent="0.25">
      <c r="A13" s="63"/>
      <c r="B13" s="66"/>
      <c r="C13" s="9" t="s">
        <v>92</v>
      </c>
      <c r="D13" s="10">
        <v>0.01</v>
      </c>
      <c r="E13" s="9">
        <v>0</v>
      </c>
      <c r="F13" s="9">
        <f t="shared" si="0"/>
        <v>0</v>
      </c>
    </row>
    <row r="14" spans="1:6" ht="23.45" customHeight="1" x14ac:dyDescent="0.25">
      <c r="A14" s="63"/>
      <c r="B14" s="66"/>
      <c r="C14" s="9" t="s">
        <v>93</v>
      </c>
      <c r="D14" s="10">
        <v>0.01</v>
      </c>
      <c r="E14" s="9">
        <v>6</v>
      </c>
      <c r="F14" s="9">
        <f t="shared" si="0"/>
        <v>0.06</v>
      </c>
    </row>
    <row r="15" spans="1:6" ht="23.45" customHeight="1" x14ac:dyDescent="0.25">
      <c r="A15" s="63"/>
      <c r="B15" s="66"/>
      <c r="C15" s="9" t="s">
        <v>94</v>
      </c>
      <c r="D15" s="10">
        <v>0.01</v>
      </c>
      <c r="E15" s="9">
        <v>8</v>
      </c>
      <c r="F15" s="9">
        <f t="shared" si="0"/>
        <v>0.08</v>
      </c>
    </row>
    <row r="16" spans="1:6" ht="23.45" customHeight="1" x14ac:dyDescent="0.25">
      <c r="A16" s="63"/>
      <c r="B16" s="66"/>
      <c r="C16" s="9" t="s">
        <v>95</v>
      </c>
      <c r="D16" s="10">
        <v>0.01</v>
      </c>
      <c r="E16" s="9">
        <v>0</v>
      </c>
      <c r="F16" s="9">
        <f t="shared" si="0"/>
        <v>0</v>
      </c>
    </row>
    <row r="17" spans="1:11" ht="23.45" customHeight="1" x14ac:dyDescent="0.25">
      <c r="A17" s="64"/>
      <c r="B17" s="66"/>
      <c r="C17" s="9" t="s">
        <v>96</v>
      </c>
      <c r="D17" s="10">
        <v>0.01</v>
      </c>
      <c r="E17" s="9">
        <v>0</v>
      </c>
      <c r="F17" s="9">
        <f t="shared" si="0"/>
        <v>0</v>
      </c>
    </row>
    <row r="18" spans="1:11" ht="64.900000000000006" customHeight="1" x14ac:dyDescent="0.25">
      <c r="A18" s="67" t="s">
        <v>97</v>
      </c>
      <c r="B18" s="68"/>
      <c r="C18" s="6" t="s">
        <v>98</v>
      </c>
      <c r="D18" s="5">
        <v>1</v>
      </c>
      <c r="E18" s="4">
        <v>7</v>
      </c>
      <c r="F18" s="4">
        <f t="shared" si="0"/>
        <v>7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9" t="s">
        <v>99</v>
      </c>
      <c r="B20" s="24" t="s">
        <v>100</v>
      </c>
      <c r="C20" s="24" t="s">
        <v>101</v>
      </c>
      <c r="D20" s="2"/>
      <c r="E20" s="2"/>
      <c r="F20" s="2"/>
      <c r="I20" s="57" t="s">
        <v>102</v>
      </c>
      <c r="J20" s="21" t="s">
        <v>103</v>
      </c>
      <c r="K20" s="22" t="s">
        <v>104</v>
      </c>
    </row>
    <row r="21" spans="1:11" ht="61.5" x14ac:dyDescent="0.25">
      <c r="A21" s="69"/>
      <c r="B21" s="24" t="s">
        <v>105</v>
      </c>
      <c r="C21" s="24" t="s">
        <v>111</v>
      </c>
      <c r="D21" s="2"/>
      <c r="E21" s="2"/>
      <c r="F21" s="2"/>
      <c r="I21" s="58"/>
      <c r="J21" s="23">
        <f>SUM(F2:F17)</f>
        <v>6.29</v>
      </c>
      <c r="K21" s="22">
        <f>SUM(F18)</f>
        <v>7</v>
      </c>
    </row>
    <row r="22" spans="1:11" ht="33.6" customHeight="1" x14ac:dyDescent="0.25">
      <c r="A22" s="2"/>
      <c r="B22" s="2"/>
      <c r="C22" s="2"/>
      <c r="D22" s="2"/>
      <c r="E22" s="2"/>
      <c r="F22" s="2"/>
      <c r="I22" s="59"/>
      <c r="J22" s="19" t="s">
        <v>107</v>
      </c>
      <c r="K22" s="20" t="s">
        <v>107</v>
      </c>
    </row>
    <row r="23" spans="1:11" ht="33.75" x14ac:dyDescent="0.25">
      <c r="A23" s="2"/>
      <c r="B23" s="2"/>
      <c r="C23" s="2"/>
      <c r="D23" s="2"/>
      <c r="E23" s="2"/>
      <c r="F23" s="2"/>
      <c r="I23" s="17">
        <v>65</v>
      </c>
      <c r="J23" s="13">
        <f>I23/J21</f>
        <v>10.333863275039745</v>
      </c>
      <c r="K23" s="14">
        <f>I23/K21</f>
        <v>9.2857142857142865</v>
      </c>
    </row>
    <row r="24" spans="1:11" ht="33.75" x14ac:dyDescent="0.25">
      <c r="A24" s="2"/>
      <c r="B24" s="2"/>
      <c r="C24" s="2"/>
      <c r="D24" s="2"/>
      <c r="E24" s="2"/>
      <c r="F24" s="2"/>
      <c r="I24" s="18">
        <v>120</v>
      </c>
      <c r="J24" s="15">
        <f>I24/J21</f>
        <v>19.077901430842608</v>
      </c>
      <c r="K24" s="16">
        <f>I24/K21</f>
        <v>17.142857142857142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80E59-6A25-4012-905D-272C25C98476}">
  <dimension ref="A1:K25"/>
  <sheetViews>
    <sheetView zoomScale="70" zoomScaleNormal="70" workbookViewId="0">
      <selection activeCell="C20" sqref="C20"/>
    </sheetView>
  </sheetViews>
  <sheetFormatPr defaultRowHeight="15" x14ac:dyDescent="0.25"/>
  <cols>
    <col min="1" max="1" width="41.42578125" customWidth="1"/>
    <col min="2" max="2" width="36" customWidth="1"/>
    <col min="3" max="3" width="38.85546875" customWidth="1"/>
    <col min="4" max="4" width="18" bestFit="1" customWidth="1"/>
    <col min="5" max="5" width="28.7109375" bestFit="1" customWidth="1"/>
    <col min="6" max="6" width="37.5703125" bestFit="1" customWidth="1"/>
    <col min="8" max="8" width="8.85546875" customWidth="1"/>
    <col min="9" max="9" width="20" customWidth="1"/>
    <col min="10" max="11" width="50" customWidth="1"/>
  </cols>
  <sheetData>
    <row r="1" spans="1:6" ht="72" x14ac:dyDescent="0.25">
      <c r="A1" s="60"/>
      <c r="B1" s="61"/>
      <c r="C1" s="11" t="s">
        <v>74</v>
      </c>
      <c r="D1" s="11" t="s">
        <v>75</v>
      </c>
      <c r="E1" s="11" t="s">
        <v>76</v>
      </c>
      <c r="F1" s="11" t="s">
        <v>77</v>
      </c>
    </row>
    <row r="2" spans="1:6" ht="18" customHeight="1" x14ac:dyDescent="0.25">
      <c r="A2" s="62" t="s">
        <v>78</v>
      </c>
      <c r="B2" s="65" t="s">
        <v>79</v>
      </c>
      <c r="C2" s="7" t="s">
        <v>80</v>
      </c>
      <c r="D2" s="8">
        <v>0.5</v>
      </c>
      <c r="E2" s="7">
        <v>7</v>
      </c>
      <c r="F2" s="7">
        <f>D2*E2</f>
        <v>3.5</v>
      </c>
    </row>
    <row r="3" spans="1:6" ht="23.45" customHeight="1" x14ac:dyDescent="0.25">
      <c r="A3" s="63"/>
      <c r="B3" s="65"/>
      <c r="C3" s="7" t="s">
        <v>81</v>
      </c>
      <c r="D3" s="8">
        <v>0.15</v>
      </c>
      <c r="E3" s="7">
        <v>8</v>
      </c>
      <c r="F3" s="7">
        <f t="shared" ref="F3:F18" si="0">D3*E3</f>
        <v>1.2</v>
      </c>
    </row>
    <row r="4" spans="1:6" ht="23.45" customHeight="1" x14ac:dyDescent="0.25">
      <c r="A4" s="63"/>
      <c r="B4" s="65"/>
      <c r="C4" s="7" t="s">
        <v>82</v>
      </c>
      <c r="D4" s="8">
        <v>0.1</v>
      </c>
      <c r="E4" s="7">
        <v>9</v>
      </c>
      <c r="F4" s="7">
        <f t="shared" si="0"/>
        <v>0.9</v>
      </c>
    </row>
    <row r="5" spans="1:6" ht="23.45" customHeight="1" x14ac:dyDescent="0.25">
      <c r="A5" s="63"/>
      <c r="B5" s="66" t="s">
        <v>83</v>
      </c>
      <c r="C5" s="9" t="s">
        <v>84</v>
      </c>
      <c r="D5" s="10">
        <v>0.04</v>
      </c>
      <c r="E5" s="9">
        <v>9</v>
      </c>
      <c r="F5" s="9">
        <f t="shared" si="0"/>
        <v>0.36</v>
      </c>
    </row>
    <row r="6" spans="1:6" ht="23.45" customHeight="1" x14ac:dyDescent="0.25">
      <c r="A6" s="63"/>
      <c r="B6" s="66"/>
      <c r="C6" s="9" t="s">
        <v>85</v>
      </c>
      <c r="D6" s="10">
        <v>0.03</v>
      </c>
      <c r="E6" s="9">
        <v>8</v>
      </c>
      <c r="F6" s="9">
        <f t="shared" si="0"/>
        <v>0.24</v>
      </c>
    </row>
    <row r="7" spans="1:6" ht="23.45" customHeight="1" x14ac:dyDescent="0.25">
      <c r="A7" s="63"/>
      <c r="B7" s="66"/>
      <c r="C7" s="9" t="s">
        <v>86</v>
      </c>
      <c r="D7" s="10">
        <v>0.03</v>
      </c>
      <c r="E7" s="9">
        <v>2</v>
      </c>
      <c r="F7" s="9">
        <f t="shared" si="0"/>
        <v>0.06</v>
      </c>
    </row>
    <row r="8" spans="1:6" ht="23.45" customHeight="1" x14ac:dyDescent="0.25">
      <c r="A8" s="63"/>
      <c r="B8" s="66"/>
      <c r="C8" s="9" t="s">
        <v>87</v>
      </c>
      <c r="D8" s="10">
        <v>0.02</v>
      </c>
      <c r="E8" s="9">
        <v>7</v>
      </c>
      <c r="F8" s="9">
        <f t="shared" si="0"/>
        <v>0.14000000000000001</v>
      </c>
    </row>
    <row r="9" spans="1:6" ht="23.45" customHeight="1" x14ac:dyDescent="0.25">
      <c r="A9" s="63"/>
      <c r="B9" s="66"/>
      <c r="C9" s="9" t="s">
        <v>88</v>
      </c>
      <c r="D9" s="10">
        <v>0.02</v>
      </c>
      <c r="E9" s="9">
        <v>9</v>
      </c>
      <c r="F9" s="9">
        <f t="shared" si="0"/>
        <v>0.18</v>
      </c>
    </row>
    <row r="10" spans="1:6" ht="23.45" customHeight="1" x14ac:dyDescent="0.25">
      <c r="A10" s="63"/>
      <c r="B10" s="66"/>
      <c r="C10" s="9" t="s">
        <v>89</v>
      </c>
      <c r="D10" s="10">
        <v>0.02</v>
      </c>
      <c r="E10" s="9">
        <v>9</v>
      </c>
      <c r="F10" s="9">
        <f t="shared" si="0"/>
        <v>0.18</v>
      </c>
    </row>
    <row r="11" spans="1:6" ht="23.45" customHeight="1" x14ac:dyDescent="0.25">
      <c r="A11" s="63"/>
      <c r="B11" s="66"/>
      <c r="C11" s="9" t="s">
        <v>90</v>
      </c>
      <c r="D11" s="10">
        <v>0.02</v>
      </c>
      <c r="E11" s="9">
        <v>7</v>
      </c>
      <c r="F11" s="9">
        <f t="shared" si="0"/>
        <v>0.14000000000000001</v>
      </c>
    </row>
    <row r="12" spans="1:6" ht="23.45" customHeight="1" x14ac:dyDescent="0.25">
      <c r="A12" s="63"/>
      <c r="B12" s="66"/>
      <c r="C12" s="9" t="s">
        <v>91</v>
      </c>
      <c r="D12" s="10">
        <v>0.02</v>
      </c>
      <c r="E12" s="9">
        <v>7</v>
      </c>
      <c r="F12" s="9">
        <f t="shared" si="0"/>
        <v>0.14000000000000001</v>
      </c>
    </row>
    <row r="13" spans="1:6" ht="23.45" customHeight="1" x14ac:dyDescent="0.25">
      <c r="A13" s="63"/>
      <c r="B13" s="66"/>
      <c r="C13" s="9" t="s">
        <v>92</v>
      </c>
      <c r="D13" s="10">
        <v>0.01</v>
      </c>
      <c r="E13" s="9">
        <v>9</v>
      </c>
      <c r="F13" s="9">
        <f t="shared" si="0"/>
        <v>0.09</v>
      </c>
    </row>
    <row r="14" spans="1:6" ht="23.45" customHeight="1" x14ac:dyDescent="0.25">
      <c r="A14" s="63"/>
      <c r="B14" s="66"/>
      <c r="C14" s="9" t="s">
        <v>93</v>
      </c>
      <c r="D14" s="10">
        <v>0.01</v>
      </c>
      <c r="E14" s="9">
        <v>9</v>
      </c>
      <c r="F14" s="9">
        <f t="shared" si="0"/>
        <v>0.09</v>
      </c>
    </row>
    <row r="15" spans="1:6" ht="23.45" customHeight="1" x14ac:dyDescent="0.25">
      <c r="A15" s="63"/>
      <c r="B15" s="66"/>
      <c r="C15" s="9" t="s">
        <v>94</v>
      </c>
      <c r="D15" s="10">
        <v>0.01</v>
      </c>
      <c r="E15" s="9">
        <v>6</v>
      </c>
      <c r="F15" s="9">
        <f t="shared" si="0"/>
        <v>0.06</v>
      </c>
    </row>
    <row r="16" spans="1:6" ht="23.45" customHeight="1" x14ac:dyDescent="0.25">
      <c r="A16" s="63"/>
      <c r="B16" s="66"/>
      <c r="C16" s="9" t="s">
        <v>95</v>
      </c>
      <c r="D16" s="10">
        <v>0.01</v>
      </c>
      <c r="E16" s="9">
        <v>8</v>
      </c>
      <c r="F16" s="9">
        <f t="shared" si="0"/>
        <v>0.08</v>
      </c>
    </row>
    <row r="17" spans="1:11" ht="23.45" customHeight="1" x14ac:dyDescent="0.25">
      <c r="A17" s="64"/>
      <c r="B17" s="66"/>
      <c r="C17" s="9" t="s">
        <v>96</v>
      </c>
      <c r="D17" s="10">
        <v>0.01</v>
      </c>
      <c r="E17" s="9">
        <v>8</v>
      </c>
      <c r="F17" s="9">
        <f t="shared" si="0"/>
        <v>0.08</v>
      </c>
    </row>
    <row r="18" spans="1:11" ht="64.900000000000006" customHeight="1" x14ac:dyDescent="0.25">
      <c r="A18" s="67" t="s">
        <v>97</v>
      </c>
      <c r="B18" s="68"/>
      <c r="C18" s="6" t="s">
        <v>98</v>
      </c>
      <c r="D18" s="5">
        <v>1</v>
      </c>
      <c r="E18" s="4">
        <v>8</v>
      </c>
      <c r="F18" s="4">
        <f t="shared" si="0"/>
        <v>8</v>
      </c>
    </row>
    <row r="19" spans="1:11" ht="33.75" x14ac:dyDescent="0.25">
      <c r="A19" s="1"/>
      <c r="B19" s="1"/>
      <c r="C19" s="2"/>
      <c r="D19" s="3"/>
      <c r="E19" s="2"/>
      <c r="F19" s="2"/>
    </row>
    <row r="20" spans="1:11" ht="61.5" x14ac:dyDescent="0.25">
      <c r="A20" s="69" t="s">
        <v>99</v>
      </c>
      <c r="B20" s="24" t="s">
        <v>100</v>
      </c>
      <c r="C20" s="52" t="s">
        <v>110</v>
      </c>
      <c r="D20" s="2"/>
      <c r="E20" s="2"/>
      <c r="F20" s="2"/>
      <c r="I20" s="57" t="s">
        <v>102</v>
      </c>
      <c r="J20" s="21" t="s">
        <v>103</v>
      </c>
      <c r="K20" s="22" t="s">
        <v>104</v>
      </c>
    </row>
    <row r="21" spans="1:11" ht="61.5" x14ac:dyDescent="0.25">
      <c r="A21" s="69"/>
      <c r="B21" s="24" t="s">
        <v>105</v>
      </c>
      <c r="C21" s="24" t="s">
        <v>106</v>
      </c>
      <c r="D21" s="2"/>
      <c r="E21" s="2"/>
      <c r="F21" s="2"/>
      <c r="I21" s="58"/>
      <c r="J21" s="23">
        <f>SUM(F2:F17)</f>
        <v>7.4399999999999986</v>
      </c>
      <c r="K21" s="22">
        <f>SUM(F18)</f>
        <v>8</v>
      </c>
    </row>
    <row r="22" spans="1:11" ht="33.6" customHeight="1" x14ac:dyDescent="0.25">
      <c r="A22" s="2"/>
      <c r="B22" s="2"/>
      <c r="C22" s="2"/>
      <c r="D22" s="2"/>
      <c r="E22" s="2"/>
      <c r="F22" s="2"/>
      <c r="I22" s="59"/>
      <c r="J22" s="19" t="s">
        <v>107</v>
      </c>
      <c r="K22" s="20" t="s">
        <v>107</v>
      </c>
    </row>
    <row r="23" spans="1:11" ht="33.75" x14ac:dyDescent="0.25">
      <c r="A23" s="2"/>
      <c r="B23" s="2"/>
      <c r="C23" s="2"/>
      <c r="D23" s="2"/>
      <c r="E23" s="2"/>
      <c r="F23" s="2"/>
      <c r="I23" s="17">
        <v>65</v>
      </c>
      <c r="J23" s="13">
        <f>I23/J21</f>
        <v>8.7365591397849478</v>
      </c>
      <c r="K23" s="14">
        <f>I23/K21</f>
        <v>8.125</v>
      </c>
    </row>
    <row r="24" spans="1:11" ht="33.75" x14ac:dyDescent="0.25">
      <c r="A24" s="2"/>
      <c r="B24" s="2"/>
      <c r="C24" s="2"/>
      <c r="D24" s="2"/>
      <c r="E24" s="2"/>
      <c r="F24" s="2"/>
      <c r="I24" s="18">
        <v>90</v>
      </c>
      <c r="J24" s="15">
        <f>I24/J21</f>
        <v>12.09677419354839</v>
      </c>
      <c r="K24" s="16">
        <f>I24/K21</f>
        <v>11.25</v>
      </c>
    </row>
    <row r="25" spans="1:11" x14ac:dyDescent="0.25">
      <c r="A25" s="2"/>
      <c r="B25" s="2"/>
      <c r="C25" s="2"/>
      <c r="D25" s="2"/>
      <c r="E25" s="2"/>
      <c r="F25" s="2"/>
    </row>
  </sheetData>
  <mergeCells count="7">
    <mergeCell ref="I20:I22"/>
    <mergeCell ref="A1:B1"/>
    <mergeCell ref="A2:A17"/>
    <mergeCell ref="B2:B4"/>
    <mergeCell ref="B5:B17"/>
    <mergeCell ref="A18:B18"/>
    <mergeCell ref="A20: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Ranking</vt:lpstr>
      <vt:lpstr>SoundPeats Engine 4</vt:lpstr>
      <vt:lpstr>Edifier W240TN</vt:lpstr>
      <vt:lpstr>1MORE PistonBuds Pro Q30</vt:lpstr>
      <vt:lpstr>Technics AZ60</vt:lpstr>
      <vt:lpstr>Soundcore Liberty 3 Pro</vt:lpstr>
      <vt:lpstr>Soundcore Liberty 4</vt:lpstr>
      <vt:lpstr>Jabra Elite 4 Active</vt:lpstr>
      <vt:lpstr>Soundcore Liberty 4 NC</vt:lpstr>
      <vt:lpstr>Baseus Bowie MA10</vt:lpstr>
      <vt:lpstr>SoundPeats Air4 Pro</vt:lpstr>
      <vt:lpstr>realme Buds Air 5 Pro</vt:lpstr>
      <vt:lpstr>Tozo NC9 2024</vt:lpstr>
      <vt:lpstr>Tozo Crystal Pods</vt:lpstr>
      <vt:lpstr>EarFun Air Pro 4</vt:lpstr>
      <vt:lpstr>Nothing CMF Buds Pro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/>
  <dcterms:created xsi:type="dcterms:W3CDTF">2023-11-27T20:55:01Z</dcterms:created>
  <dcterms:modified xsi:type="dcterms:W3CDTF">2025-02-25T01:27:17Z</dcterms:modified>
  <cp:category/>
  <cp:contentStatus/>
</cp:coreProperties>
</file>