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benpe\Desktop\IUT\S2\PT\"/>
    </mc:Choice>
  </mc:AlternateContent>
  <xr:revisionPtr revIDLastSave="0" documentId="8_{AC2EE958-654E-40A9-BC29-A95DF2FA8CA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euil2" sheetId="2" r:id="rId1"/>
    <sheet name="Feuil1" sheetId="1" r:id="rId2"/>
    <sheet name="Feuil3" sheetId="3" r:id="rId3"/>
  </sheets>
  <definedNames>
    <definedName name="EF">Feuil1!$C$38</definedName>
    <definedName name="TCF">Feuil1!$C$22</definedName>
    <definedName name="UUCP">Feuil1!$E$62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55" i="1" l="1"/>
  <c r="E56" i="1"/>
  <c r="E57" i="1"/>
  <c r="E58" i="1"/>
  <c r="E59" i="1"/>
  <c r="E60" i="1"/>
  <c r="E61" i="1"/>
  <c r="E54" i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J8" i="1"/>
  <c r="F9" i="1"/>
  <c r="F10" i="1"/>
  <c r="F11" i="1"/>
  <c r="F12" i="1"/>
  <c r="F13" i="1"/>
  <c r="F14" i="1"/>
  <c r="F15" i="1"/>
  <c r="F16" i="1"/>
  <c r="F17" i="1"/>
  <c r="F18" i="1"/>
  <c r="F19" i="1"/>
  <c r="F20" i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J34" i="1"/>
  <c r="F35" i="1"/>
  <c r="J35" i="1" s="1"/>
  <c r="E35" i="2" l="1"/>
  <c r="B38" i="2" s="1"/>
  <c r="D15" i="2"/>
  <c r="F21" i="1"/>
  <c r="C22" i="1" s="1"/>
  <c r="E62" i="1"/>
  <c r="F36" i="1"/>
  <c r="C38" i="1" s="1"/>
  <c r="J36" i="1"/>
  <c r="C67" i="1" l="1"/>
  <c r="B72" i="1" s="1"/>
  <c r="C72" i="1" s="1"/>
  <c r="D72" i="1" s="1"/>
  <c r="E72" i="1" l="1"/>
</calcChain>
</file>

<file path=xl/sharedStrings.xml><?xml version="1.0" encoding="utf-8"?>
<sst xmlns="http://schemas.openxmlformats.org/spreadsheetml/2006/main" count="168" uniqueCount="125">
  <si>
    <t>Nom Use Case</t>
  </si>
  <si>
    <t>UAW</t>
  </si>
  <si>
    <t>UUCW</t>
  </si>
  <si>
    <t>Total (UUCP)</t>
  </si>
  <si>
    <t>Rechercher clients courriel</t>
  </si>
  <si>
    <t>verification abonnement</t>
  </si>
  <si>
    <t>generation message abo</t>
  </si>
  <si>
    <t>envoi mail</t>
  </si>
  <si>
    <t>enregistrer preferences portail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</si>
  <si>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</si>
  <si>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</si>
  <si>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</si>
  <si>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</si>
  <si>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</si>
  <si>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GRC</t>
  </si>
  <si>
    <t>TOTAL UUCP</t>
  </si>
  <si>
    <t>Matrice de facteurs de complexité du projet : TCF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</si>
  <si>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</si>
  <si>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</si>
  <si>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</si>
  <si>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</si>
  <si>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</si>
  <si>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</si>
  <si>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</si>
  <si>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</si>
  <si>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</si>
  <si>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</si>
  <si>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</si>
  <si>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T4</t>
  </si>
  <si>
    <t>traitement interne complexe</t>
  </si>
  <si>
    <t>T5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</si>
  <si>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</si>
  <si>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</si>
  <si>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</si>
  <si>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</si>
  <si>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</si>
  <si>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</si>
  <si>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</si>
  <si>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</si>
  <si>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</si>
  <si>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</si>
  <si>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</si>
  <si>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</si>
  <si>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</si>
  <si>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</si>
  <si>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</si>
  <si>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</si>
  <si>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</si>
  <si>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</si>
  <si>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ESTIMATION DE PROJET UCP</t>
  </si>
  <si>
    <t>Nom du projet :</t>
  </si>
  <si>
    <t>Justification</t>
  </si>
  <si>
    <t>Pas de performance attendue</t>
  </si>
  <si>
    <t>Application responsive</t>
  </si>
  <si>
    <t>Pas de difficultés</t>
  </si>
  <si>
    <t>Pas concerné</t>
  </si>
  <si>
    <t>Application web avec client léger donc installation simple</t>
  </si>
  <si>
    <t>Client peu qualifié : demande 1 soin particulier</t>
  </si>
  <si>
    <t>Différents navigateurs (Chrome, Firefox…)</t>
  </si>
  <si>
    <t>Mise en place difficiles de maintenance</t>
  </si>
  <si>
    <t>Authentification simple Login/MDP</t>
  </si>
  <si>
    <t>pas concerné</t>
  </si>
  <si>
    <t>Supposé simple d'utilisation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</si>
  <si>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</si>
  <si>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</si>
  <si>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</si>
  <si>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</si>
  <si>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</si>
  <si>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</si>
  <si>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</si>
  <si>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Equipe avec peu d'expérience sur UML</t>
  </si>
  <si>
    <t>E2</t>
  </si>
  <si>
    <t>expérience de l'application</t>
  </si>
  <si>
    <t>1ère fois</t>
  </si>
  <si>
    <t>E3</t>
  </si>
  <si>
    <t>expérience orientée objet</t>
  </si>
  <si>
    <t>E4</t>
  </si>
  <si>
    <t>capacité du responsable de l'analyse</t>
  </si>
  <si>
    <t>Peu expérimenté</t>
  </si>
  <si>
    <t>E5</t>
  </si>
  <si>
    <t>motivation</t>
  </si>
  <si>
    <t xml:space="preserve">équipe motivée </t>
  </si>
  <si>
    <t>E6</t>
  </si>
  <si>
    <t>spécifications stables</t>
  </si>
  <si>
    <t>Client peu fiable</t>
  </si>
  <si>
    <t>E7</t>
  </si>
  <si>
    <t>travailleurs à temps partagé</t>
  </si>
  <si>
    <t>travaux sur d'autres projets</t>
  </si>
  <si>
    <t>E8</t>
  </si>
  <si>
    <t>difficulté du langage de programmation</t>
  </si>
  <si>
    <t>EF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</si>
  <si>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</si>
  <si>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</si>
  <si>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</si>
  <si>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</si>
  <si>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commentaire</t>
  </si>
  <si>
    <t>Valeur/Facteur</t>
  </si>
  <si>
    <t>Règles d'évaluation UUCW</t>
  </si>
  <si>
    <t>Acteur Simple</t>
  </si>
  <si>
    <t>Un acteur simple communique avec le systeme à travers une API.</t>
  </si>
  <si>
    <t xml:space="preserve">Type Use Case </t>
  </si>
  <si>
    <t>Acteur Moyen</t>
  </si>
  <si>
    <t>Simple</t>
  </si>
  <si>
    <t>&lt;= 3 transactions</t>
  </si>
  <si>
    <t xml:space="preserve">- Acteurs qui interagissent avec le systeme à travers un protocole (HTTP, FTP,ou protocole défini par l'utilisateur). </t>
  </si>
  <si>
    <t>Moyen</t>
  </si>
  <si>
    <t>entre 4 et 7 transactions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</si>
  <si>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</si>
  <si>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Complexe</t>
  </si>
  <si>
    <t>&gt; 7 transactions</t>
  </si>
  <si>
    <t>Interagit à travers un GUI</t>
  </si>
  <si>
    <t>Determination de l'estimation de charges théorique AUCP (Adjusted Use Case Points)</t>
  </si>
  <si>
    <t>AUCP</t>
  </si>
  <si>
    <t>Evaluation du temps de développement</t>
  </si>
  <si>
    <t>en h/h</t>
  </si>
  <si>
    <t>en j/h</t>
  </si>
  <si>
    <t>en m/h</t>
  </si>
  <si>
    <t>ETP</t>
  </si>
  <si>
    <t>Facteur de Productivité</t>
  </si>
  <si>
    <t>(Rappel basé sur ECF)</t>
  </si>
  <si>
    <t>langages HTML, CSS utilisés et maîtrisés</t>
  </si>
  <si>
    <t>Use Case "Créer un fournisseur"</t>
  </si>
  <si>
    <t>Non concerné</t>
  </si>
  <si>
    <t>Créer un fournisseur</t>
  </si>
  <si>
    <t>Plusieurs postes peuvent être connectés sur l'application et envoyer la même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</si>
</sst>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9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/>
  </sheetViews>
  <sheetFormatPr baseColWidth="10" defaultColWidth="11.42578125" defaultRowHeight="12.75" x14ac:dyDescent="0.2"/>
  <sheetData>
    <row r="1" spans="1:4" ht="25.5" x14ac:dyDescent="0.2">
      <c r="A1" s="6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4" t="s">
        <v>4</v>
      </c>
      <c r="B2" s="4">
        <v>1</v>
      </c>
      <c r="C2" s="4">
        <v>5</v>
      </c>
      <c r="D2" s="4">
        <f>B2*C2</f>
        <v>5</v>
      </c>
    </row>
    <row r="3" spans="1:4" x14ac:dyDescent="0.2">
      <c r="A3" s="4" t="s">
        <v>5</v>
      </c>
      <c r="B3" s="4">
        <v>1</v>
      </c>
      <c r="C3" s="4">
        <v>5</v>
      </c>
      <c r="D3" s="4">
        <f>B3*C3</f>
        <v>5</v>
      </c>
    </row>
    <row r="4" spans="1:4" x14ac:dyDescent="0.2">
      <c r="A4" s="4" t="s">
        <v>6</v>
      </c>
      <c r="B4" s="4">
        <v>1</v>
      </c>
      <c r="C4" s="4">
        <v>5</v>
      </c>
      <c r="D4" s="4">
        <f t="shared" ref="D4:D14" si="0">B4*C4</f>
        <v>5</v>
      </c>
    </row>
    <row r="5" spans="1:4" x14ac:dyDescent="0.2">
      <c r="A5" s="4" t="s">
        <v>7</v>
      </c>
      <c r="B5" s="4">
        <v>2</v>
      </c>
      <c r="C5" s="4">
        <v>5</v>
      </c>
      <c r="D5" s="4">
        <f t="shared" si="0"/>
        <v>10</v>
      </c>
    </row>
    <row r="6" spans="1:4" x14ac:dyDescent="0.2">
      <c r="A6" s="4" t="s">
        <v>8</v>
      </c>
      <c r="B6" s="4">
        <v>3</v>
      </c>
      <c r="C6" s="4">
        <v>15</v>
      </c>
      <c r="D6" s="4">
        <f t="shared" si="0"/>
        <v>45</v>
      </c>
    </row>
    <row r="7" spans="1:4" x14ac:dyDescent="0.2">
      <c r="A7" s="4" t="s">
        <v>9</v>
      </c>
      <c r="B7" s="4">
        <v>2</v>
      </c>
      <c r="C7" s="4">
        <v>10</v>
      </c>
      <c r="D7" s="4">
        <f t="shared" si="0"/>
        <v>20</v>
      </c>
    </row>
    <row r="8" spans="1:4" x14ac:dyDescent="0.2">
      <c r="A8" s="4" t="s">
        <v>10</v>
      </c>
      <c r="B8" s="4">
        <v>1</v>
      </c>
      <c r="C8" s="4">
        <v>10</v>
      </c>
      <c r="D8" s="4">
        <f t="shared" si="0"/>
        <v>10</v>
      </c>
    </row>
    <row r="9" spans="1:4" x14ac:dyDescent="0.2">
      <c r="A9" s="4" t="s">
        <v>11</v>
      </c>
      <c r="B9" s="4">
        <v>1</v>
      </c>
      <c r="C9" s="4">
        <v>5</v>
      </c>
      <c r="D9" s="4">
        <f t="shared" si="0"/>
        <v>5</v>
      </c>
    </row>
    <row r="10" spans="1:4" x14ac:dyDescent="0.2">
      <c r="A10" s="4" t="s">
        <v>12</v>
      </c>
      <c r="B10" s="4">
        <v>1</v>
      </c>
      <c r="C10" s="4">
        <v>10</v>
      </c>
      <c r="D10" s="4">
        <f t="shared" si="0"/>
        <v>10</v>
      </c>
    </row>
    <row r="11" spans="1:4" x14ac:dyDescent="0.2">
      <c r="A11" s="4" t="s">
        <v>13</v>
      </c>
      <c r="B11" s="4">
        <v>3</v>
      </c>
      <c r="C11" s="4">
        <v>10</v>
      </c>
      <c r="D11" s="4">
        <f t="shared" si="0"/>
        <v>30</v>
      </c>
    </row>
    <row r="12" spans="1:4" x14ac:dyDescent="0.2">
      <c r="A12" s="4" t="s">
        <v>14</v>
      </c>
      <c r="B12" s="4">
        <v>3</v>
      </c>
      <c r="C12" s="4">
        <v>15</v>
      </c>
      <c r="D12" s="4">
        <f t="shared" si="0"/>
        <v>45</v>
      </c>
    </row>
    <row r="13" spans="1:4" x14ac:dyDescent="0.2">
      <c r="A13" s="4"/>
      <c r="B13" s="4"/>
      <c r="C13" s="4"/>
      <c r="D13" s="4">
        <f t="shared" si="0"/>
        <v>0</v>
      </c>
    </row>
    <row r="14" spans="1:4" x14ac:dyDescent="0.2">
      <c r="A14" s="4"/>
      <c r="B14" s="4"/>
      <c r="C14" s="4"/>
      <c r="D14" s="4">
        <f t="shared" si="0"/>
        <v>0</v>
      </c>
    </row>
    <row r="15" spans="1:4" x14ac:dyDescent="0.2">
      <c r="A15" s="44" t="s">
        <v>15</v>
      </c>
      <c r="B15" s="45"/>
      <c r="C15" s="46"/>
      <c r="D15" s="5">
        <f>SUM(D2:D14)</f>
        <v>190</v>
      </c>
    </row>
    <row r="19" spans="1:5" x14ac:dyDescent="0.2">
      <c r="A19" s="1" t="s">
        <v>16</v>
      </c>
    </row>
    <row r="21" spans="1:5" ht="38.25" x14ac:dyDescent="0.2">
      <c r="A21" s="6" t="s">
        <v>17</v>
      </c>
      <c r="B21" s="7" t="s">
        <v>18</v>
      </c>
      <c r="C21" s="8" t="s">
        <v>19</v>
      </c>
      <c r="D21" s="31" t="s">
        <v>20</v>
      </c>
      <c r="E21" s="6" t="s">
        <v>21</v>
      </c>
    </row>
    <row r="22" spans="1:5" x14ac:dyDescent="0.2">
      <c r="A22" s="4" t="s">
        <v>22</v>
      </c>
      <c r="B22" s="4" t="s">
        <v>23</v>
      </c>
      <c r="C22" s="4">
        <v>2</v>
      </c>
      <c r="D22" s="4">
        <v>5</v>
      </c>
      <c r="E22" s="4">
        <f>D22*C22</f>
        <v>10</v>
      </c>
    </row>
    <row r="23" spans="1:5" x14ac:dyDescent="0.2">
      <c r="A23" s="4" t="s">
        <v>24</v>
      </c>
      <c r="B23" s="4" t="s">
        <v>25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">
      <c r="A24" s="4" t="s">
        <v>26</v>
      </c>
      <c r="B24" s="4" t="s">
        <v>27</v>
      </c>
      <c r="C24" s="4">
        <v>1</v>
      </c>
      <c r="D24" s="4">
        <v>5</v>
      </c>
      <c r="E24" s="4">
        <f t="shared" si="1"/>
        <v>5</v>
      </c>
    </row>
    <row r="25" spans="1:5" x14ac:dyDescent="0.2">
      <c r="A25" s="4" t="s">
        <v>28</v>
      </c>
      <c r="B25" s="4" t="s">
        <v>29</v>
      </c>
      <c r="C25" s="4">
        <v>1</v>
      </c>
      <c r="D25" s="4">
        <v>2</v>
      </c>
      <c r="E25" s="4">
        <f t="shared" si="1"/>
        <v>2</v>
      </c>
    </row>
    <row r="26" spans="1:5" x14ac:dyDescent="0.2">
      <c r="A26" s="4" t="s">
        <v>30</v>
      </c>
      <c r="B26" s="4" t="s">
        <v>31</v>
      </c>
      <c r="C26" s="4">
        <v>1</v>
      </c>
      <c r="D26" s="4">
        <v>5</v>
      </c>
      <c r="E26" s="4">
        <f t="shared" si="1"/>
        <v>5</v>
      </c>
    </row>
    <row r="27" spans="1:5" x14ac:dyDescent="0.2">
      <c r="A27" s="4" t="s">
        <v>32</v>
      </c>
      <c r="B27" s="4" t="s">
        <v>33</v>
      </c>
      <c r="C27" s="4">
        <v>0.5</v>
      </c>
      <c r="D27" s="4">
        <v>1</v>
      </c>
      <c r="E27" s="4">
        <f t="shared" si="1"/>
        <v>0.5</v>
      </c>
    </row>
    <row r="28" spans="1:5" x14ac:dyDescent="0.2">
      <c r="A28" s="4" t="s">
        <v>34</v>
      </c>
      <c r="B28" s="4" t="s">
        <v>35</v>
      </c>
      <c r="C28" s="4">
        <v>0.5</v>
      </c>
      <c r="D28" s="4">
        <v>5</v>
      </c>
      <c r="E28" s="4">
        <f t="shared" si="1"/>
        <v>2.5</v>
      </c>
    </row>
    <row r="29" spans="1:5" x14ac:dyDescent="0.2">
      <c r="A29" s="4" t="s">
        <v>36</v>
      </c>
      <c r="B29" s="4" t="s">
        <v>37</v>
      </c>
      <c r="C29" s="4">
        <v>2</v>
      </c>
      <c r="D29" s="4">
        <v>5</v>
      </c>
      <c r="E29" s="4">
        <f t="shared" si="1"/>
        <v>10</v>
      </c>
    </row>
    <row r="30" spans="1:5" x14ac:dyDescent="0.2">
      <c r="A30" s="4" t="s">
        <v>38</v>
      </c>
      <c r="B30" s="4" t="s">
        <v>39</v>
      </c>
      <c r="C30" s="4">
        <v>1</v>
      </c>
      <c r="D30" s="4">
        <v>5</v>
      </c>
      <c r="E30" s="4">
        <f t="shared" si="1"/>
        <v>5</v>
      </c>
    </row>
    <row r="31" spans="1:5" x14ac:dyDescent="0.2">
      <c r="A31" s="4" t="s">
        <v>40</v>
      </c>
      <c r="B31" s="4" t="s">
        <v>41</v>
      </c>
      <c r="C31" s="4">
        <v>1</v>
      </c>
      <c r="D31" s="4">
        <v>3</v>
      </c>
      <c r="E31" s="4">
        <f t="shared" si="1"/>
        <v>3</v>
      </c>
    </row>
    <row r="32" spans="1:5" x14ac:dyDescent="0.2">
      <c r="A32" s="4" t="s">
        <v>42</v>
      </c>
      <c r="B32" s="4" t="s">
        <v>43</v>
      </c>
      <c r="C32" s="4">
        <v>1</v>
      </c>
      <c r="D32" s="4">
        <v>4</v>
      </c>
      <c r="E32" s="4">
        <f t="shared" si="1"/>
        <v>4</v>
      </c>
    </row>
    <row r="33" spans="1:5" x14ac:dyDescent="0.2">
      <c r="A33" s="4" t="s">
        <v>44</v>
      </c>
      <c r="B33" s="4" t="s">
        <v>45</v>
      </c>
      <c r="C33" s="4">
        <v>1</v>
      </c>
      <c r="D33" s="4">
        <v>3</v>
      </c>
      <c r="E33" s="4">
        <f t="shared" si="1"/>
        <v>3</v>
      </c>
    </row>
    <row r="34" spans="1:5" x14ac:dyDescent="0.2">
      <c r="A34" s="4" t="s">
        <v>46</v>
      </c>
      <c r="B34" s="4" t="s">
        <v>47</v>
      </c>
      <c r="C34" s="4">
        <v>1</v>
      </c>
      <c r="D34" s="4">
        <v>1</v>
      </c>
      <c r="E34" s="4">
        <f t="shared" si="1"/>
        <v>1</v>
      </c>
    </row>
    <row r="35" spans="1:5" x14ac:dyDescent="0.2">
      <c r="A35" s="4"/>
      <c r="B35" s="4"/>
      <c r="C35" s="4"/>
      <c r="D35" s="4"/>
      <c r="E35" s="4">
        <f>SUM(E22:E34)</f>
        <v>56</v>
      </c>
    </row>
    <row r="36" spans="1:5" x14ac:dyDescent="0.2">
      <c r="A36" s="9"/>
      <c r="B36" s="10"/>
      <c r="C36" s="10"/>
      <c r="D36" s="10"/>
      <c r="E36" s="11"/>
    </row>
    <row r="37" spans="1:5" x14ac:dyDescent="0.2">
      <c r="A37" s="9"/>
      <c r="B37" s="10"/>
      <c r="C37" s="10"/>
      <c r="D37" s="10"/>
      <c r="E37" s="11"/>
    </row>
    <row r="38" spans="1:5" x14ac:dyDescent="0.2">
      <c r="A38" s="12" t="s">
        <v>48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6"/>
  <sheetViews>
    <sheetView tabSelected="1" zoomScaleNormal="100" workbookViewId="0">
      <selection activeCell="C83" sqref="C83"/>
    </sheetView>
  </sheetViews>
  <sheetFormatPr baseColWidth="10" defaultColWidth="11.42578125" defaultRowHeight="12.75" x14ac:dyDescent="0.2"/>
  <cols>
    <col min="1" max="1" width="18.28515625" customWidth="1"/>
    <col min="2" max="2" width="35.7109375" customWidth="1"/>
    <col min="3" max="3" width="56.28515625" bestFit="1" customWidth="1"/>
    <col min="7" max="7" width="22.5703125" customWidth="1"/>
  </cols>
  <sheetData>
    <row r="2" spans="1:10" x14ac:dyDescent="0.2">
      <c r="A2" t="s">
        <v>49</v>
      </c>
    </row>
    <row r="3" spans="1:10" x14ac:dyDescent="0.2">
      <c r="A3" s="1" t="s">
        <v>50</v>
      </c>
      <c r="B3" s="1" t="s">
        <v>121</v>
      </c>
    </row>
    <row r="5" spans="1:10" x14ac:dyDescent="0.2">
      <c r="B5" s="1" t="s">
        <v>16</v>
      </c>
    </row>
    <row r="7" spans="1:10" ht="25.5" x14ac:dyDescent="0.2">
      <c r="B7" s="6" t="s">
        <v>17</v>
      </c>
      <c r="C7" s="47" t="s">
        <v>18</v>
      </c>
      <c r="D7" s="48" t="s">
        <v>19</v>
      </c>
      <c r="E7" s="49" t="s">
        <v>20</v>
      </c>
      <c r="F7" s="50" t="s">
        <v>21</v>
      </c>
      <c r="G7" s="51" t="s">
        <v>51</v>
      </c>
    </row>
    <row r="8" spans="1:10" x14ac:dyDescent="0.2">
      <c r="B8" s="4" t="s">
        <v>22</v>
      </c>
      <c r="C8" s="4" t="s">
        <v>23</v>
      </c>
      <c r="D8" s="4">
        <v>2</v>
      </c>
      <c r="E8" s="4">
        <v>3</v>
      </c>
      <c r="F8" s="4">
        <f>E8*D8</f>
        <v>6</v>
      </c>
      <c r="G8" s="19"/>
      <c r="J8">
        <f>IF(E8&gt;3,1,0)</f>
        <v>0</v>
      </c>
    </row>
    <row r="9" spans="1:10" ht="25.5" x14ac:dyDescent="0.2">
      <c r="B9" s="4" t="s">
        <v>24</v>
      </c>
      <c r="C9" s="4" t="s">
        <v>25</v>
      </c>
      <c r="D9" s="4">
        <v>1</v>
      </c>
      <c r="E9" s="4">
        <v>2</v>
      </c>
      <c r="F9" s="4">
        <f t="shared" ref="F9:F20" si="0">E9*D9</f>
        <v>2</v>
      </c>
      <c r="G9" s="19" t="s">
        <v>52</v>
      </c>
    </row>
    <row r="10" spans="1:10" x14ac:dyDescent="0.2">
      <c r="B10" s="4" t="s">
        <v>26</v>
      </c>
      <c r="C10" s="4" t="s">
        <v>27</v>
      </c>
      <c r="D10" s="4">
        <v>1</v>
      </c>
      <c r="E10" s="4">
        <v>3</v>
      </c>
      <c r="F10" s="4">
        <f t="shared" si="0"/>
        <v>3</v>
      </c>
      <c r="G10" s="19" t="s">
        <v>53</v>
      </c>
    </row>
    <row r="11" spans="1:10" x14ac:dyDescent="0.2">
      <c r="B11" s="4" t="s">
        <v>28</v>
      </c>
      <c r="C11" s="4" t="s">
        <v>29</v>
      </c>
      <c r="D11" s="4">
        <v>1</v>
      </c>
      <c r="E11" s="4">
        <v>1</v>
      </c>
      <c r="F11" s="4">
        <f t="shared" si="0"/>
        <v>1</v>
      </c>
      <c r="G11" s="19" t="s">
        <v>54</v>
      </c>
    </row>
    <row r="12" spans="1:10" x14ac:dyDescent="0.2">
      <c r="B12" s="4" t="s">
        <v>30</v>
      </c>
      <c r="C12" s="4" t="s">
        <v>31</v>
      </c>
      <c r="D12" s="4">
        <v>1</v>
      </c>
      <c r="E12" s="4">
        <v>0</v>
      </c>
      <c r="F12" s="4">
        <f t="shared" si="0"/>
        <v>0</v>
      </c>
      <c r="G12" s="19" t="s">
        <v>55</v>
      </c>
    </row>
    <row r="13" spans="1:10" ht="38.25" x14ac:dyDescent="0.2">
      <c r="B13" s="4" t="s">
        <v>32</v>
      </c>
      <c r="C13" s="4" t="s">
        <v>33</v>
      </c>
      <c r="D13" s="4">
        <v>0.5</v>
      </c>
      <c r="E13" s="4">
        <v>0.5</v>
      </c>
      <c r="F13" s="4">
        <f t="shared" si="0"/>
        <v>0.25</v>
      </c>
      <c r="G13" s="19" t="s">
        <v>56</v>
      </c>
    </row>
    <row r="14" spans="1:10" ht="38.25" x14ac:dyDescent="0.2">
      <c r="B14" s="4" t="s">
        <v>34</v>
      </c>
      <c r="C14" s="4" t="s">
        <v>35</v>
      </c>
      <c r="D14" s="4">
        <v>0.5</v>
      </c>
      <c r="E14" s="4">
        <v>2</v>
      </c>
      <c r="F14" s="4">
        <f t="shared" si="0"/>
        <v>1</v>
      </c>
      <c r="G14" s="19" t="s">
        <v>57</v>
      </c>
    </row>
    <row r="15" spans="1:10" ht="25.5" x14ac:dyDescent="0.2">
      <c r="B15" s="4" t="s">
        <v>36</v>
      </c>
      <c r="C15" s="4" t="s">
        <v>37</v>
      </c>
      <c r="D15" s="4">
        <v>2</v>
      </c>
      <c r="E15" s="4">
        <v>3.5</v>
      </c>
      <c r="F15" s="4">
        <f t="shared" si="0"/>
        <v>7</v>
      </c>
      <c r="G15" s="19" t="s">
        <v>58</v>
      </c>
    </row>
    <row r="16" spans="1:10" ht="25.5" x14ac:dyDescent="0.2">
      <c r="B16" s="4" t="s">
        <v>38</v>
      </c>
      <c r="C16" s="4" t="s">
        <v>39</v>
      </c>
      <c r="D16" s="4">
        <v>1</v>
      </c>
      <c r="E16" s="4">
        <v>3</v>
      </c>
      <c r="F16" s="4">
        <f t="shared" si="0"/>
        <v>3</v>
      </c>
      <c r="G16" s="19" t="s">
        <v>59</v>
      </c>
    </row>
    <row r="17" spans="2:13" ht="51" x14ac:dyDescent="0.2">
      <c r="B17" s="4" t="s">
        <v>40</v>
      </c>
      <c r="C17" s="4" t="s">
        <v>41</v>
      </c>
      <c r="D17" s="4">
        <v>1</v>
      </c>
      <c r="E17" s="4">
        <v>3</v>
      </c>
      <c r="F17" s="4">
        <f t="shared" si="0"/>
        <v>3</v>
      </c>
      <c r="G17" s="19" t="s">
        <v>124</v>
      </c>
    </row>
    <row r="18" spans="2:13" ht="25.5" x14ac:dyDescent="0.2">
      <c r="B18" s="4" t="s">
        <v>42</v>
      </c>
      <c r="C18" s="4" t="s">
        <v>43</v>
      </c>
      <c r="D18" s="4">
        <v>1</v>
      </c>
      <c r="E18" s="4">
        <v>1.5</v>
      </c>
      <c r="F18" s="4">
        <f t="shared" si="0"/>
        <v>1.5</v>
      </c>
      <c r="G18" s="19" t="s">
        <v>60</v>
      </c>
    </row>
    <row r="19" spans="2:13" x14ac:dyDescent="0.2">
      <c r="B19" s="4" t="s">
        <v>44</v>
      </c>
      <c r="C19" s="4" t="s">
        <v>45</v>
      </c>
      <c r="D19" s="4">
        <v>1</v>
      </c>
      <c r="E19" s="4">
        <v>0</v>
      </c>
      <c r="F19" s="4">
        <f t="shared" si="0"/>
        <v>0</v>
      </c>
      <c r="G19" s="19" t="s">
        <v>61</v>
      </c>
    </row>
    <row r="20" spans="2:13" ht="25.5" x14ac:dyDescent="0.2">
      <c r="B20" s="4" t="s">
        <v>46</v>
      </c>
      <c r="C20" s="4" t="s">
        <v>47</v>
      </c>
      <c r="D20" s="4">
        <v>1</v>
      </c>
      <c r="E20" s="4">
        <v>1</v>
      </c>
      <c r="F20" s="4">
        <f t="shared" si="0"/>
        <v>1</v>
      </c>
      <c r="G20" s="19" t="s">
        <v>62</v>
      </c>
    </row>
    <row r="21" spans="2:13" x14ac:dyDescent="0.2">
      <c r="B21" s="4"/>
      <c r="C21" s="4"/>
      <c r="D21" s="4"/>
      <c r="E21" s="4"/>
      <c r="F21" s="4">
        <f>SUM(F8:F20)</f>
        <v>28.75</v>
      </c>
    </row>
    <row r="22" spans="2:13" x14ac:dyDescent="0.2">
      <c r="B22" s="12" t="s">
        <v>48</v>
      </c>
      <c r="C22" s="13">
        <f>0.6+(0.01*F21)</f>
        <v>0.88749999999999996</v>
      </c>
      <c r="D22" s="14"/>
      <c r="E22" s="14"/>
      <c r="F22" s="15"/>
    </row>
    <row r="25" spans="2:13" x14ac:dyDescent="0.2">
      <c r="B25" s="1" t="s">
        <v>63</v>
      </c>
    </row>
    <row r="27" spans="2:13" ht="25.5" x14ac:dyDescent="0.2">
      <c r="B27" s="31" t="s">
        <v>64</v>
      </c>
      <c r="C27" s="7" t="s">
        <v>65</v>
      </c>
      <c r="D27" s="8" t="s">
        <v>66</v>
      </c>
      <c r="E27" s="31" t="s">
        <v>67</v>
      </c>
      <c r="F27" s="6" t="s">
        <v>21</v>
      </c>
      <c r="G27" s="5" t="s">
        <v>51</v>
      </c>
    </row>
    <row r="28" spans="2:13" ht="25.5" x14ac:dyDescent="0.2">
      <c r="B28" s="4" t="s">
        <v>68</v>
      </c>
      <c r="C28" s="4" t="s">
        <v>69</v>
      </c>
      <c r="D28" s="4">
        <v>1.5</v>
      </c>
      <c r="E28" s="4">
        <v>1</v>
      </c>
      <c r="F28" s="4">
        <f>D28*E28</f>
        <v>1.5</v>
      </c>
      <c r="G28" s="19" t="s">
        <v>70</v>
      </c>
      <c r="J28">
        <f>IF(F28&gt;3,1,0)</f>
        <v>0</v>
      </c>
    </row>
    <row r="29" spans="2:13" x14ac:dyDescent="0.2">
      <c r="B29" s="4" t="s">
        <v>71</v>
      </c>
      <c r="C29" s="4" t="s">
        <v>72</v>
      </c>
      <c r="D29" s="4">
        <v>0.5</v>
      </c>
      <c r="E29" s="4">
        <v>1</v>
      </c>
      <c r="F29" s="4">
        <f t="shared" ref="F29:F35" si="1">D29*E29</f>
        <v>0.5</v>
      </c>
      <c r="G29" s="19" t="s">
        <v>73</v>
      </c>
      <c r="J29">
        <f t="shared" ref="J29:J35" si="2">IF(F29&gt;3,1,0)</f>
        <v>0</v>
      </c>
      <c r="L29">
        <v>0</v>
      </c>
      <c r="M29">
        <v>20</v>
      </c>
    </row>
    <row r="30" spans="2:13" x14ac:dyDescent="0.2">
      <c r="B30" s="4" t="s">
        <v>74</v>
      </c>
      <c r="C30" s="4" t="s">
        <v>75</v>
      </c>
      <c r="D30" s="4">
        <v>1</v>
      </c>
      <c r="E30" s="4">
        <v>0</v>
      </c>
      <c r="F30" s="4">
        <f t="shared" si="1"/>
        <v>0</v>
      </c>
      <c r="G30" s="19" t="s">
        <v>122</v>
      </c>
      <c r="J30">
        <f t="shared" si="2"/>
        <v>0</v>
      </c>
      <c r="L30">
        <v>3</v>
      </c>
      <c r="M30">
        <v>28</v>
      </c>
    </row>
    <row r="31" spans="2:13" x14ac:dyDescent="0.2">
      <c r="B31" s="4" t="s">
        <v>76</v>
      </c>
      <c r="C31" s="4" t="s">
        <v>77</v>
      </c>
      <c r="D31" s="4">
        <v>0.5</v>
      </c>
      <c r="E31" s="4">
        <v>1</v>
      </c>
      <c r="F31" s="4">
        <f t="shared" si="1"/>
        <v>0.5</v>
      </c>
      <c r="G31" s="19" t="s">
        <v>78</v>
      </c>
      <c r="J31">
        <f t="shared" si="2"/>
        <v>0</v>
      </c>
      <c r="L31">
        <v>5</v>
      </c>
      <c r="M31">
        <v>36</v>
      </c>
    </row>
    <row r="32" spans="2:13" x14ac:dyDescent="0.2">
      <c r="B32" s="4" t="s">
        <v>79</v>
      </c>
      <c r="C32" s="4" t="s">
        <v>80</v>
      </c>
      <c r="D32" s="4">
        <v>1</v>
      </c>
      <c r="E32" s="4">
        <v>2.5</v>
      </c>
      <c r="F32" s="4">
        <f t="shared" si="1"/>
        <v>2.5</v>
      </c>
      <c r="G32" s="19" t="s">
        <v>81</v>
      </c>
      <c r="J32">
        <f t="shared" si="2"/>
        <v>0</v>
      </c>
    </row>
    <row r="33" spans="2:10" x14ac:dyDescent="0.2">
      <c r="B33" s="4" t="s">
        <v>82</v>
      </c>
      <c r="C33" s="4" t="s">
        <v>83</v>
      </c>
      <c r="D33" s="4">
        <v>2</v>
      </c>
      <c r="E33" s="4">
        <v>1.5</v>
      </c>
      <c r="F33" s="4">
        <f t="shared" si="1"/>
        <v>3</v>
      </c>
      <c r="G33" s="19" t="s">
        <v>84</v>
      </c>
      <c r="J33">
        <f t="shared" si="2"/>
        <v>0</v>
      </c>
    </row>
    <row r="34" spans="2:10" ht="25.5" x14ac:dyDescent="0.2">
      <c r="B34" s="4" t="s">
        <v>85</v>
      </c>
      <c r="C34" s="4" t="s">
        <v>86</v>
      </c>
      <c r="D34" s="4">
        <v>-1</v>
      </c>
      <c r="E34" s="4">
        <v>2</v>
      </c>
      <c r="F34" s="4">
        <f>D34*E34</f>
        <v>-2</v>
      </c>
      <c r="G34" s="19" t="s">
        <v>87</v>
      </c>
      <c r="J34">
        <f t="shared" si="2"/>
        <v>0</v>
      </c>
    </row>
    <row r="35" spans="2:10" ht="25.5" x14ac:dyDescent="0.2">
      <c r="B35" s="4" t="s">
        <v>88</v>
      </c>
      <c r="C35" s="4" t="s">
        <v>89</v>
      </c>
      <c r="D35" s="4">
        <v>-1</v>
      </c>
      <c r="E35" s="4">
        <v>2</v>
      </c>
      <c r="F35" s="4">
        <f t="shared" si="1"/>
        <v>-2</v>
      </c>
      <c r="G35" s="19" t="s">
        <v>120</v>
      </c>
      <c r="J35">
        <f t="shared" si="2"/>
        <v>0</v>
      </c>
    </row>
    <row r="36" spans="2:10" x14ac:dyDescent="0.2">
      <c r="B36" s="4"/>
      <c r="C36" s="4"/>
      <c r="D36" s="4"/>
      <c r="E36" s="4"/>
      <c r="F36" s="4">
        <f>SUM(F28:F35)</f>
        <v>4</v>
      </c>
      <c r="J36">
        <f>SUM(J28:J35)</f>
        <v>0</v>
      </c>
    </row>
    <row r="37" spans="2:10" x14ac:dyDescent="0.2">
      <c r="B37" s="16"/>
      <c r="C37" s="17"/>
      <c r="D37" s="17"/>
      <c r="E37" s="17"/>
      <c r="F37" s="18"/>
    </row>
    <row r="38" spans="2:10" x14ac:dyDescent="0.2">
      <c r="B38" s="12" t="s">
        <v>90</v>
      </c>
      <c r="C38" s="13">
        <f>(-0.03*F36)+1.4</f>
        <v>1.2799999999999998</v>
      </c>
      <c r="D38" s="14"/>
      <c r="E38" s="14"/>
      <c r="F38" s="15"/>
    </row>
    <row r="41" spans="2:10" x14ac:dyDescent="0.2">
      <c r="B41" s="1" t="s">
        <v>91</v>
      </c>
    </row>
    <row r="43" spans="2:10" x14ac:dyDescent="0.2">
      <c r="B43" t="s">
        <v>92</v>
      </c>
    </row>
    <row r="44" spans="2:10" x14ac:dyDescent="0.2">
      <c r="B44" t="s">
        <v>93</v>
      </c>
    </row>
    <row r="45" spans="2:10" ht="23.25" x14ac:dyDescent="0.2">
      <c r="B45" s="34" t="s">
        <v>94</v>
      </c>
      <c r="C45" s="34" t="s">
        <v>95</v>
      </c>
      <c r="D45" s="34" t="s">
        <v>96</v>
      </c>
      <c r="E45" s="35"/>
      <c r="F45" s="35" t="s">
        <v>97</v>
      </c>
      <c r="G45" s="35"/>
      <c r="H45" s="35"/>
    </row>
    <row r="46" spans="2:10" ht="23.25" x14ac:dyDescent="0.2">
      <c r="B46" s="36" t="s">
        <v>98</v>
      </c>
      <c r="C46" s="37" t="s">
        <v>99</v>
      </c>
      <c r="D46" s="36">
        <v>1</v>
      </c>
      <c r="E46" s="35"/>
      <c r="F46" s="34" t="s">
        <v>100</v>
      </c>
      <c r="G46" s="34" t="s">
        <v>95</v>
      </c>
      <c r="H46" s="34" t="s">
        <v>96</v>
      </c>
    </row>
    <row r="47" spans="2:10" x14ac:dyDescent="0.2">
      <c r="B47" s="41" t="s">
        <v>101</v>
      </c>
      <c r="C47" s="38"/>
      <c r="D47" s="41">
        <v>2</v>
      </c>
      <c r="E47" s="35"/>
      <c r="F47" s="36" t="s">
        <v>102</v>
      </c>
      <c r="G47" s="37" t="s">
        <v>103</v>
      </c>
      <c r="H47" s="36">
        <v>5</v>
      </c>
    </row>
    <row r="48" spans="2:10" ht="33" customHeight="1" x14ac:dyDescent="0.2">
      <c r="B48" s="42"/>
      <c r="C48" s="39" t="s">
        <v>104</v>
      </c>
      <c r="D48" s="42"/>
      <c r="E48" s="35"/>
      <c r="F48" s="36" t="s">
        <v>105</v>
      </c>
      <c r="G48" s="37" t="s">
        <v>106</v>
      </c>
      <c r="H48" s="36">
        <v>10</v>
      </c>
    </row>
    <row r="49" spans="2:8" ht="36.75" customHeight="1" x14ac:dyDescent="0.2">
      <c r="B49" s="43"/>
      <c r="C49" s="40" t="s">
        <v>107</v>
      </c>
      <c r="D49" s="43"/>
      <c r="E49" s="35"/>
      <c r="F49" s="36" t="s">
        <v>108</v>
      </c>
      <c r="G49" s="37" t="s">
        <v>109</v>
      </c>
      <c r="H49" s="36">
        <v>15</v>
      </c>
    </row>
    <row r="50" spans="2:8" x14ac:dyDescent="0.2">
      <c r="B50" s="2" t="s">
        <v>108</v>
      </c>
      <c r="C50" s="3" t="s">
        <v>110</v>
      </c>
      <c r="D50" s="2">
        <v>3</v>
      </c>
    </row>
    <row r="53" spans="2:8" x14ac:dyDescent="0.2">
      <c r="B53" s="6" t="s">
        <v>0</v>
      </c>
      <c r="C53" s="7" t="s">
        <v>1</v>
      </c>
      <c r="D53" s="8" t="s">
        <v>2</v>
      </c>
      <c r="E53" s="8" t="s">
        <v>3</v>
      </c>
    </row>
    <row r="54" spans="2:8" x14ac:dyDescent="0.2">
      <c r="B54" s="4" t="s">
        <v>123</v>
      </c>
      <c r="C54" s="4">
        <v>3</v>
      </c>
      <c r="D54" s="4">
        <v>10</v>
      </c>
      <c r="E54" s="4">
        <f>C54+D54</f>
        <v>13</v>
      </c>
    </row>
    <row r="55" spans="2:8" x14ac:dyDescent="0.2">
      <c r="B55" s="4"/>
      <c r="C55" s="4"/>
      <c r="D55" s="4"/>
      <c r="E55" s="4">
        <f t="shared" ref="E55:E61" si="3">C55+D55</f>
        <v>0</v>
      </c>
    </row>
    <row r="56" spans="2:8" x14ac:dyDescent="0.2">
      <c r="B56" s="4"/>
      <c r="C56" s="4"/>
      <c r="D56" s="4"/>
      <c r="E56" s="4">
        <f t="shared" si="3"/>
        <v>0</v>
      </c>
    </row>
    <row r="57" spans="2:8" x14ac:dyDescent="0.2">
      <c r="B57" s="4"/>
      <c r="C57" s="4"/>
      <c r="D57" s="4"/>
      <c r="E57" s="4">
        <f t="shared" si="3"/>
        <v>0</v>
      </c>
    </row>
    <row r="58" spans="2:8" x14ac:dyDescent="0.2">
      <c r="B58" s="4"/>
      <c r="C58" s="4"/>
      <c r="D58" s="4"/>
      <c r="E58" s="4">
        <f t="shared" si="3"/>
        <v>0</v>
      </c>
    </row>
    <row r="59" spans="2:8" x14ac:dyDescent="0.2">
      <c r="B59" s="4"/>
      <c r="C59" s="4"/>
      <c r="D59" s="4"/>
      <c r="E59" s="4">
        <f t="shared" si="3"/>
        <v>0</v>
      </c>
    </row>
    <row r="60" spans="2:8" x14ac:dyDescent="0.2">
      <c r="B60" s="4"/>
      <c r="C60" s="4"/>
      <c r="D60" s="4"/>
      <c r="E60" s="4">
        <f t="shared" si="3"/>
        <v>0</v>
      </c>
    </row>
    <row r="61" spans="2:8" x14ac:dyDescent="0.2">
      <c r="B61" s="4"/>
      <c r="C61" s="4"/>
      <c r="D61" s="4"/>
      <c r="E61" s="4">
        <f t="shared" si="3"/>
        <v>0</v>
      </c>
    </row>
    <row r="62" spans="2:8" x14ac:dyDescent="0.2">
      <c r="B62" s="44" t="s">
        <v>15</v>
      </c>
      <c r="C62" s="45"/>
      <c r="D62" s="46"/>
      <c r="E62" s="5">
        <f>SUM(E54:E61)</f>
        <v>13</v>
      </c>
    </row>
    <row r="65" spans="2:6" x14ac:dyDescent="0.2">
      <c r="B65" s="25" t="s">
        <v>111</v>
      </c>
      <c r="C65" s="26"/>
      <c r="D65" s="20"/>
      <c r="E65" s="20"/>
      <c r="F65" s="21"/>
    </row>
    <row r="66" spans="2:6" x14ac:dyDescent="0.2">
      <c r="B66" s="27"/>
      <c r="C66" s="28"/>
      <c r="D66" s="10"/>
      <c r="E66" s="10"/>
      <c r="F66" s="22"/>
    </row>
    <row r="67" spans="2:6" x14ac:dyDescent="0.2">
      <c r="B67" s="29" t="s">
        <v>112</v>
      </c>
      <c r="C67" s="30">
        <f>UUCP*TCF*EF</f>
        <v>14.767999999999997</v>
      </c>
      <c r="D67" s="23"/>
      <c r="E67" s="23"/>
      <c r="F67" s="24"/>
    </row>
    <row r="70" spans="2:6" x14ac:dyDescent="0.2">
      <c r="B70" s="4" t="s">
        <v>113</v>
      </c>
      <c r="C70" s="4"/>
      <c r="D70" s="4"/>
      <c r="E70" s="4"/>
      <c r="F70" s="4"/>
    </row>
    <row r="71" spans="2:6" x14ac:dyDescent="0.2">
      <c r="B71" s="32" t="s">
        <v>114</v>
      </c>
      <c r="C71" s="32" t="s">
        <v>115</v>
      </c>
      <c r="D71" s="32" t="s">
        <v>116</v>
      </c>
      <c r="E71" s="4" t="s">
        <v>117</v>
      </c>
      <c r="F71" s="4"/>
    </row>
    <row r="72" spans="2:6" x14ac:dyDescent="0.2">
      <c r="B72" s="33">
        <f>C67*C75</f>
        <v>295.35999999999996</v>
      </c>
      <c r="C72" s="33">
        <f>B72/6</f>
        <v>49.226666666666659</v>
      </c>
      <c r="D72" s="33">
        <f>C72/12</f>
        <v>4.1022222222222213</v>
      </c>
      <c r="E72" s="4">
        <f>C72/150</f>
        <v>0.32817777777777773</v>
      </c>
      <c r="F72" s="4"/>
    </row>
    <row r="74" spans="2:6" x14ac:dyDescent="0.2">
      <c r="C74" s="52"/>
    </row>
    <row r="75" spans="2:6" x14ac:dyDescent="0.2">
      <c r="B75" t="s">
        <v>118</v>
      </c>
      <c r="C75">
        <v>20</v>
      </c>
    </row>
    <row r="76" spans="2:6" x14ac:dyDescent="0.2">
      <c r="B76" t="s">
        <v>119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BABFD08F691646A77B74EDC16C9742" ma:contentTypeVersion="5" ma:contentTypeDescription="Crée un document." ma:contentTypeScope="" ma:versionID="340b276dd17ec298b0256df9601a3656">
  <xsd:schema xmlns:xsd="http://www.w3.org/2001/XMLSchema" xmlns:xs="http://www.w3.org/2001/XMLSchema" xmlns:p="http://schemas.microsoft.com/office/2006/metadata/properties" xmlns:ns3="5f8ac6b7-8194-480a-91b4-31b8e0b19d39" xmlns:ns4="ed3ba7a5-fcd3-408f-ae4c-5e983c3e5a03" targetNamespace="http://schemas.microsoft.com/office/2006/metadata/properties" ma:root="true" ma:fieldsID="199d6bccf0a401af051414266b48539b" ns3:_="" ns4:_="">
    <xsd:import namespace="5f8ac6b7-8194-480a-91b4-31b8e0b19d39"/>
    <xsd:import namespace="ed3ba7a5-fcd3-408f-ae4c-5e983c3e5a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ac6b7-8194-480a-91b4-31b8e0b19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ba7a5-fcd3-408f-ae4c-5e983c3e5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ECC43-FCB7-4C5B-AB22-D531905EF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ac6b7-8194-480a-91b4-31b8e0b19d39"/>
    <ds:schemaRef ds:uri="ed3ba7a5-fcd3-408f-ae4c-5e983c3e5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312A7-7EE7-48C5-8A33-FE7A1C87F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B545C-A273-4CF2-B3C4-3C402BDC8B1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f8ac6b7-8194-480a-91b4-31b8e0b19d39"/>
    <ds:schemaRef ds:uri="http://schemas.microsoft.com/office/2006/documentManagement/types"/>
    <ds:schemaRef ds:uri="http://schemas.microsoft.com/office/2006/metadata/properties"/>
    <ds:schemaRef ds:uri="ed3ba7a5-fcd3-408f-ae4c-5e983c3e5a0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Feuil2</vt:lpstr>
      <vt:lpstr>Feuil1</vt:lpstr>
      <vt:lpstr>Feuil3</vt:lpstr>
      <vt:lpstr>EF</vt:lpstr>
      <vt:lpstr>TCF</vt:lpstr>
      <vt:lpstr>UUCP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v534629</dc:creator>
  <cp:keywords/>
  <dc:description/>
  <cp:lastModifiedBy>Benjamin Pelaudeix</cp:lastModifiedBy>
  <cp:revision/>
  <cp:lastPrinted>2020-05-14T13:13:17Z</cp:lastPrinted>
  <dcterms:created xsi:type="dcterms:W3CDTF">2007-03-15T10:31:21Z</dcterms:created>
  <dcterms:modified xsi:type="dcterms:W3CDTF">2020-05-14T13:13:41Z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0x010100EABABFD08F691646A77B74EDC16C9742</vt:lpwstr>
  </property>
  <property fmtid="{D5CDD505-2E9C-101B-9397-08002B2CF9AE}" pid="3" name="WorkbookGuid">
    <vt:lpwstr>fd6cfc1d-e4ec-4dd2-ac62-d063bcdf76a8</vt:lpwstr>
  </property>
</Properties>
</file>