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grans/Desktop/RotmanDatathon/"/>
    </mc:Choice>
  </mc:AlternateContent>
  <xr:revisionPtr revIDLastSave="0" documentId="13_ncr:1_{A32CA5C7-6B11-1B44-A43B-9553E32676AB}" xr6:coauthVersionLast="45" xr6:coauthVersionMax="45" xr10:uidLastSave="{00000000-0000-0000-0000-000000000000}"/>
  <bookViews>
    <workbookView xWindow="0" yWindow="460" windowWidth="25600" windowHeight="14460" activeTab="1" xr2:uid="{A8E5011E-2E64-BE48-9B07-59ED110BE67D}"/>
  </bookViews>
  <sheets>
    <sheet name="finland-canada" sheetId="1" r:id="rId1"/>
    <sheet name="US-cana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2" l="1"/>
  <c r="V5" i="2"/>
  <c r="W5" i="2"/>
  <c r="U4" i="2"/>
  <c r="V4" i="2"/>
  <c r="W4" i="2"/>
  <c r="L5" i="2" l="1"/>
  <c r="K5" i="2"/>
  <c r="J5" i="2"/>
  <c r="I5" i="2"/>
  <c r="I7" i="2" s="1"/>
  <c r="L4" i="2"/>
  <c r="L7" i="2" s="1"/>
  <c r="K4" i="2"/>
  <c r="K7" i="2" s="1"/>
  <c r="J4" i="2"/>
  <c r="J7" i="2" s="1"/>
  <c r="I4" i="2"/>
  <c r="M7" i="2" l="1"/>
  <c r="J8" i="2" s="1"/>
  <c r="L6" i="1"/>
  <c r="L8" i="1" s="1"/>
  <c r="J6" i="1"/>
  <c r="J8" i="1" s="1"/>
  <c r="K6" i="1"/>
  <c r="K8" i="1" s="1"/>
  <c r="J5" i="1"/>
  <c r="K5" i="1"/>
  <c r="L5" i="1"/>
  <c r="I6" i="1"/>
  <c r="I5" i="1"/>
  <c r="I8" i="1" s="1"/>
  <c r="I8" i="2" l="1"/>
  <c r="K8" i="2"/>
  <c r="L8" i="2"/>
  <c r="M8" i="1"/>
  <c r="J9" i="1" s="1"/>
  <c r="L9" i="1" l="1"/>
  <c r="I9" i="1"/>
  <c r="K9" i="1"/>
</calcChain>
</file>

<file path=xl/sharedStrings.xml><?xml version="1.0" encoding="utf-8"?>
<sst xmlns="http://schemas.openxmlformats.org/spreadsheetml/2006/main" count="36" uniqueCount="18">
  <si>
    <t>Shot</t>
  </si>
  <si>
    <t>Takeaway</t>
  </si>
  <si>
    <t>Faceoff</t>
  </si>
  <si>
    <t>Finland Women 18</t>
  </si>
  <si>
    <t>Canada Women 18</t>
  </si>
  <si>
    <t>Finland Women 19</t>
  </si>
  <si>
    <t>Canada Women 19</t>
  </si>
  <si>
    <t>Pass</t>
  </si>
  <si>
    <t>Percentage Change</t>
  </si>
  <si>
    <t>difference</t>
  </si>
  <si>
    <t>weights</t>
  </si>
  <si>
    <t>Canada/Finland</t>
  </si>
  <si>
    <t>Canada/US</t>
  </si>
  <si>
    <t>US Women 18</t>
  </si>
  <si>
    <t>US Women 19</t>
  </si>
  <si>
    <t>Olympic (Women) - Finland</t>
  </si>
  <si>
    <t>Olympic (Women) - Canada</t>
  </si>
  <si>
    <t>Olympic (Women)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</si>
</sst>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'finland-canada'!$B$4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'finland-canada'!$A$5:$A$8</c:f>
              <c:strCache>
                <c:ptCount val="4"/>
                <c:pt idx="0">
                  <c:v>Finland Women 18</c:v>
                </c:pt>
                <c:pt idx="1">
                  <c:v>Canada Women 18</c:v>
                </c:pt>
                <c:pt idx="2">
                  <c:v>Finland Women 19</c:v>
                </c:pt>
                <c:pt idx="3">
                  <c:v>Canada Women 19</c:v>
                </c:pt>
              </c:strCache>
            </c:strRef>
          </c:cat>
          <c:val>
            <c:numRef>
              <c:f>'finland-canada'!$B$5:$B$8</c:f>
              <c:numCache>
                <c:formatCode>0.00%</c:formatCode>
                <c:ptCount val="4"/>
                <c:pt idx="0">
                  <c:v>0.70250000000000001</c:v>
                </c:pt>
                <c:pt idx="1">
                  <c:v>0.68430000000000002</c:v>
                </c:pt>
                <c:pt idx="2">
                  <c:v>0.72799999999999998</c:v>
                </c:pt>
                <c:pt idx="3">
                  <c:v>0.80640000000000001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F-D241-86BA-219C853ABDB6}"/>
            </c:ext>
          </c:extLst>
        </c:ser>
        <c:ser>
          <c:idx val="1"/>
          <c:order val="1"/>
          <c:tx>
            <c:strRef>
              <c:f>'finland-canada'!$C$4</c:f>
              <c:strCache>
                <c:ptCount val="1"/>
                <c:pt idx="0">
                  <c:v>Shot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'finland-canada'!$A$5:$A$8</c:f>
              <c:strCache>
                <c:ptCount val="4"/>
                <c:pt idx="0">
                  <c:v>Finland Women 18</c:v>
                </c:pt>
                <c:pt idx="1">
                  <c:v>Canada Women 18</c:v>
                </c:pt>
                <c:pt idx="2">
                  <c:v>Finland Women 19</c:v>
                </c:pt>
                <c:pt idx="3">
                  <c:v>Canada Women 19</c:v>
                </c:pt>
              </c:strCache>
            </c:strRef>
          </c:cat>
          <c:val>
            <c:numRef>
              <c:f>'finland-canada'!$C$5:$C$8</c:f>
              <c:numCache>
                <c:formatCode>0.00%</c:formatCode>
                <c:ptCount val="4"/>
                <c:pt idx="0">
                  <c:v>2.1700000000000001E-2</c:v>
                </c:pt>
                <c:pt idx="1">
                  <c:v>6.6699999999999995E-2</c:v>
                </c:pt>
                <c:pt idx="2">
                  <c:v>9.0899999999999995E-2</c:v>
                </c:pt>
                <c:pt idx="3" formatCode="0%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F-D241-86BA-219C853ABDB6}"/>
            </c:ext>
          </c:extLst>
        </c:ser>
        <c:ser>
          <c:idx val="2"/>
          <c:order val="2"/>
          <c:tx>
            <c:strRef>
              <c:f>'finland-canada'!$D$4</c:f>
              <c:strCache>
                <c:ptCount val="1"/>
                <c:pt idx="0">
                  <c:v>Takeaway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'finland-canada'!$A$5:$A$8</c:f>
              <c:strCache>
                <c:ptCount val="4"/>
                <c:pt idx="0">
                  <c:v>Finland Women 18</c:v>
                </c:pt>
                <c:pt idx="1">
                  <c:v>Canada Women 18</c:v>
                </c:pt>
                <c:pt idx="2">
                  <c:v>Finland Women 19</c:v>
                </c:pt>
                <c:pt idx="3">
                  <c:v>Canada Women 19</c:v>
                </c:pt>
              </c:strCache>
            </c:strRef>
          </c:cat>
          <c:val>
            <c:numRef>
              <c:f>'finland-canada'!$D$5:$D$8</c:f>
              <c:numCache>
                <c:formatCode>General</c:formatCode>
                <c:ptCount val="4"/>
                <c:pt idx="0">
                  <c:v>28</c:v>
                </c:pt>
                <c:pt idx="1">
                  <c:v>36</c:v>
                </c:pt>
                <c:pt idx="2">
                  <c:v>34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F-D241-86BA-219C853ABDB6}"/>
            </c:ext>
          </c:extLst>
        </c:ser>
        <c:ser>
          <c:idx val="3"/>
          <c:order val="3"/>
          <c:tx>
            <c:strRef>
              <c:f>'finland-canada'!$E$4</c:f>
              <c:strCache>
                <c:ptCount val="1"/>
                <c:pt idx="0">
                  <c:v>Faceoff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'finland-canada'!$A$5:$A$8</c:f>
              <c:strCache>
                <c:ptCount val="4"/>
                <c:pt idx="0">
                  <c:v>Finland Women 18</c:v>
                </c:pt>
                <c:pt idx="1">
                  <c:v>Canada Women 18</c:v>
                </c:pt>
                <c:pt idx="2">
                  <c:v>Finland Women 19</c:v>
                </c:pt>
                <c:pt idx="3">
                  <c:v>Canada Women 19</c:v>
                </c:pt>
              </c:strCache>
            </c:strRef>
          </c:cat>
          <c:val>
            <c:numRef>
              <c:f>'finland-canada'!$E$5:$E$8</c:f>
              <c:numCache>
                <c:formatCode>General</c:formatCode>
                <c:ptCount val="4"/>
                <c:pt idx="0">
                  <c:v>23</c:v>
                </c:pt>
                <c:pt idx="1">
                  <c:v>43</c:v>
                </c:pt>
                <c:pt idx="2">
                  <c:v>26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F-D241-86BA-219C853A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04672"/>
        <c:axId val="410130400"/>
      </c:barChart>
      <c:catAx>
        <c:axId val="4051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0400"/>
        <c:crosses val="autoZero"/>
        <c:auto val="1"/>
        <c:lblAlgn val="ctr"/>
        <c:lblOffset val="100"/>
        <c:noMultiLvlLbl val="0"/>
      </c:catAx>
      <c:valAx>
        <c:axId val="4101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Percentage Change of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Successful Events </a:t>
            </a: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From Game 2018/02 to 2019/04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'finland-canada'!$H$5</c:f>
              <c:strCache>
                <c:ptCount val="1"/>
                <c:pt idx="0">
                  <c:v>Olympic (Women) - Finland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11427320997376E-17"/>
                  <c:y val="2.35145885340458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2F-47B8-BE8E-1833659BAE76}"/>
                </c:ext>
              </c:extLst>
            </c:dLbl>
            <c:dLbl>
              <c:idx val="1"/>
              <c:layout>
                <c:manualLayout>
                  <c:x val="-3.7243446907155929E-3"/>
                  <c:y val="-0.281110656968904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99-4547-BB86-021D23F8018C}"/>
                </c:ext>
              </c:extLst>
            </c:dLbl>
            <c:dLbl>
              <c:idx val="2"/>
              <c:layout>
                <c:manualLayout>
                  <c:x val="-1.3655956459999099E-16"/>
                  <c:y val="-4.07055630936227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99-4547-BB86-021D23F8018C}"/>
                </c:ext>
              </c:extLst>
            </c:dLbl>
            <c:dLbl>
              <c:idx val="3"/>
              <c:layout>
                <c:manualLayout>
                  <c:x val="0"/>
                  <c:y val="-3.52781546811397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99-4547-BB86-021D23F80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'finland-canada'!$I$4:$L$4</c:f>
              <c:strCache>
                <c:ptCount val="4"/>
                <c:pt idx="0">
                  <c:v>Pass</c:v>
                </c:pt>
                <c:pt idx="1">
                  <c:v>Shot</c:v>
                </c:pt>
                <c:pt idx="2">
                  <c:v>Takeaway</c:v>
                </c:pt>
                <c:pt idx="3">
                  <c:v>Faceoff</c:v>
                </c:pt>
              </c:strCache>
            </c:strRef>
          </c:cat>
          <c:val>
            <c:numRef>
              <c:f>'finland-canada'!$I$5:$L$5</c:f>
              <c:numCache>
                <c:formatCode>0%</c:formatCode>
                <c:ptCount val="4"/>
                <c:pt idx="0">
                  <c:v>3.6298932384341592E-2</c:v>
                </c:pt>
                <c:pt idx="1">
                  <c:v>3.1889400921658986</c:v>
                </c:pt>
                <c:pt idx="2">
                  <c:v>0.21428571428571427</c:v>
                </c:pt>
                <c:pt idx="3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547-BB86-021D23F8018C}"/>
            </c:ext>
          </c:extLst>
        </c:ser>
        <c:ser>
          <c:idx val="1"/>
          <c:order val="1"/>
          <c:tx>
            <c:strRef>
              <c:f>'finland-canada'!$H$6</c:f>
              <c:strCache>
                <c:ptCount val="1"/>
                <c:pt idx="0">
                  <c:v>Olympic (Women) -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9917985929203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99-4547-BB86-021D23F8018C}"/>
                </c:ext>
              </c:extLst>
            </c:dLbl>
            <c:dLbl>
              <c:idx val="1"/>
              <c:layout>
                <c:manualLayout>
                  <c:x val="-5.422854641994752E-17"/>
                  <c:y val="-8.2300712704959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306783708516139E-2"/>
                      <c:h val="6.4621144336525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32F-47B8-BE8E-1833659BAE76}"/>
                </c:ext>
              </c:extLst>
            </c:dLbl>
            <c:dLbl>
              <c:idx val="2"/>
              <c:layout>
                <c:manualLayout>
                  <c:x val="5.8227458237366031E-8"/>
                  <c:y val="-3.23326749557134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348828824548317E-2"/>
                      <c:h val="4.99245265027465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32F-47B8-BE8E-1833659BAE76}"/>
                </c:ext>
              </c:extLst>
            </c:dLbl>
            <c:dLbl>
              <c:idx val="3"/>
              <c:layout>
                <c:manualLayout>
                  <c:x val="0"/>
                  <c:y val="-2.93932356675573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39446610894078E-2"/>
                      <c:h val="9.9893027137594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32F-47B8-BE8E-1833659BA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'finland-canada'!$I$4:$L$4</c:f>
              <c:strCache>
                <c:ptCount val="4"/>
                <c:pt idx="0">
                  <c:v>Pass</c:v>
                </c:pt>
                <c:pt idx="1">
                  <c:v>Shot</c:v>
                </c:pt>
                <c:pt idx="2">
                  <c:v>Takeaway</c:v>
                </c:pt>
                <c:pt idx="3">
                  <c:v>Faceoff</c:v>
                </c:pt>
              </c:strCache>
            </c:strRef>
          </c:cat>
          <c:val>
            <c:numRef>
              <c:f>'finland-canada'!$I$6:$L$6</c:f>
              <c:numCache>
                <c:formatCode>0%</c:formatCode>
                <c:ptCount val="4"/>
                <c:pt idx="0">
                  <c:v>0.17843051293292414</c:v>
                </c:pt>
                <c:pt idx="1">
                  <c:v>-0.70014992503748119</c:v>
                </c:pt>
                <c:pt idx="2">
                  <c:v>-0.1388888888888889</c:v>
                </c:pt>
                <c:pt idx="3">
                  <c:v>-6.9767441860465115E-2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9-4547-BB86-021D23F801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3129024"/>
        <c:axId val="392852080"/>
      </c:barChart>
      <c:catAx>
        <c:axId val="3931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852080"/>
        <c:crosses val="autoZero"/>
        <c:auto val="1"/>
        <c:lblAlgn val="ctr"/>
        <c:lblOffset val="100"/>
        <c:noMultiLvlLbl val="0"/>
      </c:catAx>
      <c:valAx>
        <c:axId val="3928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548395286184465"/>
          <c:y val="5.6635673389771435E-2"/>
          <c:w val="0.53504792236276777"/>
          <c:h val="0.11039876868788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Percentage Change of Successful Events From Game 2018/02 to 2019/04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81453606119458E-2"/>
          <c:y val="0.2047465252229351"/>
          <c:w val="0.85420832758225107"/>
          <c:h val="0.65709923448317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'US-canada'!$H$4</c:f>
              <c:strCache>
                <c:ptCount val="1"/>
                <c:pt idx="0">
                  <c:v>Olympic (Women) - United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4259066969542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AA-4082-B0A5-E345AB3858D6}"/>
                </c:ext>
              </c:extLst>
            </c:dLbl>
            <c:dLbl>
              <c:idx val="1"/>
              <c:layout>
                <c:manualLayout>
                  <c:x val="0"/>
                  <c:y val="-0.2571461098771459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AA-4082-B0A5-E345AB3858D6}"/>
                </c:ext>
              </c:extLst>
            </c:dLbl>
            <c:dLbl>
              <c:idx val="2"/>
              <c:layout>
                <c:manualLayout>
                  <c:x val="1.4475060781008174E-3"/>
                  <c:y val="-4.37780650662559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AA-4082-B0A5-E345AB3858D6}"/>
                </c:ext>
              </c:extLst>
            </c:dLbl>
            <c:dLbl>
              <c:idx val="3"/>
              <c:layout>
                <c:manualLayout>
                  <c:x val="-1.0614921948255174E-16"/>
                  <c:y val="-2.183316027258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AA-4082-B0A5-E345AB385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'US-canada'!$I$3:$L$3</c:f>
              <c:strCache>
                <c:ptCount val="4"/>
                <c:pt idx="0">
                  <c:v>Pass</c:v>
                </c:pt>
                <c:pt idx="1">
                  <c:v>Shot</c:v>
                </c:pt>
                <c:pt idx="2">
                  <c:v>Takeaway</c:v>
                </c:pt>
                <c:pt idx="3">
                  <c:v>Faceoff</c:v>
                </c:pt>
              </c:strCache>
            </c:strRef>
          </c:cat>
          <c:val>
            <c:numRef>
              <c:f>'US-canada'!$I$4:$L$4</c:f>
              <c:numCache>
                <c:formatCode>0%</c:formatCode>
                <c:ptCount val="4"/>
                <c:pt idx="0">
                  <c:v>-8.1818181818181887E-2</c:v>
                </c:pt>
                <c:pt idx="1">
                  <c:v>4.3613445378151257</c:v>
                </c:pt>
                <c:pt idx="2">
                  <c:v>-0.53333333333333333</c:v>
                </c:pt>
                <c:pt idx="3">
                  <c:v>-0.10714285714285714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A-4082-B0A5-E345AB3858D6}"/>
            </c:ext>
          </c:extLst>
        </c:ser>
        <c:ser>
          <c:idx val="1"/>
          <c:order val="1"/>
          <c:tx>
            <c:strRef>
              <c:f>'US-canada'!$H$5</c:f>
              <c:strCache>
                <c:ptCount val="1"/>
                <c:pt idx="0">
                  <c:v>Olympic (Women) -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475060781008174E-3"/>
                  <c:y val="-2.18331602725878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AA-4082-B0A5-E345AB3858D6}"/>
                </c:ext>
              </c:extLst>
            </c:dLbl>
            <c:dLbl>
              <c:idx val="1"/>
              <c:layout>
                <c:manualLayout>
                  <c:x val="0"/>
                  <c:y val="-3.3962693757358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AA-4082-B0A5-E345AB3858D6}"/>
                </c:ext>
              </c:extLst>
            </c:dLbl>
            <c:dLbl>
              <c:idx val="2"/>
              <c:layout>
                <c:manualLayout>
                  <c:x val="-1.0614921948255174E-16"/>
                  <c:y val="-3.63886004543131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AA-4082-B0A5-E345AB3858D6}"/>
                </c:ext>
              </c:extLst>
            </c:dLbl>
            <c:dLbl>
              <c:idx val="3"/>
              <c:layout>
                <c:manualLayout>
                  <c:x val="0"/>
                  <c:y val="-2.66849736664962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AA-4082-B0A5-E345AB385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'US-canada'!$I$3:$L$3</c:f>
              <c:strCache>
                <c:ptCount val="4"/>
                <c:pt idx="0">
                  <c:v>Pass</c:v>
                </c:pt>
                <c:pt idx="1">
                  <c:v>Shot</c:v>
                </c:pt>
                <c:pt idx="2">
                  <c:v>Takeaway</c:v>
                </c:pt>
                <c:pt idx="3">
                  <c:v>Faceoff</c:v>
                </c:pt>
              </c:strCache>
            </c:strRef>
          </c:cat>
          <c:val>
            <c:numRef>
              <c:f>'US-canada'!$I$5:$L$5</c:f>
              <c:numCache>
                <c:formatCode>0%</c:formatCode>
                <c:ptCount val="4"/>
                <c:pt idx="0">
                  <c:v>0.11318051575931243</c:v>
                </c:pt>
                <c:pt idx="1">
                  <c:v>-0.28921568627450983</c:v>
                </c:pt>
                <c:pt idx="2">
                  <c:v>0.31034482758620691</c:v>
                </c:pt>
                <c:pt idx="3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A-4082-B0A5-E345AB3858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1997088"/>
        <c:axId val="1169663904"/>
      </c:barChart>
      <c:catAx>
        <c:axId val="11719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74694653151898"/>
          <c:y val="9.2833336771626293E-2"/>
          <c:w val="0.55984269370167306"/>
          <c:h val="4.407146606519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15</xdr:row>
      <xdr:rowOff>57150</xdr:rowOff>
    </xdr:from>
    <xdr:to>
      <xdr:col>6</xdr:col>
      <xdr:colOff>393700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01FBC-2E15-0D40-843B-C727DC3A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10</xdr:row>
      <xdr:rowOff>133350</xdr:rowOff>
    </xdr:from>
    <xdr:to>
      <xdr:col>13</xdr:col>
      <xdr:colOff>254000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8EF6B-9243-4D46-9B74-333B4AC74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804842</xdr:colOff>
      <xdr:row>10</xdr:row>
      <xdr:rowOff>120265</xdr:rowOff>
    </xdr:from>
    <xdr:to>
      <xdr:col>17</xdr:col>
      <xdr:colOff>657950</xdr:colOff>
      <xdr:row>36</xdr:row>
      <xdr:rowOff>183614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58D3-199D-4864-AEB2-49E5E12B2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E405-0D2A-D442-A805-E9C9195D246E}">
  <dimension ref="A2:M9"/>
  <sheetViews>
    <sheetView topLeftCell="E1" zoomScaleNormal="90" workbookViewId="0">
      <selection activeCell="G13" sqref="G13"/>
    </sheetView>
  </sheetViews>
  <sheetFormatPr baseColWidth="10" defaultColWidth="10.6640625" defaultRowHeight="16" x14ac:dyDescent="0.2"/>
  <cols>
    <col min="1" max="1" width="16.83203125" bestFit="1" customWidth="1"/>
    <col min="7" max="7" width="17" bestFit="1" customWidth="1"/>
    <col min="8" max="8" width="14.1640625" bestFit="1" customWidth="1"/>
    <col min="9" max="9" width="21.5" bestFit="1" customWidth="1"/>
    <col min="10" max="10" width="22.5" bestFit="1" customWidth="1"/>
    <col min="11" max="12" width="21.5" bestFit="1" customWidth="1"/>
  </cols>
  <sheetData>
    <row r="2" spans="1:13" x14ac:dyDescent="0.2">
      <c r="H2" t="s">
        <v>11</v>
      </c>
      <c r="I2" t="s">
        <v>8</v>
      </c>
    </row>
    <row r="4" spans="1:13" x14ac:dyDescent="0.2">
      <c r="B4" t="s">
        <v>7</v>
      </c>
      <c r="C4" t="s">
        <v>0</v>
      </c>
      <c r="D4" t="s">
        <v>1</v>
      </c>
      <c r="E4" t="s">
        <v>2</v>
      </c>
      <c r="I4" t="s">
        <v>7</v>
      </c>
      <c r="J4" t="s">
        <v>0</v>
      </c>
      <c r="K4" t="s">
        <v>1</v>
      </c>
      <c r="L4" t="s">
        <v>2</v>
      </c>
    </row>
    <row r="5" spans="1:13" x14ac:dyDescent="0.2">
      <c r="A5" t="s">
        <v>3</v>
      </c>
      <c r="B5" s="1">
        <v>0.70250000000000001</v>
      </c>
      <c r="C5" s="1">
        <v>2.1700000000000001E-2</v>
      </c>
      <c r="D5">
        <v>28</v>
      </c>
      <c r="E5">
        <v>23</v>
      </c>
      <c r="H5" t="s">
        <v>15</v>
      </c>
      <c r="I5" s="3">
        <f>(B7-B5)/B5</f>
        <v>3.6298932384341592E-2</v>
      </c>
      <c r="J5" s="3">
        <f>(C7-C5)/C5</f>
        <v>3.1889400921658986</v>
      </c>
      <c r="K5" s="3">
        <f t="shared" ref="K5:L5" si="0">(D7-D5)/D5</f>
        <v>0.21428571428571427</v>
      </c>
      <c r="L5" s="3">
        <f t="shared" si="0"/>
        <v>0.13043478260869565</v>
      </c>
    </row>
    <row r="6" spans="1:13" x14ac:dyDescent="0.2">
      <c r="A6" t="s">
        <v>4</v>
      </c>
      <c r="B6" s="1">
        <v>0.68430000000000002</v>
      </c>
      <c r="C6" s="1">
        <v>6.6699999999999995E-2</v>
      </c>
      <c r="D6">
        <v>36</v>
      </c>
      <c r="E6">
        <v>43</v>
      </c>
      <c r="H6" t="s">
        <v>16</v>
      </c>
      <c r="I6" s="3">
        <f>(B8-B6)/B6</f>
        <v>0.17843051293292414</v>
      </c>
      <c r="J6" s="3">
        <f t="shared" ref="J6:K6" si="1">(C8-C6)/C6</f>
        <v>-0.70014992503748119</v>
      </c>
      <c r="K6" s="3">
        <f t="shared" si="1"/>
        <v>-0.1388888888888889</v>
      </c>
      <c r="L6" s="3">
        <f>(E8-E6)/E6</f>
        <v>-6.9767441860465115E-2</v>
      </c>
    </row>
    <row r="7" spans="1:13" x14ac:dyDescent="0.2">
      <c r="A7" t="s">
        <v>5</v>
      </c>
      <c r="B7" s="1">
        <v>0.72799999999999998</v>
      </c>
      <c r="C7" s="1">
        <v>9.0899999999999995E-2</v>
      </c>
      <c r="D7">
        <v>34</v>
      </c>
      <c r="E7">
        <v>26</v>
      </c>
    </row>
    <row r="8" spans="1:13" x14ac:dyDescent="0.2">
      <c r="A8" t="s">
        <v>6</v>
      </c>
      <c r="B8" s="1">
        <v>0.80640000000000001</v>
      </c>
      <c r="C8" s="2">
        <v>0.02</v>
      </c>
      <c r="D8">
        <v>31</v>
      </c>
      <c r="E8">
        <v>40</v>
      </c>
      <c r="H8" t="s">
        <v>9</v>
      </c>
      <c r="I8" s="2">
        <f>ABS(I6-I5)</f>
        <v>0.14213158054858255</v>
      </c>
      <c r="J8" s="2">
        <f t="shared" ref="J8:L8" si="2">ABS(J6-J5)</f>
        <v>3.8890900172033795</v>
      </c>
      <c r="K8" s="2">
        <f t="shared" si="2"/>
        <v>0.35317460317460314</v>
      </c>
      <c r="L8" s="2">
        <f t="shared" si="2"/>
        <v>0.20020222446916075</v>
      </c>
      <c r="M8" s="2">
        <f>SUM(I8:L8)</f>
        <v>4.5845984253957255</v>
      </c>
    </row>
    <row r="9" spans="1:13" x14ac:dyDescent="0.2">
      <c r="H9" t="s">
        <v>10</v>
      </c>
      <c r="I9" s="1">
        <f>I8/$M$8</f>
        <v>3.1001969498847499E-2</v>
      </c>
      <c r="J9" s="1">
        <f t="shared" ref="J9:L9" si="3">J8/$M$8</f>
        <v>0.84829458468168617</v>
      </c>
      <c r="K9" s="1">
        <f t="shared" si="3"/>
        <v>7.7035013845104305E-2</v>
      </c>
      <c r="L9" s="1">
        <f t="shared" si="3"/>
        <v>4.3668431974362085E-2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90D0-91D3-F147-BCFE-C6E630487362}">
  <dimension ref="A1:W8"/>
  <sheetViews>
    <sheetView tabSelected="1" zoomScaleNormal="83" workbookViewId="0">
      <selection activeCell="F14" sqref="F14"/>
    </sheetView>
  </sheetViews>
  <sheetFormatPr baseColWidth="10" defaultColWidth="10.6640625" defaultRowHeight="16" x14ac:dyDescent="0.2"/>
  <sheetData>
    <row r="1" spans="1:23" x14ac:dyDescent="0.2">
      <c r="H1" t="s">
        <v>12</v>
      </c>
      <c r="I1" t="s">
        <v>8</v>
      </c>
    </row>
    <row r="3" spans="1:23" x14ac:dyDescent="0.2">
      <c r="B3" t="s">
        <v>7</v>
      </c>
      <c r="C3" t="s">
        <v>0</v>
      </c>
      <c r="D3" t="s">
        <v>1</v>
      </c>
      <c r="E3" t="s">
        <v>2</v>
      </c>
      <c r="I3" t="s">
        <v>7</v>
      </c>
      <c r="J3" t="s">
        <v>0</v>
      </c>
      <c r="K3" t="s">
        <v>1</v>
      </c>
      <c r="L3" t="s">
        <v>2</v>
      </c>
    </row>
    <row r="4" spans="1:23" x14ac:dyDescent="0.2">
      <c r="A4" t="s">
        <v>13</v>
      </c>
      <c r="B4" s="1">
        <v>0.77</v>
      </c>
      <c r="C4" s="1">
        <v>1.1900000000000001E-2</v>
      </c>
      <c r="D4">
        <v>45</v>
      </c>
      <c r="E4">
        <v>28</v>
      </c>
      <c r="H4" t="s">
        <v>17</v>
      </c>
      <c r="I4" s="3">
        <f t="shared" ref="I4:L5" si="0">(B6-B4)/B4</f>
        <v>-8.1818181818181887E-2</v>
      </c>
      <c r="J4" s="3">
        <f t="shared" si="0"/>
        <v>4.3613445378151257</v>
      </c>
      <c r="K4" s="3">
        <f t="shared" si="0"/>
        <v>-0.53333333333333333</v>
      </c>
      <c r="L4" s="3">
        <f t="shared" si="0"/>
        <v>-0.10714285714285714</v>
      </c>
      <c r="O4" s="3"/>
      <c r="P4" s="3"/>
      <c r="Q4" s="3"/>
      <c r="R4" s="3"/>
      <c r="T4" s="3"/>
      <c r="U4" s="3">
        <f t="shared" ref="U4:W5" si="1">(J4+P4)/2</f>
        <v>2.1806722689075628</v>
      </c>
      <c r="V4" s="3">
        <f t="shared" si="1"/>
        <v>-0.26666666666666666</v>
      </c>
      <c r="W4" s="3">
        <f t="shared" si="1"/>
        <v>-5.3571428571428568E-2</v>
      </c>
    </row>
    <row r="5" spans="1:23" x14ac:dyDescent="0.2">
      <c r="A5" t="s">
        <v>4</v>
      </c>
      <c r="B5" s="1">
        <v>0.69799999999999995</v>
      </c>
      <c r="C5" s="1">
        <v>4.0800000000000003E-2</v>
      </c>
      <c r="D5">
        <v>29</v>
      </c>
      <c r="E5">
        <v>38</v>
      </c>
      <c r="H5" t="s">
        <v>16</v>
      </c>
      <c r="I5" s="3">
        <f t="shared" si="0"/>
        <v>0.11318051575931243</v>
      </c>
      <c r="J5" s="3">
        <f t="shared" si="0"/>
        <v>-0.28921568627450983</v>
      </c>
      <c r="K5" s="3">
        <f t="shared" si="0"/>
        <v>0.31034482758620691</v>
      </c>
      <c r="L5" s="3">
        <f t="shared" si="0"/>
        <v>0.23684210526315788</v>
      </c>
      <c r="O5" s="3"/>
      <c r="P5" s="3"/>
      <c r="Q5" s="3"/>
      <c r="R5" s="3"/>
      <c r="T5" s="3"/>
      <c r="U5" s="3">
        <f t="shared" si="1"/>
        <v>-0.14460784313725492</v>
      </c>
      <c r="V5" s="3">
        <f t="shared" si="1"/>
        <v>0.15517241379310345</v>
      </c>
      <c r="W5" s="3">
        <f t="shared" si="1"/>
        <v>0.11842105263157894</v>
      </c>
    </row>
    <row r="6" spans="1:23" x14ac:dyDescent="0.2">
      <c r="A6" t="s">
        <v>14</v>
      </c>
      <c r="B6" s="1">
        <v>0.70699999999999996</v>
      </c>
      <c r="C6" s="1">
        <v>6.3799999999999996E-2</v>
      </c>
      <c r="D6">
        <v>21</v>
      </c>
      <c r="E6">
        <v>25</v>
      </c>
    </row>
    <row r="7" spans="1:23" x14ac:dyDescent="0.2">
      <c r="A7" t="s">
        <v>6</v>
      </c>
      <c r="B7" s="1">
        <v>0.77700000000000002</v>
      </c>
      <c r="C7" s="2">
        <v>2.9000000000000001E-2</v>
      </c>
      <c r="D7">
        <v>38</v>
      </c>
      <c r="E7">
        <v>47</v>
      </c>
      <c r="H7" t="s">
        <v>9</v>
      </c>
      <c r="I7" s="2">
        <f>ABS(I5-I4)</f>
        <v>0.19499869757749433</v>
      </c>
      <c r="J7" s="2">
        <f>ABS(J5-J4)</f>
        <v>4.6505602240896353</v>
      </c>
      <c r="K7" s="2">
        <f>ABS(K5-K4)</f>
        <v>0.84367816091954029</v>
      </c>
      <c r="L7" s="2">
        <f>ABS(L5-L4)</f>
        <v>0.343984962406015</v>
      </c>
      <c r="M7" s="2">
        <f>SUM(I7:L7)</f>
        <v>6.0332220449926854</v>
      </c>
    </row>
    <row r="8" spans="1:23" x14ac:dyDescent="0.2">
      <c r="H8" t="s">
        <v>10</v>
      </c>
      <c r="I8" s="1">
        <f>I7/$M$7</f>
        <v>3.2320822294172789E-2</v>
      </c>
      <c r="J8" s="1">
        <f>J7/$M$7</f>
        <v>0.77082530518653791</v>
      </c>
      <c r="K8" s="1">
        <f>K7/$M$7</f>
        <v>0.13983873867525842</v>
      </c>
      <c r="L8" s="1">
        <f>L7/$M$7</f>
        <v>5.7015133844030771E-2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finland-canada</vt:lpstr>
      <vt:lpstr>US-canada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Gui</dc:creator>
  <cp:lastModifiedBy>Xinyue Gui</cp:lastModifiedBy>
  <dcterms:created xsi:type="dcterms:W3CDTF">2020-06-12T09:51:41Z</dcterms:created>
  <dcterms:modified xsi:type="dcterms:W3CDTF">2020-06-17T12:20:16Z</dcterms:modified>
</cp:coreProperties>
</file>