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EO_GIT\Document_Study\2.Project\1.BM20\"/>
    </mc:Choice>
  </mc:AlternateContent>
  <bookViews>
    <workbookView xWindow="-28920" yWindow="-120" windowWidth="29040" windowHeight="15840" tabRatio="410" activeTab="1"/>
  </bookViews>
  <sheets>
    <sheet name="Revision History" sheetId="12" r:id="rId1"/>
    <sheet name="Communication &amp; Tone" sheetId="1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1" l="1"/>
  <c r="G19" i="11"/>
  <c r="G18" i="11"/>
  <c r="G17" i="11"/>
  <c r="G16" i="11"/>
  <c r="G15" i="11"/>
  <c r="G14" i="11"/>
  <c r="G13" i="11"/>
  <c r="K52" i="11" l="1"/>
  <c r="F52" i="11"/>
  <c r="A52" i="11"/>
  <c r="U37" i="11"/>
  <c r="P37" i="11"/>
  <c r="K37" i="11"/>
  <c r="F37" i="11"/>
  <c r="A37" i="11"/>
</calcChain>
</file>

<file path=xl/sharedStrings.xml><?xml version="1.0" encoding="utf-8"?>
<sst xmlns="http://schemas.openxmlformats.org/spreadsheetml/2006/main" count="32" uniqueCount="30">
  <si>
    <r>
      <t xml:space="preserve">Single Write </t>
    </r>
    <r>
      <rPr>
        <b/>
        <sz val="11"/>
        <color rgb="FFFFC000"/>
        <rFont val="宋体"/>
        <family val="3"/>
        <charset val="134"/>
        <scheme val="minor"/>
      </rPr>
      <t>REGISTER</t>
    </r>
    <r>
      <rPr>
        <sz val="11"/>
        <color theme="1"/>
        <rFont val="宋体"/>
        <family val="2"/>
        <charset val="128"/>
        <scheme val="minor"/>
      </rPr>
      <t xml:space="preserve"> Byte Number:</t>
    </r>
  </si>
  <si>
    <r>
      <t>Stack</t>
    </r>
    <r>
      <rPr>
        <sz val="11"/>
        <color theme="1"/>
        <rFont val="宋体"/>
        <family val="2"/>
        <charset val="128"/>
        <scheme val="minor"/>
      </rPr>
      <t xml:space="preserve"> Write </t>
    </r>
    <r>
      <rPr>
        <b/>
        <sz val="11"/>
        <color rgb="FFFFC000"/>
        <rFont val="宋体"/>
        <family val="3"/>
        <charset val="134"/>
        <scheme val="minor"/>
      </rPr>
      <t>REGISTER</t>
    </r>
    <r>
      <rPr>
        <sz val="11"/>
        <color theme="1"/>
        <rFont val="宋体"/>
        <family val="2"/>
        <charset val="128"/>
        <scheme val="minor"/>
      </rPr>
      <t xml:space="preserve"> Byte Number:</t>
    </r>
    <phoneticPr fontId="1" type="noConversion"/>
  </si>
  <si>
    <r>
      <t xml:space="preserve">Single Read </t>
    </r>
    <r>
      <rPr>
        <b/>
        <sz val="11"/>
        <color rgb="FFFFC000"/>
        <rFont val="宋体"/>
        <family val="3"/>
        <charset val="134"/>
        <scheme val="minor"/>
      </rPr>
      <t>REGISTER</t>
    </r>
    <r>
      <rPr>
        <sz val="11"/>
        <color theme="1"/>
        <rFont val="宋体"/>
        <family val="2"/>
        <charset val="128"/>
        <scheme val="minor"/>
      </rPr>
      <t xml:space="preserve"> Byte Number:</t>
    </r>
    <phoneticPr fontId="1" type="noConversion"/>
  </si>
  <si>
    <r>
      <t>Stack</t>
    </r>
    <r>
      <rPr>
        <sz val="11"/>
        <color theme="1"/>
        <rFont val="宋体"/>
        <family val="2"/>
        <charset val="128"/>
        <scheme val="minor"/>
      </rPr>
      <t xml:space="preserve"> Read </t>
    </r>
    <r>
      <rPr>
        <b/>
        <sz val="11"/>
        <color rgb="FFFFC000"/>
        <rFont val="宋体"/>
        <family val="3"/>
        <charset val="134"/>
        <scheme val="minor"/>
      </rPr>
      <t>REGISTER</t>
    </r>
    <r>
      <rPr>
        <sz val="11"/>
        <color theme="1"/>
        <rFont val="宋体"/>
        <family val="2"/>
        <charset val="128"/>
        <scheme val="minor"/>
      </rPr>
      <t xml:space="preserve"> Byte Number:</t>
    </r>
    <phoneticPr fontId="1" type="noConversion"/>
  </si>
  <si>
    <t>STACK_RESP/STACK_CMD time:</t>
    <phoneticPr fontId="1" type="noConversion"/>
  </si>
  <si>
    <t>Single Write Max CMD Propagation Delay Time:/us</t>
    <phoneticPr fontId="1" type="noConversion"/>
  </si>
  <si>
    <t>Stack Write CMD Propagation Delay Time:/us</t>
    <phoneticPr fontId="1" type="noConversion"/>
  </si>
  <si>
    <t>Single Read Max RESP back Delay Time:/us</t>
    <phoneticPr fontId="1" type="noConversion"/>
  </si>
  <si>
    <t>Stack Read RESP back Delay Time:/us</t>
    <phoneticPr fontId="1" type="noConversion"/>
  </si>
  <si>
    <t>Addressing RESP back Delay Time:/us</t>
    <phoneticPr fontId="1" type="noConversion"/>
  </si>
  <si>
    <t>WAKE Tone Forward at SD mode Delay Time:/ms</t>
    <phoneticPr fontId="1" type="noConversion"/>
  </si>
  <si>
    <t>WAKE Tone Forward at ACT/SLP mode Delay Time:/ms</t>
    <phoneticPr fontId="1" type="noConversion"/>
  </si>
  <si>
    <t>STA Tone Forward at SLP mode Delay Time:/ms</t>
    <phoneticPr fontId="1" type="noConversion"/>
  </si>
  <si>
    <t>SA63122 Communication &amp; Tone Timing Calculation</t>
    <phoneticPr fontId="1" type="noConversion"/>
  </si>
  <si>
    <t>Stack Device Number (Exc Bridge) in Daisy-chain:</t>
    <phoneticPr fontId="1" type="noConversion"/>
  </si>
  <si>
    <t>User Input</t>
    <phoneticPr fontId="1" type="noConversion"/>
  </si>
  <si>
    <t>Calculation Output</t>
    <phoneticPr fontId="1" type="noConversion"/>
  </si>
  <si>
    <t>Single Read Max RESP back Delay Time:/us</t>
    <phoneticPr fontId="1" type="noConversion"/>
  </si>
  <si>
    <t>WAKE Tone Forward at ACT/SLP mode Delay Time:/ms</t>
    <phoneticPr fontId="1" type="noConversion"/>
  </si>
  <si>
    <t>WAKE Tone Forward at SD mode Delay Time:/ms</t>
    <phoneticPr fontId="1" type="noConversion"/>
  </si>
  <si>
    <t>STA Tone Forward at SLP mode Delay Time:/ms</t>
    <phoneticPr fontId="1" type="noConversion"/>
  </si>
  <si>
    <r>
      <rPr>
        <b/>
        <sz val="11"/>
        <color rgb="FF92D050"/>
        <rFont val="宋体"/>
        <family val="3"/>
        <charset val="134"/>
        <scheme val="minor"/>
      </rPr>
      <t xml:space="preserve">Stack Write </t>
    </r>
    <r>
      <rPr>
        <sz val="11"/>
        <color theme="1"/>
        <rFont val="宋体"/>
        <family val="2"/>
        <charset val="128"/>
        <scheme val="minor"/>
      </rPr>
      <t>CMD Propagation Delay Time:/us</t>
    </r>
    <phoneticPr fontId="1" type="noConversion"/>
  </si>
  <si>
    <r>
      <rPr>
        <b/>
        <sz val="11"/>
        <color rgb="FF92D050"/>
        <rFont val="宋体"/>
        <family val="3"/>
        <charset val="134"/>
        <scheme val="minor"/>
      </rPr>
      <t xml:space="preserve">Stack Read </t>
    </r>
    <r>
      <rPr>
        <sz val="11"/>
        <color theme="1"/>
        <rFont val="宋体"/>
        <family val="3"/>
        <charset val="134"/>
        <scheme val="minor"/>
      </rPr>
      <t>RESP back Delay Time:/us</t>
    </r>
    <phoneticPr fontId="1" type="noConversion"/>
  </si>
  <si>
    <t>Note: Not take bridge communication timing into account</t>
    <phoneticPr fontId="1" type="noConversion"/>
  </si>
  <si>
    <t>Data</t>
    <phoneticPr fontId="1" type="noConversion"/>
  </si>
  <si>
    <t>Change Log</t>
    <phoneticPr fontId="1" type="noConversion"/>
  </si>
  <si>
    <t>Author</t>
    <phoneticPr fontId="1" type="noConversion"/>
  </si>
  <si>
    <t>Shuo Xu</t>
    <phoneticPr fontId="1" type="noConversion"/>
  </si>
  <si>
    <t>2023.6.29</t>
    <phoneticPr fontId="1" type="noConversion"/>
  </si>
  <si>
    <t>Adjust the &lt;communication &amp; tone&gt; sheet to be more convenient to user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</si>
</sst>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28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28"/>
      <scheme val="minor"/>
    </font>
    <font>
      <b/>
      <sz val="15"/>
      <color theme="3"/>
      <name val="宋体"/>
      <family val="2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1">
      <alignment vertical="center"/>
    </xf>
    <xf numFmtId="0" fontId="7" fillId="0" borderId="0" xfId="0" applyFo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2</xdr:row>
          <xdr:rowOff>30480</xdr:rowOff>
        </xdr:from>
        <xdr:to>
          <xdr:col>19</xdr:col>
          <xdr:colOff>160020</xdr:colOff>
          <xdr:row>14</xdr:row>
          <xdr:rowOff>121920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xmlns="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106680</xdr:colOff>
          <xdr:row>22</xdr:row>
          <xdr:rowOff>160020</xdr:rowOff>
        </xdr:from>
        <xdr:to>
          <xdr:col>3</xdr:col>
          <xdr:colOff>556260</xdr:colOff>
          <xdr:row>34</xdr:row>
          <xdr:rowOff>0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xmlns="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22</xdr:row>
          <xdr:rowOff>175260</xdr:rowOff>
        </xdr:from>
        <xdr:to>
          <xdr:col>9</xdr:col>
          <xdr:colOff>121920</xdr:colOff>
          <xdr:row>34</xdr:row>
          <xdr:rowOff>0</xdr:rowOff>
        </xdr:to>
        <xdr:sp macro="" textlink="">
          <xdr:nvSpPr>
            <xdr:cNvPr id="3081" name="Object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xmlns="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22</xdr:row>
          <xdr:rowOff>175260</xdr:rowOff>
        </xdr:from>
        <xdr:to>
          <xdr:col>14</xdr:col>
          <xdr:colOff>312420</xdr:colOff>
          <xdr:row>34</xdr:row>
          <xdr:rowOff>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xmlns="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22</xdr:row>
          <xdr:rowOff>175260</xdr:rowOff>
        </xdr:from>
        <xdr:to>
          <xdr:col>19</xdr:col>
          <xdr:colOff>495300</xdr:colOff>
          <xdr:row>33</xdr:row>
          <xdr:rowOff>152400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xmlns="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22</xdr:row>
          <xdr:rowOff>160020</xdr:rowOff>
        </xdr:from>
        <xdr:to>
          <xdr:col>24</xdr:col>
          <xdr:colOff>563880</xdr:colOff>
          <xdr:row>34</xdr:row>
          <xdr:rowOff>0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xmlns="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99060</xdr:colOff>
          <xdr:row>37</xdr:row>
          <xdr:rowOff>137160</xdr:rowOff>
        </xdr:from>
        <xdr:to>
          <xdr:col>3</xdr:col>
          <xdr:colOff>579120</xdr:colOff>
          <xdr:row>49</xdr:row>
          <xdr:rowOff>30480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xmlns="" id="{0AAC0883-9E48-BE24-21A1-9990E0EDB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37</xdr:row>
          <xdr:rowOff>137160</xdr:rowOff>
        </xdr:from>
        <xdr:to>
          <xdr:col>8</xdr:col>
          <xdr:colOff>457200</xdr:colOff>
          <xdr:row>49</xdr:row>
          <xdr:rowOff>60960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xmlns="" id="{86B31372-C605-691F-E56D-E576A6D58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37</xdr:row>
          <xdr:rowOff>137160</xdr:rowOff>
        </xdr:from>
        <xdr:to>
          <xdr:col>14</xdr:col>
          <xdr:colOff>30480</xdr:colOff>
          <xdr:row>49</xdr:row>
          <xdr:rowOff>106680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xmlns="" id="{B2C4BF8F-E109-7C96-3ADB-5B4833BBE0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__3.vsdx"/><Relationship Id="rId13" Type="http://schemas.openxmlformats.org/officeDocument/2006/relationships/image" Target="../media/image5.emf"/><Relationship Id="rId18" Type="http://schemas.openxmlformats.org/officeDocument/2006/relationships/package" Target="../embeddings/Microsoft_Visio___8.vsdx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__5.vsdx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package" Target="../embeddings/Microsoft_Visio___7.vsdx"/><Relationship Id="rId20" Type="http://schemas.openxmlformats.org/officeDocument/2006/relationships/package" Target="../embeddings/Microsoft_Visio___9.vsdx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__2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package" Target="../embeddings/Microsoft_Visio___4.vsdx"/><Relationship Id="rId19" Type="http://schemas.openxmlformats.org/officeDocument/2006/relationships/image" Target="../media/image8.emf"/><Relationship Id="rId4" Type="http://schemas.openxmlformats.org/officeDocument/2006/relationships/package" Target="../embeddings/Microsoft_Visio___1.vsdx"/><Relationship Id="rId9" Type="http://schemas.openxmlformats.org/officeDocument/2006/relationships/image" Target="../media/image3.emf"/><Relationship Id="rId14" Type="http://schemas.openxmlformats.org/officeDocument/2006/relationships/package" Target="../embeddings/Microsoft_Visio___6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"/>
  <sheetViews>
    <sheetView workbookViewId="0">
      <selection activeCell="C6" sqref="C6"/>
    </sheetView>
  </sheetViews>
  <sheetFormatPr defaultRowHeight="14.4" x14ac:dyDescent="0.25"/>
  <cols>
    <col min="2" max="2" width="15.21875" customWidth="1"/>
    <col min="3" max="3" width="80.21875" style="7" customWidth="1"/>
  </cols>
  <sheetData>
    <row r="3" spans="2:4" x14ac:dyDescent="0.25">
      <c r="B3" t="s">
        <v>24</v>
      </c>
      <c r="C3" s="7" t="s">
        <v>25</v>
      </c>
      <c r="D3" t="s">
        <v>26</v>
      </c>
    </row>
    <row r="4" spans="2:4" x14ac:dyDescent="0.25">
      <c r="B4" t="s">
        <v>28</v>
      </c>
      <c r="C4" s="7" t="s">
        <v>29</v>
      </c>
      <c r="D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2"/>
  <sheetViews>
    <sheetView tabSelected="1" zoomScale="115" zoomScaleNormal="115" workbookViewId="0">
      <selection activeCell="G14" sqref="G14"/>
    </sheetView>
  </sheetViews>
  <sheetFormatPr defaultRowHeight="14.4" x14ac:dyDescent="0.25"/>
  <cols>
    <col min="1" max="1" width="17.5546875" customWidth="1"/>
    <col min="5" max="5" width="13.21875" customWidth="1"/>
    <col min="6" max="6" width="15" customWidth="1"/>
    <col min="10" max="10" width="11" customWidth="1"/>
    <col min="11" max="11" width="11.6640625" customWidth="1"/>
    <col min="15" max="15" width="11.44140625" customWidth="1"/>
    <col min="18" max="18" width="9.33203125" style="1" customWidth="1"/>
  </cols>
  <sheetData>
    <row r="1" spans="1:7" ht="19.8" thickBot="1" x14ac:dyDescent="0.3">
      <c r="A1" s="2" t="s">
        <v>13</v>
      </c>
      <c r="B1" s="2"/>
      <c r="C1" s="2"/>
      <c r="D1" s="2"/>
      <c r="E1" s="2"/>
      <c r="F1" s="2"/>
    </row>
    <row r="2" spans="1:7" ht="15" thickTop="1" x14ac:dyDescent="0.25">
      <c r="A2" s="3" t="s">
        <v>23</v>
      </c>
    </row>
    <row r="4" spans="1:7" ht="15" thickBot="1" x14ac:dyDescent="0.3"/>
    <row r="5" spans="1:7" x14ac:dyDescent="0.25">
      <c r="A5" s="16" t="s">
        <v>15</v>
      </c>
      <c r="B5" s="11" t="s">
        <v>14</v>
      </c>
      <c r="C5" s="11"/>
      <c r="D5" s="11"/>
      <c r="E5" s="11"/>
      <c r="F5" s="11"/>
      <c r="G5" s="4">
        <v>12</v>
      </c>
    </row>
    <row r="6" spans="1:7" x14ac:dyDescent="0.25">
      <c r="A6" s="17"/>
      <c r="B6" s="11" t="s">
        <v>4</v>
      </c>
      <c r="C6" s="11"/>
      <c r="D6" s="11"/>
      <c r="E6" s="11"/>
      <c r="F6" s="11"/>
      <c r="G6" s="4">
        <v>0</v>
      </c>
    </row>
    <row r="7" spans="1:7" x14ac:dyDescent="0.25">
      <c r="A7" s="17"/>
      <c r="B7" s="11" t="s">
        <v>0</v>
      </c>
      <c r="C7" s="11"/>
      <c r="D7" s="11"/>
      <c r="E7" s="11"/>
      <c r="F7" s="11"/>
      <c r="G7" s="4">
        <v>1</v>
      </c>
    </row>
    <row r="8" spans="1:7" x14ac:dyDescent="0.25">
      <c r="A8" s="17"/>
      <c r="B8" s="12" t="s">
        <v>1</v>
      </c>
      <c r="C8" s="12"/>
      <c r="D8" s="12"/>
      <c r="E8" s="12"/>
      <c r="F8" s="12"/>
      <c r="G8" s="4">
        <v>16</v>
      </c>
    </row>
    <row r="9" spans="1:7" x14ac:dyDescent="0.25">
      <c r="A9" s="17"/>
      <c r="B9" s="11" t="s">
        <v>2</v>
      </c>
      <c r="C9" s="11"/>
      <c r="D9" s="11"/>
      <c r="E9" s="11"/>
      <c r="F9" s="11"/>
      <c r="G9" s="4">
        <v>1</v>
      </c>
    </row>
    <row r="10" spans="1:7" ht="15" thickBot="1" x14ac:dyDescent="0.3">
      <c r="A10" s="18"/>
      <c r="B10" s="12" t="s">
        <v>3</v>
      </c>
      <c r="C10" s="12"/>
      <c r="D10" s="12"/>
      <c r="E10" s="12"/>
      <c r="F10" s="12"/>
      <c r="G10" s="4">
        <v>128</v>
      </c>
    </row>
    <row r="11" spans="1:7" x14ac:dyDescent="0.25">
      <c r="G11" s="5"/>
    </row>
    <row r="12" spans="1:7" ht="15" thickBot="1" x14ac:dyDescent="0.3">
      <c r="G12" s="5"/>
    </row>
    <row r="13" spans="1:7" x14ac:dyDescent="0.25">
      <c r="A13" s="8" t="s">
        <v>16</v>
      </c>
      <c r="B13" s="11" t="s">
        <v>5</v>
      </c>
      <c r="C13" s="11"/>
      <c r="D13" s="11"/>
      <c r="E13" s="11"/>
      <c r="F13" s="11"/>
      <c r="G13" s="6">
        <f>((6+G7-1)*(8.375+G6)+6.5)+8.8*(G5-1)</f>
        <v>153.55000000000001</v>
      </c>
    </row>
    <row r="14" spans="1:7" x14ac:dyDescent="0.25">
      <c r="A14" s="9"/>
      <c r="B14" s="12" t="s">
        <v>21</v>
      </c>
      <c r="C14" s="11"/>
      <c r="D14" s="11"/>
      <c r="E14" s="11"/>
      <c r="F14" s="11"/>
      <c r="G14" s="6">
        <f>((5+G8-1)*(8.375+G6)+6.5)+8.8*(G5-1)</f>
        <v>270.8</v>
      </c>
    </row>
    <row r="15" spans="1:7" x14ac:dyDescent="0.25">
      <c r="A15" s="9"/>
      <c r="B15" s="11" t="s">
        <v>17</v>
      </c>
      <c r="C15" s="11"/>
      <c r="D15" s="11"/>
      <c r="E15" s="11"/>
      <c r="F15" s="11"/>
      <c r="G15" s="6">
        <f>((7-1)*(8.375+G6)+6.5)+((G5-1)*8.8)+10.55+((6+G9-1)*(8.375+G6)+6.5)+((G5-1)*8.8)</f>
        <v>317.65000000000003</v>
      </c>
    </row>
    <row r="16" spans="1:7" x14ac:dyDescent="0.25">
      <c r="A16" s="9"/>
      <c r="B16" s="12" t="s">
        <v>22</v>
      </c>
      <c r="C16" s="12"/>
      <c r="D16" s="12"/>
      <c r="E16" s="12"/>
      <c r="F16" s="12"/>
      <c r="G16" s="6">
        <f>((7-1)*(8.375+G6)+6.5)+((G5-1)*8.8)+10.55+(((6+G10-1)*(8.375+G6)+6.5))*G5+((G5-1)*8.8)+38.77*(G5-1)</f>
        <v>14131.869999999999</v>
      </c>
    </row>
    <row r="17" spans="1:7" x14ac:dyDescent="0.25">
      <c r="A17" s="9"/>
      <c r="B17" s="11" t="s">
        <v>9</v>
      </c>
      <c r="C17" s="11"/>
      <c r="D17" s="11"/>
      <c r="E17" s="11"/>
      <c r="F17" s="11"/>
      <c r="G17" s="6">
        <f>(((6-1)*(8.375+G6)+6.5))*(G5+1)+30.2*G5+26.2+8.8*(G5-1)+((7-1)*(8.375+G6)+6.5)</f>
        <v>1171.0250000000001</v>
      </c>
    </row>
    <row r="18" spans="1:7" x14ac:dyDescent="0.25">
      <c r="A18" s="9"/>
      <c r="B18" s="13" t="s">
        <v>19</v>
      </c>
      <c r="C18" s="14"/>
      <c r="D18" s="14"/>
      <c r="E18" s="14"/>
      <c r="F18" s="15"/>
      <c r="G18" s="6">
        <f>2*(G5-1)</f>
        <v>22</v>
      </c>
    </row>
    <row r="19" spans="1:7" x14ac:dyDescent="0.25">
      <c r="A19" s="9"/>
      <c r="B19" s="13" t="s">
        <v>18</v>
      </c>
      <c r="C19" s="14"/>
      <c r="D19" s="14"/>
      <c r="E19" s="14"/>
      <c r="F19" s="15"/>
      <c r="G19" s="6">
        <f>0.77*(G5-1)</f>
        <v>8.4700000000000006</v>
      </c>
    </row>
    <row r="20" spans="1:7" ht="15" thickBot="1" x14ac:dyDescent="0.3">
      <c r="A20" s="10"/>
      <c r="B20" s="12" t="s">
        <v>20</v>
      </c>
      <c r="C20" s="12"/>
      <c r="D20" s="12"/>
      <c r="E20" s="12"/>
      <c r="F20" s="12"/>
      <c r="G20" s="6">
        <f>1*(G5-1)</f>
        <v>11</v>
      </c>
    </row>
    <row r="36" spans="1:25" x14ac:dyDescent="0.25">
      <c r="A36" s="19" t="s">
        <v>5</v>
      </c>
      <c r="B36" s="19"/>
      <c r="C36" s="19"/>
      <c r="D36" s="19"/>
      <c r="E36" s="19"/>
      <c r="F36" s="19" t="s">
        <v>6</v>
      </c>
      <c r="G36" s="19"/>
      <c r="H36" s="19"/>
      <c r="I36" s="19"/>
      <c r="J36" s="19"/>
      <c r="K36" s="19" t="s">
        <v>7</v>
      </c>
      <c r="L36" s="19"/>
      <c r="M36" s="19"/>
      <c r="N36" s="19"/>
      <c r="O36" s="19"/>
      <c r="P36" s="19" t="s">
        <v>8</v>
      </c>
      <c r="Q36" s="19"/>
      <c r="R36" s="19"/>
      <c r="S36" s="19"/>
      <c r="T36" s="19"/>
      <c r="U36" s="19" t="s">
        <v>9</v>
      </c>
      <c r="V36" s="19"/>
      <c r="W36" s="19"/>
      <c r="X36" s="19"/>
      <c r="Y36" s="19"/>
    </row>
    <row r="37" spans="1:25" x14ac:dyDescent="0.25">
      <c r="A37" s="20">
        <f>((6+G7-1)*(8.375+G6)+6.5)+8.8*(G5-1)</f>
        <v>153.55000000000001</v>
      </c>
      <c r="B37" s="20"/>
      <c r="C37" s="20"/>
      <c r="D37" s="20"/>
      <c r="E37" s="20"/>
      <c r="F37" s="20">
        <f>((5+G8-1)*(8.375+G6)+6.5)+8.8*(G5-1)</f>
        <v>270.8</v>
      </c>
      <c r="G37" s="20"/>
      <c r="H37" s="20"/>
      <c r="I37" s="20"/>
      <c r="J37" s="20"/>
      <c r="K37" s="20">
        <f>((7-1)*(8.375+G6)+6.5)+((G5-1)*8.8)+10.55+((6+G9-1)*(8.375+G6)+6.5)+((G5-1)*8.8)</f>
        <v>317.65000000000003</v>
      </c>
      <c r="L37" s="20"/>
      <c r="M37" s="20"/>
      <c r="N37" s="20"/>
      <c r="O37" s="20"/>
      <c r="P37" s="20">
        <f>((7-1)*(8.375+G6)+6.5)+((G5-1)*8.8)+10.55+(((6+G10-1)*(8.375+G6)+6.5))*G5+((G5-1)*8.8)+38.77*(G5-1)</f>
        <v>14131.869999999999</v>
      </c>
      <c r="Q37" s="20"/>
      <c r="R37" s="20"/>
      <c r="S37" s="20"/>
      <c r="T37" s="20"/>
      <c r="U37" s="20">
        <f>(((6-1)*(8.375+G6)+6.5))*(G5+1)+30.2*G5+26.2+8.8*(G5-1)+((7-1)*(8.375+G6)+6.5)</f>
        <v>1171.0250000000001</v>
      </c>
      <c r="V37" s="20"/>
      <c r="W37" s="20"/>
      <c r="X37" s="20"/>
      <c r="Y37" s="20"/>
    </row>
    <row r="51" spans="1:15" x14ac:dyDescent="0.25">
      <c r="A51" s="19" t="s">
        <v>10</v>
      </c>
      <c r="B51" s="19"/>
      <c r="C51" s="19"/>
      <c r="D51" s="19"/>
      <c r="E51" s="19"/>
      <c r="F51" s="19" t="s">
        <v>11</v>
      </c>
      <c r="G51" s="19"/>
      <c r="H51" s="19"/>
      <c r="I51" s="19"/>
      <c r="J51" s="19"/>
      <c r="K51" s="19" t="s">
        <v>12</v>
      </c>
      <c r="L51" s="19"/>
      <c r="M51" s="19"/>
      <c r="N51" s="19"/>
      <c r="O51" s="19"/>
    </row>
    <row r="52" spans="1:15" x14ac:dyDescent="0.25">
      <c r="A52" s="20">
        <f>2*(G5-1)</f>
        <v>22</v>
      </c>
      <c r="B52" s="20"/>
      <c r="C52" s="20"/>
      <c r="D52" s="20"/>
      <c r="E52" s="20"/>
      <c r="F52" s="20">
        <f>0.77*(G5-1)</f>
        <v>8.4700000000000006</v>
      </c>
      <c r="G52" s="20"/>
      <c r="H52" s="20"/>
      <c r="I52" s="20"/>
      <c r="J52" s="20"/>
      <c r="K52" s="20">
        <f>1*(G5-1)</f>
        <v>11</v>
      </c>
      <c r="L52" s="20"/>
      <c r="M52" s="20"/>
      <c r="N52" s="20"/>
      <c r="O52" s="20"/>
    </row>
  </sheetData>
  <mergeCells count="32">
    <mergeCell ref="A51:E51"/>
    <mergeCell ref="A52:E52"/>
    <mergeCell ref="F51:J51"/>
    <mergeCell ref="F52:J52"/>
    <mergeCell ref="K51:O51"/>
    <mergeCell ref="K52:O52"/>
    <mergeCell ref="U36:Y36"/>
    <mergeCell ref="U37:Y37"/>
    <mergeCell ref="A36:E36"/>
    <mergeCell ref="A37:E37"/>
    <mergeCell ref="F36:J36"/>
    <mergeCell ref="F37:J37"/>
    <mergeCell ref="K36:O36"/>
    <mergeCell ref="K37:O37"/>
    <mergeCell ref="P36:T36"/>
    <mergeCell ref="P37:T37"/>
    <mergeCell ref="A5:A10"/>
    <mergeCell ref="B5:F5"/>
    <mergeCell ref="B6:F6"/>
    <mergeCell ref="B7:F7"/>
    <mergeCell ref="B8:F8"/>
    <mergeCell ref="B9:F9"/>
    <mergeCell ref="B10:F10"/>
    <mergeCell ref="A13:A20"/>
    <mergeCell ref="B13:F13"/>
    <mergeCell ref="B14:F14"/>
    <mergeCell ref="B15:F15"/>
    <mergeCell ref="B16:F16"/>
    <mergeCell ref="B17:F17"/>
    <mergeCell ref="B20:F20"/>
    <mergeCell ref="B19:F19"/>
    <mergeCell ref="B18:F18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3074" r:id="rId4">
          <objectPr defaultSize="0" autoPict="0" r:id="rId5">
            <anchor moveWithCells="1">
              <from>
                <xdr:col>8</xdr:col>
                <xdr:colOff>30480</xdr:colOff>
                <xdr:row>2</xdr:row>
                <xdr:rowOff>30480</xdr:rowOff>
              </from>
              <to>
                <xdr:col>19</xdr:col>
                <xdr:colOff>160020</xdr:colOff>
                <xdr:row>14</xdr:row>
                <xdr:rowOff>121920</xdr:rowOff>
              </to>
            </anchor>
          </objectPr>
        </oleObject>
      </mc:Choice>
      <mc:Fallback>
        <oleObject progId="Visio.Drawing.15" shapeId="3074" r:id="rId4"/>
      </mc:Fallback>
    </mc:AlternateContent>
    <mc:AlternateContent xmlns:mc="http://schemas.openxmlformats.org/markup-compatibility/2006">
      <mc:Choice Requires="x14">
        <oleObject progId="Visio.Drawing.15" shapeId="3080" r:id="rId6">
          <objectPr defaultSize="0" autoPict="0" r:id="rId7">
            <anchor moveWithCells="1">
              <from>
                <xdr:col>0</xdr:col>
                <xdr:colOff>106680</xdr:colOff>
                <xdr:row>22</xdr:row>
                <xdr:rowOff>160020</xdr:rowOff>
              </from>
              <to>
                <xdr:col>3</xdr:col>
                <xdr:colOff>556260</xdr:colOff>
                <xdr:row>34</xdr:row>
                <xdr:rowOff>0</xdr:rowOff>
              </to>
            </anchor>
          </objectPr>
        </oleObject>
      </mc:Choice>
      <mc:Fallback>
        <oleObject progId="Visio.Drawing.15" shapeId="3080" r:id="rId6"/>
      </mc:Fallback>
    </mc:AlternateContent>
    <mc:AlternateContent xmlns:mc="http://schemas.openxmlformats.org/markup-compatibility/2006">
      <mc:Choice Requires="x14">
        <oleObject progId="Visio.Drawing.15" shapeId="3081" r:id="rId8">
          <objectPr defaultSize="0" autoPict="0" r:id="rId9">
            <anchor moveWithCells="1">
              <from>
                <xdr:col>5</xdr:col>
                <xdr:colOff>114300</xdr:colOff>
                <xdr:row>22</xdr:row>
                <xdr:rowOff>175260</xdr:rowOff>
              </from>
              <to>
                <xdr:col>9</xdr:col>
                <xdr:colOff>121920</xdr:colOff>
                <xdr:row>34</xdr:row>
                <xdr:rowOff>0</xdr:rowOff>
              </to>
            </anchor>
          </objectPr>
        </oleObject>
      </mc:Choice>
      <mc:Fallback>
        <oleObject progId="Visio.Drawing.15" shapeId="3081" r:id="rId8"/>
      </mc:Fallback>
    </mc:AlternateContent>
    <mc:AlternateContent xmlns:mc="http://schemas.openxmlformats.org/markup-compatibility/2006">
      <mc:Choice Requires="x14">
        <oleObject progId="Visio.Drawing.15" shapeId="3083" r:id="rId10">
          <objectPr defaultSize="0" autoPict="0" r:id="rId11">
            <anchor moveWithCells="1">
              <from>
                <xdr:col>10</xdr:col>
                <xdr:colOff>76200</xdr:colOff>
                <xdr:row>22</xdr:row>
                <xdr:rowOff>175260</xdr:rowOff>
              </from>
              <to>
                <xdr:col>14</xdr:col>
                <xdr:colOff>312420</xdr:colOff>
                <xdr:row>34</xdr:row>
                <xdr:rowOff>0</xdr:rowOff>
              </to>
            </anchor>
          </objectPr>
        </oleObject>
      </mc:Choice>
      <mc:Fallback>
        <oleObject progId="Visio.Drawing.15" shapeId="3083" r:id="rId10"/>
      </mc:Fallback>
    </mc:AlternateContent>
    <mc:AlternateContent xmlns:mc="http://schemas.openxmlformats.org/markup-compatibility/2006">
      <mc:Choice Requires="x14">
        <oleObject progId="Visio.Drawing.15" shapeId="3084" r:id="rId12">
          <objectPr defaultSize="0" autoPict="0" r:id="rId13">
            <anchor moveWithCells="1">
              <from>
                <xdr:col>15</xdr:col>
                <xdr:colOff>137160</xdr:colOff>
                <xdr:row>22</xdr:row>
                <xdr:rowOff>175260</xdr:rowOff>
              </from>
              <to>
                <xdr:col>19</xdr:col>
                <xdr:colOff>495300</xdr:colOff>
                <xdr:row>33</xdr:row>
                <xdr:rowOff>152400</xdr:rowOff>
              </to>
            </anchor>
          </objectPr>
        </oleObject>
      </mc:Choice>
      <mc:Fallback>
        <oleObject progId="Visio.Drawing.15" shapeId="3084" r:id="rId12"/>
      </mc:Fallback>
    </mc:AlternateContent>
    <mc:AlternateContent xmlns:mc="http://schemas.openxmlformats.org/markup-compatibility/2006">
      <mc:Choice Requires="x14">
        <oleObject progId="Visio.Drawing.15" shapeId="3085" r:id="rId14">
          <objectPr defaultSize="0" autoPict="0" r:id="rId15">
            <anchor moveWithCells="1">
              <from>
                <xdr:col>20</xdr:col>
                <xdr:colOff>137160</xdr:colOff>
                <xdr:row>22</xdr:row>
                <xdr:rowOff>160020</xdr:rowOff>
              </from>
              <to>
                <xdr:col>24</xdr:col>
                <xdr:colOff>563880</xdr:colOff>
                <xdr:row>34</xdr:row>
                <xdr:rowOff>0</xdr:rowOff>
              </to>
            </anchor>
          </objectPr>
        </oleObject>
      </mc:Choice>
      <mc:Fallback>
        <oleObject progId="Visio.Drawing.15" shapeId="3085" r:id="rId14"/>
      </mc:Fallback>
    </mc:AlternateContent>
    <mc:AlternateContent xmlns:mc="http://schemas.openxmlformats.org/markup-compatibility/2006">
      <mc:Choice Requires="x14">
        <oleObject progId="Visio.Drawing.15" shapeId="3087" r:id="rId16">
          <objectPr defaultSize="0" autoPict="0" r:id="rId17">
            <anchor moveWithCells="1">
              <from>
                <xdr:col>0</xdr:col>
                <xdr:colOff>99060</xdr:colOff>
                <xdr:row>37</xdr:row>
                <xdr:rowOff>137160</xdr:rowOff>
              </from>
              <to>
                <xdr:col>3</xdr:col>
                <xdr:colOff>579120</xdr:colOff>
                <xdr:row>49</xdr:row>
                <xdr:rowOff>30480</xdr:rowOff>
              </to>
            </anchor>
          </objectPr>
        </oleObject>
      </mc:Choice>
      <mc:Fallback>
        <oleObject progId="Visio.Drawing.15" shapeId="3087" r:id="rId16"/>
      </mc:Fallback>
    </mc:AlternateContent>
    <mc:AlternateContent xmlns:mc="http://schemas.openxmlformats.org/markup-compatibility/2006">
      <mc:Choice Requires="x14">
        <oleObject progId="Visio.Drawing.15" shapeId="3089" r:id="rId18">
          <objectPr defaultSize="0" autoPict="0" r:id="rId19">
            <anchor moveWithCells="1">
              <from>
                <xdr:col>5</xdr:col>
                <xdr:colOff>289560</xdr:colOff>
                <xdr:row>37</xdr:row>
                <xdr:rowOff>137160</xdr:rowOff>
              </from>
              <to>
                <xdr:col>8</xdr:col>
                <xdr:colOff>457200</xdr:colOff>
                <xdr:row>49</xdr:row>
                <xdr:rowOff>60960</xdr:rowOff>
              </to>
            </anchor>
          </objectPr>
        </oleObject>
      </mc:Choice>
      <mc:Fallback>
        <oleObject progId="Visio.Drawing.15" shapeId="3089" r:id="rId18"/>
      </mc:Fallback>
    </mc:AlternateContent>
    <mc:AlternateContent xmlns:mc="http://schemas.openxmlformats.org/markup-compatibility/2006">
      <mc:Choice Requires="x14">
        <oleObject progId="Visio.Drawing.15" shapeId="3092" r:id="rId20">
          <objectPr defaultSize="0" autoPict="0" r:id="rId21">
            <anchor moveWithCells="1">
              <from>
                <xdr:col>10</xdr:col>
                <xdr:colOff>175260</xdr:colOff>
                <xdr:row>37</xdr:row>
                <xdr:rowOff>137160</xdr:rowOff>
              </from>
              <to>
                <xdr:col>14</xdr:col>
                <xdr:colOff>30480</xdr:colOff>
                <xdr:row>49</xdr:row>
                <xdr:rowOff>106680</xdr:rowOff>
              </to>
            </anchor>
          </objectPr>
        </oleObject>
      </mc:Choice>
      <mc:Fallback>
        <oleObject progId="Visio.Drawing.15" shapeId="3092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Revision History</vt:lpstr>
      <vt:lpstr>Communication &amp; Tone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hitoshi.matsui</dc:creator>
  <cp:lastModifiedBy>Xi Zhang</cp:lastModifiedBy>
  <dcterms:created xsi:type="dcterms:W3CDTF">2014-05-23T02:40:58Z</dcterms:created>
  <dcterms:modified xsi:type="dcterms:W3CDTF">2023-07-06T15:36:59Z</dcterms:modified>
</cp:coreProperties>
</file>