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OTUT_ctrl" sheetId="1" r:id="rId1"/>
    <sheet name="OVUV_ctr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1" i="2"/>
  <c r="P62"/>
  <c r="P63"/>
  <c r="P64"/>
  <c r="P65"/>
  <c r="P66"/>
  <c r="P67"/>
  <c r="P60"/>
  <c r="P55"/>
  <c r="M68" i="1"/>
  <c r="M67"/>
  <c r="M66"/>
  <c r="M65"/>
  <c r="M63"/>
  <c r="M62"/>
  <c r="M51"/>
  <c r="M50"/>
  <c r="M49"/>
  <c r="M48"/>
  <c r="M46"/>
  <c r="M45"/>
  <c r="P37" i="2"/>
  <c r="P51"/>
  <c r="P56"/>
  <c r="P53"/>
  <c r="P49"/>
  <c r="P48"/>
  <c r="P40"/>
  <c r="P45"/>
  <c r="P44"/>
  <c r="P42"/>
  <c r="P38"/>
</calcChain>
</file>

<file path=xl/sharedStrings.xml><?xml version="1.0" encoding="utf-8"?>
<sst xmlns="http://schemas.openxmlformats.org/spreadsheetml/2006/main" count="90" uniqueCount="58">
  <si>
    <t>CB_OT latched in last sample period</t>
    <phoneticPr fontId="1" type="noConversion"/>
  </si>
  <si>
    <t>GPIOn_CBOT_THRESH&lt;5:0&gt;</t>
    <phoneticPr fontId="1" type="noConversion"/>
  </si>
  <si>
    <t>CB_OT_PACK_THRESH_REG&lt;4:0&gt;+2</t>
    <phoneticPr fontId="1" type="noConversion"/>
  </si>
  <si>
    <t>CB_OT_PACK_THRESH_REG&lt;4:0&gt;</t>
    <phoneticPr fontId="1" type="noConversion"/>
  </si>
  <si>
    <t>CB_OT_PCB_THRESH_REG&lt;4:0&gt;</t>
    <phoneticPr fontId="1" type="noConversion"/>
  </si>
  <si>
    <t>CB_OT_PCB_THRESH_REG&lt;4:0&gt;+2</t>
    <phoneticPr fontId="1" type="noConversion"/>
  </si>
  <si>
    <t>GPIOn_OTUT_THRESH_SEL
(n=0-11)</t>
    <phoneticPr fontId="1" type="noConversion"/>
  </si>
  <si>
    <t>GPIOn_OT latched in last sample period(n=0-11)</t>
    <phoneticPr fontId="1" type="noConversion"/>
  </si>
  <si>
    <t>GPIOn_OT_THRESH&lt;5:0&gt;</t>
    <phoneticPr fontId="1" type="noConversion"/>
  </si>
  <si>
    <t>GPIO_OT_PACK_THRESH_REG&lt;4:0&gt;</t>
    <phoneticPr fontId="1" type="noConversion"/>
  </si>
  <si>
    <t>GPIO_OT_PACK_THRESH_REG&lt;4:0&gt;+2</t>
    <phoneticPr fontId="1" type="noConversion"/>
  </si>
  <si>
    <t>GPIO_OT_PCB_THRESH_REG&lt;4:0&gt;</t>
    <phoneticPr fontId="1" type="noConversion"/>
  </si>
  <si>
    <t>GPIO_OT_PCB_THRESH_REG&lt;4:0&gt;+2</t>
    <phoneticPr fontId="1" type="noConversion"/>
  </si>
  <si>
    <t>GPIOn_UT latched in last sample period(n=0-11)</t>
    <phoneticPr fontId="1" type="noConversion"/>
  </si>
  <si>
    <t>GPIOn_UT_THRESH&lt;3:0&gt;</t>
    <phoneticPr fontId="1" type="noConversion"/>
  </si>
  <si>
    <t>GPIO_OT_PACK_THRESH_REG&lt;2:0&gt;</t>
    <phoneticPr fontId="1" type="noConversion"/>
  </si>
  <si>
    <t>GPIO_OT_PCB_THRESH_REG&lt;2:0&gt;</t>
    <phoneticPr fontId="1" type="noConversion"/>
  </si>
  <si>
    <t>GPIO_OT_PACK_THRESH_REG&lt;2:0&gt;+1</t>
    <phoneticPr fontId="1" type="noConversion"/>
  </si>
  <si>
    <t>GPIO_OT_PCB_THRESH_REG&lt;2:0&gt;+1</t>
    <phoneticPr fontId="1" type="noConversion"/>
  </si>
  <si>
    <t>GPIOn_CBOT_THRESH&lt;5:0&gt; /
GPIOn_OT_THRESH&lt;5:0&gt;</t>
    <phoneticPr fontId="1" type="noConversion"/>
  </si>
  <si>
    <t>6'h00</t>
    <phoneticPr fontId="1" type="noConversion"/>
  </si>
  <si>
    <t>6'h01</t>
    <phoneticPr fontId="1" type="noConversion"/>
  </si>
  <si>
    <t>…</t>
    <phoneticPr fontId="1" type="noConversion"/>
  </si>
  <si>
    <t>6'h1F</t>
    <phoneticPr fontId="1" type="noConversion"/>
  </si>
  <si>
    <t>6'h20</t>
    <phoneticPr fontId="1" type="noConversion"/>
  </si>
  <si>
    <t>6'h21</t>
    <phoneticPr fontId="1" type="noConversion"/>
  </si>
  <si>
    <t>UT_threshold</t>
    <phoneticPr fontId="1" type="noConversion"/>
  </si>
  <si>
    <t>4'h0</t>
    <phoneticPr fontId="1" type="noConversion"/>
  </si>
  <si>
    <t>4'h1</t>
    <phoneticPr fontId="1" type="noConversion"/>
  </si>
  <si>
    <t>4'h8</t>
    <phoneticPr fontId="1" type="noConversion"/>
  </si>
  <si>
    <t>4'h7</t>
    <phoneticPr fontId="1" type="noConversion"/>
  </si>
  <si>
    <t>CELLn_OV latched in last sample period</t>
    <phoneticPr fontId="1" type="noConversion"/>
  </si>
  <si>
    <t>CELL_OV_THRESH_REG&lt;6:0&gt;</t>
    <phoneticPr fontId="1" type="noConversion"/>
  </si>
  <si>
    <t>CELLn_UV latched in last sample period</t>
    <phoneticPr fontId="1" type="noConversion"/>
  </si>
  <si>
    <t>CELL_UV_THRESH_REG&lt;6:0&gt;</t>
    <phoneticPr fontId="1" type="noConversion"/>
  </si>
  <si>
    <t>8'h00</t>
    <phoneticPr fontId="1" type="noConversion"/>
  </si>
  <si>
    <t>8'h04</t>
    <phoneticPr fontId="1" type="noConversion"/>
  </si>
  <si>
    <t>CELLn_OV_THRESH&lt;7:0&gt;</t>
  </si>
  <si>
    <t>CELLn_UV_THRESH&lt;7:0&gt;</t>
  </si>
  <si>
    <t>CELL_OV_THRESH_REG&lt;6:0&gt;+4</t>
    <phoneticPr fontId="1" type="noConversion"/>
  </si>
  <si>
    <t xml:space="preserve">CELL_UV_THRESH_REG&lt;6:0&gt;+4 </t>
    <phoneticPr fontId="1" type="noConversion"/>
  </si>
  <si>
    <t>8'h7f</t>
    <phoneticPr fontId="1" type="noConversion"/>
  </si>
  <si>
    <t>8'h01</t>
    <phoneticPr fontId="1" type="noConversion"/>
  </si>
  <si>
    <t>8'h83</t>
    <phoneticPr fontId="1" type="noConversion"/>
  </si>
  <si>
    <t>larger than 8'h83</t>
    <phoneticPr fontId="1" type="noConversion"/>
  </si>
  <si>
    <t>CELLn_UV_THRESH&lt;7:0&gt;</t>
    <phoneticPr fontId="1" type="noConversion"/>
  </si>
  <si>
    <t>CELL UV threshold</t>
    <phoneticPr fontId="1" type="noConversion"/>
  </si>
  <si>
    <t>4'h9</t>
    <phoneticPr fontId="1" type="noConversion"/>
  </si>
  <si>
    <t>larger than 4'h9</t>
    <phoneticPr fontId="1" type="noConversion"/>
  </si>
  <si>
    <t>larger than 6'h21</t>
    <phoneticPr fontId="1" type="noConversion"/>
  </si>
  <si>
    <t>CELL OV threshold 
(V)</t>
    <phoneticPr fontId="1" type="noConversion"/>
  </si>
  <si>
    <t>corresponding ADC result data (HEX)</t>
    <phoneticPr fontId="1" type="noConversion"/>
  </si>
  <si>
    <t>CBOT/OT threshold 
(%)</t>
    <phoneticPr fontId="1" type="noConversion"/>
  </si>
  <si>
    <t>1% 对应250个LSB</t>
    <phoneticPr fontId="1" type="noConversion"/>
  </si>
  <si>
    <t>每个step 25mV， 对应125个LSB</t>
    <phoneticPr fontId="1" type="noConversion"/>
  </si>
  <si>
    <t>TWARN_THRESH&lt;2:0&gt;</t>
    <phoneticPr fontId="1" type="noConversion"/>
  </si>
  <si>
    <t>TWARN threshold</t>
    <phoneticPr fontId="1" type="noConversion"/>
  </si>
  <si>
    <t>每个step 5°，1个lsb对应0.05 Kelvin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</si>
</sst>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44:N68"/>
  <sheetViews>
    <sheetView topLeftCell="C40" workbookViewId="0">
      <selection activeCell="E78" sqref="E78"/>
    </sheetView>
  </sheetViews>
  <sheetFormatPr defaultRowHeight="13.5"/>
  <cols>
    <col min="7" max="7" width="22.75" bestFit="1" customWidth="1"/>
    <col min="8" max="8" width="28.125" customWidth="1"/>
    <col min="9" max="10" width="31.625" customWidth="1"/>
    <col min="11" max="11" width="24.875" customWidth="1"/>
    <col min="12" max="12" width="19.375" customWidth="1"/>
    <col min="13" max="13" width="14.625" customWidth="1"/>
    <col min="14" max="14" width="17" customWidth="1"/>
  </cols>
  <sheetData>
    <row r="44" spans="7:14" ht="40.5">
      <c r="G44" s="1" t="s">
        <v>6</v>
      </c>
      <c r="H44" s="1" t="s">
        <v>0</v>
      </c>
      <c r="I44" t="s">
        <v>1</v>
      </c>
      <c r="K44" s="1" t="s">
        <v>19</v>
      </c>
      <c r="L44" s="1" t="s">
        <v>52</v>
      </c>
      <c r="M44" s="1" t="s">
        <v>51</v>
      </c>
    </row>
    <row r="45" spans="7:14">
      <c r="G45" s="2">
        <v>0</v>
      </c>
      <c r="H45" s="2">
        <v>0</v>
      </c>
      <c r="I45" t="s">
        <v>3</v>
      </c>
      <c r="K45" s="2" t="s">
        <v>20</v>
      </c>
      <c r="L45" s="3">
        <v>0.05</v>
      </c>
      <c r="M45" t="str">
        <f>DEC2HEX(L45*100*250,4)</f>
        <v>04E2</v>
      </c>
      <c r="N45" t="s">
        <v>53</v>
      </c>
    </row>
    <row r="46" spans="7:14">
      <c r="G46" s="2">
        <v>0</v>
      </c>
      <c r="H46" s="2">
        <v>1</v>
      </c>
      <c r="I46" t="s">
        <v>2</v>
      </c>
      <c r="K46" s="2" t="s">
        <v>21</v>
      </c>
      <c r="L46" s="3">
        <v>0.06</v>
      </c>
      <c r="M46" t="str">
        <f>DEC2HEX(L46*100*250,4)</f>
        <v>05DC</v>
      </c>
    </row>
    <row r="47" spans="7:14">
      <c r="G47" s="2">
        <v>1</v>
      </c>
      <c r="H47" s="2">
        <v>0</v>
      </c>
      <c r="I47" t="s">
        <v>4</v>
      </c>
      <c r="K47" s="2" t="s">
        <v>22</v>
      </c>
      <c r="L47" s="2"/>
    </row>
    <row r="48" spans="7:14">
      <c r="G48" s="2">
        <v>1</v>
      </c>
      <c r="H48" s="2">
        <v>1</v>
      </c>
      <c r="I48" t="s">
        <v>5</v>
      </c>
      <c r="K48" s="2" t="s">
        <v>23</v>
      </c>
      <c r="L48" s="3">
        <v>0.36</v>
      </c>
      <c r="M48" t="str">
        <f>DEC2HEX(L48*100*250,4)</f>
        <v>2328</v>
      </c>
    </row>
    <row r="49" spans="7:13">
      <c r="K49" s="2" t="s">
        <v>24</v>
      </c>
      <c r="L49" s="3">
        <v>0.37</v>
      </c>
      <c r="M49" t="str">
        <f>DEC2HEX(L49*100*250,4)</f>
        <v>2422</v>
      </c>
    </row>
    <row r="50" spans="7:13" ht="27">
      <c r="G50" s="1" t="s">
        <v>6</v>
      </c>
      <c r="H50" s="1" t="s">
        <v>7</v>
      </c>
      <c r="I50" t="s">
        <v>8</v>
      </c>
      <c r="K50" s="2" t="s">
        <v>25</v>
      </c>
      <c r="L50" s="3">
        <v>0.38</v>
      </c>
      <c r="M50" t="str">
        <f>DEC2HEX(L50*100*250,4)</f>
        <v>251C</v>
      </c>
    </row>
    <row r="51" spans="7:13">
      <c r="G51" s="2">
        <v>0</v>
      </c>
      <c r="H51" s="2">
        <v>0</v>
      </c>
      <c r="I51" t="s">
        <v>9</v>
      </c>
      <c r="K51" s="2" t="s">
        <v>49</v>
      </c>
      <c r="L51" s="3">
        <v>0.38</v>
      </c>
      <c r="M51" t="str">
        <f>DEC2HEX(L51*100*250,4)</f>
        <v>251C</v>
      </c>
    </row>
    <row r="52" spans="7:13">
      <c r="G52" s="2">
        <v>0</v>
      </c>
      <c r="H52" s="2">
        <v>1</v>
      </c>
      <c r="I52" t="s">
        <v>10</v>
      </c>
      <c r="K52" s="2"/>
      <c r="L52" s="3"/>
    </row>
    <row r="53" spans="7:13">
      <c r="G53" s="2">
        <v>1</v>
      </c>
      <c r="H53" s="2">
        <v>0</v>
      </c>
      <c r="I53" t="s">
        <v>11</v>
      </c>
    </row>
    <row r="54" spans="7:13">
      <c r="G54" s="2">
        <v>1</v>
      </c>
      <c r="H54" s="2">
        <v>1</v>
      </c>
      <c r="I54" t="s">
        <v>12</v>
      </c>
    </row>
    <row r="56" spans="7:13" ht="27">
      <c r="G56" s="1" t="s">
        <v>6</v>
      </c>
      <c r="H56" s="1" t="s">
        <v>13</v>
      </c>
      <c r="I56" t="s">
        <v>14</v>
      </c>
    </row>
    <row r="57" spans="7:13">
      <c r="G57" s="2">
        <v>0</v>
      </c>
      <c r="H57" s="2">
        <v>0</v>
      </c>
      <c r="I57" t="s">
        <v>17</v>
      </c>
    </row>
    <row r="58" spans="7:13">
      <c r="G58" s="2">
        <v>0</v>
      </c>
      <c r="H58" s="2">
        <v>1</v>
      </c>
      <c r="I58" t="s">
        <v>15</v>
      </c>
    </row>
    <row r="59" spans="7:13">
      <c r="G59" s="2">
        <v>1</v>
      </c>
      <c r="H59" s="2">
        <v>0</v>
      </c>
      <c r="I59" t="s">
        <v>18</v>
      </c>
    </row>
    <row r="60" spans="7:13">
      <c r="G60" s="2">
        <v>1</v>
      </c>
      <c r="H60" s="2">
        <v>1</v>
      </c>
      <c r="I60" t="s">
        <v>16</v>
      </c>
    </row>
    <row r="61" spans="7:13" ht="40.5">
      <c r="K61" t="s">
        <v>14</v>
      </c>
      <c r="L61" t="s">
        <v>26</v>
      </c>
      <c r="M61" s="1" t="s">
        <v>51</v>
      </c>
    </row>
    <row r="62" spans="7:13">
      <c r="K62" s="2" t="s">
        <v>27</v>
      </c>
      <c r="L62" s="3">
        <v>0.76</v>
      </c>
      <c r="M62" t="str">
        <f>DEC2HEX(L62*100*250,4)</f>
        <v>4A38</v>
      </c>
    </row>
    <row r="63" spans="7:13">
      <c r="K63" s="2" t="s">
        <v>28</v>
      </c>
      <c r="L63" s="3">
        <v>0.78</v>
      </c>
      <c r="M63" t="str">
        <f>DEC2HEX(L63*100*250,4)</f>
        <v>4C2C</v>
      </c>
    </row>
    <row r="64" spans="7:13">
      <c r="K64" s="2" t="s">
        <v>22</v>
      </c>
      <c r="L64" s="2"/>
    </row>
    <row r="65" spans="11:13">
      <c r="K65" s="2" t="s">
        <v>30</v>
      </c>
      <c r="L65" s="3">
        <v>0.9</v>
      </c>
      <c r="M65" t="str">
        <f>DEC2HEX(L65*100*250,4)</f>
        <v>57E4</v>
      </c>
    </row>
    <row r="66" spans="11:13">
      <c r="K66" s="2" t="s">
        <v>29</v>
      </c>
      <c r="L66" s="3">
        <v>0.92</v>
      </c>
      <c r="M66" t="str">
        <f>DEC2HEX(L66*100*250,4)</f>
        <v>59D8</v>
      </c>
    </row>
    <row r="67" spans="11:13">
      <c r="K67" s="2" t="s">
        <v>47</v>
      </c>
      <c r="L67" s="3">
        <v>0.94</v>
      </c>
      <c r="M67" t="str">
        <f>DEC2HEX(L67*100*250,4)</f>
        <v>5BCC</v>
      </c>
    </row>
    <row r="68" spans="11:13">
      <c r="K68" s="2" t="s">
        <v>48</v>
      </c>
      <c r="L68" s="3">
        <v>0.94</v>
      </c>
      <c r="M68" t="str">
        <f>DEC2HEX(L68*100*250,4)</f>
        <v>5BCC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oleObjects>
    <oleObject progId="Visio.Drawing.11" shapeId="1027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I36:Q67"/>
  <sheetViews>
    <sheetView tabSelected="1" topLeftCell="C37" workbookViewId="0">
      <selection activeCell="P63" sqref="P63"/>
    </sheetView>
  </sheetViews>
  <sheetFormatPr defaultRowHeight="13.5"/>
  <cols>
    <col min="9" max="9" width="21.875" customWidth="1"/>
    <col min="10" max="10" width="31.125" customWidth="1"/>
    <col min="14" max="14" width="23.875" customWidth="1"/>
    <col min="15" max="15" width="18.75" customWidth="1"/>
    <col min="16" max="16" width="15.125" customWidth="1"/>
    <col min="17" max="17" width="26.25" customWidth="1"/>
  </cols>
  <sheetData>
    <row r="36" spans="9:17" ht="40.5">
      <c r="I36" s="1" t="s">
        <v>31</v>
      </c>
      <c r="J36" t="s">
        <v>37</v>
      </c>
      <c r="N36" t="s">
        <v>37</v>
      </c>
      <c r="O36" s="1" t="s">
        <v>50</v>
      </c>
      <c r="P36" s="1" t="s">
        <v>51</v>
      </c>
    </row>
    <row r="37" spans="9:17">
      <c r="I37">
        <v>0</v>
      </c>
      <c r="J37" s="1" t="s">
        <v>39</v>
      </c>
      <c r="N37" t="s">
        <v>35</v>
      </c>
      <c r="O37">
        <v>1.9</v>
      </c>
      <c r="P37" t="str">
        <f>DEC2HEX(O37*1000*5,4)</f>
        <v>251C</v>
      </c>
      <c r="Q37" t="s">
        <v>54</v>
      </c>
    </row>
    <row r="38" spans="9:17">
      <c r="I38">
        <v>1</v>
      </c>
      <c r="J38" t="s">
        <v>32</v>
      </c>
      <c r="N38" t="s">
        <v>42</v>
      </c>
      <c r="O38">
        <v>1.925</v>
      </c>
      <c r="P38" t="str">
        <f>DEC2HEX(O38*1000*5)</f>
        <v>2599</v>
      </c>
    </row>
    <row r="39" spans="9:17">
      <c r="N39" s="2" t="s">
        <v>22</v>
      </c>
      <c r="O39" s="2" t="s">
        <v>22</v>
      </c>
      <c r="P39" s="2" t="s">
        <v>22</v>
      </c>
    </row>
    <row r="40" spans="9:17" ht="27">
      <c r="I40" s="1" t="s">
        <v>33</v>
      </c>
      <c r="J40" t="s">
        <v>38</v>
      </c>
      <c r="N40" t="s">
        <v>36</v>
      </c>
      <c r="O40">
        <v>2</v>
      </c>
      <c r="P40" t="str">
        <f>DEC2HEX(O40*1000*5)</f>
        <v>2710</v>
      </c>
    </row>
    <row r="41" spans="9:17">
      <c r="I41">
        <v>0</v>
      </c>
      <c r="J41" t="s">
        <v>34</v>
      </c>
      <c r="N41" s="2" t="s">
        <v>22</v>
      </c>
      <c r="O41" s="2" t="s">
        <v>22</v>
      </c>
      <c r="P41" s="2" t="s">
        <v>22</v>
      </c>
    </row>
    <row r="42" spans="9:17">
      <c r="I42">
        <v>1</v>
      </c>
      <c r="J42" s="1" t="s">
        <v>40</v>
      </c>
      <c r="N42" t="s">
        <v>41</v>
      </c>
      <c r="O42">
        <v>5.0750000000000002</v>
      </c>
      <c r="P42" t="str">
        <f>DEC2HEX(O42*1000*5)</f>
        <v>631F</v>
      </c>
    </row>
    <row r="43" spans="9:17">
      <c r="N43" s="2" t="s">
        <v>22</v>
      </c>
      <c r="O43" s="2" t="s">
        <v>22</v>
      </c>
      <c r="P43" s="2" t="s">
        <v>22</v>
      </c>
    </row>
    <row r="44" spans="9:17">
      <c r="N44" t="s">
        <v>43</v>
      </c>
      <c r="O44">
        <v>5.1749999999999998</v>
      </c>
      <c r="P44" t="str">
        <f>DEC2HEX(O44*1000*5)</f>
        <v>6513</v>
      </c>
    </row>
    <row r="45" spans="9:17">
      <c r="N45" s="2" t="s">
        <v>44</v>
      </c>
      <c r="O45">
        <v>5.1749999999999998</v>
      </c>
      <c r="P45" t="str">
        <f>DEC2HEX(O45*1000*5)</f>
        <v>6513</v>
      </c>
    </row>
    <row r="47" spans="9:17">
      <c r="N47" t="s">
        <v>45</v>
      </c>
      <c r="O47" t="s">
        <v>46</v>
      </c>
    </row>
    <row r="48" spans="9:17">
      <c r="N48" t="s">
        <v>35</v>
      </c>
      <c r="O48">
        <v>0.7</v>
      </c>
      <c r="P48" t="str">
        <f>DEC2HEX(O48*1000*5,4)</f>
        <v>0DAC</v>
      </c>
    </row>
    <row r="49" spans="14:17">
      <c r="N49" t="s">
        <v>42</v>
      </c>
      <c r="O49">
        <v>0.72499999999999998</v>
      </c>
      <c r="P49" t="str">
        <f>DEC2HEX(O49*1000*5,4)</f>
        <v>0E29</v>
      </c>
    </row>
    <row r="50" spans="14:17">
      <c r="N50" s="2" t="s">
        <v>22</v>
      </c>
      <c r="O50" s="2" t="s">
        <v>22</v>
      </c>
      <c r="P50" s="2" t="s">
        <v>22</v>
      </c>
    </row>
    <row r="51" spans="14:17">
      <c r="N51" t="s">
        <v>36</v>
      </c>
      <c r="O51">
        <v>0.8</v>
      </c>
      <c r="P51" t="str">
        <f>DEC2HEX(O51*1000*5,4)</f>
        <v>0FA0</v>
      </c>
    </row>
    <row r="52" spans="14:17">
      <c r="N52" s="2" t="s">
        <v>22</v>
      </c>
      <c r="O52" s="2" t="s">
        <v>22</v>
      </c>
      <c r="P52" s="2" t="s">
        <v>22</v>
      </c>
    </row>
    <row r="53" spans="14:17">
      <c r="N53" t="s">
        <v>41</v>
      </c>
      <c r="O53">
        <v>3.875</v>
      </c>
      <c r="P53" t="str">
        <f>DEC2HEX(O53*1000*5,4)</f>
        <v>4BAF</v>
      </c>
    </row>
    <row r="54" spans="14:17">
      <c r="N54" s="2" t="s">
        <v>22</v>
      </c>
      <c r="O54" s="2" t="s">
        <v>22</v>
      </c>
      <c r="P54" s="2" t="s">
        <v>22</v>
      </c>
    </row>
    <row r="55" spans="14:17">
      <c r="N55" t="s">
        <v>43</v>
      </c>
      <c r="O55">
        <v>3.9750000000000001</v>
      </c>
      <c r="P55" t="str">
        <f>DEC2HEX(O55*1000*5,4)</f>
        <v>4DA3</v>
      </c>
    </row>
    <row r="56" spans="14:17">
      <c r="N56" s="2" t="s">
        <v>44</v>
      </c>
      <c r="O56">
        <v>3.9750000000000001</v>
      </c>
      <c r="P56" t="str">
        <f>DEC2HEX(O56*1000*5,4)</f>
        <v>4DA3</v>
      </c>
    </row>
    <row r="59" spans="14:17" ht="40.5">
      <c r="N59" t="s">
        <v>55</v>
      </c>
      <c r="O59" t="s">
        <v>56</v>
      </c>
      <c r="P59" s="1" t="s">
        <v>51</v>
      </c>
    </row>
    <row r="60" spans="14:17" ht="27">
      <c r="N60">
        <v>0</v>
      </c>
      <c r="O60">
        <v>105</v>
      </c>
      <c r="P60" t="str">
        <f>DEC2HEX((O60+273)/0.05,4)</f>
        <v>1D88</v>
      </c>
      <c r="Q60" s="1" t="s">
        <v>57</v>
      </c>
    </row>
    <row r="61" spans="14:17">
      <c r="N61">
        <v>1</v>
      </c>
      <c r="O61">
        <v>110</v>
      </c>
      <c r="P61" t="str">
        <f t="shared" ref="P61:P67" si="0">DEC2HEX((O61+273)/0.05,4)</f>
        <v>1DEC</v>
      </c>
    </row>
    <row r="62" spans="14:17">
      <c r="N62">
        <v>2</v>
      </c>
      <c r="O62">
        <v>115</v>
      </c>
      <c r="P62" t="str">
        <f t="shared" si="0"/>
        <v>1E50</v>
      </c>
    </row>
    <row r="63" spans="14:17">
      <c r="N63">
        <v>3</v>
      </c>
      <c r="O63">
        <v>120</v>
      </c>
      <c r="P63" t="str">
        <f t="shared" si="0"/>
        <v>1EB4</v>
      </c>
    </row>
    <row r="64" spans="14:17">
      <c r="N64">
        <v>4</v>
      </c>
      <c r="O64">
        <v>125</v>
      </c>
      <c r="P64" t="str">
        <f t="shared" si="0"/>
        <v>1F18</v>
      </c>
    </row>
    <row r="65" spans="14:16">
      <c r="N65">
        <v>5</v>
      </c>
      <c r="O65">
        <v>130</v>
      </c>
      <c r="P65" t="str">
        <f t="shared" si="0"/>
        <v>1F7C</v>
      </c>
    </row>
    <row r="66" spans="14:16">
      <c r="N66">
        <v>6</v>
      </c>
      <c r="O66">
        <v>135</v>
      </c>
      <c r="P66" t="str">
        <f t="shared" si="0"/>
        <v>1FE0</v>
      </c>
    </row>
    <row r="67" spans="14:16">
      <c r="N67">
        <v>7</v>
      </c>
      <c r="O67">
        <v>140</v>
      </c>
      <c r="P67" t="str">
        <f t="shared" si="0"/>
        <v>2044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oleObjects>
    <oleObject progId="Visio.Drawing.11" shapeId="2050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OTUT_ctrl</vt:lpstr>
      <vt:lpstr>OVUV_ctrl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2022-06-22T03:19:26Z</dcterms:modified>
</cp:coreProperties>
</file>