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280" yWindow="0" windowWidth="25600" windowHeight="16060" tabRatio="500"/>
  </bookViews>
  <sheets>
    <sheet name="Sheet1 (2)" sheetId="3" r:id="rId1"/>
    <sheet name="Sheet1" sheetId="1" r:id="rId2"/>
    <sheet name="Sheet2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E69" i="3"/>
  <c r="E70" i="3"/>
  <c r="E71" i="3"/>
  <c r="D69" i="3"/>
  <c r="D70" i="3"/>
  <c r="D71" i="3"/>
  <c r="F63" i="3"/>
  <c r="F64" i="3"/>
  <c r="F65" i="3"/>
  <c r="F62" i="3"/>
  <c r="F57" i="3"/>
  <c r="F58" i="3"/>
  <c r="F59" i="3"/>
  <c r="F60" i="3"/>
  <c r="F61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7" i="3"/>
  <c r="F36" i="3"/>
  <c r="F33" i="3"/>
  <c r="F34" i="3"/>
  <c r="F35" i="3"/>
  <c r="F32" i="3"/>
  <c r="F29" i="3"/>
  <c r="F30" i="3"/>
  <c r="F31" i="3"/>
  <c r="F28" i="3"/>
  <c r="F25" i="3"/>
  <c r="F26" i="3"/>
  <c r="F27" i="3"/>
  <c r="F24" i="3"/>
  <c r="F19" i="3"/>
  <c r="F20" i="3"/>
  <c r="F21" i="3"/>
  <c r="F22" i="3"/>
  <c r="F23" i="3"/>
  <c r="F18" i="3"/>
  <c r="F15" i="3"/>
  <c r="F16" i="3"/>
  <c r="F17" i="3"/>
  <c r="F14" i="3"/>
  <c r="F13" i="3"/>
  <c r="F11" i="3"/>
  <c r="F12" i="3"/>
  <c r="F10" i="3"/>
  <c r="F5" i="3"/>
  <c r="F6" i="3"/>
  <c r="F7" i="3"/>
  <c r="F8" i="3"/>
  <c r="F9" i="3"/>
  <c r="F4" i="3"/>
  <c r="F3" i="3"/>
  <c r="F2" i="3"/>
  <c r="B37" i="3"/>
  <c r="H3" i="3"/>
  <c r="H2" i="3"/>
  <c r="H4" i="1"/>
  <c r="H3" i="1"/>
  <c r="I2" i="1"/>
  <c r="J2" i="1"/>
  <c r="K2" i="1"/>
  <c r="H2" i="1"/>
  <c r="C3" i="2"/>
  <c r="B1" i="2"/>
  <c r="C1" i="2"/>
  <c r="B2" i="2"/>
  <c r="C2" i="2"/>
  <c r="B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52" i="2"/>
  <c r="A53" i="2"/>
  <c r="A54" i="2"/>
  <c r="A55" i="2"/>
  <c r="A56" i="2"/>
  <c r="A57" i="2"/>
  <c r="A58" i="2"/>
  <c r="A59" i="2"/>
  <c r="A60" i="2"/>
  <c r="A61" i="2"/>
  <c r="A62" i="2"/>
  <c r="A45" i="2"/>
  <c r="A46" i="2"/>
  <c r="A47" i="2"/>
  <c r="A48" i="2"/>
  <c r="A49" i="2"/>
  <c r="A50" i="2"/>
  <c r="A51" i="2"/>
  <c r="A38" i="1"/>
  <c r="A38" i="2"/>
  <c r="A39" i="2"/>
  <c r="A40" i="2"/>
  <c r="A41" i="2"/>
  <c r="A42" i="2"/>
  <c r="A43" i="2"/>
  <c r="A44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" i="2"/>
  <c r="A3" i="2"/>
  <c r="A4" i="1"/>
  <c r="A4" i="2"/>
  <c r="A5" i="2"/>
  <c r="A6" i="2"/>
  <c r="A7" i="1"/>
  <c r="A7" i="2"/>
  <c r="A8" i="1"/>
  <c r="A8" i="2"/>
  <c r="A9" i="1"/>
  <c r="A9" i="2"/>
  <c r="A10" i="1"/>
  <c r="A10" i="2"/>
  <c r="A11" i="2"/>
  <c r="A12" i="2"/>
  <c r="A13" i="2"/>
  <c r="A14" i="2"/>
  <c r="A15" i="2"/>
  <c r="A16" i="2"/>
  <c r="A17" i="2"/>
  <c r="A1" i="2"/>
</calcChain>
</file>

<file path=xl/sharedStrings.xml><?xml version="1.0" encoding="utf-8"?>
<sst xmlns="http://schemas.openxmlformats.org/spreadsheetml/2006/main" count="448" uniqueCount="134">
  <si>
    <t>TTT</t>
  </si>
  <si>
    <t>TTC</t>
  </si>
  <si>
    <t>TTA</t>
  </si>
  <si>
    <t>TTG</t>
  </si>
  <si>
    <t>CTT</t>
  </si>
  <si>
    <t>CTC</t>
  </si>
  <si>
    <t>CTA</t>
  </si>
  <si>
    <t>CTG</t>
  </si>
  <si>
    <t>ATT</t>
  </si>
  <si>
    <t>ATC</t>
  </si>
  <si>
    <t>ATA</t>
  </si>
  <si>
    <t>ATG</t>
  </si>
  <si>
    <t>GTT</t>
  </si>
  <si>
    <t>GTC</t>
  </si>
  <si>
    <t>GTA</t>
  </si>
  <si>
    <t>GTG</t>
  </si>
  <si>
    <t>TCT</t>
  </si>
  <si>
    <t>TCC</t>
  </si>
  <si>
    <t>TCA</t>
  </si>
  <si>
    <t>TCG</t>
  </si>
  <si>
    <t>CCT</t>
  </si>
  <si>
    <t>CCC</t>
  </si>
  <si>
    <t>CCA</t>
  </si>
  <si>
    <t>CCG</t>
  </si>
  <si>
    <t>ACT</t>
  </si>
  <si>
    <t>ACC</t>
  </si>
  <si>
    <t>ACA</t>
  </si>
  <si>
    <t>ACG</t>
  </si>
  <si>
    <t>GCT</t>
  </si>
  <si>
    <t>GCC</t>
  </si>
  <si>
    <t>GCA</t>
  </si>
  <si>
    <t>GCG</t>
  </si>
  <si>
    <t>TAT</t>
  </si>
  <si>
    <t>TAC</t>
  </si>
  <si>
    <t>TAA</t>
  </si>
  <si>
    <t>TAG</t>
  </si>
  <si>
    <t>CAT</t>
  </si>
  <si>
    <t>CAC</t>
  </si>
  <si>
    <t>CAA</t>
  </si>
  <si>
    <t>CAG</t>
  </si>
  <si>
    <t>AAT</t>
  </si>
  <si>
    <t>AAC</t>
  </si>
  <si>
    <t>AAA</t>
  </si>
  <si>
    <t>AAG</t>
  </si>
  <si>
    <t>GAT</t>
  </si>
  <si>
    <t>GAC</t>
  </si>
  <si>
    <t>GAA</t>
  </si>
  <si>
    <t>GAG</t>
  </si>
  <si>
    <t>TGT</t>
  </si>
  <si>
    <t>TGC</t>
  </si>
  <si>
    <t>TGA</t>
  </si>
  <si>
    <t>TGG</t>
  </si>
  <si>
    <t>CGT</t>
  </si>
  <si>
    <t>CGC</t>
  </si>
  <si>
    <t>CGA</t>
  </si>
  <si>
    <t>CGG</t>
  </si>
  <si>
    <t>AGT</t>
  </si>
  <si>
    <t>AGC</t>
  </si>
  <si>
    <t>AGA</t>
  </si>
  <si>
    <t>AGG</t>
  </si>
  <si>
    <t>GGT</t>
  </si>
  <si>
    <t>GGC</t>
  </si>
  <si>
    <t>GGA</t>
  </si>
  <si>
    <t>GGG</t>
  </si>
  <si>
    <t>Phe</t>
  </si>
  <si>
    <t>Leu</t>
  </si>
  <si>
    <t>Ile</t>
  </si>
  <si>
    <t>Met</t>
  </si>
  <si>
    <t>Val</t>
  </si>
  <si>
    <t>Ser</t>
  </si>
  <si>
    <t>Pro</t>
  </si>
  <si>
    <t>Thr</t>
  </si>
  <si>
    <t>Ala</t>
  </si>
  <si>
    <t>Tyr</t>
  </si>
  <si>
    <t>Stop</t>
  </si>
  <si>
    <t>His</t>
  </si>
  <si>
    <t>Gln</t>
  </si>
  <si>
    <t>Asn</t>
  </si>
  <si>
    <t>Lys</t>
  </si>
  <si>
    <t>Asp</t>
  </si>
  <si>
    <t>Glu</t>
  </si>
  <si>
    <t>Cys</t>
  </si>
  <si>
    <t>Trp</t>
  </si>
  <si>
    <t>Arg</t>
  </si>
  <si>
    <t>Gly</t>
  </si>
  <si>
    <t>Codon</t>
  </si>
  <si>
    <t>CodonName</t>
  </si>
  <si>
    <t>YaLi</t>
  </si>
  <si>
    <t>StrepPy</t>
  </si>
  <si>
    <t>TaBre</t>
  </si>
  <si>
    <t>SaCer</t>
  </si>
  <si>
    <t>http://www.kazusa.or.jp/codon/cgi-bin/showcodon.cgi?species=46220&amp;aa=1&amp;style=N</t>
  </si>
  <si>
    <t>http://www.kazusa.or.jp/codon/cgi-bin/showcodon.cgi?species=4932</t>
  </si>
  <si>
    <t>Replace with () from going from () to SaCer</t>
  </si>
  <si>
    <t>checked</t>
  </si>
  <si>
    <t>ok</t>
  </si>
  <si>
    <t>maybe still is a problem?</t>
  </si>
  <si>
    <t>Nothing to be done about it</t>
  </si>
  <si>
    <t>Maybe we can't make this a "halting codon" but we can try to be closer than the 4-fold higher max replacement</t>
  </si>
  <si>
    <t xml:space="preserve">We can fix. </t>
  </si>
  <si>
    <t xml:space="preserve">We can try to fix. </t>
  </si>
  <si>
    <t xml:space="preserve">We can try fix. </t>
  </si>
  <si>
    <t>We can fix, maybe  halt longer</t>
  </si>
  <si>
    <t>We can probably fix.</t>
  </si>
  <si>
    <t>ReplWith</t>
  </si>
  <si>
    <t>Notes</t>
  </si>
  <si>
    <t>Mean</t>
  </si>
  <si>
    <t>Std Dev</t>
  </si>
  <si>
    <t>CodonIndex</t>
  </si>
  <si>
    <t>FoldMoreCommon</t>
  </si>
  <si>
    <t>F</t>
  </si>
  <si>
    <t>L</t>
  </si>
  <si>
    <t>I</t>
  </si>
  <si>
    <t>M</t>
  </si>
  <si>
    <t>V</t>
  </si>
  <si>
    <t>S</t>
  </si>
  <si>
    <t>P</t>
  </si>
  <si>
    <t>T</t>
  </si>
  <si>
    <t>A</t>
  </si>
  <si>
    <t>Y</t>
  </si>
  <si>
    <t>*</t>
  </si>
  <si>
    <t>H</t>
  </si>
  <si>
    <t>Q</t>
  </si>
  <si>
    <t>D</t>
  </si>
  <si>
    <t>R</t>
  </si>
  <si>
    <t>N</t>
  </si>
  <si>
    <t>K</t>
  </si>
  <si>
    <t>E</t>
  </si>
  <si>
    <t>C</t>
  </si>
  <si>
    <t>W</t>
  </si>
  <si>
    <t>G</t>
  </si>
  <si>
    <t>Z</t>
  </si>
  <si>
    <t xml:space="preserve"> </t>
  </si>
  <si>
    <t>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</si>
</sst>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"/>
      <name val="Calibri"/>
      <scheme val="minor"/>
    </font>
    <font>
      <i/>
      <u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6" xfId="0" applyFont="1" applyBorder="1"/>
    <xf numFmtId="0" fontId="5" fillId="0" borderId="0" xfId="0" applyFont="1"/>
    <xf numFmtId="2" fontId="0" fillId="0" borderId="0" xfId="0" applyNumberFormat="1" applyBorder="1" applyAlignment="1">
      <alignment horizontal="center"/>
    </xf>
    <xf numFmtId="0" fontId="0" fillId="0" borderId="0" xfId="0" applyFill="1" applyBorder="1"/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SaCer</c:v>
          </c:tx>
          <c:spPr>
            <a:ln w="47625">
              <a:noFill/>
            </a:ln>
          </c:spPr>
          <c:yVal>
            <c:numRef>
              <c:f>'Sheet1 (2)'!$D$2:$D$65</c:f>
              <c:numCache>
                <c:formatCode>General</c:formatCode>
                <c:ptCount val="64"/>
                <c:pt idx="0">
                  <c:v>26.1</c:v>
                </c:pt>
                <c:pt idx="1">
                  <c:v>18.4</c:v>
                </c:pt>
                <c:pt idx="2">
                  <c:v>26.2</c:v>
                </c:pt>
                <c:pt idx="3">
                  <c:v>27.2</c:v>
                </c:pt>
                <c:pt idx="4">
                  <c:v>12.3</c:v>
                </c:pt>
                <c:pt idx="5">
                  <c:v>5.4</c:v>
                </c:pt>
                <c:pt idx="6">
                  <c:v>13.4</c:v>
                </c:pt>
                <c:pt idx="7">
                  <c:v>10.5</c:v>
                </c:pt>
                <c:pt idx="8">
                  <c:v>30.1</c:v>
                </c:pt>
                <c:pt idx="9">
                  <c:v>17.2</c:v>
                </c:pt>
                <c:pt idx="10">
                  <c:v>17.8</c:v>
                </c:pt>
                <c:pt idx="11">
                  <c:v>20.9</c:v>
                </c:pt>
                <c:pt idx="12">
                  <c:v>22.1</c:v>
                </c:pt>
                <c:pt idx="13">
                  <c:v>11.8</c:v>
                </c:pt>
                <c:pt idx="14">
                  <c:v>11.8</c:v>
                </c:pt>
                <c:pt idx="15">
                  <c:v>10.8</c:v>
                </c:pt>
                <c:pt idx="16">
                  <c:v>23.5</c:v>
                </c:pt>
                <c:pt idx="17">
                  <c:v>14.2</c:v>
                </c:pt>
                <c:pt idx="18">
                  <c:v>18.7</c:v>
                </c:pt>
                <c:pt idx="19">
                  <c:v>8.6</c:v>
                </c:pt>
                <c:pt idx="20">
                  <c:v>14.2</c:v>
                </c:pt>
                <c:pt idx="21">
                  <c:v>9.8</c:v>
                </c:pt>
                <c:pt idx="22">
                  <c:v>13.5</c:v>
                </c:pt>
                <c:pt idx="23">
                  <c:v>6.8</c:v>
                </c:pt>
                <c:pt idx="24">
                  <c:v>18.3</c:v>
                </c:pt>
                <c:pt idx="25">
                  <c:v>5.3</c:v>
                </c:pt>
                <c:pt idx="26">
                  <c:v>20.3</c:v>
                </c:pt>
                <c:pt idx="27">
                  <c:v>12.7</c:v>
                </c:pt>
                <c:pt idx="28">
                  <c:v>17.8</c:v>
                </c:pt>
                <c:pt idx="29">
                  <c:v>8.0</c:v>
                </c:pt>
                <c:pt idx="30">
                  <c:v>21.2</c:v>
                </c:pt>
                <c:pt idx="31">
                  <c:v>12.6</c:v>
                </c:pt>
                <c:pt idx="32">
                  <c:v>16.2</c:v>
                </c:pt>
                <c:pt idx="33">
                  <c:v>6.2</c:v>
                </c:pt>
                <c:pt idx="34">
                  <c:v>18.8</c:v>
                </c:pt>
                <c:pt idx="35">
                  <c:v>14.8</c:v>
                </c:pt>
                <c:pt idx="36">
                  <c:v>1.1</c:v>
                </c:pt>
                <c:pt idx="37">
                  <c:v>0.5</c:v>
                </c:pt>
                <c:pt idx="38">
                  <c:v>0.7</c:v>
                </c:pt>
                <c:pt idx="39">
                  <c:v>13.6</c:v>
                </c:pt>
                <c:pt idx="40">
                  <c:v>7.8</c:v>
                </c:pt>
                <c:pt idx="41">
                  <c:v>27.3</c:v>
                </c:pt>
                <c:pt idx="42">
                  <c:v>12.1</c:v>
                </c:pt>
                <c:pt idx="43">
                  <c:v>35.7</c:v>
                </c:pt>
                <c:pt idx="44">
                  <c:v>24.8</c:v>
                </c:pt>
                <c:pt idx="45">
                  <c:v>41.9</c:v>
                </c:pt>
                <c:pt idx="46">
                  <c:v>30.8</c:v>
                </c:pt>
                <c:pt idx="47">
                  <c:v>37.6</c:v>
                </c:pt>
                <c:pt idx="48">
                  <c:v>24.8</c:v>
                </c:pt>
                <c:pt idx="49">
                  <c:v>45.6</c:v>
                </c:pt>
                <c:pt idx="50">
                  <c:v>19.2</c:v>
                </c:pt>
                <c:pt idx="51">
                  <c:v>8.1</c:v>
                </c:pt>
                <c:pt idx="52">
                  <c:v>4.8</c:v>
                </c:pt>
                <c:pt idx="53">
                  <c:v>10.4</c:v>
                </c:pt>
                <c:pt idx="54">
                  <c:v>6.4</c:v>
                </c:pt>
                <c:pt idx="55">
                  <c:v>2.6</c:v>
                </c:pt>
                <c:pt idx="56">
                  <c:v>3.0</c:v>
                </c:pt>
                <c:pt idx="57">
                  <c:v>1.7</c:v>
                </c:pt>
                <c:pt idx="58">
                  <c:v>21.3</c:v>
                </c:pt>
                <c:pt idx="59">
                  <c:v>9.2</c:v>
                </c:pt>
                <c:pt idx="60">
                  <c:v>23.9</c:v>
                </c:pt>
                <c:pt idx="61">
                  <c:v>9.8</c:v>
                </c:pt>
                <c:pt idx="62">
                  <c:v>10.9</c:v>
                </c:pt>
                <c:pt idx="63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644504"/>
        <c:axId val="-2060641496"/>
      </c:scatterChart>
      <c:valAx>
        <c:axId val="-206064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641496"/>
        <c:crosses val="autoZero"/>
        <c:crossBetween val="midCat"/>
      </c:valAx>
      <c:valAx>
        <c:axId val="-206064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0644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TaBre</c:v>
          </c:tx>
          <c:spPr>
            <a:ln w="47625">
              <a:noFill/>
            </a:ln>
          </c:spPr>
          <c:yVal>
            <c:numRef>
              <c:f>'Sheet1 (2)'!$E$2:$E$65</c:f>
              <c:numCache>
                <c:formatCode>General</c:formatCode>
                <c:ptCount val="64"/>
                <c:pt idx="0">
                  <c:v>26.7</c:v>
                </c:pt>
                <c:pt idx="1">
                  <c:v>22.0</c:v>
                </c:pt>
                <c:pt idx="2">
                  <c:v>8.1</c:v>
                </c:pt>
                <c:pt idx="3">
                  <c:v>23.2</c:v>
                </c:pt>
                <c:pt idx="4">
                  <c:v>22.0</c:v>
                </c:pt>
                <c:pt idx="5">
                  <c:v>16.2</c:v>
                </c:pt>
                <c:pt idx="6">
                  <c:v>11.6</c:v>
                </c:pt>
                <c:pt idx="7">
                  <c:v>16.2</c:v>
                </c:pt>
                <c:pt idx="8">
                  <c:v>20.9</c:v>
                </c:pt>
                <c:pt idx="9">
                  <c:v>22.0</c:v>
                </c:pt>
                <c:pt idx="10">
                  <c:v>12.7</c:v>
                </c:pt>
                <c:pt idx="11">
                  <c:v>29.0</c:v>
                </c:pt>
                <c:pt idx="12">
                  <c:v>24.3</c:v>
                </c:pt>
                <c:pt idx="13">
                  <c:v>5.8</c:v>
                </c:pt>
                <c:pt idx="14">
                  <c:v>15.1</c:v>
                </c:pt>
                <c:pt idx="15">
                  <c:v>15.1</c:v>
                </c:pt>
                <c:pt idx="16">
                  <c:v>16.2</c:v>
                </c:pt>
                <c:pt idx="17">
                  <c:v>17.4</c:v>
                </c:pt>
                <c:pt idx="18">
                  <c:v>12.7</c:v>
                </c:pt>
                <c:pt idx="19">
                  <c:v>7.0</c:v>
                </c:pt>
                <c:pt idx="20">
                  <c:v>12.7</c:v>
                </c:pt>
                <c:pt idx="21">
                  <c:v>11.6</c:v>
                </c:pt>
                <c:pt idx="22">
                  <c:v>10.4</c:v>
                </c:pt>
                <c:pt idx="23">
                  <c:v>4.6</c:v>
                </c:pt>
                <c:pt idx="24">
                  <c:v>17.4</c:v>
                </c:pt>
                <c:pt idx="25">
                  <c:v>4.6</c:v>
                </c:pt>
                <c:pt idx="26">
                  <c:v>19.7</c:v>
                </c:pt>
                <c:pt idx="27">
                  <c:v>10.4</c:v>
                </c:pt>
                <c:pt idx="28">
                  <c:v>17.4</c:v>
                </c:pt>
                <c:pt idx="29">
                  <c:v>3.5</c:v>
                </c:pt>
                <c:pt idx="30">
                  <c:v>15.1</c:v>
                </c:pt>
                <c:pt idx="31">
                  <c:v>19.7</c:v>
                </c:pt>
                <c:pt idx="32">
                  <c:v>22.0</c:v>
                </c:pt>
                <c:pt idx="33">
                  <c:v>11.6</c:v>
                </c:pt>
                <c:pt idx="34">
                  <c:v>23.2</c:v>
                </c:pt>
                <c:pt idx="35">
                  <c:v>12.7</c:v>
                </c:pt>
                <c:pt idx="36">
                  <c:v>0.0</c:v>
                </c:pt>
                <c:pt idx="37">
                  <c:v>0.0</c:v>
                </c:pt>
                <c:pt idx="38">
                  <c:v>1.2</c:v>
                </c:pt>
                <c:pt idx="39">
                  <c:v>8.1</c:v>
                </c:pt>
                <c:pt idx="40">
                  <c:v>12.7</c:v>
                </c:pt>
                <c:pt idx="41">
                  <c:v>25.5</c:v>
                </c:pt>
                <c:pt idx="42">
                  <c:v>7.0</c:v>
                </c:pt>
                <c:pt idx="43">
                  <c:v>33.6</c:v>
                </c:pt>
                <c:pt idx="44">
                  <c:v>16.2</c:v>
                </c:pt>
                <c:pt idx="45">
                  <c:v>34.8</c:v>
                </c:pt>
                <c:pt idx="46">
                  <c:v>20.9</c:v>
                </c:pt>
                <c:pt idx="47">
                  <c:v>41.7</c:v>
                </c:pt>
                <c:pt idx="48">
                  <c:v>20.9</c:v>
                </c:pt>
                <c:pt idx="49">
                  <c:v>33.6</c:v>
                </c:pt>
                <c:pt idx="50">
                  <c:v>35.9</c:v>
                </c:pt>
                <c:pt idx="51">
                  <c:v>11.6</c:v>
                </c:pt>
                <c:pt idx="52">
                  <c:v>8.1</c:v>
                </c:pt>
                <c:pt idx="53">
                  <c:v>20.9</c:v>
                </c:pt>
                <c:pt idx="54">
                  <c:v>3.5</c:v>
                </c:pt>
                <c:pt idx="55">
                  <c:v>5.8</c:v>
                </c:pt>
                <c:pt idx="56">
                  <c:v>9.3</c:v>
                </c:pt>
                <c:pt idx="57">
                  <c:v>5.8</c:v>
                </c:pt>
                <c:pt idx="58">
                  <c:v>23.2</c:v>
                </c:pt>
                <c:pt idx="59">
                  <c:v>7.0</c:v>
                </c:pt>
                <c:pt idx="60">
                  <c:v>12.7</c:v>
                </c:pt>
                <c:pt idx="61">
                  <c:v>12.7</c:v>
                </c:pt>
                <c:pt idx="62">
                  <c:v>17.4</c:v>
                </c:pt>
                <c:pt idx="63">
                  <c:v>9.3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612552"/>
        <c:axId val="-2060609592"/>
      </c:scatterChart>
      <c:valAx>
        <c:axId val="-206061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609592"/>
        <c:crosses val="autoZero"/>
        <c:crossBetween val="midCat"/>
      </c:valAx>
      <c:valAx>
        <c:axId val="-2060609592"/>
        <c:scaling>
          <c:orientation val="minMax"/>
          <c:max val="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0612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622300</xdr:colOff>
      <xdr:row>38</xdr:row>
      <xdr:rowOff>82550</xdr:rowOff>
    </xdr:from>
    <xdr:to>
      <xdr:col>13</xdr:col>
      <xdr:colOff>165100</xdr:colOff>
      <xdr:row>51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215900</xdr:colOff>
      <xdr:row>38</xdr:row>
      <xdr:rowOff>50800</xdr:rowOff>
    </xdr:from>
    <xdr:to>
      <xdr:col>18</xdr:col>
      <xdr:colOff>596900</xdr:colOff>
      <xdr:row>52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E2" sqref="E2"/>
    </sheetView>
  </sheetViews>
  <sheetFormatPr baseColWidth="10" defaultColWidth="11" defaultRowHeight="15" x14ac:dyDescent="0"/>
  <cols>
    <col min="3" max="3" width="6.5" bestFit="1" customWidth="1"/>
    <col min="4" max="4" width="9.33203125" style="16" customWidth="1"/>
    <col min="5" max="5" width="9.33203125" style="27" customWidth="1"/>
    <col min="6" max="6" width="9.33203125" style="16" customWidth="1"/>
  </cols>
  <sheetData>
    <row r="1" spans="1:9">
      <c r="A1" t="s">
        <v>108</v>
      </c>
      <c r="B1" t="s">
        <v>86</v>
      </c>
      <c r="C1" t="s">
        <v>85</v>
      </c>
      <c r="D1" s="16" t="s">
        <v>90</v>
      </c>
      <c r="E1" s="27" t="s">
        <v>89</v>
      </c>
      <c r="F1" s="16" t="s">
        <v>109</v>
      </c>
      <c r="H1" t="s">
        <v>104</v>
      </c>
      <c r="I1" t="s">
        <v>105</v>
      </c>
    </row>
    <row r="2" spans="1:9">
      <c r="A2">
        <v>1</v>
      </c>
      <c r="B2" t="s">
        <v>110</v>
      </c>
      <c r="C2" t="s">
        <v>0</v>
      </c>
      <c r="D2" s="16">
        <v>26.1</v>
      </c>
      <c r="E2" s="27">
        <v>26.7</v>
      </c>
      <c r="F2" s="25">
        <f>MAX(D2:D3)/E2</f>
        <v>0.97752808988764051</v>
      </c>
      <c r="G2" t="s">
        <v>94</v>
      </c>
      <c r="H2" t="str">
        <f>C2</f>
        <v>TTT</v>
      </c>
    </row>
    <row r="3" spans="1:9" ht="16" thickBot="1">
      <c r="A3">
        <v>2</v>
      </c>
      <c r="B3" t="s">
        <v>110</v>
      </c>
      <c r="C3" t="s">
        <v>1</v>
      </c>
      <c r="D3" s="16">
        <v>18.399999999999999</v>
      </c>
      <c r="E3" s="27">
        <v>22</v>
      </c>
      <c r="F3" s="25">
        <f>MAX(D2:D3)/E3</f>
        <v>1.1863636363636365</v>
      </c>
      <c r="H3" t="str">
        <f>C3</f>
        <v>TTC</v>
      </c>
    </row>
    <row r="4" spans="1:9" ht="16" thickBot="1">
      <c r="A4">
        <f>A3+1</f>
        <v>3</v>
      </c>
      <c r="B4" s="1" t="s">
        <v>111</v>
      </c>
      <c r="C4" s="3" t="s">
        <v>2</v>
      </c>
      <c r="D4" s="16">
        <v>26.2</v>
      </c>
      <c r="E4" s="27">
        <v>8.1</v>
      </c>
      <c r="F4" s="25">
        <f>MAX($D$4:$D$9)/E4</f>
        <v>3.3580246913580249</v>
      </c>
      <c r="G4" t="s">
        <v>94</v>
      </c>
      <c r="H4" s="23" t="s">
        <v>5</v>
      </c>
      <c r="I4" t="s">
        <v>103</v>
      </c>
    </row>
    <row r="5" spans="1:9">
      <c r="A5">
        <f t="shared" ref="A5:A65" si="0">A4+1</f>
        <v>4</v>
      </c>
      <c r="B5" s="4" t="s">
        <v>111</v>
      </c>
      <c r="C5" s="6" t="s">
        <v>3</v>
      </c>
      <c r="D5" s="16">
        <v>27.2</v>
      </c>
      <c r="E5" s="27">
        <v>23.2</v>
      </c>
      <c r="F5" s="25">
        <f t="shared" ref="F5:F9" si="1">MAX($D$4:$D$9)/E5</f>
        <v>1.1724137931034482</v>
      </c>
      <c r="H5" t="s">
        <v>3</v>
      </c>
    </row>
    <row r="6" spans="1:9">
      <c r="A6">
        <f t="shared" si="0"/>
        <v>5</v>
      </c>
      <c r="B6" s="4" t="s">
        <v>111</v>
      </c>
      <c r="C6" s="6" t="s">
        <v>4</v>
      </c>
      <c r="D6" s="16">
        <v>12.3</v>
      </c>
      <c r="E6" s="27">
        <v>22</v>
      </c>
      <c r="F6" s="25">
        <f t="shared" si="1"/>
        <v>1.2363636363636363</v>
      </c>
      <c r="H6" t="s">
        <v>2</v>
      </c>
    </row>
    <row r="7" spans="1:9">
      <c r="A7">
        <f t="shared" si="0"/>
        <v>6</v>
      </c>
      <c r="B7" s="4" t="s">
        <v>111</v>
      </c>
      <c r="C7" s="6" t="s">
        <v>5</v>
      </c>
      <c r="D7" s="17">
        <v>5.4</v>
      </c>
      <c r="E7" s="27">
        <v>16.2</v>
      </c>
      <c r="F7" s="25">
        <f t="shared" si="1"/>
        <v>1.6790123456790125</v>
      </c>
      <c r="H7" t="s">
        <v>6</v>
      </c>
    </row>
    <row r="8" spans="1:9">
      <c r="A8">
        <f t="shared" si="0"/>
        <v>7</v>
      </c>
      <c r="B8" s="4" t="s">
        <v>111</v>
      </c>
      <c r="C8" s="6" t="s">
        <v>6</v>
      </c>
      <c r="D8" s="17">
        <v>13.4</v>
      </c>
      <c r="E8" s="27">
        <v>11.6</v>
      </c>
      <c r="F8" s="25">
        <f t="shared" si="1"/>
        <v>2.3448275862068964</v>
      </c>
      <c r="H8" s="22" t="s">
        <v>7</v>
      </c>
    </row>
    <row r="9" spans="1:9" ht="16" thickBot="1">
      <c r="A9">
        <f t="shared" si="0"/>
        <v>8</v>
      </c>
      <c r="B9" s="7" t="s">
        <v>111</v>
      </c>
      <c r="C9" s="9" t="s">
        <v>7</v>
      </c>
      <c r="D9" s="16">
        <v>10.5</v>
      </c>
      <c r="E9" s="27">
        <v>16.2</v>
      </c>
      <c r="F9" s="25">
        <f t="shared" si="1"/>
        <v>1.6790123456790125</v>
      </c>
      <c r="H9" t="s">
        <v>4</v>
      </c>
    </row>
    <row r="10" spans="1:9">
      <c r="A10">
        <f t="shared" si="0"/>
        <v>9</v>
      </c>
      <c r="B10" t="s">
        <v>112</v>
      </c>
      <c r="C10" t="s">
        <v>8</v>
      </c>
      <c r="D10" s="17">
        <v>30.1</v>
      </c>
      <c r="E10" s="27">
        <v>20.9</v>
      </c>
      <c r="F10" s="25">
        <f>MAX(D$10:D$12)/E10</f>
        <v>1.4401913875598087</v>
      </c>
      <c r="G10" t="s">
        <v>94</v>
      </c>
      <c r="H10" t="s">
        <v>8</v>
      </c>
    </row>
    <row r="11" spans="1:9">
      <c r="A11">
        <f t="shared" si="0"/>
        <v>10</v>
      </c>
      <c r="B11" t="s">
        <v>112</v>
      </c>
      <c r="C11" t="s">
        <v>9</v>
      </c>
      <c r="D11" s="17">
        <v>17.2</v>
      </c>
      <c r="E11" s="27">
        <v>22</v>
      </c>
      <c r="F11" s="25">
        <f t="shared" ref="F11:F12" si="2">MAX(D$10:D$12)/E11</f>
        <v>1.3681818181818182</v>
      </c>
      <c r="H11" t="s">
        <v>8</v>
      </c>
    </row>
    <row r="12" spans="1:9" ht="16" thickBot="1">
      <c r="A12">
        <f t="shared" si="0"/>
        <v>11</v>
      </c>
      <c r="B12" t="s">
        <v>112</v>
      </c>
      <c r="C12" t="s">
        <v>10</v>
      </c>
      <c r="D12" s="17">
        <v>17.8</v>
      </c>
      <c r="E12" s="27">
        <v>12.7</v>
      </c>
      <c r="F12" s="25">
        <f t="shared" si="2"/>
        <v>2.3700787401574805</v>
      </c>
      <c r="H12" t="s">
        <v>9</v>
      </c>
    </row>
    <row r="13" spans="1:9" ht="16" thickBot="1">
      <c r="A13">
        <f t="shared" si="0"/>
        <v>12</v>
      </c>
      <c r="B13" s="10" t="s">
        <v>113</v>
      </c>
      <c r="C13" s="12" t="s">
        <v>11</v>
      </c>
      <c r="D13" s="16">
        <v>20.9</v>
      </c>
      <c r="E13" s="28">
        <v>29</v>
      </c>
      <c r="F13" s="25">
        <f>D13/E13</f>
        <v>0.72068965517241379</v>
      </c>
      <c r="G13" s="13" t="s">
        <v>94</v>
      </c>
      <c r="H13" t="s">
        <v>11</v>
      </c>
      <c r="I13" t="s">
        <v>97</v>
      </c>
    </row>
    <row r="14" spans="1:9">
      <c r="A14">
        <f t="shared" si="0"/>
        <v>13</v>
      </c>
      <c r="B14" t="s">
        <v>114</v>
      </c>
      <c r="C14" t="s">
        <v>12</v>
      </c>
      <c r="D14" s="17">
        <v>22.1</v>
      </c>
      <c r="E14" s="28">
        <v>24.3</v>
      </c>
      <c r="F14" s="25">
        <f>MAX(D$14:D$17)/E14</f>
        <v>0.90946502057613177</v>
      </c>
      <c r="G14" s="13" t="s">
        <v>94</v>
      </c>
      <c r="H14" t="s">
        <v>12</v>
      </c>
    </row>
    <row r="15" spans="1:9">
      <c r="A15">
        <f t="shared" si="0"/>
        <v>14</v>
      </c>
      <c r="B15" t="s">
        <v>114</v>
      </c>
      <c r="C15" t="s">
        <v>13</v>
      </c>
      <c r="D15" s="17">
        <v>11.8</v>
      </c>
      <c r="E15" s="28">
        <v>5.8</v>
      </c>
      <c r="F15" s="25">
        <f t="shared" ref="F15:F17" si="3">MAX(D$14:D$17)/E15</f>
        <v>3.8103448275862073</v>
      </c>
      <c r="G15" s="13"/>
      <c r="H15" s="24" t="s">
        <v>15</v>
      </c>
      <c r="I15" t="s">
        <v>98</v>
      </c>
    </row>
    <row r="16" spans="1:9">
      <c r="A16">
        <f t="shared" si="0"/>
        <v>15</v>
      </c>
      <c r="B16" t="s">
        <v>114</v>
      </c>
      <c r="C16" t="s">
        <v>14</v>
      </c>
      <c r="D16" s="17">
        <v>11.8</v>
      </c>
      <c r="E16" s="28">
        <v>15.1</v>
      </c>
      <c r="F16" s="25">
        <f t="shared" si="3"/>
        <v>1.4635761589403975</v>
      </c>
      <c r="G16" s="13"/>
      <c r="H16" t="s">
        <v>13</v>
      </c>
    </row>
    <row r="17" spans="1:9" ht="16" thickBot="1">
      <c r="A17">
        <f t="shared" si="0"/>
        <v>16</v>
      </c>
      <c r="B17" t="s">
        <v>114</v>
      </c>
      <c r="C17" t="s">
        <v>15</v>
      </c>
      <c r="D17" s="17">
        <v>10.8</v>
      </c>
      <c r="E17" s="28">
        <v>15.1</v>
      </c>
      <c r="F17" s="25">
        <f t="shared" si="3"/>
        <v>1.4635761589403975</v>
      </c>
      <c r="G17" s="13"/>
      <c r="H17" t="s">
        <v>14</v>
      </c>
    </row>
    <row r="18" spans="1:9">
      <c r="A18">
        <f t="shared" si="0"/>
        <v>17</v>
      </c>
      <c r="B18" s="1" t="s">
        <v>115</v>
      </c>
      <c r="C18" s="3" t="s">
        <v>16</v>
      </c>
      <c r="D18" s="16">
        <v>23.5</v>
      </c>
      <c r="E18" s="28">
        <v>16.2</v>
      </c>
      <c r="F18" s="25">
        <f>MAX(D$18:D$23)/E18</f>
        <v>1.4506172839506173</v>
      </c>
      <c r="G18" s="13" t="s">
        <v>95</v>
      </c>
      <c r="H18" t="s">
        <v>18</v>
      </c>
    </row>
    <row r="19" spans="1:9">
      <c r="A19">
        <f t="shared" si="0"/>
        <v>18</v>
      </c>
      <c r="B19" s="4" t="s">
        <v>115</v>
      </c>
      <c r="C19" s="6" t="s">
        <v>17</v>
      </c>
      <c r="D19" s="17">
        <v>14.2</v>
      </c>
      <c r="E19" s="28">
        <v>17.399999999999999</v>
      </c>
      <c r="F19" s="25">
        <f t="shared" ref="F19:F23" si="4">MAX(D$18:D$23)/E19</f>
        <v>1.3505747126436782</v>
      </c>
      <c r="G19" s="13"/>
      <c r="H19" t="s">
        <v>18</v>
      </c>
    </row>
    <row r="20" spans="1:9">
      <c r="A20">
        <f t="shared" si="0"/>
        <v>19</v>
      </c>
      <c r="B20" s="4" t="s">
        <v>115</v>
      </c>
      <c r="C20" s="6" t="s">
        <v>18</v>
      </c>
      <c r="D20" s="17">
        <v>18.7</v>
      </c>
      <c r="E20" s="28">
        <v>12.7</v>
      </c>
      <c r="F20" s="25">
        <f t="shared" si="4"/>
        <v>1.8503937007874016</v>
      </c>
      <c r="G20" s="13"/>
      <c r="H20" t="s">
        <v>17</v>
      </c>
    </row>
    <row r="21" spans="1:9">
      <c r="A21">
        <f t="shared" si="0"/>
        <v>20</v>
      </c>
      <c r="B21" s="4" t="s">
        <v>115</v>
      </c>
      <c r="C21" s="6" t="s">
        <v>19</v>
      </c>
      <c r="D21" s="17">
        <v>8.6</v>
      </c>
      <c r="E21" s="28">
        <v>7</v>
      </c>
      <c r="F21" s="25">
        <f t="shared" si="4"/>
        <v>3.3571428571428572</v>
      </c>
      <c r="G21" s="13"/>
      <c r="H21" t="s">
        <v>19</v>
      </c>
      <c r="I21" t="s">
        <v>99</v>
      </c>
    </row>
    <row r="22" spans="1:9">
      <c r="A22">
        <f t="shared" si="0"/>
        <v>21</v>
      </c>
      <c r="B22" s="4" t="s">
        <v>115</v>
      </c>
      <c r="C22" s="6" t="s">
        <v>56</v>
      </c>
      <c r="D22" s="17">
        <v>14.2</v>
      </c>
      <c r="E22" s="28">
        <v>12.7</v>
      </c>
      <c r="F22" s="25">
        <f t="shared" si="4"/>
        <v>1.8503937007874016</v>
      </c>
      <c r="G22" s="13"/>
      <c r="H22" t="s">
        <v>17</v>
      </c>
    </row>
    <row r="23" spans="1:9" ht="16" thickBot="1">
      <c r="A23">
        <f t="shared" si="0"/>
        <v>22</v>
      </c>
      <c r="B23" s="7" t="s">
        <v>115</v>
      </c>
      <c r="C23" s="9" t="s">
        <v>57</v>
      </c>
      <c r="D23" s="16">
        <v>9.8000000000000007</v>
      </c>
      <c r="E23" s="28">
        <v>11.6</v>
      </c>
      <c r="F23" s="25">
        <f t="shared" si="4"/>
        <v>2.0258620689655173</v>
      </c>
      <c r="G23" s="13"/>
      <c r="H23" t="s">
        <v>57</v>
      </c>
    </row>
    <row r="24" spans="1:9">
      <c r="A24">
        <f t="shared" si="0"/>
        <v>23</v>
      </c>
      <c r="B24" t="s">
        <v>116</v>
      </c>
      <c r="C24" t="s">
        <v>20</v>
      </c>
      <c r="D24" s="17">
        <v>13.5</v>
      </c>
      <c r="E24" s="28">
        <v>10.4</v>
      </c>
      <c r="F24" s="25">
        <f>MAX(D$24:D$27)/E24</f>
        <v>1.7596153846153846</v>
      </c>
      <c r="G24" s="13" t="s">
        <v>95</v>
      </c>
      <c r="H24" t="s">
        <v>20</v>
      </c>
    </row>
    <row r="25" spans="1:9">
      <c r="A25">
        <f t="shared" si="0"/>
        <v>24</v>
      </c>
      <c r="B25" t="s">
        <v>116</v>
      </c>
      <c r="C25" t="s">
        <v>21</v>
      </c>
      <c r="D25" s="17">
        <v>6.8</v>
      </c>
      <c r="E25" s="28">
        <v>4.5999999999999996</v>
      </c>
      <c r="F25" s="25">
        <f t="shared" ref="F25:F27" si="5">MAX(D$24:D$27)/E25</f>
        <v>3.9782608695652177</v>
      </c>
      <c r="G25" s="13"/>
      <c r="H25" t="s">
        <v>23</v>
      </c>
      <c r="I25" t="s">
        <v>99</v>
      </c>
    </row>
    <row r="26" spans="1:9">
      <c r="A26">
        <f t="shared" si="0"/>
        <v>25</v>
      </c>
      <c r="B26" t="s">
        <v>116</v>
      </c>
      <c r="C26" t="s">
        <v>22</v>
      </c>
      <c r="D26" s="17">
        <v>18.3</v>
      </c>
      <c r="E26" s="28">
        <v>17.399999999999999</v>
      </c>
      <c r="F26" s="25">
        <f t="shared" si="5"/>
        <v>1.0517241379310347</v>
      </c>
      <c r="G26" s="13"/>
      <c r="H26" t="s">
        <v>22</v>
      </c>
    </row>
    <row r="27" spans="1:9" ht="16" thickBot="1">
      <c r="A27">
        <f t="shared" si="0"/>
        <v>26</v>
      </c>
      <c r="B27" t="s">
        <v>116</v>
      </c>
      <c r="C27" t="s">
        <v>23</v>
      </c>
      <c r="D27" s="17">
        <v>5.3</v>
      </c>
      <c r="E27" s="28">
        <v>4.5999999999999996</v>
      </c>
      <c r="F27" s="25">
        <f t="shared" si="5"/>
        <v>3.9782608695652177</v>
      </c>
      <c r="G27" s="13"/>
      <c r="H27" t="s">
        <v>23</v>
      </c>
      <c r="I27" t="s">
        <v>99</v>
      </c>
    </row>
    <row r="28" spans="1:9">
      <c r="A28">
        <f t="shared" si="0"/>
        <v>27</v>
      </c>
      <c r="B28" s="1" t="s">
        <v>117</v>
      </c>
      <c r="C28" s="3" t="s">
        <v>24</v>
      </c>
      <c r="D28" s="16">
        <v>20.3</v>
      </c>
      <c r="E28" s="28">
        <v>19.7</v>
      </c>
      <c r="F28" s="25">
        <f>MAX(D$28:D$31)/E28</f>
        <v>1.0304568527918783</v>
      </c>
      <c r="G28" s="13" t="s">
        <v>95</v>
      </c>
      <c r="H28" s="1" t="s">
        <v>24</v>
      </c>
    </row>
    <row r="29" spans="1:9">
      <c r="A29">
        <f t="shared" si="0"/>
        <v>28</v>
      </c>
      <c r="B29" s="4" t="s">
        <v>117</v>
      </c>
      <c r="C29" s="6" t="s">
        <v>25</v>
      </c>
      <c r="D29" s="17">
        <v>12.7</v>
      </c>
      <c r="E29" s="28">
        <v>10.4</v>
      </c>
      <c r="F29" s="25">
        <f t="shared" ref="F29:F31" si="6">MAX(D$28:D$31)/E29</f>
        <v>1.9519230769230769</v>
      </c>
      <c r="G29" s="13"/>
      <c r="H29" s="4" t="s">
        <v>25</v>
      </c>
    </row>
    <row r="30" spans="1:9">
      <c r="A30">
        <f t="shared" si="0"/>
        <v>29</v>
      </c>
      <c r="B30" s="4" t="s">
        <v>117</v>
      </c>
      <c r="C30" s="6" t="s">
        <v>26</v>
      </c>
      <c r="D30" s="17">
        <v>17.8</v>
      </c>
      <c r="E30" s="28">
        <v>17.399999999999999</v>
      </c>
      <c r="F30" s="25">
        <f t="shared" si="6"/>
        <v>1.1666666666666667</v>
      </c>
      <c r="G30" s="13"/>
      <c r="H30" s="4" t="s">
        <v>26</v>
      </c>
    </row>
    <row r="31" spans="1:9" ht="16" thickBot="1">
      <c r="A31">
        <f t="shared" si="0"/>
        <v>30</v>
      </c>
      <c r="B31" s="7" t="s">
        <v>117</v>
      </c>
      <c r="C31" s="9" t="s">
        <v>27</v>
      </c>
      <c r="D31" s="16">
        <v>8</v>
      </c>
      <c r="E31" s="28">
        <v>3.5</v>
      </c>
      <c r="F31" s="25">
        <f t="shared" si="6"/>
        <v>5.8</v>
      </c>
      <c r="G31" s="13"/>
      <c r="H31" s="7" t="s">
        <v>27</v>
      </c>
      <c r="I31" t="s">
        <v>101</v>
      </c>
    </row>
    <row r="32" spans="1:9">
      <c r="A32">
        <f t="shared" si="0"/>
        <v>31</v>
      </c>
      <c r="B32" t="s">
        <v>118</v>
      </c>
      <c r="C32" s="21" t="s">
        <v>28</v>
      </c>
      <c r="D32" s="17">
        <v>21.2</v>
      </c>
      <c r="E32" s="28">
        <v>15.1</v>
      </c>
      <c r="F32" s="25">
        <f>MAX(D$32:D$35)/E32</f>
        <v>1.4039735099337749</v>
      </c>
      <c r="G32" s="13" t="s">
        <v>95</v>
      </c>
      <c r="H32" s="21" t="s">
        <v>30</v>
      </c>
    </row>
    <row r="33" spans="1:9">
      <c r="A33">
        <f t="shared" si="0"/>
        <v>32</v>
      </c>
      <c r="B33" t="s">
        <v>118</v>
      </c>
      <c r="C33" t="s">
        <v>29</v>
      </c>
      <c r="D33" s="17">
        <v>12.6</v>
      </c>
      <c r="E33" s="28">
        <v>19.7</v>
      </c>
      <c r="F33" s="25">
        <f t="shared" ref="F33:F35" si="7">MAX(D$32:D$35)/E33</f>
        <v>1.0761421319796953</v>
      </c>
      <c r="G33" s="13"/>
      <c r="H33" s="21" t="s">
        <v>28</v>
      </c>
    </row>
    <row r="34" spans="1:9">
      <c r="A34">
        <f t="shared" si="0"/>
        <v>33</v>
      </c>
      <c r="B34" t="s">
        <v>118</v>
      </c>
      <c r="C34" s="21" t="s">
        <v>30</v>
      </c>
      <c r="D34" s="17">
        <v>16.2</v>
      </c>
      <c r="E34" s="28">
        <v>22</v>
      </c>
      <c r="F34" s="25">
        <f t="shared" si="7"/>
        <v>0.96363636363636362</v>
      </c>
      <c r="G34" s="13"/>
      <c r="H34" t="s">
        <v>28</v>
      </c>
    </row>
    <row r="35" spans="1:9" ht="16" thickBot="1">
      <c r="A35">
        <f t="shared" si="0"/>
        <v>34</v>
      </c>
      <c r="B35" t="s">
        <v>118</v>
      </c>
      <c r="C35" t="s">
        <v>31</v>
      </c>
      <c r="D35" s="17">
        <v>6.2</v>
      </c>
      <c r="E35" s="28">
        <v>11.6</v>
      </c>
      <c r="F35" s="25">
        <f t="shared" si="7"/>
        <v>1.8275862068965518</v>
      </c>
      <c r="G35" s="13"/>
      <c r="H35" s="22" t="s">
        <v>29</v>
      </c>
    </row>
    <row r="36" spans="1:9">
      <c r="A36">
        <f t="shared" si="0"/>
        <v>35</v>
      </c>
      <c r="B36" s="1" t="s">
        <v>119</v>
      </c>
      <c r="C36" s="3" t="s">
        <v>32</v>
      </c>
      <c r="D36" s="16">
        <v>18.8</v>
      </c>
      <c r="E36" s="28">
        <v>23.2</v>
      </c>
      <c r="F36" s="25">
        <f>MAX(D$36:D$37)/E36</f>
        <v>0.81034482758620696</v>
      </c>
      <c r="G36" s="13" t="s">
        <v>95</v>
      </c>
      <c r="H36" s="1" t="s">
        <v>32</v>
      </c>
    </row>
    <row r="37" spans="1:9" ht="16" thickBot="1">
      <c r="A37">
        <f t="shared" si="0"/>
        <v>36</v>
      </c>
      <c r="B37" s="7" t="str">
        <f>B36</f>
        <v>Y</v>
      </c>
      <c r="C37" s="9" t="s">
        <v>33</v>
      </c>
      <c r="D37" s="16">
        <v>14.8</v>
      </c>
      <c r="E37" s="28">
        <v>12.7</v>
      </c>
      <c r="F37" s="25">
        <f>MAX(D$36:D$37)/E37</f>
        <v>1.4803149606299213</v>
      </c>
      <c r="G37" s="13"/>
      <c r="H37" s="7" t="s">
        <v>33</v>
      </c>
    </row>
    <row r="38" spans="1:9">
      <c r="A38">
        <f t="shared" si="0"/>
        <v>37</v>
      </c>
      <c r="B38" t="s">
        <v>120</v>
      </c>
      <c r="C38" t="s">
        <v>34</v>
      </c>
      <c r="D38" s="17">
        <v>1.1000000000000001</v>
      </c>
      <c r="E38" s="28">
        <v>0</v>
      </c>
      <c r="F38" s="25">
        <v>1</v>
      </c>
      <c r="G38" s="13" t="s">
        <v>95</v>
      </c>
      <c r="H38" t="s">
        <v>34</v>
      </c>
    </row>
    <row r="39" spans="1:9">
      <c r="A39">
        <f t="shared" si="0"/>
        <v>38</v>
      </c>
      <c r="B39" s="5" t="s">
        <v>120</v>
      </c>
      <c r="C39" s="5" t="s">
        <v>35</v>
      </c>
      <c r="D39" s="17">
        <v>0.5</v>
      </c>
      <c r="E39" s="28">
        <v>0</v>
      </c>
      <c r="F39" s="25">
        <v>1</v>
      </c>
      <c r="G39" s="13"/>
      <c r="H39" t="s">
        <v>34</v>
      </c>
    </row>
    <row r="40" spans="1:9" ht="16" thickBot="1">
      <c r="A40">
        <f t="shared" si="0"/>
        <v>39</v>
      </c>
      <c r="B40" s="5" t="s">
        <v>120</v>
      </c>
      <c r="C40" s="5" t="s">
        <v>50</v>
      </c>
      <c r="D40" s="17">
        <v>0.7</v>
      </c>
      <c r="E40" s="28">
        <v>1.2</v>
      </c>
      <c r="F40" s="25">
        <f>MAX(D$38:D$40)/E40</f>
        <v>0.91666666666666674</v>
      </c>
      <c r="G40" s="13"/>
      <c r="H40" t="s">
        <v>34</v>
      </c>
    </row>
    <row r="41" spans="1:9">
      <c r="A41">
        <f t="shared" si="0"/>
        <v>40</v>
      </c>
      <c r="B41" s="1" t="s">
        <v>121</v>
      </c>
      <c r="C41" s="3" t="s">
        <v>36</v>
      </c>
      <c r="D41" s="16">
        <v>13.6</v>
      </c>
      <c r="E41" s="28">
        <v>8.1</v>
      </c>
      <c r="F41" s="25">
        <f>MAX(D$41:D$42)/E41</f>
        <v>1.6790123456790125</v>
      </c>
      <c r="G41" s="13"/>
      <c r="H41" t="s">
        <v>37</v>
      </c>
    </row>
    <row r="42" spans="1:9" ht="16" thickBot="1">
      <c r="A42">
        <f t="shared" si="0"/>
        <v>41</v>
      </c>
      <c r="B42" s="7" t="s">
        <v>121</v>
      </c>
      <c r="C42" s="9" t="s">
        <v>37</v>
      </c>
      <c r="D42" s="16">
        <v>7.8</v>
      </c>
      <c r="E42" s="28">
        <v>12.7</v>
      </c>
      <c r="F42" s="25">
        <f>MAX(D$41:D$42)/E42</f>
        <v>1.0708661417322836</v>
      </c>
      <c r="G42" s="13"/>
      <c r="H42" t="s">
        <v>36</v>
      </c>
    </row>
    <row r="43" spans="1:9">
      <c r="A43">
        <f t="shared" si="0"/>
        <v>42</v>
      </c>
      <c r="B43" s="5" t="s">
        <v>122</v>
      </c>
      <c r="C43" s="5" t="s">
        <v>38</v>
      </c>
      <c r="D43" s="17">
        <v>27.3</v>
      </c>
      <c r="E43" s="28">
        <v>25.5</v>
      </c>
      <c r="F43" s="25">
        <f>MAX(D$43:D$44)/E43</f>
        <v>1.0705882352941176</v>
      </c>
      <c r="G43" s="13"/>
      <c r="H43" t="s">
        <v>38</v>
      </c>
    </row>
    <row r="44" spans="1:9" ht="16" thickBot="1">
      <c r="A44">
        <f t="shared" si="0"/>
        <v>43</v>
      </c>
      <c r="B44" s="5" t="s">
        <v>122</v>
      </c>
      <c r="C44" s="5" t="s">
        <v>39</v>
      </c>
      <c r="D44" s="17">
        <v>12.1</v>
      </c>
      <c r="E44" s="28">
        <v>7</v>
      </c>
      <c r="F44" s="25">
        <f>MAX(D$43:D$44)/E44</f>
        <v>3.9</v>
      </c>
      <c r="G44" s="13"/>
      <c r="H44" t="s">
        <v>39</v>
      </c>
      <c r="I44" t="s">
        <v>100</v>
      </c>
    </row>
    <row r="45" spans="1:9">
      <c r="A45">
        <f t="shared" si="0"/>
        <v>44</v>
      </c>
      <c r="B45" s="1" t="s">
        <v>125</v>
      </c>
      <c r="C45" s="3" t="s">
        <v>40</v>
      </c>
      <c r="D45" s="16">
        <v>35.700000000000003</v>
      </c>
      <c r="E45" s="28">
        <v>33.6</v>
      </c>
      <c r="F45" s="25">
        <f>MAX(D$45:D$46)/E45</f>
        <v>1.0625</v>
      </c>
      <c r="G45" s="13" t="s">
        <v>95</v>
      </c>
      <c r="H45" s="1" t="s">
        <v>40</v>
      </c>
    </row>
    <row r="46" spans="1:9" ht="16" thickBot="1">
      <c r="A46">
        <f t="shared" si="0"/>
        <v>45</v>
      </c>
      <c r="B46" s="7" t="s">
        <v>125</v>
      </c>
      <c r="C46" s="9" t="s">
        <v>41</v>
      </c>
      <c r="D46" s="16">
        <v>24.8</v>
      </c>
      <c r="E46" s="28">
        <v>16.2</v>
      </c>
      <c r="F46" s="25">
        <f>MAX(D$45:D$46)/E46</f>
        <v>2.2037037037037042</v>
      </c>
      <c r="G46" s="13"/>
      <c r="H46" s="7" t="s">
        <v>41</v>
      </c>
    </row>
    <row r="47" spans="1:9">
      <c r="A47">
        <f t="shared" si="0"/>
        <v>46</v>
      </c>
      <c r="B47" s="5" t="s">
        <v>126</v>
      </c>
      <c r="C47" s="5" t="s">
        <v>42</v>
      </c>
      <c r="D47" s="17">
        <v>41.9</v>
      </c>
      <c r="E47" s="28">
        <v>34.799999999999997</v>
      </c>
      <c r="F47" s="25">
        <f>MAX(D$47:D$48)/E47</f>
        <v>1.2040229885057472</v>
      </c>
      <c r="G47" s="13" t="s">
        <v>95</v>
      </c>
      <c r="H47" t="s">
        <v>42</v>
      </c>
    </row>
    <row r="48" spans="1:9" ht="16" thickBot="1">
      <c r="A48">
        <f t="shared" si="0"/>
        <v>47</v>
      </c>
      <c r="B48" s="5" t="s">
        <v>126</v>
      </c>
      <c r="C48" s="5" t="s">
        <v>43</v>
      </c>
      <c r="D48" s="17">
        <v>30.8</v>
      </c>
      <c r="E48" s="28">
        <v>20.9</v>
      </c>
      <c r="F48" s="25">
        <f>MAX(D$47:D$48)/E48</f>
        <v>2.0047846889952154</v>
      </c>
      <c r="G48" s="13"/>
      <c r="H48" t="s">
        <v>43</v>
      </c>
    </row>
    <row r="49" spans="1:9">
      <c r="A49">
        <f t="shared" si="0"/>
        <v>48</v>
      </c>
      <c r="B49" s="1" t="s">
        <v>123</v>
      </c>
      <c r="C49" s="3" t="s">
        <v>44</v>
      </c>
      <c r="D49" s="16">
        <v>37.6</v>
      </c>
      <c r="E49" s="28">
        <v>41.7</v>
      </c>
      <c r="F49" s="25">
        <f>MAX(D$49:D$50)/E49</f>
        <v>0.90167865707434047</v>
      </c>
      <c r="G49" s="13" t="s">
        <v>95</v>
      </c>
      <c r="H49" s="1" t="s">
        <v>44</v>
      </c>
    </row>
    <row r="50" spans="1:9" ht="16" thickBot="1">
      <c r="A50">
        <f t="shared" si="0"/>
        <v>49</v>
      </c>
      <c r="B50" s="7" t="s">
        <v>123</v>
      </c>
      <c r="C50" s="9" t="s">
        <v>45</v>
      </c>
      <c r="D50" s="16">
        <v>24.8</v>
      </c>
      <c r="E50" s="28">
        <v>20.9</v>
      </c>
      <c r="F50" s="25">
        <f>MAX(D$49:D$50)/E50</f>
        <v>1.7990430622009572</v>
      </c>
      <c r="G50" s="13"/>
      <c r="H50" s="7" t="s">
        <v>45</v>
      </c>
    </row>
    <row r="51" spans="1:9">
      <c r="A51">
        <f t="shared" si="0"/>
        <v>50</v>
      </c>
      <c r="B51" s="5" t="s">
        <v>127</v>
      </c>
      <c r="C51" s="5" t="s">
        <v>46</v>
      </c>
      <c r="D51" s="17">
        <v>45.6</v>
      </c>
      <c r="E51" s="28">
        <v>33.6</v>
      </c>
      <c r="F51" s="25">
        <f>MAX(D$51:D$52)/E51</f>
        <v>1.3571428571428572</v>
      </c>
      <c r="G51" s="13" t="s">
        <v>95</v>
      </c>
      <c r="H51" t="s">
        <v>46</v>
      </c>
    </row>
    <row r="52" spans="1:9" ht="16" thickBot="1">
      <c r="A52">
        <f t="shared" si="0"/>
        <v>51</v>
      </c>
      <c r="B52" s="5" t="s">
        <v>127</v>
      </c>
      <c r="C52" s="5" t="s">
        <v>47</v>
      </c>
      <c r="D52" s="17">
        <v>19.2</v>
      </c>
      <c r="E52" s="28">
        <v>35.9</v>
      </c>
      <c r="F52" s="25">
        <f>MAX(D$51:D$52)/E52</f>
        <v>1.2701949860724235</v>
      </c>
      <c r="G52" s="13"/>
      <c r="H52" s="22" t="s">
        <v>46</v>
      </c>
    </row>
    <row r="53" spans="1:9">
      <c r="A53">
        <f t="shared" si="0"/>
        <v>52</v>
      </c>
      <c r="B53" s="1" t="s">
        <v>128</v>
      </c>
      <c r="C53" s="3" t="s">
        <v>48</v>
      </c>
      <c r="D53" s="16">
        <v>8.1</v>
      </c>
      <c r="E53" s="28">
        <v>11.6</v>
      </c>
      <c r="F53" s="25">
        <f>MAX(D$53:D$54)/E53</f>
        <v>0.69827586206896552</v>
      </c>
      <c r="G53" s="13" t="s">
        <v>95</v>
      </c>
      <c r="H53" t="s">
        <v>48</v>
      </c>
    </row>
    <row r="54" spans="1:9" ht="16" thickBot="1">
      <c r="A54">
        <f t="shared" si="0"/>
        <v>53</v>
      </c>
      <c r="B54" s="7" t="s">
        <v>128</v>
      </c>
      <c r="C54" s="9" t="s">
        <v>49</v>
      </c>
      <c r="D54" s="16">
        <v>4.8</v>
      </c>
      <c r="E54" s="28">
        <v>8.1</v>
      </c>
      <c r="F54" s="25">
        <f>MAX(D$53:D$54)/E54</f>
        <v>1</v>
      </c>
      <c r="G54" s="13"/>
      <c r="H54" t="s">
        <v>49</v>
      </c>
    </row>
    <row r="55" spans="1:9" ht="16" thickBot="1">
      <c r="A55">
        <f t="shared" si="0"/>
        <v>54</v>
      </c>
      <c r="B55" s="5" t="s">
        <v>129</v>
      </c>
      <c r="C55" s="5" t="s">
        <v>51</v>
      </c>
      <c r="D55" s="17">
        <v>10.4</v>
      </c>
      <c r="E55" s="28">
        <v>20.9</v>
      </c>
      <c r="F55" s="25">
        <f>MAX(D$55)/E55</f>
        <v>0.49760765550239239</v>
      </c>
      <c r="G55" s="13" t="s">
        <v>95</v>
      </c>
      <c r="H55" t="s">
        <v>51</v>
      </c>
    </row>
    <row r="56" spans="1:9">
      <c r="A56">
        <f t="shared" si="0"/>
        <v>55</v>
      </c>
      <c r="B56" s="1" t="s">
        <v>124</v>
      </c>
      <c r="C56" s="3" t="s">
        <v>52</v>
      </c>
      <c r="D56" s="16">
        <v>6.4</v>
      </c>
      <c r="E56" s="28">
        <v>3.5</v>
      </c>
      <c r="F56" s="25">
        <f t="shared" ref="F56:F61" si="8">MAX(D$56:D$61)/E56</f>
        <v>6.0857142857142863</v>
      </c>
      <c r="G56" s="13" t="s">
        <v>95</v>
      </c>
      <c r="H56" s="22" t="s">
        <v>54</v>
      </c>
      <c r="I56" t="s">
        <v>102</v>
      </c>
    </row>
    <row r="57" spans="1:9">
      <c r="A57">
        <f t="shared" si="0"/>
        <v>56</v>
      </c>
      <c r="B57" s="4" t="s">
        <v>124</v>
      </c>
      <c r="C57" s="6" t="s">
        <v>53</v>
      </c>
      <c r="D57" s="17">
        <v>2.6</v>
      </c>
      <c r="E57" s="28">
        <v>5.8</v>
      </c>
      <c r="F57" s="25">
        <f t="shared" si="8"/>
        <v>3.6724137931034484</v>
      </c>
      <c r="G57" s="13"/>
      <c r="H57" s="22" t="s">
        <v>52</v>
      </c>
      <c r="I57" t="s">
        <v>102</v>
      </c>
    </row>
    <row r="58" spans="1:9">
      <c r="A58">
        <f t="shared" si="0"/>
        <v>57</v>
      </c>
      <c r="B58" s="4" t="s">
        <v>124</v>
      </c>
      <c r="C58" s="6" t="s">
        <v>54</v>
      </c>
      <c r="D58" s="17">
        <v>3</v>
      </c>
      <c r="E58" s="28">
        <v>9.3000000000000007</v>
      </c>
      <c r="F58" s="25">
        <f t="shared" si="8"/>
        <v>2.290322580645161</v>
      </c>
      <c r="G58" s="13"/>
      <c r="H58" s="22" t="s">
        <v>59</v>
      </c>
    </row>
    <row r="59" spans="1:9">
      <c r="A59">
        <f t="shared" si="0"/>
        <v>58</v>
      </c>
      <c r="B59" s="4" t="s">
        <v>124</v>
      </c>
      <c r="C59" s="6" t="s">
        <v>55</v>
      </c>
      <c r="D59" s="17">
        <v>1.7</v>
      </c>
      <c r="E59" s="28">
        <v>5.8</v>
      </c>
      <c r="F59" s="25">
        <f t="shared" si="8"/>
        <v>3.6724137931034484</v>
      </c>
      <c r="G59" s="13"/>
      <c r="H59" s="22" t="s">
        <v>52</v>
      </c>
      <c r="I59" t="s">
        <v>102</v>
      </c>
    </row>
    <row r="60" spans="1:9">
      <c r="A60">
        <f t="shared" si="0"/>
        <v>59</v>
      </c>
      <c r="B60" s="4" t="s">
        <v>124</v>
      </c>
      <c r="C60" s="6" t="s">
        <v>58</v>
      </c>
      <c r="D60" s="17">
        <v>21.3</v>
      </c>
      <c r="E60" s="28">
        <v>23.2</v>
      </c>
      <c r="F60" s="25">
        <f t="shared" si="8"/>
        <v>0.9181034482758621</v>
      </c>
      <c r="G60" s="13"/>
      <c r="H60" t="s">
        <v>58</v>
      </c>
    </row>
    <row r="61" spans="1:9" ht="16" thickBot="1">
      <c r="A61">
        <f t="shared" si="0"/>
        <v>60</v>
      </c>
      <c r="B61" s="7" t="s">
        <v>124</v>
      </c>
      <c r="C61" s="9" t="s">
        <v>59</v>
      </c>
      <c r="D61" s="16">
        <v>9.1999999999999993</v>
      </c>
      <c r="E61" s="28">
        <v>7</v>
      </c>
      <c r="F61" s="25">
        <f t="shared" si="8"/>
        <v>3.0428571428571431</v>
      </c>
      <c r="G61" s="13"/>
      <c r="H61" t="s">
        <v>52</v>
      </c>
      <c r="I61" t="s">
        <v>102</v>
      </c>
    </row>
    <row r="62" spans="1:9">
      <c r="A62">
        <f t="shared" si="0"/>
        <v>61</v>
      </c>
      <c r="B62" s="5" t="s">
        <v>130</v>
      </c>
      <c r="C62" s="5" t="s">
        <v>60</v>
      </c>
      <c r="D62" s="16">
        <v>23.9</v>
      </c>
      <c r="E62" s="28">
        <v>12.7</v>
      </c>
      <c r="F62" s="25">
        <f>MAX(D$62:D$65)/E62</f>
        <v>1.8818897637795275</v>
      </c>
      <c r="G62" s="13" t="s">
        <v>95</v>
      </c>
      <c r="H62" s="13" t="s">
        <v>62</v>
      </c>
    </row>
    <row r="63" spans="1:9">
      <c r="A63">
        <f t="shared" si="0"/>
        <v>62</v>
      </c>
      <c r="B63" s="5" t="s">
        <v>130</v>
      </c>
      <c r="C63" s="5" t="s">
        <v>61</v>
      </c>
      <c r="D63" s="16">
        <v>9.8000000000000007</v>
      </c>
      <c r="E63" s="28">
        <v>12.7</v>
      </c>
      <c r="F63" s="25">
        <f t="shared" ref="F63:F65" si="9">MAX(D$62:D$65)/E63</f>
        <v>1.8818897637795275</v>
      </c>
      <c r="G63" s="13"/>
      <c r="H63" s="13" t="s">
        <v>62</v>
      </c>
    </row>
    <row r="64" spans="1:9">
      <c r="A64">
        <f t="shared" si="0"/>
        <v>63</v>
      </c>
      <c r="B64" s="5" t="s">
        <v>130</v>
      </c>
      <c r="C64" s="5" t="s">
        <v>62</v>
      </c>
      <c r="D64" s="16">
        <v>10.9</v>
      </c>
      <c r="E64" s="28">
        <v>17.399999999999999</v>
      </c>
      <c r="F64" s="25">
        <f t="shared" si="9"/>
        <v>1.3735632183908046</v>
      </c>
      <c r="G64" s="13"/>
      <c r="H64" s="13" t="s">
        <v>60</v>
      </c>
    </row>
    <row r="65" spans="1:8">
      <c r="A65">
        <f t="shared" si="0"/>
        <v>64</v>
      </c>
      <c r="B65" s="5" t="s">
        <v>130</v>
      </c>
      <c r="C65" s="5" t="s">
        <v>63</v>
      </c>
      <c r="D65" s="16">
        <v>6</v>
      </c>
      <c r="E65" s="28">
        <v>9.3000000000000007</v>
      </c>
      <c r="F65" s="25">
        <f t="shared" si="9"/>
        <v>2.5698924731182791</v>
      </c>
      <c r="G65" s="13"/>
      <c r="H65" s="13" t="s">
        <v>61</v>
      </c>
    </row>
    <row r="66" spans="1:8">
      <c r="A66">
        <v>65</v>
      </c>
      <c r="B66" s="26" t="s">
        <v>131</v>
      </c>
      <c r="C66" s="26" t="s">
        <v>132</v>
      </c>
      <c r="D66" s="16">
        <v>100</v>
      </c>
      <c r="E66" s="27">
        <v>100</v>
      </c>
      <c r="F66" s="16">
        <v>100</v>
      </c>
      <c r="H66" s="13" t="s">
        <v>133</v>
      </c>
    </row>
    <row r="67" spans="1:8">
      <c r="D67" s="16" t="s">
        <v>92</v>
      </c>
      <c r="E67" s="27" t="s">
        <v>91</v>
      </c>
    </row>
    <row r="69" spans="1:8">
      <c r="C69" t="s">
        <v>106</v>
      </c>
      <c r="D69" s="16">
        <f>AVERAGE(D2:D65)</f>
        <v>15.704687499999999</v>
      </c>
      <c r="E69" s="27">
        <f>AVERAGE(E2:E65)</f>
        <v>15.628125000000002</v>
      </c>
    </row>
    <row r="70" spans="1:8">
      <c r="C70" t="s">
        <v>107</v>
      </c>
      <c r="D70" s="16">
        <f>STDEV(D2:D65)</f>
        <v>9.9998957087815672</v>
      </c>
      <c r="E70" s="27">
        <f>STDEV(E2:E65)</f>
        <v>9.1274828107379946</v>
      </c>
    </row>
    <row r="71" spans="1:8">
      <c r="D71" s="16">
        <f>D69-D70</f>
        <v>5.7047917912184314</v>
      </c>
      <c r="E71" s="27">
        <f>E69-E70</f>
        <v>6.5006421892620079</v>
      </c>
    </row>
  </sheetData>
  <conditionalFormatting sqref="D2:D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E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:H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6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F6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G1" sqref="G1:G1048576"/>
    </sheetView>
  </sheetViews>
  <sheetFormatPr baseColWidth="10" defaultColWidth="11" defaultRowHeight="15" x14ac:dyDescent="0"/>
  <cols>
    <col min="2" max="2" width="6.5" bestFit="1" customWidth="1"/>
    <col min="3" max="6" width="7.1640625" style="14" customWidth="1"/>
  </cols>
  <sheetData>
    <row r="1" spans="1:11">
      <c r="H1" t="s">
        <v>93</v>
      </c>
    </row>
    <row r="2" spans="1:11">
      <c r="A2" t="s">
        <v>86</v>
      </c>
      <c r="B2" t="s">
        <v>85</v>
      </c>
      <c r="C2" s="14" t="s">
        <v>90</v>
      </c>
      <c r="D2" s="14" t="s">
        <v>89</v>
      </c>
      <c r="E2" s="14" t="s">
        <v>87</v>
      </c>
      <c r="F2" s="14" t="s">
        <v>88</v>
      </c>
      <c r="H2" t="str">
        <f>C2</f>
        <v>SaCer</v>
      </c>
      <c r="I2" t="str">
        <f t="shared" ref="I2:K2" si="0">D2</f>
        <v>TaBre</v>
      </c>
      <c r="J2" t="str">
        <f t="shared" si="0"/>
        <v>YaLi</v>
      </c>
      <c r="K2" t="str">
        <f t="shared" si="0"/>
        <v>StrepPy</v>
      </c>
    </row>
    <row r="3" spans="1:11">
      <c r="A3" t="s">
        <v>64</v>
      </c>
      <c r="B3" t="s">
        <v>0</v>
      </c>
      <c r="C3" s="14">
        <v>26.1</v>
      </c>
      <c r="D3" s="14">
        <v>26.7</v>
      </c>
      <c r="E3" s="14">
        <v>15.9</v>
      </c>
      <c r="F3" s="14">
        <v>34.6</v>
      </c>
      <c r="G3" t="s">
        <v>94</v>
      </c>
      <c r="H3" t="str">
        <f>B3</f>
        <v>TTT</v>
      </c>
    </row>
    <row r="4" spans="1:11" ht="16" thickBot="1">
      <c r="A4" t="str">
        <f>A3</f>
        <v>Phe</v>
      </c>
      <c r="B4" t="s">
        <v>1</v>
      </c>
      <c r="C4" s="14">
        <v>18.399999999999999</v>
      </c>
      <c r="D4" s="14">
        <v>22</v>
      </c>
      <c r="E4" s="14">
        <v>23</v>
      </c>
      <c r="F4" s="14">
        <v>9.1</v>
      </c>
      <c r="H4" t="str">
        <f>B4</f>
        <v>TTC</v>
      </c>
    </row>
    <row r="5" spans="1:11" ht="16" thickBot="1">
      <c r="A5" s="2" t="s">
        <v>65</v>
      </c>
      <c r="B5" s="1" t="s">
        <v>2</v>
      </c>
      <c r="C5" s="15">
        <v>26.2</v>
      </c>
      <c r="D5" s="14">
        <v>8.1</v>
      </c>
      <c r="E5" s="15">
        <v>1.8</v>
      </c>
      <c r="F5" s="14">
        <v>32.5</v>
      </c>
      <c r="G5" t="s">
        <v>94</v>
      </c>
      <c r="H5" s="23" t="s">
        <v>7</v>
      </c>
    </row>
    <row r="6" spans="1:11">
      <c r="A6" s="5" t="s">
        <v>65</v>
      </c>
      <c r="B6" s="4" t="s">
        <v>3</v>
      </c>
      <c r="C6" s="16">
        <v>27.2</v>
      </c>
      <c r="D6" s="14">
        <v>23.2</v>
      </c>
      <c r="E6" s="16">
        <v>10.4</v>
      </c>
      <c r="F6" s="14">
        <v>22</v>
      </c>
      <c r="H6" t="s">
        <v>3</v>
      </c>
    </row>
    <row r="7" spans="1:11">
      <c r="A7" s="5" t="str">
        <f>A6</f>
        <v>Leu</v>
      </c>
      <c r="B7" s="4" t="s">
        <v>4</v>
      </c>
      <c r="C7" s="16">
        <v>12.3</v>
      </c>
      <c r="D7" s="14">
        <v>22</v>
      </c>
      <c r="E7" s="16">
        <v>13.2</v>
      </c>
      <c r="F7" s="14">
        <v>21.4</v>
      </c>
      <c r="H7" t="s">
        <v>2</v>
      </c>
    </row>
    <row r="8" spans="1:11">
      <c r="A8" s="5" t="str">
        <f>A7</f>
        <v>Leu</v>
      </c>
      <c r="B8" s="4" t="s">
        <v>5</v>
      </c>
      <c r="C8" s="17">
        <v>5.4</v>
      </c>
      <c r="D8" s="14">
        <v>16.2</v>
      </c>
      <c r="E8" s="16">
        <v>22.6</v>
      </c>
      <c r="F8" s="14">
        <v>7.5</v>
      </c>
      <c r="H8" t="s">
        <v>6</v>
      </c>
    </row>
    <row r="9" spans="1:11">
      <c r="A9" s="5" t="str">
        <f>A8</f>
        <v>Leu</v>
      </c>
      <c r="B9" s="4" t="s">
        <v>6</v>
      </c>
      <c r="C9" s="17">
        <v>13.4</v>
      </c>
      <c r="D9" s="14">
        <v>11.6</v>
      </c>
      <c r="E9" s="16">
        <v>5.3</v>
      </c>
      <c r="F9" s="14">
        <v>11.5</v>
      </c>
      <c r="H9" s="22" t="s">
        <v>7</v>
      </c>
    </row>
    <row r="10" spans="1:11" ht="16" thickBot="1">
      <c r="A10" s="8" t="str">
        <f>A9</f>
        <v>Leu</v>
      </c>
      <c r="B10" s="7" t="s">
        <v>7</v>
      </c>
      <c r="C10" s="18">
        <v>10.5</v>
      </c>
      <c r="D10" s="14">
        <v>16.2</v>
      </c>
      <c r="E10" s="18">
        <v>33.5</v>
      </c>
      <c r="F10" s="14">
        <v>6.6</v>
      </c>
      <c r="H10" t="s">
        <v>4</v>
      </c>
    </row>
    <row r="11" spans="1:11">
      <c r="A11" t="s">
        <v>66</v>
      </c>
      <c r="B11" t="s">
        <v>8</v>
      </c>
      <c r="C11" s="17">
        <v>30.1</v>
      </c>
      <c r="D11" s="14">
        <v>20.9</v>
      </c>
      <c r="E11" s="14">
        <v>22.4</v>
      </c>
      <c r="F11" s="14">
        <v>47.1</v>
      </c>
      <c r="G11" t="s">
        <v>94</v>
      </c>
      <c r="H11" t="s">
        <v>8</v>
      </c>
    </row>
    <row r="12" spans="1:11">
      <c r="A12" t="s">
        <v>66</v>
      </c>
      <c r="B12" t="s">
        <v>9</v>
      </c>
      <c r="C12" s="17">
        <v>17.2</v>
      </c>
      <c r="D12" s="14">
        <v>22</v>
      </c>
      <c r="E12" s="14">
        <v>24.4</v>
      </c>
      <c r="F12" s="14">
        <v>19.100000000000001</v>
      </c>
      <c r="H12" t="s">
        <v>8</v>
      </c>
    </row>
    <row r="13" spans="1:11" ht="16" thickBot="1">
      <c r="A13" t="s">
        <v>66</v>
      </c>
      <c r="B13" t="s">
        <v>10</v>
      </c>
      <c r="C13" s="17">
        <v>17.8</v>
      </c>
      <c r="D13" s="14">
        <v>12.7</v>
      </c>
      <c r="E13" s="14">
        <v>2.2000000000000002</v>
      </c>
      <c r="F13" s="14">
        <v>7.6</v>
      </c>
      <c r="H13" t="s">
        <v>9</v>
      </c>
    </row>
    <row r="14" spans="1:11" ht="16" thickBot="1">
      <c r="A14" s="11" t="s">
        <v>67</v>
      </c>
      <c r="B14" s="10" t="s">
        <v>11</v>
      </c>
      <c r="C14" s="19">
        <v>20.9</v>
      </c>
      <c r="D14" s="20">
        <v>29</v>
      </c>
      <c r="E14" s="19">
        <v>22.6</v>
      </c>
      <c r="F14" s="20">
        <v>25.2</v>
      </c>
      <c r="G14" s="13" t="s">
        <v>94</v>
      </c>
      <c r="H14" t="s">
        <v>11</v>
      </c>
    </row>
    <row r="15" spans="1:11">
      <c r="A15" t="s">
        <v>68</v>
      </c>
      <c r="B15" t="s">
        <v>12</v>
      </c>
      <c r="C15" s="17">
        <v>22.1</v>
      </c>
      <c r="D15" s="20">
        <v>24.3</v>
      </c>
      <c r="E15" s="14">
        <v>15.8</v>
      </c>
      <c r="F15" s="20">
        <v>29.1</v>
      </c>
      <c r="G15" s="13" t="s">
        <v>94</v>
      </c>
      <c r="H15" t="s">
        <v>12</v>
      </c>
    </row>
    <row r="16" spans="1:11">
      <c r="A16" t="s">
        <v>68</v>
      </c>
      <c r="B16" t="s">
        <v>13</v>
      </c>
      <c r="C16" s="17">
        <v>11.8</v>
      </c>
      <c r="D16" s="20">
        <v>5.8</v>
      </c>
      <c r="E16" s="14">
        <v>21.5</v>
      </c>
      <c r="F16" s="20">
        <v>12.7</v>
      </c>
      <c r="G16" s="13"/>
      <c r="H16" s="24" t="s">
        <v>15</v>
      </c>
      <c r="I16" t="s">
        <v>96</v>
      </c>
    </row>
    <row r="17" spans="1:8">
      <c r="A17" t="s">
        <v>68</v>
      </c>
      <c r="B17" t="s">
        <v>14</v>
      </c>
      <c r="C17" s="17">
        <v>11.8</v>
      </c>
      <c r="D17" s="20">
        <v>15.1</v>
      </c>
      <c r="E17" s="14">
        <v>4</v>
      </c>
      <c r="F17" s="20">
        <v>11.9</v>
      </c>
      <c r="G17" s="13"/>
      <c r="H17" t="s">
        <v>13</v>
      </c>
    </row>
    <row r="18" spans="1:8" ht="16" thickBot="1">
      <c r="A18" t="s">
        <v>68</v>
      </c>
      <c r="B18" t="s">
        <v>15</v>
      </c>
      <c r="C18" s="17">
        <v>10.8</v>
      </c>
      <c r="D18" s="20">
        <v>15.1</v>
      </c>
      <c r="E18" s="14">
        <v>25.7</v>
      </c>
      <c r="F18" s="20">
        <v>13.3</v>
      </c>
      <c r="G18" s="13"/>
      <c r="H18" t="s">
        <v>14</v>
      </c>
    </row>
    <row r="19" spans="1:8">
      <c r="A19" s="2" t="s">
        <v>69</v>
      </c>
      <c r="B19" s="1" t="s">
        <v>16</v>
      </c>
      <c r="C19" s="15">
        <v>23.5</v>
      </c>
      <c r="D19" s="20">
        <v>16.2</v>
      </c>
      <c r="E19" s="15">
        <v>21.8</v>
      </c>
      <c r="F19" s="20">
        <v>15.9</v>
      </c>
      <c r="G19" s="13" t="s">
        <v>95</v>
      </c>
      <c r="H19" t="s">
        <v>18</v>
      </c>
    </row>
    <row r="20" spans="1:8">
      <c r="A20" s="5" t="s">
        <v>69</v>
      </c>
      <c r="B20" s="4" t="s">
        <v>17</v>
      </c>
      <c r="C20" s="17">
        <v>14.2</v>
      </c>
      <c r="D20" s="20">
        <v>17.399999999999999</v>
      </c>
      <c r="E20" s="16">
        <v>20.6</v>
      </c>
      <c r="F20" s="20">
        <v>4.5999999999999996</v>
      </c>
      <c r="G20" s="13"/>
      <c r="H20" t="s">
        <v>18</v>
      </c>
    </row>
    <row r="21" spans="1:8">
      <c r="A21" s="5" t="s">
        <v>69</v>
      </c>
      <c r="B21" s="4" t="s">
        <v>18</v>
      </c>
      <c r="C21" s="17">
        <v>18.7</v>
      </c>
      <c r="D21" s="20">
        <v>12.7</v>
      </c>
      <c r="E21" s="16">
        <v>7.8</v>
      </c>
      <c r="F21" s="20">
        <v>15.8</v>
      </c>
      <c r="G21" s="13"/>
      <c r="H21" t="s">
        <v>17</v>
      </c>
    </row>
    <row r="22" spans="1:8">
      <c r="A22" s="5" t="s">
        <v>69</v>
      </c>
      <c r="B22" s="4" t="s">
        <v>19</v>
      </c>
      <c r="C22" s="17">
        <v>8.6</v>
      </c>
      <c r="D22" s="20">
        <v>7</v>
      </c>
      <c r="E22" s="16">
        <v>15.4</v>
      </c>
      <c r="F22" s="20">
        <v>3.3</v>
      </c>
      <c r="G22" s="13"/>
      <c r="H22" t="s">
        <v>19</v>
      </c>
    </row>
    <row r="23" spans="1:8">
      <c r="A23" s="5" t="s">
        <v>69</v>
      </c>
      <c r="B23" s="4" t="s">
        <v>56</v>
      </c>
      <c r="C23" s="17">
        <v>14.2</v>
      </c>
      <c r="D23" s="20">
        <v>12.7</v>
      </c>
      <c r="E23" s="16">
        <v>6.7</v>
      </c>
      <c r="F23" s="20">
        <v>14.1</v>
      </c>
      <c r="G23" s="13"/>
      <c r="H23" t="s">
        <v>17</v>
      </c>
    </row>
    <row r="24" spans="1:8" ht="16" thickBot="1">
      <c r="A24" s="8" t="s">
        <v>69</v>
      </c>
      <c r="B24" s="7" t="s">
        <v>57</v>
      </c>
      <c r="C24" s="18">
        <v>9.8000000000000007</v>
      </c>
      <c r="D24" s="20">
        <v>11.6</v>
      </c>
      <c r="E24" s="18">
        <v>9.8000000000000007</v>
      </c>
      <c r="F24" s="20">
        <v>8</v>
      </c>
      <c r="G24" s="13"/>
      <c r="H24" t="s">
        <v>57</v>
      </c>
    </row>
    <row r="25" spans="1:8">
      <c r="A25" t="s">
        <v>70</v>
      </c>
      <c r="B25" t="s">
        <v>20</v>
      </c>
      <c r="C25" s="17">
        <v>13.5</v>
      </c>
      <c r="D25" s="20">
        <v>10.4</v>
      </c>
      <c r="E25" s="14">
        <v>17.399999999999999</v>
      </c>
      <c r="F25" s="20">
        <v>13.3</v>
      </c>
      <c r="G25" s="13" t="s">
        <v>95</v>
      </c>
      <c r="H25" t="s">
        <v>20</v>
      </c>
    </row>
    <row r="26" spans="1:8">
      <c r="A26" t="s">
        <v>70</v>
      </c>
      <c r="B26" t="s">
        <v>21</v>
      </c>
      <c r="C26" s="17">
        <v>6.8</v>
      </c>
      <c r="D26" s="20">
        <v>4.5999999999999996</v>
      </c>
      <c r="E26" s="14">
        <v>23.3</v>
      </c>
      <c r="F26" s="20">
        <v>3</v>
      </c>
      <c r="G26" s="13"/>
      <c r="H26" t="s">
        <v>21</v>
      </c>
    </row>
    <row r="27" spans="1:8">
      <c r="A27" t="s">
        <v>70</v>
      </c>
      <c r="B27" t="s">
        <v>22</v>
      </c>
      <c r="C27" s="17">
        <v>18.3</v>
      </c>
      <c r="D27" s="20">
        <v>17.399999999999999</v>
      </c>
      <c r="E27" s="14">
        <v>6.9</v>
      </c>
      <c r="F27" s="20">
        <v>14.3</v>
      </c>
      <c r="G27" s="13"/>
      <c r="H27" t="s">
        <v>22</v>
      </c>
    </row>
    <row r="28" spans="1:8" ht="16" thickBot="1">
      <c r="A28" t="s">
        <v>70</v>
      </c>
      <c r="B28" t="s">
        <v>23</v>
      </c>
      <c r="C28" s="17">
        <v>5.3</v>
      </c>
      <c r="D28" s="20">
        <v>4.5999999999999996</v>
      </c>
      <c r="E28" s="14">
        <v>6.8</v>
      </c>
      <c r="F28" s="20">
        <v>2.8</v>
      </c>
      <c r="G28" s="13"/>
      <c r="H28" t="s">
        <v>23</v>
      </c>
    </row>
    <row r="29" spans="1:8">
      <c r="A29" s="2" t="s">
        <v>71</v>
      </c>
      <c r="B29" s="1" t="s">
        <v>24</v>
      </c>
      <c r="C29" s="15">
        <v>20.3</v>
      </c>
      <c r="D29" s="20">
        <v>19.7</v>
      </c>
      <c r="E29" s="15">
        <v>16.2</v>
      </c>
      <c r="F29" s="20">
        <v>18.5</v>
      </c>
      <c r="G29" s="13" t="s">
        <v>95</v>
      </c>
      <c r="H29" s="1" t="s">
        <v>24</v>
      </c>
    </row>
    <row r="30" spans="1:8">
      <c r="A30" s="5" t="s">
        <v>71</v>
      </c>
      <c r="B30" s="4" t="s">
        <v>25</v>
      </c>
      <c r="C30" s="17">
        <v>12.7</v>
      </c>
      <c r="D30" s="20">
        <v>10.4</v>
      </c>
      <c r="E30" s="16">
        <v>25.6</v>
      </c>
      <c r="F30" s="20">
        <v>13.1</v>
      </c>
      <c r="G30" s="13"/>
      <c r="H30" s="4" t="s">
        <v>25</v>
      </c>
    </row>
    <row r="31" spans="1:8">
      <c r="A31" s="5" t="s">
        <v>71</v>
      </c>
      <c r="B31" s="4" t="s">
        <v>26</v>
      </c>
      <c r="C31" s="17">
        <v>17.8</v>
      </c>
      <c r="D31" s="20">
        <v>17.399999999999999</v>
      </c>
      <c r="E31" s="16">
        <v>10.5</v>
      </c>
      <c r="F31" s="20">
        <v>19.7</v>
      </c>
      <c r="G31" s="13"/>
      <c r="H31" s="4" t="s">
        <v>26</v>
      </c>
    </row>
    <row r="32" spans="1:8" ht="16" thickBot="1">
      <c r="A32" s="8" t="s">
        <v>71</v>
      </c>
      <c r="B32" s="7" t="s">
        <v>27</v>
      </c>
      <c r="C32" s="18">
        <v>8</v>
      </c>
      <c r="D32" s="20">
        <v>3.5</v>
      </c>
      <c r="E32" s="18">
        <v>8.5</v>
      </c>
      <c r="F32" s="20">
        <v>7.2</v>
      </c>
      <c r="G32" s="13"/>
      <c r="H32" s="7" t="s">
        <v>27</v>
      </c>
    </row>
    <row r="33" spans="1:8">
      <c r="A33" t="s">
        <v>72</v>
      </c>
      <c r="B33" s="21" t="s">
        <v>28</v>
      </c>
      <c r="C33" s="17">
        <v>21.2</v>
      </c>
      <c r="D33" s="20">
        <v>15.1</v>
      </c>
      <c r="E33" s="14">
        <v>25.5</v>
      </c>
      <c r="F33" s="20">
        <v>35.799999999999997</v>
      </c>
      <c r="G33" s="13" t="s">
        <v>95</v>
      </c>
      <c r="H33" s="21" t="s">
        <v>30</v>
      </c>
    </row>
    <row r="34" spans="1:8">
      <c r="A34" t="s">
        <v>72</v>
      </c>
      <c r="B34" t="s">
        <v>29</v>
      </c>
      <c r="C34" s="17">
        <v>12.6</v>
      </c>
      <c r="D34" s="20">
        <v>19.7</v>
      </c>
      <c r="E34" s="14">
        <v>32.700000000000003</v>
      </c>
      <c r="F34" s="20">
        <v>14.2</v>
      </c>
      <c r="G34" s="13"/>
      <c r="H34" s="21" t="s">
        <v>28</v>
      </c>
    </row>
    <row r="35" spans="1:8">
      <c r="A35" t="s">
        <v>72</v>
      </c>
      <c r="B35" s="21" t="s">
        <v>30</v>
      </c>
      <c r="C35" s="17">
        <v>16.2</v>
      </c>
      <c r="D35" s="20">
        <v>22</v>
      </c>
      <c r="E35" s="14">
        <v>11.2</v>
      </c>
      <c r="F35" s="20">
        <v>21</v>
      </c>
      <c r="G35" s="13"/>
      <c r="H35" t="s">
        <v>28</v>
      </c>
    </row>
    <row r="36" spans="1:8" ht="16" thickBot="1">
      <c r="A36" t="s">
        <v>72</v>
      </c>
      <c r="B36" t="s">
        <v>31</v>
      </c>
      <c r="C36" s="17">
        <v>6.2</v>
      </c>
      <c r="D36" s="20">
        <v>11.6</v>
      </c>
      <c r="E36" s="14">
        <v>8.9</v>
      </c>
      <c r="F36" s="20">
        <v>6.9</v>
      </c>
      <c r="G36" s="13"/>
      <c r="H36" s="22" t="s">
        <v>29</v>
      </c>
    </row>
    <row r="37" spans="1:8">
      <c r="A37" s="2" t="s">
        <v>73</v>
      </c>
      <c r="B37" s="1" t="s">
        <v>32</v>
      </c>
      <c r="C37" s="15">
        <v>18.8</v>
      </c>
      <c r="D37" s="20">
        <v>23.2</v>
      </c>
      <c r="E37" s="15">
        <v>6.8</v>
      </c>
      <c r="F37" s="20">
        <v>24.2</v>
      </c>
      <c r="G37" s="13" t="s">
        <v>95</v>
      </c>
      <c r="H37" s="1" t="s">
        <v>32</v>
      </c>
    </row>
    <row r="38" spans="1:8" ht="16" thickBot="1">
      <c r="A38" s="8" t="str">
        <f>A37</f>
        <v>Tyr</v>
      </c>
      <c r="B38" s="7" t="s">
        <v>33</v>
      </c>
      <c r="C38" s="18">
        <v>14.8</v>
      </c>
      <c r="D38" s="20">
        <v>12.7</v>
      </c>
      <c r="E38" s="18">
        <v>23.1</v>
      </c>
      <c r="F38" s="20">
        <v>12.4</v>
      </c>
      <c r="G38" s="13"/>
      <c r="H38" s="7" t="s">
        <v>33</v>
      </c>
    </row>
    <row r="39" spans="1:8">
      <c r="A39" t="s">
        <v>74</v>
      </c>
      <c r="B39" t="s">
        <v>34</v>
      </c>
      <c r="C39" s="17">
        <v>1.1000000000000001</v>
      </c>
      <c r="D39" s="20">
        <v>0</v>
      </c>
      <c r="E39" s="14">
        <v>0.8</v>
      </c>
      <c r="F39" s="20">
        <v>2.1</v>
      </c>
      <c r="G39" s="13" t="s">
        <v>95</v>
      </c>
      <c r="H39" t="s">
        <v>34</v>
      </c>
    </row>
    <row r="40" spans="1:8">
      <c r="A40" t="s">
        <v>74</v>
      </c>
      <c r="B40" t="s">
        <v>35</v>
      </c>
      <c r="C40" s="17">
        <v>0.5</v>
      </c>
      <c r="D40" s="20">
        <v>0</v>
      </c>
      <c r="E40" s="14">
        <v>0.8</v>
      </c>
      <c r="F40" s="20">
        <v>0.7</v>
      </c>
      <c r="G40" s="13"/>
      <c r="H40" t="s">
        <v>34</v>
      </c>
    </row>
    <row r="41" spans="1:8" ht="16" thickBot="1">
      <c r="A41" t="s">
        <v>74</v>
      </c>
      <c r="B41" t="s">
        <v>50</v>
      </c>
      <c r="C41" s="17">
        <v>0.7</v>
      </c>
      <c r="D41" s="20">
        <v>1.2</v>
      </c>
      <c r="E41" s="14">
        <v>0.4</v>
      </c>
      <c r="F41" s="20">
        <v>0.5</v>
      </c>
      <c r="G41" s="13"/>
      <c r="H41" t="s">
        <v>34</v>
      </c>
    </row>
    <row r="42" spans="1:8">
      <c r="A42" s="2" t="s">
        <v>75</v>
      </c>
      <c r="B42" s="1" t="s">
        <v>36</v>
      </c>
      <c r="C42" s="15">
        <v>13.6</v>
      </c>
      <c r="D42" s="20">
        <v>8.1</v>
      </c>
      <c r="E42" s="15">
        <v>9.6</v>
      </c>
      <c r="F42" s="20">
        <v>13.6</v>
      </c>
      <c r="G42" s="13"/>
      <c r="H42" t="s">
        <v>37</v>
      </c>
    </row>
    <row r="43" spans="1:8" ht="16" thickBot="1">
      <c r="A43" s="8" t="s">
        <v>75</v>
      </c>
      <c r="B43" s="7" t="s">
        <v>37</v>
      </c>
      <c r="C43" s="18">
        <v>7.8</v>
      </c>
      <c r="D43" s="20">
        <v>12.7</v>
      </c>
      <c r="E43" s="18">
        <v>14.4</v>
      </c>
      <c r="F43" s="20">
        <v>6.8</v>
      </c>
      <c r="G43" s="13"/>
      <c r="H43" t="s">
        <v>36</v>
      </c>
    </row>
    <row r="44" spans="1:8">
      <c r="A44" t="s">
        <v>76</v>
      </c>
      <c r="B44" t="s">
        <v>38</v>
      </c>
      <c r="C44" s="17">
        <v>27.3</v>
      </c>
      <c r="D44" s="20">
        <v>25.5</v>
      </c>
      <c r="E44" s="14">
        <v>9.8000000000000007</v>
      </c>
      <c r="F44" s="20">
        <v>31.1</v>
      </c>
      <c r="G44" s="13"/>
      <c r="H44" t="s">
        <v>38</v>
      </c>
    </row>
    <row r="45" spans="1:8" ht="16" thickBot="1">
      <c r="A45" t="s">
        <v>76</v>
      </c>
      <c r="B45" t="s">
        <v>39</v>
      </c>
      <c r="C45" s="17">
        <v>12.1</v>
      </c>
      <c r="D45" s="20">
        <v>7</v>
      </c>
      <c r="E45" s="14">
        <v>32.1</v>
      </c>
      <c r="F45" s="20">
        <v>11.8</v>
      </c>
      <c r="G45" s="13"/>
      <c r="H45" t="s">
        <v>39</v>
      </c>
    </row>
    <row r="46" spans="1:8">
      <c r="A46" s="2" t="s">
        <v>77</v>
      </c>
      <c r="B46" s="1" t="s">
        <v>40</v>
      </c>
      <c r="C46" s="15">
        <v>35.700000000000003</v>
      </c>
      <c r="D46" s="20">
        <v>33.6</v>
      </c>
      <c r="E46" s="15">
        <v>8.9</v>
      </c>
      <c r="F46" s="20">
        <v>29.4</v>
      </c>
      <c r="G46" s="13" t="s">
        <v>95</v>
      </c>
      <c r="H46" s="1" t="s">
        <v>40</v>
      </c>
    </row>
    <row r="47" spans="1:8" ht="16" thickBot="1">
      <c r="A47" s="8" t="s">
        <v>77</v>
      </c>
      <c r="B47" s="7" t="s">
        <v>41</v>
      </c>
      <c r="C47" s="18">
        <v>24.8</v>
      </c>
      <c r="D47" s="20">
        <v>16.2</v>
      </c>
      <c r="E47" s="18">
        <v>31.3</v>
      </c>
      <c r="F47" s="20">
        <v>14.1</v>
      </c>
      <c r="G47" s="13"/>
      <c r="H47" s="7" t="s">
        <v>41</v>
      </c>
    </row>
    <row r="48" spans="1:8">
      <c r="A48" t="s">
        <v>78</v>
      </c>
      <c r="B48" t="s">
        <v>42</v>
      </c>
      <c r="C48" s="17">
        <v>41.9</v>
      </c>
      <c r="D48" s="20">
        <v>34.799999999999997</v>
      </c>
      <c r="E48" s="14">
        <v>14.4</v>
      </c>
      <c r="F48" s="20">
        <v>51.9</v>
      </c>
      <c r="G48" s="13" t="s">
        <v>95</v>
      </c>
      <c r="H48" t="s">
        <v>42</v>
      </c>
    </row>
    <row r="49" spans="1:8" ht="16" thickBot="1">
      <c r="A49" t="s">
        <v>78</v>
      </c>
      <c r="B49" t="s">
        <v>43</v>
      </c>
      <c r="C49" s="17">
        <v>30.8</v>
      </c>
      <c r="D49" s="20">
        <v>20.9</v>
      </c>
      <c r="E49" s="14">
        <v>46.5</v>
      </c>
      <c r="F49" s="20">
        <v>18.3</v>
      </c>
      <c r="G49" s="13"/>
      <c r="H49" t="s">
        <v>43</v>
      </c>
    </row>
    <row r="50" spans="1:8">
      <c r="A50" s="2" t="s">
        <v>79</v>
      </c>
      <c r="B50" s="1" t="s">
        <v>44</v>
      </c>
      <c r="C50" s="15">
        <v>37.6</v>
      </c>
      <c r="D50" s="20">
        <v>41.7</v>
      </c>
      <c r="E50" s="15">
        <v>21.5</v>
      </c>
      <c r="F50" s="20">
        <v>40.200000000000003</v>
      </c>
      <c r="G50" s="13" t="s">
        <v>95</v>
      </c>
      <c r="H50" s="1" t="s">
        <v>44</v>
      </c>
    </row>
    <row r="51" spans="1:8" ht="16" thickBot="1">
      <c r="A51" s="8" t="s">
        <v>79</v>
      </c>
      <c r="B51" s="7" t="s">
        <v>45</v>
      </c>
      <c r="C51" s="18">
        <v>24.8</v>
      </c>
      <c r="D51" s="20">
        <v>20.9</v>
      </c>
      <c r="E51" s="18">
        <v>38.299999999999997</v>
      </c>
      <c r="F51" s="20">
        <v>17.399999999999999</v>
      </c>
      <c r="G51" s="13"/>
      <c r="H51" s="7" t="s">
        <v>45</v>
      </c>
    </row>
    <row r="52" spans="1:8">
      <c r="A52" t="s">
        <v>80</v>
      </c>
      <c r="B52" t="s">
        <v>46</v>
      </c>
      <c r="C52" s="17">
        <v>45.6</v>
      </c>
      <c r="D52" s="20">
        <v>33.6</v>
      </c>
      <c r="E52" s="14">
        <v>18.8</v>
      </c>
      <c r="F52" s="20">
        <v>46.3</v>
      </c>
      <c r="G52" s="13" t="s">
        <v>95</v>
      </c>
      <c r="H52" t="s">
        <v>46</v>
      </c>
    </row>
    <row r="53" spans="1:8" ht="16" thickBot="1">
      <c r="A53" t="s">
        <v>80</v>
      </c>
      <c r="B53" t="s">
        <v>47</v>
      </c>
      <c r="C53" s="17">
        <v>19.2</v>
      </c>
      <c r="D53" s="20">
        <v>35.9</v>
      </c>
      <c r="E53" s="14">
        <v>46.2</v>
      </c>
      <c r="F53" s="20">
        <v>17.399999999999999</v>
      </c>
      <c r="G53" s="13"/>
      <c r="H53" s="22" t="s">
        <v>46</v>
      </c>
    </row>
    <row r="54" spans="1:8">
      <c r="A54" s="2" t="s">
        <v>81</v>
      </c>
      <c r="B54" s="1" t="s">
        <v>48</v>
      </c>
      <c r="C54" s="15">
        <v>8.1</v>
      </c>
      <c r="D54" s="20">
        <v>11.6</v>
      </c>
      <c r="E54" s="15">
        <v>6.1</v>
      </c>
      <c r="F54" s="20">
        <v>4.4000000000000004</v>
      </c>
      <c r="G54" s="13" t="s">
        <v>95</v>
      </c>
      <c r="H54" t="s">
        <v>48</v>
      </c>
    </row>
    <row r="55" spans="1:8" ht="16" thickBot="1">
      <c r="A55" s="8" t="s">
        <v>81</v>
      </c>
      <c r="B55" s="7" t="s">
        <v>49</v>
      </c>
      <c r="C55" s="18">
        <v>4.8</v>
      </c>
      <c r="D55" s="20">
        <v>8.1</v>
      </c>
      <c r="E55" s="18">
        <v>6.1</v>
      </c>
      <c r="F55" s="20">
        <v>1.9</v>
      </c>
      <c r="G55" s="13"/>
      <c r="H55" t="s">
        <v>49</v>
      </c>
    </row>
    <row r="56" spans="1:8" ht="16" thickBot="1">
      <c r="A56" t="s">
        <v>82</v>
      </c>
      <c r="B56" t="s">
        <v>51</v>
      </c>
      <c r="C56" s="17">
        <v>10.4</v>
      </c>
      <c r="D56" s="20">
        <v>20.9</v>
      </c>
      <c r="E56" s="14">
        <v>12.1</v>
      </c>
      <c r="F56" s="20">
        <v>8.4</v>
      </c>
      <c r="G56" s="13" t="s">
        <v>95</v>
      </c>
      <c r="H56" t="s">
        <v>51</v>
      </c>
    </row>
    <row r="57" spans="1:8">
      <c r="A57" s="2" t="s">
        <v>83</v>
      </c>
      <c r="B57" s="1" t="s">
        <v>52</v>
      </c>
      <c r="C57" s="15">
        <v>6.4</v>
      </c>
      <c r="D57" s="20">
        <v>3.5</v>
      </c>
      <c r="E57" s="15">
        <v>6</v>
      </c>
      <c r="F57" s="20">
        <v>16</v>
      </c>
      <c r="G57" s="13" t="s">
        <v>95</v>
      </c>
      <c r="H57" s="22" t="s">
        <v>54</v>
      </c>
    </row>
    <row r="58" spans="1:8">
      <c r="A58" s="5" t="s">
        <v>83</v>
      </c>
      <c r="B58" s="4" t="s">
        <v>53</v>
      </c>
      <c r="C58" s="17">
        <v>2.6</v>
      </c>
      <c r="D58" s="20">
        <v>5.8</v>
      </c>
      <c r="E58" s="16">
        <v>4.4000000000000004</v>
      </c>
      <c r="F58" s="20">
        <v>6.5</v>
      </c>
      <c r="G58" s="13"/>
      <c r="H58" s="22" t="s">
        <v>52</v>
      </c>
    </row>
    <row r="59" spans="1:8">
      <c r="A59" s="5" t="s">
        <v>83</v>
      </c>
      <c r="B59" s="4" t="s">
        <v>54</v>
      </c>
      <c r="C59" s="17">
        <v>3</v>
      </c>
      <c r="D59" s="20">
        <v>9.3000000000000007</v>
      </c>
      <c r="E59" s="16">
        <v>21.7</v>
      </c>
      <c r="F59" s="20">
        <v>4.8</v>
      </c>
      <c r="G59" s="13"/>
      <c r="H59" s="22" t="s">
        <v>59</v>
      </c>
    </row>
    <row r="60" spans="1:8">
      <c r="A60" s="5" t="s">
        <v>83</v>
      </c>
      <c r="B60" s="4" t="s">
        <v>55</v>
      </c>
      <c r="C60" s="17">
        <v>1.7</v>
      </c>
      <c r="D60" s="20">
        <v>5.8</v>
      </c>
      <c r="E60" s="16">
        <v>7.7</v>
      </c>
      <c r="F60" s="20">
        <v>2.2000000000000002</v>
      </c>
      <c r="G60" s="13"/>
      <c r="H60" s="22" t="s">
        <v>52</v>
      </c>
    </row>
    <row r="61" spans="1:8">
      <c r="A61" s="5" t="s">
        <v>83</v>
      </c>
      <c r="B61" s="4" t="s">
        <v>58</v>
      </c>
      <c r="C61" s="17">
        <v>21.3</v>
      </c>
      <c r="D61" s="20">
        <v>23.2</v>
      </c>
      <c r="E61" s="16">
        <v>8.4</v>
      </c>
      <c r="F61" s="20">
        <v>7.3</v>
      </c>
      <c r="G61" s="13"/>
      <c r="H61" t="s">
        <v>58</v>
      </c>
    </row>
    <row r="62" spans="1:8" ht="16" thickBot="1">
      <c r="A62" s="8" t="s">
        <v>83</v>
      </c>
      <c r="B62" s="7" t="s">
        <v>59</v>
      </c>
      <c r="C62" s="18">
        <v>9.1999999999999993</v>
      </c>
      <c r="D62" s="20">
        <v>7</v>
      </c>
      <c r="E62" s="18">
        <v>2.4</v>
      </c>
      <c r="F62" s="20">
        <v>2.7</v>
      </c>
      <c r="G62" s="13"/>
      <c r="H62" t="s">
        <v>52</v>
      </c>
    </row>
    <row r="63" spans="1:8">
      <c r="A63" t="s">
        <v>84</v>
      </c>
      <c r="B63" t="s">
        <v>60</v>
      </c>
      <c r="C63" s="14">
        <v>23.9</v>
      </c>
      <c r="D63" s="20">
        <v>12.7</v>
      </c>
      <c r="E63" s="14">
        <v>16.600000000000001</v>
      </c>
      <c r="F63" s="20">
        <v>26.1</v>
      </c>
      <c r="G63" s="13" t="s">
        <v>95</v>
      </c>
      <c r="H63" s="13" t="s">
        <v>62</v>
      </c>
    </row>
    <row r="64" spans="1:8">
      <c r="A64" t="s">
        <v>84</v>
      </c>
      <c r="B64" t="s">
        <v>61</v>
      </c>
      <c r="C64" s="14">
        <v>9.8000000000000007</v>
      </c>
      <c r="D64" s="20">
        <v>12.7</v>
      </c>
      <c r="E64" s="14">
        <v>21.8</v>
      </c>
      <c r="F64" s="20">
        <v>11.9</v>
      </c>
      <c r="G64" s="13"/>
      <c r="H64" s="13" t="s">
        <v>62</v>
      </c>
    </row>
    <row r="65" spans="1:8">
      <c r="A65" t="s">
        <v>84</v>
      </c>
      <c r="B65" t="s">
        <v>62</v>
      </c>
      <c r="C65" s="14">
        <v>10.9</v>
      </c>
      <c r="D65" s="20">
        <v>17.399999999999999</v>
      </c>
      <c r="E65" s="14">
        <v>20.9</v>
      </c>
      <c r="F65" s="20">
        <v>17.8</v>
      </c>
      <c r="G65" s="13"/>
      <c r="H65" s="13" t="s">
        <v>60</v>
      </c>
    </row>
    <row r="66" spans="1:8">
      <c r="A66" t="s">
        <v>84</v>
      </c>
      <c r="B66" t="s">
        <v>63</v>
      </c>
      <c r="C66" s="14">
        <v>6</v>
      </c>
      <c r="D66" s="20">
        <v>9.3000000000000007</v>
      </c>
      <c r="E66" s="14">
        <v>4.4000000000000004</v>
      </c>
      <c r="F66" s="20">
        <v>8.5</v>
      </c>
      <c r="G66" s="13"/>
      <c r="H66" s="13" t="s">
        <v>61</v>
      </c>
    </row>
    <row r="67" spans="1:8">
      <c r="C67" s="14" t="s">
        <v>92</v>
      </c>
      <c r="D67" s="14" t="s">
        <v>91</v>
      </c>
    </row>
  </sheetData>
  <conditionalFormatting sqref="C3:C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6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G6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6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>
      <selection activeCell="C4" sqref="C4"/>
    </sheetView>
  </sheetViews>
  <sheetFormatPr baseColWidth="10" defaultRowHeight="15" x14ac:dyDescent="0"/>
  <sheetData>
    <row r="1" spans="1:3">
      <c r="A1">
        <f>Sheet1!A1</f>
        <v>0</v>
      </c>
      <c r="B1">
        <f>Sheet1!B1</f>
        <v>0</v>
      </c>
      <c r="C1">
        <f>Sheet1!C1</f>
        <v>0</v>
      </c>
    </row>
    <row r="2" spans="1:3">
      <c r="A2" t="str">
        <f>Sheet1!A2</f>
        <v>CodonName</v>
      </c>
      <c r="B2" t="str">
        <f>Sheet1!B2</f>
        <v>Codon</v>
      </c>
      <c r="C2" t="str">
        <f>Sheet1!C2</f>
        <v>SaCer</v>
      </c>
    </row>
    <row r="3" spans="1:3">
      <c r="A3" t="str">
        <f>Sheet1!A3</f>
        <v>Phe</v>
      </c>
      <c r="B3" t="str">
        <f>Sheet1!B3</f>
        <v>TTT</v>
      </c>
      <c r="C3">
        <f>Sheet1!C3/(Sheet1!C3+Sheet1!C4)</f>
        <v>0.58651685393258435</v>
      </c>
    </row>
    <row r="4" spans="1:3">
      <c r="A4" t="str">
        <f>Sheet1!A4</f>
        <v>Phe</v>
      </c>
      <c r="B4" t="str">
        <f>Sheet1!B4</f>
        <v>TTC</v>
      </c>
      <c r="C4">
        <f>Sheet1!C4</f>
        <v>18.399999999999999</v>
      </c>
    </row>
    <row r="5" spans="1:3">
      <c r="A5" t="str">
        <f>Sheet1!A5</f>
        <v>Leu</v>
      </c>
      <c r="B5" t="str">
        <f>Sheet1!B5</f>
        <v>TTA</v>
      </c>
      <c r="C5">
        <f>Sheet1!C5</f>
        <v>26.2</v>
      </c>
    </row>
    <row r="6" spans="1:3">
      <c r="A6" t="str">
        <f>Sheet1!A6</f>
        <v>Leu</v>
      </c>
      <c r="B6" t="str">
        <f>Sheet1!B6</f>
        <v>TTG</v>
      </c>
      <c r="C6">
        <f>Sheet1!C6</f>
        <v>27.2</v>
      </c>
    </row>
    <row r="7" spans="1:3">
      <c r="A7" t="str">
        <f>Sheet1!A7</f>
        <v>Leu</v>
      </c>
      <c r="B7" t="str">
        <f>Sheet1!B7</f>
        <v>CTT</v>
      </c>
      <c r="C7">
        <f>Sheet1!C7</f>
        <v>12.3</v>
      </c>
    </row>
    <row r="8" spans="1:3">
      <c r="A8" t="str">
        <f>Sheet1!A8</f>
        <v>Leu</v>
      </c>
      <c r="B8" t="str">
        <f>Sheet1!B8</f>
        <v>CTC</v>
      </c>
      <c r="C8">
        <f>Sheet1!C8</f>
        <v>5.4</v>
      </c>
    </row>
    <row r="9" spans="1:3">
      <c r="A9" t="str">
        <f>Sheet1!A9</f>
        <v>Leu</v>
      </c>
      <c r="B9" t="str">
        <f>Sheet1!B9</f>
        <v>CTA</v>
      </c>
      <c r="C9">
        <f>Sheet1!C9</f>
        <v>13.4</v>
      </c>
    </row>
    <row r="10" spans="1:3">
      <c r="A10" t="str">
        <f>Sheet1!A10</f>
        <v>Leu</v>
      </c>
      <c r="B10" t="str">
        <f>Sheet1!B10</f>
        <v>CTG</v>
      </c>
      <c r="C10">
        <f>Sheet1!C10</f>
        <v>10.5</v>
      </c>
    </row>
    <row r="11" spans="1:3">
      <c r="A11" t="str">
        <f>Sheet1!A11</f>
        <v>Ile</v>
      </c>
      <c r="B11" t="str">
        <f>Sheet1!B11</f>
        <v>ATT</v>
      </c>
      <c r="C11">
        <f>Sheet1!C11</f>
        <v>30.1</v>
      </c>
    </row>
    <row r="12" spans="1:3">
      <c r="A12" t="str">
        <f>Sheet1!A12</f>
        <v>Ile</v>
      </c>
      <c r="B12" t="str">
        <f>Sheet1!B12</f>
        <v>ATC</v>
      </c>
      <c r="C12">
        <f>Sheet1!C12</f>
        <v>17.2</v>
      </c>
    </row>
    <row r="13" spans="1:3">
      <c r="A13" t="str">
        <f>Sheet1!A13</f>
        <v>Ile</v>
      </c>
      <c r="B13" t="str">
        <f>Sheet1!B13</f>
        <v>ATA</v>
      </c>
      <c r="C13">
        <f>Sheet1!C13</f>
        <v>17.8</v>
      </c>
    </row>
    <row r="14" spans="1:3">
      <c r="A14" t="str">
        <f>Sheet1!A14</f>
        <v>Met</v>
      </c>
      <c r="B14" t="str">
        <f>Sheet1!B14</f>
        <v>ATG</v>
      </c>
      <c r="C14">
        <f>Sheet1!C14</f>
        <v>20.9</v>
      </c>
    </row>
    <row r="15" spans="1:3">
      <c r="A15" t="str">
        <f>Sheet1!A15</f>
        <v>Val</v>
      </c>
      <c r="B15" t="str">
        <f>Sheet1!B15</f>
        <v>GTT</v>
      </c>
      <c r="C15">
        <f>Sheet1!C15</f>
        <v>22.1</v>
      </c>
    </row>
    <row r="16" spans="1:3">
      <c r="A16" t="str">
        <f>Sheet1!A16</f>
        <v>Val</v>
      </c>
      <c r="B16" t="str">
        <f>Sheet1!B16</f>
        <v>GTC</v>
      </c>
      <c r="C16">
        <f>Sheet1!C16</f>
        <v>11.8</v>
      </c>
    </row>
    <row r="17" spans="1:3">
      <c r="A17" t="str">
        <f>Sheet1!A17</f>
        <v>Val</v>
      </c>
      <c r="B17" t="str">
        <f>Sheet1!B17</f>
        <v>GTA</v>
      </c>
      <c r="C17">
        <f>Sheet1!C17</f>
        <v>11.8</v>
      </c>
    </row>
    <row r="18" spans="1:3">
      <c r="A18" t="str">
        <f>Sheet1!A18</f>
        <v>Val</v>
      </c>
      <c r="B18" t="str">
        <f>Sheet1!B18</f>
        <v>GTG</v>
      </c>
      <c r="C18">
        <f>Sheet1!C18</f>
        <v>10.8</v>
      </c>
    </row>
    <row r="19" spans="1:3">
      <c r="A19" t="str">
        <f>Sheet1!A19</f>
        <v>Ser</v>
      </c>
      <c r="B19" t="str">
        <f>Sheet1!B19</f>
        <v>TCT</v>
      </c>
      <c r="C19">
        <f>Sheet1!C19</f>
        <v>23.5</v>
      </c>
    </row>
    <row r="20" spans="1:3">
      <c r="A20" t="str">
        <f>Sheet1!A20</f>
        <v>Ser</v>
      </c>
      <c r="B20" t="str">
        <f>Sheet1!B20</f>
        <v>TCC</v>
      </c>
      <c r="C20">
        <f>Sheet1!C20</f>
        <v>14.2</v>
      </c>
    </row>
    <row r="21" spans="1:3">
      <c r="A21" t="str">
        <f>Sheet1!A21</f>
        <v>Ser</v>
      </c>
      <c r="B21" t="str">
        <f>Sheet1!B21</f>
        <v>TCA</v>
      </c>
      <c r="C21">
        <f>Sheet1!C21</f>
        <v>18.7</v>
      </c>
    </row>
    <row r="22" spans="1:3">
      <c r="A22" t="str">
        <f>Sheet1!A22</f>
        <v>Ser</v>
      </c>
      <c r="B22" t="str">
        <f>Sheet1!B22</f>
        <v>TCG</v>
      </c>
      <c r="C22">
        <f>Sheet1!C22</f>
        <v>8.6</v>
      </c>
    </row>
    <row r="23" spans="1:3">
      <c r="A23" t="str">
        <f>Sheet1!A23</f>
        <v>Ser</v>
      </c>
      <c r="B23" t="str">
        <f>Sheet1!B23</f>
        <v>AGT</v>
      </c>
      <c r="C23">
        <f>Sheet1!C23</f>
        <v>14.2</v>
      </c>
    </row>
    <row r="24" spans="1:3">
      <c r="A24" t="str">
        <f>Sheet1!A24</f>
        <v>Ser</v>
      </c>
      <c r="B24" t="str">
        <f>Sheet1!B24</f>
        <v>AGC</v>
      </c>
      <c r="C24">
        <f>Sheet1!C24</f>
        <v>9.8000000000000007</v>
      </c>
    </row>
    <row r="25" spans="1:3">
      <c r="A25" t="str">
        <f>Sheet1!A25</f>
        <v>Pro</v>
      </c>
      <c r="B25" t="str">
        <f>Sheet1!B25</f>
        <v>CCT</v>
      </c>
      <c r="C25">
        <f>Sheet1!C25</f>
        <v>13.5</v>
      </c>
    </row>
    <row r="26" spans="1:3">
      <c r="A26" t="str">
        <f>Sheet1!A26</f>
        <v>Pro</v>
      </c>
      <c r="B26" t="str">
        <f>Sheet1!B26</f>
        <v>CCC</v>
      </c>
      <c r="C26">
        <f>Sheet1!C26</f>
        <v>6.8</v>
      </c>
    </row>
    <row r="27" spans="1:3">
      <c r="A27" t="str">
        <f>Sheet1!A27</f>
        <v>Pro</v>
      </c>
      <c r="B27" t="str">
        <f>Sheet1!B27</f>
        <v>CCA</v>
      </c>
      <c r="C27">
        <f>Sheet1!C27</f>
        <v>18.3</v>
      </c>
    </row>
    <row r="28" spans="1:3">
      <c r="A28" t="str">
        <f>Sheet1!A28</f>
        <v>Pro</v>
      </c>
      <c r="B28" t="str">
        <f>Sheet1!B28</f>
        <v>CCG</v>
      </c>
      <c r="C28">
        <f>Sheet1!C28</f>
        <v>5.3</v>
      </c>
    </row>
    <row r="29" spans="1:3">
      <c r="A29" t="str">
        <f>Sheet1!A29</f>
        <v>Thr</v>
      </c>
      <c r="B29" t="str">
        <f>Sheet1!B29</f>
        <v>ACT</v>
      </c>
      <c r="C29">
        <f>Sheet1!C29</f>
        <v>20.3</v>
      </c>
    </row>
    <row r="30" spans="1:3">
      <c r="A30" t="str">
        <f>Sheet1!A30</f>
        <v>Thr</v>
      </c>
      <c r="B30" t="str">
        <f>Sheet1!B30</f>
        <v>ACC</v>
      </c>
      <c r="C30">
        <f>Sheet1!C30</f>
        <v>12.7</v>
      </c>
    </row>
    <row r="31" spans="1:3">
      <c r="A31" t="str">
        <f>Sheet1!A31</f>
        <v>Thr</v>
      </c>
      <c r="B31" t="str">
        <f>Sheet1!B31</f>
        <v>ACA</v>
      </c>
      <c r="C31">
        <f>Sheet1!C31</f>
        <v>17.8</v>
      </c>
    </row>
    <row r="32" spans="1:3">
      <c r="A32" t="str">
        <f>Sheet1!A32</f>
        <v>Thr</v>
      </c>
      <c r="B32" t="str">
        <f>Sheet1!B32</f>
        <v>ACG</v>
      </c>
      <c r="C32">
        <f>Sheet1!C32</f>
        <v>8</v>
      </c>
    </row>
    <row r="33" spans="1:3">
      <c r="A33" t="str">
        <f>Sheet1!A33</f>
        <v>Ala</v>
      </c>
      <c r="B33" t="str">
        <f>Sheet1!B33</f>
        <v>GCT</v>
      </c>
      <c r="C33">
        <f>Sheet1!C33</f>
        <v>21.2</v>
      </c>
    </row>
    <row r="34" spans="1:3">
      <c r="A34" t="str">
        <f>Sheet1!A34</f>
        <v>Ala</v>
      </c>
      <c r="B34" t="str">
        <f>Sheet1!B34</f>
        <v>GCC</v>
      </c>
      <c r="C34">
        <f>Sheet1!C34</f>
        <v>12.6</v>
      </c>
    </row>
    <row r="35" spans="1:3">
      <c r="A35" t="str">
        <f>Sheet1!A35</f>
        <v>Ala</v>
      </c>
      <c r="B35" t="str">
        <f>Sheet1!B35</f>
        <v>GCA</v>
      </c>
      <c r="C35">
        <f>Sheet1!C35</f>
        <v>16.2</v>
      </c>
    </row>
    <row r="36" spans="1:3">
      <c r="A36" t="str">
        <f>Sheet1!A36</f>
        <v>Ala</v>
      </c>
      <c r="B36" t="str">
        <f>Sheet1!B36</f>
        <v>GCG</v>
      </c>
      <c r="C36">
        <f>Sheet1!C36</f>
        <v>6.2</v>
      </c>
    </row>
    <row r="37" spans="1:3">
      <c r="A37" t="str">
        <f>Sheet1!A37</f>
        <v>Tyr</v>
      </c>
      <c r="B37" t="str">
        <f>Sheet1!B37</f>
        <v>TAT</v>
      </c>
      <c r="C37">
        <f>Sheet1!C37</f>
        <v>18.8</v>
      </c>
    </row>
    <row r="38" spans="1:3">
      <c r="A38" t="str">
        <f>Sheet1!A38</f>
        <v>Tyr</v>
      </c>
      <c r="B38" t="str">
        <f>Sheet1!B38</f>
        <v>TAC</v>
      </c>
      <c r="C38">
        <f>Sheet1!C38</f>
        <v>14.8</v>
      </c>
    </row>
    <row r="39" spans="1:3">
      <c r="A39" t="str">
        <f>Sheet1!A39</f>
        <v>Stop</v>
      </c>
      <c r="B39" t="str">
        <f>Sheet1!B39</f>
        <v>TAA</v>
      </c>
      <c r="C39">
        <f>Sheet1!C39</f>
        <v>1.1000000000000001</v>
      </c>
    </row>
    <row r="40" spans="1:3">
      <c r="A40" t="str">
        <f>Sheet1!A40</f>
        <v>Stop</v>
      </c>
      <c r="B40" t="str">
        <f>Sheet1!B40</f>
        <v>TAG</v>
      </c>
      <c r="C40">
        <f>Sheet1!C40</f>
        <v>0.5</v>
      </c>
    </row>
    <row r="41" spans="1:3">
      <c r="A41" t="str">
        <f>Sheet1!A41</f>
        <v>Stop</v>
      </c>
      <c r="B41" t="str">
        <f>Sheet1!B41</f>
        <v>TGA</v>
      </c>
      <c r="C41">
        <f>Sheet1!C41</f>
        <v>0.7</v>
      </c>
    </row>
    <row r="42" spans="1:3">
      <c r="A42" t="str">
        <f>Sheet1!A42</f>
        <v>His</v>
      </c>
      <c r="B42" t="str">
        <f>Sheet1!B42</f>
        <v>CAT</v>
      </c>
      <c r="C42">
        <f>Sheet1!C42</f>
        <v>13.6</v>
      </c>
    </row>
    <row r="43" spans="1:3">
      <c r="A43" t="str">
        <f>Sheet1!A43</f>
        <v>His</v>
      </c>
      <c r="B43" t="str">
        <f>Sheet1!B43</f>
        <v>CAC</v>
      </c>
      <c r="C43">
        <f>Sheet1!C43</f>
        <v>7.8</v>
      </c>
    </row>
    <row r="44" spans="1:3">
      <c r="A44" t="str">
        <f>Sheet1!A44</f>
        <v>Gln</v>
      </c>
      <c r="B44" t="str">
        <f>Sheet1!B44</f>
        <v>CAA</v>
      </c>
      <c r="C44">
        <f>Sheet1!C44</f>
        <v>27.3</v>
      </c>
    </row>
    <row r="45" spans="1:3">
      <c r="A45" t="str">
        <f>Sheet1!A45</f>
        <v>Gln</v>
      </c>
      <c r="B45" t="str">
        <f>Sheet1!B45</f>
        <v>CAG</v>
      </c>
      <c r="C45">
        <f>Sheet1!C45</f>
        <v>12.1</v>
      </c>
    </row>
    <row r="46" spans="1:3">
      <c r="A46" t="str">
        <f>Sheet1!A46</f>
        <v>Asn</v>
      </c>
      <c r="B46" t="str">
        <f>Sheet1!B46</f>
        <v>AAT</v>
      </c>
      <c r="C46">
        <f>Sheet1!C46</f>
        <v>35.700000000000003</v>
      </c>
    </row>
    <row r="47" spans="1:3">
      <c r="A47" t="str">
        <f>Sheet1!A47</f>
        <v>Asn</v>
      </c>
      <c r="B47" t="str">
        <f>Sheet1!B47</f>
        <v>AAC</v>
      </c>
      <c r="C47">
        <f>Sheet1!C47</f>
        <v>24.8</v>
      </c>
    </row>
    <row r="48" spans="1:3">
      <c r="A48" t="str">
        <f>Sheet1!A48</f>
        <v>Lys</v>
      </c>
      <c r="B48" t="str">
        <f>Sheet1!B48</f>
        <v>AAA</v>
      </c>
      <c r="C48">
        <f>Sheet1!C48</f>
        <v>41.9</v>
      </c>
    </row>
    <row r="49" spans="1:3">
      <c r="A49" t="str">
        <f>Sheet1!A49</f>
        <v>Lys</v>
      </c>
      <c r="B49" t="str">
        <f>Sheet1!B49</f>
        <v>AAG</v>
      </c>
      <c r="C49">
        <f>Sheet1!C49</f>
        <v>30.8</v>
      </c>
    </row>
    <row r="50" spans="1:3">
      <c r="A50" t="str">
        <f>Sheet1!A50</f>
        <v>Asp</v>
      </c>
      <c r="B50" t="str">
        <f>Sheet1!B50</f>
        <v>GAT</v>
      </c>
      <c r="C50">
        <f>Sheet1!C50</f>
        <v>37.6</v>
      </c>
    </row>
    <row r="51" spans="1:3">
      <c r="A51" t="str">
        <f>Sheet1!A51</f>
        <v>Asp</v>
      </c>
      <c r="B51" t="str">
        <f>Sheet1!B51</f>
        <v>GAC</v>
      </c>
      <c r="C51">
        <f>Sheet1!C51</f>
        <v>24.8</v>
      </c>
    </row>
    <row r="52" spans="1:3">
      <c r="A52" t="str">
        <f>Sheet1!A52</f>
        <v>Glu</v>
      </c>
      <c r="B52" t="str">
        <f>Sheet1!B52</f>
        <v>GAA</v>
      </c>
      <c r="C52">
        <f>Sheet1!C52</f>
        <v>45.6</v>
      </c>
    </row>
    <row r="53" spans="1:3">
      <c r="A53" t="str">
        <f>Sheet1!A53</f>
        <v>Glu</v>
      </c>
      <c r="B53" t="str">
        <f>Sheet1!B53</f>
        <v>GAG</v>
      </c>
      <c r="C53">
        <f>Sheet1!C53</f>
        <v>19.2</v>
      </c>
    </row>
    <row r="54" spans="1:3">
      <c r="A54" t="str">
        <f>Sheet1!A54</f>
        <v>Cys</v>
      </c>
      <c r="B54" t="str">
        <f>Sheet1!B54</f>
        <v>TGT</v>
      </c>
      <c r="C54">
        <f>Sheet1!C54</f>
        <v>8.1</v>
      </c>
    </row>
    <row r="55" spans="1:3">
      <c r="A55" t="str">
        <f>Sheet1!A55</f>
        <v>Cys</v>
      </c>
      <c r="B55" t="str">
        <f>Sheet1!B55</f>
        <v>TGC</v>
      </c>
      <c r="C55">
        <f>Sheet1!C55</f>
        <v>4.8</v>
      </c>
    </row>
    <row r="56" spans="1:3">
      <c r="A56" t="str">
        <f>Sheet1!A56</f>
        <v>Trp</v>
      </c>
      <c r="B56" t="str">
        <f>Sheet1!B56</f>
        <v>TGG</v>
      </c>
      <c r="C56">
        <f>Sheet1!C56</f>
        <v>10.4</v>
      </c>
    </row>
    <row r="57" spans="1:3">
      <c r="A57" t="str">
        <f>Sheet1!A57</f>
        <v>Arg</v>
      </c>
      <c r="B57" t="str">
        <f>Sheet1!B57</f>
        <v>CGT</v>
      </c>
      <c r="C57">
        <f>Sheet1!C57</f>
        <v>6.4</v>
      </c>
    </row>
    <row r="58" spans="1:3">
      <c r="A58" t="str">
        <f>Sheet1!A58</f>
        <v>Arg</v>
      </c>
      <c r="B58" t="str">
        <f>Sheet1!B58</f>
        <v>CGC</v>
      </c>
      <c r="C58">
        <f>Sheet1!C58</f>
        <v>2.6</v>
      </c>
    </row>
    <row r="59" spans="1:3">
      <c r="A59" t="str">
        <f>Sheet1!A59</f>
        <v>Arg</v>
      </c>
      <c r="B59" t="str">
        <f>Sheet1!B59</f>
        <v>CGA</v>
      </c>
      <c r="C59">
        <f>Sheet1!C59</f>
        <v>3</v>
      </c>
    </row>
    <row r="60" spans="1:3">
      <c r="A60" t="str">
        <f>Sheet1!A60</f>
        <v>Arg</v>
      </c>
      <c r="B60" t="str">
        <f>Sheet1!B60</f>
        <v>CGG</v>
      </c>
      <c r="C60">
        <f>Sheet1!C60</f>
        <v>1.7</v>
      </c>
    </row>
    <row r="61" spans="1:3">
      <c r="A61" t="str">
        <f>Sheet1!A61</f>
        <v>Arg</v>
      </c>
      <c r="B61" t="str">
        <f>Sheet1!B61</f>
        <v>AGA</v>
      </c>
      <c r="C61">
        <f>Sheet1!C61</f>
        <v>21.3</v>
      </c>
    </row>
    <row r="62" spans="1:3">
      <c r="A62" t="str">
        <f>Sheet1!A62</f>
        <v>Arg</v>
      </c>
      <c r="B62" t="str">
        <f>Sheet1!B62</f>
        <v>AGG</v>
      </c>
      <c r="C62">
        <f>Sheet1!C62</f>
        <v>9.1999999999999993</v>
      </c>
    </row>
    <row r="63" spans="1:3">
      <c r="A63" t="str">
        <f>Sheet1!A63</f>
        <v>Gly</v>
      </c>
      <c r="B63" t="str">
        <f>Sheet1!B63</f>
        <v>GGT</v>
      </c>
      <c r="C63">
        <f>Sheet1!C63</f>
        <v>23.9</v>
      </c>
    </row>
    <row r="64" spans="1:3">
      <c r="A64" t="str">
        <f>Sheet1!A64</f>
        <v>Gly</v>
      </c>
      <c r="B64" t="str">
        <f>Sheet1!B64</f>
        <v>GGC</v>
      </c>
      <c r="C64">
        <f>Sheet1!C64</f>
        <v>9.8000000000000007</v>
      </c>
    </row>
    <row r="65" spans="1:3">
      <c r="A65" t="str">
        <f>Sheet1!A65</f>
        <v>Gly</v>
      </c>
      <c r="B65" t="str">
        <f>Sheet1!B65</f>
        <v>GGA</v>
      </c>
      <c r="C65">
        <f>Sheet1!C65</f>
        <v>10.9</v>
      </c>
    </row>
    <row r="66" spans="1:3">
      <c r="A66" t="str">
        <f>Sheet1!A66</f>
        <v>Gly</v>
      </c>
      <c r="B66" t="str">
        <f>Sheet1!B66</f>
        <v>GGG</v>
      </c>
      <c r="C66">
        <f>Sheet1!C66</f>
        <v>6</v>
      </c>
    </row>
    <row r="67" spans="1:3">
      <c r="A67">
        <f>Sheet1!A67</f>
        <v>0</v>
      </c>
      <c r="B67">
        <f>Sheet1!B67</f>
        <v>0</v>
      </c>
      <c r="C67" t="str">
        <f>Sheet1!C67</f>
        <v>http://www.kazusa.or.jp/codon/cgi-bin/showcodon.cgi?species=4932</v>
      </c>
    </row>
    <row r="68" spans="1:3">
      <c r="A68">
        <f>Sheet1!A68</f>
        <v>0</v>
      </c>
      <c r="B68">
        <f>Sheet1!B68</f>
        <v>0</v>
      </c>
      <c r="C68">
        <f>Sheet1!C68</f>
        <v>0</v>
      </c>
    </row>
    <row r="69" spans="1:3">
      <c r="A69">
        <f>Sheet1!A69</f>
        <v>0</v>
      </c>
      <c r="B69">
        <f>Sheet1!B69</f>
        <v>0</v>
      </c>
      <c r="C69">
        <f>Sheet1!C69</f>
        <v>0</v>
      </c>
    </row>
    <row r="70" spans="1:3">
      <c r="A70">
        <f>Sheet1!A70</f>
        <v>0</v>
      </c>
      <c r="B70">
        <f>Sheet1!B70</f>
        <v>0</v>
      </c>
      <c r="C70">
        <f>Sheet1!C70</f>
        <v>0</v>
      </c>
    </row>
    <row r="71" spans="1:3">
      <c r="A71">
        <f>Sheet1!A71</f>
        <v>0</v>
      </c>
      <c r="B71">
        <f>Sheet1!B71</f>
        <v>0</v>
      </c>
      <c r="C71">
        <f>Sheet1!C71</f>
        <v>0</v>
      </c>
    </row>
    <row r="72" spans="1:3">
      <c r="A72">
        <f>Sheet1!A72</f>
        <v>0</v>
      </c>
      <c r="B72">
        <f>Sheet1!B72</f>
        <v>0</v>
      </c>
      <c r="C72">
        <f>Sheet1!C72</f>
        <v>0</v>
      </c>
    </row>
    <row r="73" spans="1:3">
      <c r="A73">
        <f>Sheet1!A73</f>
        <v>0</v>
      </c>
      <c r="B73">
        <f>Sheet1!B73</f>
        <v>0</v>
      </c>
      <c r="C73">
        <f>Sheet1!C73</f>
        <v>0</v>
      </c>
    </row>
    <row r="74" spans="1:3">
      <c r="A74">
        <f>Sheet1!A74</f>
        <v>0</v>
      </c>
      <c r="B74">
        <f>Sheet1!B74</f>
        <v>0</v>
      </c>
      <c r="C74">
        <f>Sheet1!C74</f>
        <v>0</v>
      </c>
    </row>
    <row r="75" spans="1:3">
      <c r="A75">
        <f>Sheet1!A75</f>
        <v>0</v>
      </c>
      <c r="B75">
        <f>Sheet1!B75</f>
        <v>0</v>
      </c>
      <c r="C75">
        <f>Sheet1!C75</f>
        <v>0</v>
      </c>
    </row>
    <row r="76" spans="1:3">
      <c r="A76">
        <f>Sheet1!A76</f>
        <v>0</v>
      </c>
      <c r="B76">
        <f>Sheet1!B76</f>
        <v>0</v>
      </c>
      <c r="C76">
        <f>Sheet1!C76</f>
        <v>0</v>
      </c>
    </row>
    <row r="77" spans="1:3">
      <c r="A77">
        <f>Sheet1!A77</f>
        <v>0</v>
      </c>
      <c r="B77">
        <f>Sheet1!B77</f>
        <v>0</v>
      </c>
      <c r="C77">
        <f>Sheet1!C77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>Lawrence Berkeley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d'Espaux</dc:creator>
  <cp:lastModifiedBy>Leo d'Espaux</cp:lastModifiedBy>
  <dcterms:created xsi:type="dcterms:W3CDTF">2015-12-08T05:32:14Z</dcterms:created>
  <dcterms:modified xsi:type="dcterms:W3CDTF">2016-11-02T00:26:44Z</dcterms:modified>
</cp:coreProperties>
</file>