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otter/MAsync/_pub/mail_coauthors/"/>
    </mc:Choice>
  </mc:AlternateContent>
  <xr:revisionPtr revIDLastSave="0" documentId="13_ncr:1_{A8C49DAE-FF11-1542-8FFC-5602CC007090}" xr6:coauthVersionLast="47" xr6:coauthVersionMax="47" xr10:uidLastSave="{00000000-0000-0000-0000-000000000000}"/>
  <bookViews>
    <workbookView xWindow="0" yWindow="760" windowWidth="25600" windowHeight="14440" xr2:uid="{999436BC-B67B-1D44-83C7-84AD273BC4EC}"/>
  </bookViews>
  <sheets>
    <sheet name="fMRI" sheetId="1" r:id="rId1"/>
  </sheets>
  <definedNames>
    <definedName name="_xlnm._FilterDatabase" localSheetId="0">fMRI!$A$2:$O$2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6" i="1" l="1"/>
  <c r="AA26" i="1"/>
  <c r="Z26" i="1"/>
  <c r="Y26" i="1"/>
  <c r="X26" i="1" l="1"/>
  <c r="W26" i="1"/>
  <c r="V26" i="1"/>
  <c r="U26" i="1" l="1"/>
  <c r="I26" i="1" l="1"/>
  <c r="M26" i="1"/>
  <c r="S26" i="1"/>
  <c r="T26" i="1" l="1"/>
  <c r="L12" i="1" l="1"/>
  <c r="K26" i="1"/>
  <c r="L18" i="1"/>
  <c r="L26" i="1" l="1"/>
  <c r="J26" i="1" l="1"/>
</calcChain>
</file>

<file path=xl/sharedStrings.xml><?xml version="1.0" encoding="utf-8"?>
<sst xmlns="http://schemas.openxmlformats.org/spreadsheetml/2006/main" count="289" uniqueCount="160">
  <si>
    <t>wb-VW</t>
  </si>
  <si>
    <t>communication</t>
  </si>
  <si>
    <t>TAL</t>
  </si>
  <si>
    <t>MNI</t>
  </si>
  <si>
    <t>wb-Atlas</t>
  </si>
  <si>
    <t>coop/comp</t>
  </si>
  <si>
    <t>ts-ICA</t>
  </si>
  <si>
    <t>Seed</t>
  </si>
  <si>
    <t>joint action</t>
  </si>
  <si>
    <t>joint attention</t>
  </si>
  <si>
    <t>wb-ICA</t>
  </si>
  <si>
    <t>Method</t>
  </si>
  <si>
    <t>Task</t>
  </si>
  <si>
    <t>Area</t>
  </si>
  <si>
    <t>Space</t>
  </si>
  <si>
    <t>Publication</t>
  </si>
  <si>
    <t>Bilek et al., 2015</t>
  </si>
  <si>
    <t>Koike et al., 2019a</t>
  </si>
  <si>
    <t>Saito et al., 2010</t>
  </si>
  <si>
    <t>Salazar et al., 2021</t>
  </si>
  <si>
    <t>Shaw et al., 2018</t>
  </si>
  <si>
    <t>Shaw et al., 2020</t>
  </si>
  <si>
    <t>Spiegelhalder et al., 2014</t>
  </si>
  <si>
    <t>Xie et al., 2020</t>
  </si>
  <si>
    <t>Dikker et al., 2014</t>
  </si>
  <si>
    <t>Silbert et al., 2014</t>
  </si>
  <si>
    <t>Smirnov et al., 2019</t>
  </si>
  <si>
    <t>Stephens et al., 2010</t>
  </si>
  <si>
    <t>Miyata et al., 2021</t>
  </si>
  <si>
    <t>Age</t>
  </si>
  <si>
    <t>Contrast</t>
  </si>
  <si>
    <t>n.a.</t>
  </si>
  <si>
    <t>Koike 2019a</t>
  </si>
  <si>
    <t>Miyata 2021</t>
  </si>
  <si>
    <t>Salazar 2021</t>
  </si>
  <si>
    <t>Saito 2010</t>
  </si>
  <si>
    <t>Shaw 2018</t>
  </si>
  <si>
    <t>Shaw 2020</t>
  </si>
  <si>
    <t>Spiegelhalder 2014</t>
  </si>
  <si>
    <t>Spilakova 2020</t>
  </si>
  <si>
    <t>Xie 2020</t>
  </si>
  <si>
    <t>Dikker 2014</t>
  </si>
  <si>
    <t>Silbert 2014</t>
  </si>
  <si>
    <t>Smirnov 2019</t>
  </si>
  <si>
    <t>Stephens 2010</t>
  </si>
  <si>
    <t>Koike et al., 2016/ 2019b</t>
  </si>
  <si>
    <t>Bilek 2015 1</t>
  </si>
  <si>
    <t>Bilek 2015 2</t>
  </si>
  <si>
    <t>Koike 2016 2</t>
  </si>
  <si>
    <t>Kostorz et al., 2020</t>
  </si>
  <si>
    <t>Kostorz 2020</t>
  </si>
  <si>
    <t>learning</t>
  </si>
  <si>
    <t>ts-VW</t>
  </si>
  <si>
    <t>Subjects</t>
  </si>
  <si>
    <t>Dyads</t>
  </si>
  <si>
    <t>Foci</t>
  </si>
  <si>
    <t>[N]</t>
  </si>
  <si>
    <t xml:space="preserve">mean [y] </t>
  </si>
  <si>
    <t>SD [y]</t>
  </si>
  <si>
    <t>Female</t>
  </si>
  <si>
    <t>proportion</t>
  </si>
  <si>
    <t>hyper</t>
  </si>
  <si>
    <t>A/V</t>
  </si>
  <si>
    <t>V</t>
  </si>
  <si>
    <t>pseudo</t>
  </si>
  <si>
    <t>A</t>
  </si>
  <si>
    <t>Summary (weighted)</t>
  </si>
  <si>
    <t>Anders et al., 2011</t>
  </si>
  <si>
    <t>Anders 2011</t>
  </si>
  <si>
    <t>emotion</t>
  </si>
  <si>
    <t>Yoshioka et al., 2021</t>
  </si>
  <si>
    <t>Yoshioka 2021</t>
  </si>
  <si>
    <t>rTPJ [%]</t>
  </si>
  <si>
    <t>Wang 2021</t>
  </si>
  <si>
    <t>rTPJ  [%]</t>
  </si>
  <si>
    <t>Koike 2016 1 3 + 2019b</t>
  </si>
  <si>
    <t>Liu et al., 2021a/ 2021b</t>
  </si>
  <si>
    <t>Liu 2021a + 2021b</t>
  </si>
  <si>
    <t>TR</t>
  </si>
  <si>
    <t>Lag</t>
  </si>
  <si>
    <t>Band</t>
  </si>
  <si>
    <t>0-1.55</t>
  </si>
  <si>
    <t>0-4</t>
  </si>
  <si>
    <t>"high-pass"</t>
  </si>
  <si>
    <t>σ = 50</t>
  </si>
  <si>
    <t>σ = 60</t>
  </si>
  <si>
    <t>rSTG [%]</t>
  </si>
  <si>
    <t>rIns [%]</t>
  </si>
  <si>
    <t>Type</t>
  </si>
  <si>
    <t>no</t>
  </si>
  <si>
    <t>.01-.08</t>
  </si>
  <si>
    <t>&gt;.008</t>
  </si>
  <si>
    <t>.008-.09</t>
  </si>
  <si>
    <t>.04-.07</t>
  </si>
  <si>
    <t>&gt;.001</t>
  </si>
  <si>
    <t>(dyad-INS during interaction &gt; no interaction) &gt; random-INS</t>
  </si>
  <si>
    <t>speaker/listener-INS &gt; 0</t>
  </si>
  <si>
    <t>dyad-INS during JA &gt; random-INS</t>
  </si>
  <si>
    <t>dyad-INS during mutual gaze without JA task &gt; random-INS</t>
  </si>
  <si>
    <t>dyad-INS during mutual gaze with live video &gt; delayed video</t>
  </si>
  <si>
    <t>intructor-observer-INS &gt; 0</t>
  </si>
  <si>
    <t>dyad-INS during imitation &gt; random-INS</t>
  </si>
  <si>
    <t>dyad-INS during JAct &gt; random-INS</t>
  </si>
  <si>
    <t>dyad-INS during ultimatum game &gt; control</t>
  </si>
  <si>
    <t>dyad-INS during coop/comp &gt; random-INS</t>
  </si>
  <si>
    <t>speaker/listener-INS &gt; random correlation</t>
  </si>
  <si>
    <t>dyad-INS during speak/listen &gt; control</t>
  </si>
  <si>
    <t>speaker-listener-INS &gt; listener-listener-INS</t>
  </si>
  <si>
    <t xml:space="preserve">dyad-INS during coop/comp &gt; 0 </t>
  </si>
  <si>
    <t>dyad-INS during collaborative drawing &gt; random-INS</t>
  </si>
  <si>
    <t>decision making</t>
  </si>
  <si>
    <t>Špiláková et al., 2020</t>
  </si>
  <si>
    <t>dyad-INS (task-dependent and independent) &gt; random-INS</t>
  </si>
  <si>
    <t>prediction of perciever's from sender's voxel-wise activity</t>
  </si>
  <si>
    <t>hyper (3)</t>
  </si>
  <si>
    <t>Wang et al., 2022</t>
  </si>
  <si>
    <t>rSFG [%]</t>
  </si>
  <si>
    <t>lSFG [%]</t>
  </si>
  <si>
    <t>Experiment ID</t>
  </si>
  <si>
    <t>express emotions/ emphasize</t>
  </si>
  <si>
    <t>show target via button press</t>
  </si>
  <si>
    <t>isten to image description</t>
  </si>
  <si>
    <t>look at target cued by partner's gaze</t>
  </si>
  <si>
    <t>look at partner &amp; think about feelings</t>
  </si>
  <si>
    <t>watch origami folding &amp; memorize</t>
  </si>
  <si>
    <t>listen to auto-biographic story</t>
  </si>
  <si>
    <t>show or imitate facial expression</t>
  </si>
  <si>
    <t>try to say the same word</t>
  </si>
  <si>
    <t>iterated ultimatum game</t>
  </si>
  <si>
    <t>interactive pattern game</t>
  </si>
  <si>
    <t>listen to story</t>
  </si>
  <si>
    <t>direct attention to place or object</t>
  </si>
  <si>
    <t>draw picture &amp; guess drawing</t>
  </si>
  <si>
    <t>"treasure chest" game</t>
  </si>
  <si>
    <t>ALE cluster contributions</t>
  </si>
  <si>
    <t>fMRI (p &lt; .001)</t>
  </si>
  <si>
    <t>fMRI (p &lt; .01)</t>
  </si>
  <si>
    <t>fMRI+fNIRS (p &lt; .001)</t>
  </si>
  <si>
    <t>DOI</t>
  </si>
  <si>
    <t>10.1016/j.neuroimage.2010.07.004</t>
  </si>
  <si>
    <t>10.1073/pnas.1421831112</t>
  </si>
  <si>
    <t>10.1523/JNEUROSCI.3796-13.2014</t>
  </si>
  <si>
    <t>10.1523/ENEURO.0284-18.2019</t>
  </si>
  <si>
    <t>10.1016/j.neuroimage.2020.116659</t>
  </si>
  <si>
    <t>10.1016/j.neuroimage.2021.117916</t>
  </si>
  <si>
    <t>10.3389/fnint.2010.00127</t>
  </si>
  <si>
    <t>10.1016/j.neuroimage.2020.117697</t>
  </si>
  <si>
    <t>10.1038/s41598-018-29233-9</t>
  </si>
  <si>
    <t>10.1371/journal.pone.0232222</t>
  </si>
  <si>
    <t>10.1073/pnas.1323812111</t>
  </si>
  <si>
    <t>10.1002/hbm.24736</t>
  </si>
  <si>
    <t>10.1016/j.bbr.2013.10.015</t>
  </si>
  <si>
    <t>10.1002/hbm.24861</t>
  </si>
  <si>
    <t>10.1073/pnas.1008662107</t>
  </si>
  <si>
    <t>10.1101/2021.07.21.452832</t>
  </si>
  <si>
    <t>10.1073/pnas.1917407117</t>
  </si>
  <si>
    <t xml:space="preserve">10.1093/scan/nsab082 </t>
  </si>
  <si>
    <t>10.1007/s00429-021-02271-2  10.1101/2021.03.02.433669</t>
  </si>
  <si>
    <t>10.1016/j.neuroimage.2015.09.076           10.1093/scan/nsz087</t>
  </si>
  <si>
    <t>rMFG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</si>
</sst>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Times New Roman"/>
      <family val="1"/>
    </font>
    <font>
      <b/>
      <i/>
      <sz val="11"/>
      <name val="Times New Roman"/>
      <family val="1"/>
    </font>
    <font>
      <b/>
      <sz val="11"/>
      <color theme="1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i/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uble">
        <color indexed="64"/>
      </bottom>
      <diagonal/>
    </border>
    <border>
      <left/>
      <right style="dotted">
        <color auto="1"/>
      </right>
      <top style="double">
        <color indexed="64"/>
      </top>
      <bottom style="thin">
        <color indexed="64"/>
      </bottom>
      <diagonal/>
    </border>
    <border>
      <left/>
      <right style="dotted">
        <color auto="1"/>
      </right>
      <top style="thin">
        <color indexed="64"/>
      </top>
      <bottom style="thin">
        <color indexed="64"/>
      </bottom>
      <diagonal/>
    </border>
    <border>
      <left/>
      <right style="dotted">
        <color auto="1"/>
      </right>
      <top style="thin">
        <color indexed="64"/>
      </top>
      <bottom style="double">
        <color indexed="64"/>
      </bottom>
      <diagonal/>
    </border>
    <border>
      <left/>
      <right style="dotted">
        <color auto="1"/>
      </right>
      <top/>
      <bottom/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1" fillId="0" borderId="0"/>
  </cellStyleXfs>
  <cellXfs count="104">
    <xf numFmtId="0" fontId="0" fillId="0" borderId="0" xfId="0"/>
    <xf numFmtId="0" fontId="6" fillId="0" borderId="4" xfId="0" applyFont="1" applyFill="1" applyBorder="1" applyAlignment="1">
      <alignment horizontal="right" vertical="center" wrapText="1"/>
    </xf>
    <xf numFmtId="0" fontId="5" fillId="0" borderId="5" xfId="1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2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9" fillId="0" borderId="0" xfId="0" applyFont="1" applyBorder="1" applyAlignment="1">
      <alignment vertical="center" wrapText="1"/>
    </xf>
    <xf numFmtId="0" fontId="10" fillId="0" borderId="4" xfId="0" applyFont="1" applyFill="1" applyBorder="1" applyAlignment="1">
      <alignment horizontal="right" vertical="center" wrapText="1"/>
    </xf>
    <xf numFmtId="0" fontId="11" fillId="0" borderId="4" xfId="0" applyFont="1" applyFill="1" applyBorder="1" applyAlignment="1">
      <alignment horizontal="right" vertical="center" wrapText="1"/>
    </xf>
    <xf numFmtId="49" fontId="11" fillId="0" borderId="4" xfId="0" applyNumberFormat="1" applyFont="1" applyFill="1" applyBorder="1" applyAlignment="1">
      <alignment horizontal="right" vertical="center" wrapText="1"/>
    </xf>
    <xf numFmtId="0" fontId="12" fillId="0" borderId="0" xfId="0" applyFont="1" applyBorder="1" applyAlignment="1">
      <alignment horizontal="right" vertical="center" wrapText="1"/>
    </xf>
    <xf numFmtId="0" fontId="13" fillId="0" borderId="0" xfId="1" applyFont="1" applyFill="1" applyBorder="1" applyAlignment="1">
      <alignment horizontal="left" vertical="center" wrapText="1"/>
    </xf>
    <xf numFmtId="49" fontId="13" fillId="0" borderId="0" xfId="1" applyNumberFormat="1" applyFont="1" applyFill="1" applyBorder="1" applyAlignment="1">
      <alignment horizontal="left" vertical="center" wrapText="1"/>
    </xf>
    <xf numFmtId="0" fontId="13" fillId="0" borderId="0" xfId="1" applyFont="1" applyFill="1" applyBorder="1" applyAlignment="1">
      <alignment horizontal="right" vertical="center" wrapText="1"/>
    </xf>
    <xf numFmtId="2" fontId="9" fillId="0" borderId="0" xfId="0" applyNumberFormat="1" applyFont="1" applyBorder="1" applyAlignment="1">
      <alignment horizontal="right" vertical="center" wrapText="1"/>
    </xf>
    <xf numFmtId="2" fontId="13" fillId="0" borderId="0" xfId="1" applyNumberFormat="1" applyFont="1" applyFill="1" applyBorder="1" applyAlignment="1">
      <alignment horizontal="right" vertical="center" wrapText="1"/>
    </xf>
    <xf numFmtId="49" fontId="13" fillId="0" borderId="0" xfId="1" applyNumberFormat="1" applyFont="1" applyFill="1" applyBorder="1" applyAlignment="1">
      <alignment horizontal="right" vertical="center" wrapText="1"/>
    </xf>
    <xf numFmtId="2" fontId="8" fillId="0" borderId="0" xfId="1" applyNumberFormat="1" applyFont="1" applyFill="1" applyBorder="1" applyAlignment="1">
      <alignment horizontal="right" vertical="center" wrapText="1"/>
    </xf>
    <xf numFmtId="0" fontId="13" fillId="0" borderId="0" xfId="1" applyFont="1" applyFill="1" applyBorder="1" applyAlignment="1">
      <alignment vertical="center" wrapText="1"/>
    </xf>
    <xf numFmtId="0" fontId="13" fillId="0" borderId="2" xfId="1" applyFont="1" applyFill="1" applyBorder="1" applyAlignment="1">
      <alignment horizontal="left" vertical="center" wrapText="1"/>
    </xf>
    <xf numFmtId="49" fontId="13" fillId="0" borderId="2" xfId="1" applyNumberFormat="1" applyFont="1" applyFill="1" applyBorder="1" applyAlignment="1">
      <alignment horizontal="left" vertical="center" wrapText="1"/>
    </xf>
    <xf numFmtId="0" fontId="13" fillId="0" borderId="2" xfId="1" applyFont="1" applyFill="1" applyBorder="1" applyAlignment="1">
      <alignment horizontal="right" vertical="center" wrapText="1"/>
    </xf>
    <xf numFmtId="2" fontId="9" fillId="0" borderId="2" xfId="0" applyNumberFormat="1" applyFont="1" applyBorder="1" applyAlignment="1">
      <alignment horizontal="right" vertical="center" wrapText="1"/>
    </xf>
    <xf numFmtId="2" fontId="13" fillId="0" borderId="2" xfId="1" applyNumberFormat="1" applyFont="1" applyFill="1" applyBorder="1" applyAlignment="1">
      <alignment horizontal="right" vertical="center" wrapText="1"/>
    </xf>
    <xf numFmtId="49" fontId="13" fillId="0" borderId="2" xfId="1" applyNumberFormat="1" applyFont="1" applyFill="1" applyBorder="1" applyAlignment="1">
      <alignment horizontal="right" vertical="center" wrapText="1"/>
    </xf>
    <xf numFmtId="2" fontId="8" fillId="0" borderId="2" xfId="1" applyNumberFormat="1" applyFont="1" applyFill="1" applyBorder="1" applyAlignment="1">
      <alignment horizontal="right" vertical="center" wrapText="1"/>
    </xf>
    <xf numFmtId="0" fontId="13" fillId="0" borderId="3" xfId="1" applyFont="1" applyFill="1" applyBorder="1" applyAlignment="1">
      <alignment horizontal="left" vertical="center" wrapText="1"/>
    </xf>
    <xf numFmtId="49" fontId="13" fillId="0" borderId="3" xfId="1" applyNumberFormat="1" applyFont="1" applyFill="1" applyBorder="1" applyAlignment="1">
      <alignment horizontal="left" vertical="center" wrapText="1"/>
    </xf>
    <xf numFmtId="0" fontId="13" fillId="0" borderId="3" xfId="1" applyFont="1" applyFill="1" applyBorder="1" applyAlignment="1">
      <alignment horizontal="right" vertical="center" wrapText="1"/>
    </xf>
    <xf numFmtId="2" fontId="9" fillId="0" borderId="3" xfId="0" applyNumberFormat="1" applyFont="1" applyBorder="1" applyAlignment="1">
      <alignment horizontal="right" vertical="center" wrapText="1"/>
    </xf>
    <xf numFmtId="2" fontId="13" fillId="0" borderId="3" xfId="1" applyNumberFormat="1" applyFont="1" applyFill="1" applyBorder="1" applyAlignment="1">
      <alignment horizontal="right" vertical="center" wrapText="1"/>
    </xf>
    <xf numFmtId="49" fontId="13" fillId="0" borderId="3" xfId="1" applyNumberFormat="1" applyFont="1" applyFill="1" applyBorder="1" applyAlignment="1">
      <alignment horizontal="right" vertical="center" wrapText="1"/>
    </xf>
    <xf numFmtId="2" fontId="8" fillId="0" borderId="3" xfId="1" applyNumberFormat="1" applyFont="1" applyFill="1" applyBorder="1" applyAlignment="1">
      <alignment horizontal="right" vertical="center" wrapText="1"/>
    </xf>
    <xf numFmtId="0" fontId="13" fillId="0" borderId="2" xfId="1" applyFont="1" applyFill="1" applyBorder="1" applyAlignment="1">
      <alignment vertical="center" wrapText="1"/>
    </xf>
    <xf numFmtId="0" fontId="9" fillId="0" borderId="2" xfId="0" applyFont="1" applyBorder="1" applyAlignment="1">
      <alignment horizontal="left" vertical="center" wrapText="1"/>
    </xf>
    <xf numFmtId="49" fontId="9" fillId="0" borderId="2" xfId="0" applyNumberFormat="1" applyFont="1" applyBorder="1" applyAlignment="1">
      <alignment horizontal="left" vertical="center" wrapText="1"/>
    </xf>
    <xf numFmtId="0" fontId="9" fillId="0" borderId="2" xfId="0" applyFont="1" applyBorder="1" applyAlignment="1">
      <alignment horizontal="right" vertical="center" wrapText="1"/>
    </xf>
    <xf numFmtId="49" fontId="9" fillId="0" borderId="2" xfId="0" applyNumberFormat="1" applyFont="1" applyBorder="1" applyAlignment="1">
      <alignment horizontal="right" vertical="center" wrapText="1"/>
    </xf>
    <xf numFmtId="2" fontId="14" fillId="0" borderId="2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horizontal="left" vertical="center" wrapText="1"/>
    </xf>
    <xf numFmtId="49" fontId="9" fillId="0" borderId="0" xfId="0" applyNumberFormat="1" applyFont="1" applyBorder="1" applyAlignment="1">
      <alignment horizontal="left" vertical="center" wrapText="1"/>
    </xf>
    <xf numFmtId="0" fontId="9" fillId="0" borderId="0" xfId="0" applyFont="1" applyBorder="1" applyAlignment="1">
      <alignment horizontal="right" vertical="center" wrapText="1"/>
    </xf>
    <xf numFmtId="49" fontId="9" fillId="0" borderId="0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Border="1" applyAlignment="1">
      <alignment horizontal="right" vertical="center" wrapText="1"/>
    </xf>
    <xf numFmtId="49" fontId="9" fillId="0" borderId="0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/>
    </xf>
    <xf numFmtId="0" fontId="9" fillId="0" borderId="4" xfId="0" applyFont="1" applyBorder="1" applyAlignment="1">
      <alignment horizontal="left" vertical="center" wrapText="1"/>
    </xf>
    <xf numFmtId="49" fontId="9" fillId="0" borderId="4" xfId="0" applyNumberFormat="1" applyFont="1" applyBorder="1" applyAlignment="1">
      <alignment horizontal="left" vertical="center" wrapText="1"/>
    </xf>
    <xf numFmtId="0" fontId="9" fillId="0" borderId="4" xfId="0" applyFont="1" applyBorder="1" applyAlignment="1">
      <alignment horizontal="right" vertical="center" wrapText="1"/>
    </xf>
    <xf numFmtId="2" fontId="9" fillId="0" borderId="4" xfId="0" applyNumberFormat="1" applyFont="1" applyBorder="1" applyAlignment="1">
      <alignment horizontal="right" vertical="center" wrapText="1"/>
    </xf>
    <xf numFmtId="2" fontId="13" fillId="0" borderId="4" xfId="1" applyNumberFormat="1" applyFont="1" applyFill="1" applyBorder="1" applyAlignment="1">
      <alignment horizontal="right" vertical="center" wrapText="1"/>
    </xf>
    <xf numFmtId="49" fontId="9" fillId="0" borderId="4" xfId="0" applyNumberFormat="1" applyFont="1" applyBorder="1" applyAlignment="1">
      <alignment horizontal="right" vertical="center" wrapText="1"/>
    </xf>
    <xf numFmtId="0" fontId="13" fillId="0" borderId="7" xfId="1" applyFont="1" applyFill="1" applyBorder="1" applyAlignment="1">
      <alignment horizontal="right" vertical="center" wrapText="1"/>
    </xf>
    <xf numFmtId="2" fontId="14" fillId="0" borderId="4" xfId="0" applyNumberFormat="1" applyFont="1" applyBorder="1" applyAlignment="1">
      <alignment horizontal="right" vertical="center" wrapText="1"/>
    </xf>
    <xf numFmtId="49" fontId="9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2" fontId="17" fillId="0" borderId="0" xfId="0" applyNumberFormat="1" applyFont="1" applyBorder="1" applyAlignment="1">
      <alignment vertical="center" wrapText="1"/>
    </xf>
    <xf numFmtId="0" fontId="17" fillId="0" borderId="6" xfId="0" applyFont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5" fillId="0" borderId="3" xfId="1" applyFont="1" applyFill="1" applyBorder="1" applyAlignment="1">
      <alignment horizontal="left" vertical="center" wrapText="1"/>
    </xf>
    <xf numFmtId="0" fontId="5" fillId="0" borderId="2" xfId="1" applyFont="1" applyFill="1" applyBorder="1" applyAlignment="1">
      <alignment horizontal="left" vertical="center" wrapText="1"/>
    </xf>
    <xf numFmtId="0" fontId="13" fillId="0" borderId="3" xfId="1" applyFont="1" applyFill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2" fontId="14" fillId="0" borderId="5" xfId="0" applyNumberFormat="1" applyFont="1" applyBorder="1" applyAlignment="1">
      <alignment horizontal="right" vertical="center"/>
    </xf>
    <xf numFmtId="2" fontId="14" fillId="0" borderId="2" xfId="0" applyNumberFormat="1" applyFont="1" applyBorder="1" applyAlignment="1">
      <alignment horizontal="right" vertical="center"/>
    </xf>
    <xf numFmtId="2" fontId="14" fillId="0" borderId="7" xfId="0" applyNumberFormat="1" applyFont="1" applyBorder="1" applyAlignment="1">
      <alignment horizontal="right" vertical="center"/>
    </xf>
    <xf numFmtId="0" fontId="10" fillId="0" borderId="9" xfId="0" applyFont="1" applyFill="1" applyBorder="1" applyAlignment="1">
      <alignment horizontal="right" vertical="center" wrapText="1"/>
    </xf>
    <xf numFmtId="2" fontId="8" fillId="0" borderId="10" xfId="1" applyNumberFormat="1" applyFont="1" applyFill="1" applyBorder="1" applyAlignment="1">
      <alignment horizontal="right" vertical="center" wrapText="1"/>
    </xf>
    <xf numFmtId="2" fontId="8" fillId="0" borderId="8" xfId="1" applyNumberFormat="1" applyFont="1" applyFill="1" applyBorder="1" applyAlignment="1">
      <alignment horizontal="right" vertical="center" wrapText="1"/>
    </xf>
    <xf numFmtId="2" fontId="8" fillId="0" borderId="11" xfId="1" applyNumberFormat="1" applyFont="1" applyFill="1" applyBorder="1" applyAlignment="1">
      <alignment horizontal="right" vertical="center" wrapText="1"/>
    </xf>
    <xf numFmtId="2" fontId="14" fillId="0" borderId="8" xfId="0" applyNumberFormat="1" applyFont="1" applyBorder="1" applyAlignment="1">
      <alignment horizontal="right" vertical="center" wrapText="1"/>
    </xf>
    <xf numFmtId="2" fontId="14" fillId="0" borderId="10" xfId="0" applyNumberFormat="1" applyFont="1" applyBorder="1" applyAlignment="1">
      <alignment horizontal="right" vertical="center" wrapText="1"/>
    </xf>
    <xf numFmtId="2" fontId="14" fillId="0" borderId="9" xfId="0" applyNumberFormat="1" applyFont="1" applyBorder="1" applyAlignment="1">
      <alignment horizontal="right" vertical="center" wrapText="1"/>
    </xf>
    <xf numFmtId="2" fontId="17" fillId="0" borderId="10" xfId="0" applyNumberFormat="1" applyFont="1" applyBorder="1" applyAlignment="1">
      <alignment vertical="center" wrapText="1"/>
    </xf>
    <xf numFmtId="0" fontId="10" fillId="0" borderId="13" xfId="0" applyFont="1" applyFill="1" applyBorder="1" applyAlignment="1">
      <alignment horizontal="right" vertical="center" wrapText="1"/>
    </xf>
    <xf numFmtId="2" fontId="14" fillId="0" borderId="14" xfId="0" applyNumberFormat="1" applyFont="1" applyBorder="1" applyAlignment="1">
      <alignment horizontal="right" vertical="center"/>
    </xf>
    <xf numFmtId="2" fontId="14" fillId="0" borderId="15" xfId="0" applyNumberFormat="1" applyFont="1" applyBorder="1" applyAlignment="1">
      <alignment horizontal="right" vertical="center"/>
    </xf>
    <xf numFmtId="2" fontId="14" fillId="0" borderId="16" xfId="0" applyNumberFormat="1" applyFont="1" applyBorder="1" applyAlignment="1">
      <alignment horizontal="right" vertical="center"/>
    </xf>
    <xf numFmtId="2" fontId="17" fillId="0" borderId="17" xfId="0" applyNumberFormat="1" applyFont="1" applyBorder="1" applyAlignment="1">
      <alignment vertical="center" wrapText="1"/>
    </xf>
    <xf numFmtId="2" fontId="14" fillId="0" borderId="18" xfId="0" applyNumberFormat="1" applyFont="1" applyBorder="1" applyAlignment="1">
      <alignment horizontal="right" vertical="center"/>
    </xf>
    <xf numFmtId="2" fontId="14" fillId="0" borderId="8" xfId="0" applyNumberFormat="1" applyFont="1" applyBorder="1" applyAlignment="1">
      <alignment horizontal="right" vertical="center"/>
    </xf>
    <xf numFmtId="2" fontId="14" fillId="0" borderId="19" xfId="0" applyNumberFormat="1" applyFont="1" applyBorder="1" applyAlignment="1">
      <alignment horizontal="right" vertical="center"/>
    </xf>
    <xf numFmtId="0" fontId="17" fillId="0" borderId="6" xfId="0" applyFont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5" fillId="0" borderId="3" xfId="1" applyFont="1" applyFill="1" applyBorder="1" applyAlignment="1">
      <alignment horizontal="left" vertical="center" wrapText="1"/>
    </xf>
    <xf numFmtId="0" fontId="13" fillId="0" borderId="1" xfId="1" applyFont="1" applyFill="1" applyBorder="1" applyAlignment="1">
      <alignment vertical="center" wrapText="1"/>
    </xf>
    <xf numFmtId="0" fontId="13" fillId="0" borderId="3" xfId="1" applyFont="1" applyFill="1" applyBorder="1" applyAlignment="1">
      <alignment vertical="center" wrapText="1"/>
    </xf>
    <xf numFmtId="0" fontId="15" fillId="0" borderId="11" xfId="0" applyFont="1" applyFill="1" applyBorder="1" applyAlignment="1">
      <alignment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12" xfId="0" applyFont="1" applyFill="1" applyBorder="1" applyAlignment="1">
      <alignment vertical="center" wrapText="1"/>
    </xf>
    <xf numFmtId="0" fontId="15" fillId="0" borderId="8" xfId="0" applyFont="1" applyFill="1" applyBorder="1" applyAlignment="1">
      <alignment vertical="center" wrapText="1"/>
    </xf>
    <xf numFmtId="0" fontId="15" fillId="0" borderId="2" xfId="0" applyFont="1" applyFill="1" applyBorder="1" applyAlignment="1">
      <alignment vertical="center" wrapText="1"/>
    </xf>
    <xf numFmtId="0" fontId="15" fillId="0" borderId="15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49" fontId="15" fillId="0" borderId="0" xfId="0" applyNumberFormat="1" applyFont="1" applyFill="1" applyBorder="1" applyAlignment="1">
      <alignment vertical="center" wrapText="1"/>
    </xf>
    <xf numFmtId="49" fontId="15" fillId="0" borderId="3" xfId="0" applyNumberFormat="1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</cellXfs>
  <cellStyles count="4">
    <cellStyle name="Neutral" xfId="1" builtinId="28"/>
    <cellStyle name="Normal" xfId="0" builtinId="0"/>
    <cellStyle name="Normal 2" xfId="2" xr:uid="{43A88EC4-4642-C248-9900-8F31C8EF54CA}"/>
    <cellStyle name="Normal 3" xfId="3" xr:uid="{E0DA2556-8999-5544-95F1-EF69CF5149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111F-6A01-F94F-81FB-E2CF977ACA6E}">
  <dimension ref="A1:AB27"/>
  <sheetViews>
    <sheetView showGridLines="0" tabSelected="1" zoomScaleNormal="100" workbookViewId="0">
      <selection activeCell="D4" sqref="D4"/>
    </sheetView>
  </sheetViews>
  <sheetFormatPr baseColWidth="10" defaultColWidth="9.1640625" defaultRowHeight="14" x14ac:dyDescent="0.2"/>
  <cols>
    <col min="1" max="1" width="14.83203125" style="4" customWidth="1"/>
    <col min="2" max="2" width="21.6640625" style="40" customWidth="1"/>
    <col min="3" max="3" width="15.5" style="40" customWidth="1"/>
    <col min="4" max="4" width="6.83203125" style="55" customWidth="1"/>
    <col min="5" max="5" width="8.83203125" style="55" customWidth="1"/>
    <col min="6" max="6" width="15.33203125" style="55" customWidth="1"/>
    <col min="7" max="7" width="4.83203125" style="55" customWidth="1"/>
    <col min="8" max="8" width="22.33203125" style="56" customWidth="1"/>
    <col min="9" max="9" width="8.6640625" style="56" customWidth="1"/>
    <col min="10" max="10" width="6.83203125" style="56" customWidth="1"/>
    <col min="11" max="11" width="8.33203125" style="55" customWidth="1"/>
    <col min="12" max="12" width="7.6640625" style="55" customWidth="1"/>
    <col min="13" max="13" width="5.6640625" style="55" customWidth="1"/>
    <col min="14" max="14" width="7" style="55" customWidth="1"/>
    <col min="15" max="15" width="8.33203125" style="56" customWidth="1"/>
    <col min="16" max="16" width="5.6640625" style="56" customWidth="1"/>
    <col min="17" max="17" width="6.33203125" style="56" customWidth="1"/>
    <col min="18" max="18" width="6.83203125" style="56" customWidth="1"/>
    <col min="19" max="19" width="5.1640625" style="56" customWidth="1"/>
    <col min="20" max="24" width="9.33203125" style="58" customWidth="1"/>
    <col min="25" max="16384" width="9.1640625" style="7"/>
  </cols>
  <sheetData>
    <row r="1" spans="1:28" ht="17" customHeight="1" x14ac:dyDescent="0.2">
      <c r="A1" s="99" t="s">
        <v>15</v>
      </c>
      <c r="B1" s="99" t="s">
        <v>138</v>
      </c>
      <c r="C1" s="99" t="s">
        <v>118</v>
      </c>
      <c r="D1" s="101" t="s">
        <v>88</v>
      </c>
      <c r="E1" s="101" t="s">
        <v>13</v>
      </c>
      <c r="F1" s="101" t="s">
        <v>12</v>
      </c>
      <c r="G1" s="101" t="s">
        <v>62</v>
      </c>
      <c r="H1" s="103" t="s">
        <v>30</v>
      </c>
      <c r="I1" s="103" t="s">
        <v>53</v>
      </c>
      <c r="J1" s="103" t="s">
        <v>54</v>
      </c>
      <c r="K1" s="101" t="s">
        <v>59</v>
      </c>
      <c r="L1" s="101" t="s">
        <v>29</v>
      </c>
      <c r="M1" s="101"/>
      <c r="N1" s="101" t="s">
        <v>14</v>
      </c>
      <c r="O1" s="103" t="s">
        <v>11</v>
      </c>
      <c r="P1" s="103" t="s">
        <v>78</v>
      </c>
      <c r="Q1" s="103" t="s">
        <v>79</v>
      </c>
      <c r="R1" s="103" t="s">
        <v>80</v>
      </c>
      <c r="S1" s="103" t="s">
        <v>55</v>
      </c>
      <c r="T1" s="93" t="s">
        <v>134</v>
      </c>
      <c r="U1" s="94"/>
      <c r="V1" s="94"/>
      <c r="W1" s="94"/>
      <c r="X1" s="94"/>
      <c r="Y1" s="94"/>
      <c r="Z1" s="94"/>
      <c r="AA1" s="94"/>
      <c r="AB1" s="95"/>
    </row>
    <row r="2" spans="1:28" s="59" customFormat="1" ht="17" customHeight="1" x14ac:dyDescent="0.2">
      <c r="A2" s="100"/>
      <c r="B2" s="100"/>
      <c r="C2" s="100"/>
      <c r="D2" s="102"/>
      <c r="E2" s="102"/>
      <c r="F2" s="102"/>
      <c r="G2" s="102"/>
      <c r="H2" s="94"/>
      <c r="I2" s="94"/>
      <c r="J2" s="94"/>
      <c r="K2" s="102"/>
      <c r="L2" s="102"/>
      <c r="M2" s="102"/>
      <c r="N2" s="102"/>
      <c r="O2" s="94"/>
      <c r="P2" s="94"/>
      <c r="Q2" s="94"/>
      <c r="R2" s="94"/>
      <c r="S2" s="94"/>
      <c r="T2" s="93" t="s">
        <v>135</v>
      </c>
      <c r="U2" s="94"/>
      <c r="V2" s="96" t="s">
        <v>136</v>
      </c>
      <c r="W2" s="97"/>
      <c r="X2" s="97"/>
      <c r="Y2" s="96" t="s">
        <v>137</v>
      </c>
      <c r="Z2" s="97"/>
      <c r="AA2" s="97"/>
      <c r="AB2" s="98"/>
    </row>
    <row r="3" spans="1:28" s="11" customFormat="1" ht="17" customHeight="1" thickBot="1" x14ac:dyDescent="0.25">
      <c r="A3" s="1"/>
      <c r="B3" s="9"/>
      <c r="C3" s="9"/>
      <c r="D3" s="10"/>
      <c r="E3" s="10"/>
      <c r="F3" s="10"/>
      <c r="G3" s="10"/>
      <c r="H3" s="9"/>
      <c r="I3" s="9" t="s">
        <v>56</v>
      </c>
      <c r="J3" s="9" t="s">
        <v>56</v>
      </c>
      <c r="K3" s="10" t="s">
        <v>60</v>
      </c>
      <c r="L3" s="10" t="s">
        <v>57</v>
      </c>
      <c r="M3" s="10" t="s">
        <v>58</v>
      </c>
      <c r="N3" s="10"/>
      <c r="O3" s="9"/>
      <c r="P3" s="9"/>
      <c r="Q3" s="9"/>
      <c r="R3" s="9"/>
      <c r="S3" s="9" t="s">
        <v>56</v>
      </c>
      <c r="T3" s="72" t="s">
        <v>74</v>
      </c>
      <c r="U3" s="8" t="s">
        <v>86</v>
      </c>
      <c r="V3" s="72" t="s">
        <v>72</v>
      </c>
      <c r="W3" s="8" t="s">
        <v>86</v>
      </c>
      <c r="X3" s="8" t="s">
        <v>87</v>
      </c>
      <c r="Y3" s="72" t="s">
        <v>72</v>
      </c>
      <c r="Z3" s="8" t="s">
        <v>117</v>
      </c>
      <c r="AA3" s="8" t="s">
        <v>116</v>
      </c>
      <c r="AB3" s="80" t="s">
        <v>159</v>
      </c>
    </row>
    <row r="4" spans="1:28" s="19" customFormat="1" ht="28" customHeight="1" thickTop="1" x14ac:dyDescent="0.2">
      <c r="A4" s="2" t="s">
        <v>67</v>
      </c>
      <c r="B4" s="19" t="s">
        <v>139</v>
      </c>
      <c r="C4" s="12" t="s">
        <v>68</v>
      </c>
      <c r="D4" s="13" t="s">
        <v>64</v>
      </c>
      <c r="E4" s="13" t="s">
        <v>69</v>
      </c>
      <c r="F4" s="13" t="s">
        <v>119</v>
      </c>
      <c r="G4" s="13" t="s">
        <v>63</v>
      </c>
      <c r="H4" s="12" t="s">
        <v>113</v>
      </c>
      <c r="I4" s="14">
        <v>12</v>
      </c>
      <c r="J4" s="14">
        <v>6</v>
      </c>
      <c r="K4" s="15">
        <v>0.5</v>
      </c>
      <c r="L4" s="16">
        <v>23</v>
      </c>
      <c r="M4" s="16" t="s">
        <v>31</v>
      </c>
      <c r="N4" s="17" t="s">
        <v>3</v>
      </c>
      <c r="O4" s="14" t="s">
        <v>7</v>
      </c>
      <c r="P4" s="14">
        <v>2000</v>
      </c>
      <c r="Q4" s="14">
        <v>0</v>
      </c>
      <c r="R4" s="14" t="s">
        <v>31</v>
      </c>
      <c r="S4" s="14">
        <v>7</v>
      </c>
      <c r="T4" s="73">
        <v>0</v>
      </c>
      <c r="U4" s="18">
        <v>0</v>
      </c>
      <c r="V4" s="73">
        <v>0</v>
      </c>
      <c r="W4" s="18">
        <v>0</v>
      </c>
      <c r="X4" s="18">
        <v>0</v>
      </c>
      <c r="Y4" s="85">
        <v>0</v>
      </c>
      <c r="Z4" s="69">
        <v>0</v>
      </c>
      <c r="AA4" s="69">
        <v>0</v>
      </c>
      <c r="AB4" s="81">
        <v>4.5836000000000002E-2</v>
      </c>
    </row>
    <row r="5" spans="1:28" s="19" customFormat="1" ht="28" customHeight="1" x14ac:dyDescent="0.2">
      <c r="A5" s="89" t="s">
        <v>16</v>
      </c>
      <c r="B5" s="91" t="s">
        <v>140</v>
      </c>
      <c r="C5" s="20" t="s">
        <v>46</v>
      </c>
      <c r="D5" s="21" t="s">
        <v>61</v>
      </c>
      <c r="E5" s="21" t="s">
        <v>9</v>
      </c>
      <c r="F5" s="21" t="s">
        <v>120</v>
      </c>
      <c r="G5" s="21" t="s">
        <v>63</v>
      </c>
      <c r="H5" s="20" t="s">
        <v>95</v>
      </c>
      <c r="I5" s="22">
        <v>26</v>
      </c>
      <c r="J5" s="22">
        <v>13</v>
      </c>
      <c r="K5" s="23">
        <v>0.61538461538461542</v>
      </c>
      <c r="L5" s="24">
        <v>24.5</v>
      </c>
      <c r="M5" s="24">
        <v>4.5999999999999996</v>
      </c>
      <c r="N5" s="25" t="s">
        <v>3</v>
      </c>
      <c r="O5" s="22" t="s">
        <v>10</v>
      </c>
      <c r="P5" s="22">
        <v>1550</v>
      </c>
      <c r="Q5" s="22" t="s">
        <v>81</v>
      </c>
      <c r="R5" s="22" t="s">
        <v>31</v>
      </c>
      <c r="S5" s="22">
        <v>2</v>
      </c>
      <c r="T5" s="74">
        <v>5.6324019999999999</v>
      </c>
      <c r="U5" s="26">
        <v>0</v>
      </c>
      <c r="V5" s="74">
        <v>4.0849070000000003</v>
      </c>
      <c r="W5" s="26">
        <v>0</v>
      </c>
      <c r="X5" s="26">
        <v>0</v>
      </c>
      <c r="Y5" s="86">
        <v>4.6695339999999996</v>
      </c>
      <c r="Z5" s="70">
        <v>0</v>
      </c>
      <c r="AA5" s="70">
        <v>7.2916999999999996E-2</v>
      </c>
      <c r="AB5" s="82">
        <v>0</v>
      </c>
    </row>
    <row r="6" spans="1:28" s="19" customFormat="1" ht="28" customHeight="1" x14ac:dyDescent="0.2">
      <c r="A6" s="90"/>
      <c r="B6" s="92"/>
      <c r="C6" s="27" t="s">
        <v>47</v>
      </c>
      <c r="D6" s="28" t="s">
        <v>61</v>
      </c>
      <c r="E6" s="28" t="s">
        <v>9</v>
      </c>
      <c r="F6" s="28" t="s">
        <v>120</v>
      </c>
      <c r="G6" s="28" t="s">
        <v>63</v>
      </c>
      <c r="H6" s="27" t="s">
        <v>95</v>
      </c>
      <c r="I6" s="29">
        <v>50</v>
      </c>
      <c r="J6" s="29">
        <v>25</v>
      </c>
      <c r="K6" s="30">
        <v>1</v>
      </c>
      <c r="L6" s="31">
        <v>23.4</v>
      </c>
      <c r="M6" s="31">
        <v>3.3</v>
      </c>
      <c r="N6" s="32" t="s">
        <v>3</v>
      </c>
      <c r="O6" s="29" t="s">
        <v>10</v>
      </c>
      <c r="P6" s="29">
        <v>1550</v>
      </c>
      <c r="Q6" s="29" t="s">
        <v>81</v>
      </c>
      <c r="R6" s="29" t="s">
        <v>31</v>
      </c>
      <c r="S6" s="29">
        <v>1</v>
      </c>
      <c r="T6" s="75">
        <v>9.2823960000000003</v>
      </c>
      <c r="U6" s="33">
        <v>0</v>
      </c>
      <c r="V6" s="75">
        <v>5.6598290000000002</v>
      </c>
      <c r="W6" s="33">
        <v>0</v>
      </c>
      <c r="X6" s="33">
        <v>0</v>
      </c>
      <c r="Y6" s="86">
        <v>7.0328210000000002</v>
      </c>
      <c r="Z6" s="70">
        <v>0</v>
      </c>
      <c r="AA6" s="70">
        <v>0</v>
      </c>
      <c r="AB6" s="82">
        <v>0</v>
      </c>
    </row>
    <row r="7" spans="1:28" s="19" customFormat="1" ht="28" customHeight="1" x14ac:dyDescent="0.2">
      <c r="A7" s="63" t="s">
        <v>24</v>
      </c>
      <c r="B7" s="34" t="s">
        <v>141</v>
      </c>
      <c r="C7" s="20" t="s">
        <v>41</v>
      </c>
      <c r="D7" s="21" t="s">
        <v>64</v>
      </c>
      <c r="E7" s="21" t="s">
        <v>1</v>
      </c>
      <c r="F7" s="21" t="s">
        <v>121</v>
      </c>
      <c r="G7" s="21" t="s">
        <v>65</v>
      </c>
      <c r="H7" s="20" t="s">
        <v>96</v>
      </c>
      <c r="I7" s="22">
        <v>10</v>
      </c>
      <c r="J7" s="22">
        <v>9</v>
      </c>
      <c r="K7" s="23">
        <v>0.8</v>
      </c>
      <c r="L7" s="24">
        <v>25.05</v>
      </c>
      <c r="M7" s="24">
        <v>5</v>
      </c>
      <c r="N7" s="25" t="s">
        <v>3</v>
      </c>
      <c r="O7" s="22" t="s">
        <v>52</v>
      </c>
      <c r="P7" s="22">
        <v>1500</v>
      </c>
      <c r="Q7" s="22">
        <v>0</v>
      </c>
      <c r="R7" s="22" t="s">
        <v>31</v>
      </c>
      <c r="S7" s="22">
        <v>1</v>
      </c>
      <c r="T7" s="74">
        <v>0</v>
      </c>
      <c r="U7" s="26">
        <v>0</v>
      </c>
      <c r="V7" s="74">
        <v>0</v>
      </c>
      <c r="W7" s="26">
        <v>0</v>
      </c>
      <c r="X7" s="26">
        <v>0</v>
      </c>
      <c r="Y7" s="86">
        <v>0</v>
      </c>
      <c r="Z7" s="70">
        <v>0</v>
      </c>
      <c r="AA7" s="70">
        <v>0</v>
      </c>
      <c r="AB7" s="82">
        <v>0</v>
      </c>
    </row>
    <row r="8" spans="1:28" s="19" customFormat="1" ht="28" customHeight="1" x14ac:dyDescent="0.2">
      <c r="A8" s="89" t="s">
        <v>45</v>
      </c>
      <c r="B8" s="91" t="s">
        <v>158</v>
      </c>
      <c r="C8" s="34" t="s">
        <v>75</v>
      </c>
      <c r="D8" s="21" t="s">
        <v>61</v>
      </c>
      <c r="E8" s="21" t="s">
        <v>9</v>
      </c>
      <c r="F8" s="21" t="s">
        <v>122</v>
      </c>
      <c r="G8" s="21" t="s">
        <v>63</v>
      </c>
      <c r="H8" s="20" t="s">
        <v>97</v>
      </c>
      <c r="I8" s="22">
        <v>64</v>
      </c>
      <c r="J8" s="22">
        <v>32</v>
      </c>
      <c r="K8" s="23">
        <v>0.59375</v>
      </c>
      <c r="L8" s="24">
        <v>22.4</v>
      </c>
      <c r="M8" s="24">
        <v>5.08</v>
      </c>
      <c r="N8" s="25" t="s">
        <v>3</v>
      </c>
      <c r="O8" s="22" t="s">
        <v>0</v>
      </c>
      <c r="P8" s="22">
        <v>2500</v>
      </c>
      <c r="Q8" s="22">
        <v>0</v>
      </c>
      <c r="R8" s="22" t="s">
        <v>90</v>
      </c>
      <c r="S8" s="22">
        <v>20</v>
      </c>
      <c r="T8" s="74">
        <v>12.699213</v>
      </c>
      <c r="U8" s="26">
        <v>3.6939999999999998E-3</v>
      </c>
      <c r="V8" s="74">
        <v>13.220166000000001</v>
      </c>
      <c r="W8" s="26">
        <v>3.2895000000000001E-2</v>
      </c>
      <c r="X8" s="26">
        <v>11.354189999999999</v>
      </c>
      <c r="Y8" s="86">
        <v>11.512237000000001</v>
      </c>
      <c r="Z8" s="70">
        <v>0</v>
      </c>
      <c r="AA8" s="70">
        <v>0</v>
      </c>
      <c r="AB8" s="82">
        <v>0</v>
      </c>
    </row>
    <row r="9" spans="1:28" s="19" customFormat="1" ht="28" customHeight="1" x14ac:dyDescent="0.2">
      <c r="A9" s="90"/>
      <c r="B9" s="92"/>
      <c r="C9" s="27" t="s">
        <v>48</v>
      </c>
      <c r="D9" s="28" t="s">
        <v>61</v>
      </c>
      <c r="E9" s="28" t="s">
        <v>9</v>
      </c>
      <c r="F9" s="28" t="s">
        <v>123</v>
      </c>
      <c r="G9" s="28" t="s">
        <v>63</v>
      </c>
      <c r="H9" s="27" t="s">
        <v>98</v>
      </c>
      <c r="I9" s="29">
        <v>30</v>
      </c>
      <c r="J9" s="29">
        <v>15</v>
      </c>
      <c r="K9" s="30">
        <v>0.46666666666666667</v>
      </c>
      <c r="L9" s="31">
        <v>20.6</v>
      </c>
      <c r="M9" s="31">
        <v>2.92</v>
      </c>
      <c r="N9" s="32" t="s">
        <v>3</v>
      </c>
      <c r="O9" s="29" t="s">
        <v>0</v>
      </c>
      <c r="P9" s="22">
        <v>2500</v>
      </c>
      <c r="Q9" s="22">
        <v>0</v>
      </c>
      <c r="R9" s="22" t="s">
        <v>90</v>
      </c>
      <c r="S9" s="29">
        <v>1</v>
      </c>
      <c r="T9" s="75">
        <v>2.4853890000000001</v>
      </c>
      <c r="U9" s="33">
        <v>0</v>
      </c>
      <c r="V9" s="75">
        <v>3.4438469999999999</v>
      </c>
      <c r="W9" s="33">
        <v>0</v>
      </c>
      <c r="X9" s="33">
        <v>0</v>
      </c>
      <c r="Y9" s="86">
        <v>1.549612</v>
      </c>
      <c r="Z9" s="70">
        <v>0</v>
      </c>
      <c r="AA9" s="70">
        <v>0</v>
      </c>
      <c r="AB9" s="82">
        <v>0</v>
      </c>
    </row>
    <row r="10" spans="1:28" s="19" customFormat="1" ht="28" customHeight="1" x14ac:dyDescent="0.2">
      <c r="A10" s="64" t="s">
        <v>17</v>
      </c>
      <c r="B10" s="66" t="s">
        <v>142</v>
      </c>
      <c r="C10" s="27" t="s">
        <v>32</v>
      </c>
      <c r="D10" s="28" t="s">
        <v>61</v>
      </c>
      <c r="E10" s="28" t="s">
        <v>9</v>
      </c>
      <c r="F10" s="28" t="s">
        <v>123</v>
      </c>
      <c r="G10" s="28" t="s">
        <v>63</v>
      </c>
      <c r="H10" s="27" t="s">
        <v>99</v>
      </c>
      <c r="I10" s="29">
        <v>28</v>
      </c>
      <c r="J10" s="29">
        <v>14</v>
      </c>
      <c r="K10" s="30">
        <v>0.35714285714285715</v>
      </c>
      <c r="L10" s="31">
        <v>21.8</v>
      </c>
      <c r="M10" s="31">
        <v>2.17</v>
      </c>
      <c r="N10" s="32" t="s">
        <v>3</v>
      </c>
      <c r="O10" s="29" t="s">
        <v>0</v>
      </c>
      <c r="P10" s="29">
        <v>1000</v>
      </c>
      <c r="Q10" s="29">
        <v>0</v>
      </c>
      <c r="R10" s="29" t="s">
        <v>91</v>
      </c>
      <c r="S10" s="29">
        <v>6</v>
      </c>
      <c r="T10" s="75">
        <v>0</v>
      </c>
      <c r="U10" s="33">
        <v>0</v>
      </c>
      <c r="V10" s="75">
        <v>2.9849999999999998E-3</v>
      </c>
      <c r="W10" s="33">
        <v>0</v>
      </c>
      <c r="X10" s="33">
        <v>0</v>
      </c>
      <c r="Y10" s="86">
        <v>1.9999999999999999E-6</v>
      </c>
      <c r="Z10" s="70">
        <v>0</v>
      </c>
      <c r="AA10" s="70">
        <v>0</v>
      </c>
      <c r="AB10" s="82">
        <v>0</v>
      </c>
    </row>
    <row r="11" spans="1:28" s="19" customFormat="1" ht="28" customHeight="1" x14ac:dyDescent="0.2">
      <c r="A11" s="64" t="s">
        <v>49</v>
      </c>
      <c r="B11" s="66" t="s">
        <v>143</v>
      </c>
      <c r="C11" s="27" t="s">
        <v>50</v>
      </c>
      <c r="D11" s="28" t="s">
        <v>64</v>
      </c>
      <c r="E11" s="28" t="s">
        <v>51</v>
      </c>
      <c r="F11" s="28" t="s">
        <v>124</v>
      </c>
      <c r="G11" s="28" t="s">
        <v>63</v>
      </c>
      <c r="H11" s="27" t="s">
        <v>100</v>
      </c>
      <c r="I11" s="29">
        <v>29</v>
      </c>
      <c r="J11" s="29">
        <v>28</v>
      </c>
      <c r="K11" s="30">
        <v>0.52</v>
      </c>
      <c r="L11" s="31">
        <v>27.2</v>
      </c>
      <c r="M11" s="31" t="s">
        <v>31</v>
      </c>
      <c r="N11" s="32" t="s">
        <v>3</v>
      </c>
      <c r="O11" s="29" t="s">
        <v>0</v>
      </c>
      <c r="P11" s="29">
        <v>590</v>
      </c>
      <c r="Q11" s="29">
        <v>0</v>
      </c>
      <c r="R11" s="29" t="s">
        <v>94</v>
      </c>
      <c r="S11" s="29">
        <v>27</v>
      </c>
      <c r="T11" s="75">
        <v>8.9177999999999997</v>
      </c>
      <c r="U11" s="33">
        <v>0</v>
      </c>
      <c r="V11" s="75">
        <v>10.726744999999999</v>
      </c>
      <c r="W11" s="33">
        <v>6.0999999999999999E-5</v>
      </c>
      <c r="X11" s="33">
        <v>1.7899999999999999E-4</v>
      </c>
      <c r="Y11" s="86">
        <v>7.9398980000000003</v>
      </c>
      <c r="Z11" s="70">
        <v>0</v>
      </c>
      <c r="AA11" s="70">
        <v>0</v>
      </c>
      <c r="AB11" s="82">
        <v>0</v>
      </c>
    </row>
    <row r="12" spans="1:28" s="19" customFormat="1" ht="28" customHeight="1" x14ac:dyDescent="0.2">
      <c r="A12" s="65" t="s">
        <v>76</v>
      </c>
      <c r="B12" s="34" t="s">
        <v>157</v>
      </c>
      <c r="C12" s="20" t="s">
        <v>77</v>
      </c>
      <c r="D12" s="21" t="s">
        <v>64</v>
      </c>
      <c r="E12" s="21" t="s">
        <v>1</v>
      </c>
      <c r="F12" s="21" t="s">
        <v>125</v>
      </c>
      <c r="G12" s="21" t="s">
        <v>65</v>
      </c>
      <c r="H12" s="20" t="s">
        <v>96</v>
      </c>
      <c r="I12" s="22">
        <v>33</v>
      </c>
      <c r="J12" s="22">
        <v>32</v>
      </c>
      <c r="K12" s="23">
        <v>0.52</v>
      </c>
      <c r="L12" s="24">
        <f>AVERAGE(19,27)</f>
        <v>23</v>
      </c>
      <c r="M12" s="24" t="s">
        <v>31</v>
      </c>
      <c r="N12" s="25" t="s">
        <v>3</v>
      </c>
      <c r="O12" s="22" t="s">
        <v>4</v>
      </c>
      <c r="P12" s="22">
        <v>2000</v>
      </c>
      <c r="Q12" s="22">
        <v>0</v>
      </c>
      <c r="R12" s="29" t="s">
        <v>91</v>
      </c>
      <c r="S12" s="22">
        <v>15</v>
      </c>
      <c r="T12" s="74">
        <v>1.9999999999999999E-6</v>
      </c>
      <c r="U12" s="26">
        <v>20.703641999999999</v>
      </c>
      <c r="V12" s="74">
        <v>4.6294000000000002E-2</v>
      </c>
      <c r="W12" s="26">
        <v>25.059992000000001</v>
      </c>
      <c r="X12" s="26">
        <v>0</v>
      </c>
      <c r="Y12" s="86">
        <v>6.8800000000000003E-4</v>
      </c>
      <c r="Z12" s="70">
        <v>0</v>
      </c>
      <c r="AA12" s="70">
        <v>0</v>
      </c>
      <c r="AB12" s="82">
        <v>0</v>
      </c>
    </row>
    <row r="13" spans="1:28" s="19" customFormat="1" ht="28" customHeight="1" x14ac:dyDescent="0.2">
      <c r="A13" s="64" t="s">
        <v>28</v>
      </c>
      <c r="B13" s="66" t="s">
        <v>144</v>
      </c>
      <c r="C13" s="27" t="s">
        <v>33</v>
      </c>
      <c r="D13" s="28" t="s">
        <v>61</v>
      </c>
      <c r="E13" s="28" t="s">
        <v>8</v>
      </c>
      <c r="F13" s="28" t="s">
        <v>126</v>
      </c>
      <c r="G13" s="28" t="s">
        <v>63</v>
      </c>
      <c r="H13" s="27" t="s">
        <v>101</v>
      </c>
      <c r="I13" s="29">
        <v>32</v>
      </c>
      <c r="J13" s="29">
        <v>16</v>
      </c>
      <c r="K13" s="30">
        <v>0.69</v>
      </c>
      <c r="L13" s="31">
        <v>22.42</v>
      </c>
      <c r="M13" s="31" t="s">
        <v>31</v>
      </c>
      <c r="N13" s="32" t="s">
        <v>3</v>
      </c>
      <c r="O13" s="29" t="s">
        <v>0</v>
      </c>
      <c r="P13" s="29">
        <v>3500</v>
      </c>
      <c r="Q13" s="29">
        <v>0</v>
      </c>
      <c r="R13" s="29" t="s">
        <v>91</v>
      </c>
      <c r="S13" s="29">
        <v>6</v>
      </c>
      <c r="T13" s="75">
        <v>5.0945999999999998E-2</v>
      </c>
      <c r="U13" s="33">
        <v>0</v>
      </c>
      <c r="V13" s="75">
        <v>1.724723</v>
      </c>
      <c r="W13" s="33">
        <v>0</v>
      </c>
      <c r="X13" s="33">
        <v>0</v>
      </c>
      <c r="Y13" s="86">
        <v>1.5017000000000001E-2</v>
      </c>
      <c r="Z13" s="70">
        <v>0</v>
      </c>
      <c r="AA13" s="70">
        <v>0</v>
      </c>
      <c r="AB13" s="82">
        <v>0</v>
      </c>
    </row>
    <row r="14" spans="1:28" s="19" customFormat="1" ht="28" customHeight="1" x14ac:dyDescent="0.2">
      <c r="A14" s="3" t="s">
        <v>18</v>
      </c>
      <c r="B14" s="67" t="s">
        <v>145</v>
      </c>
      <c r="C14" s="35" t="s">
        <v>35</v>
      </c>
      <c r="D14" s="21" t="s">
        <v>61</v>
      </c>
      <c r="E14" s="36" t="s">
        <v>9</v>
      </c>
      <c r="F14" s="21" t="s">
        <v>122</v>
      </c>
      <c r="G14" s="21" t="s">
        <v>63</v>
      </c>
      <c r="H14" s="35" t="s">
        <v>97</v>
      </c>
      <c r="I14" s="37">
        <v>38</v>
      </c>
      <c r="J14" s="37">
        <v>19</v>
      </c>
      <c r="K14" s="23">
        <v>0</v>
      </c>
      <c r="L14" s="24">
        <v>24.5</v>
      </c>
      <c r="M14" s="24">
        <v>4.0999999999999996</v>
      </c>
      <c r="N14" s="38" t="s">
        <v>3</v>
      </c>
      <c r="O14" s="37" t="s">
        <v>0</v>
      </c>
      <c r="P14" s="37">
        <v>3000</v>
      </c>
      <c r="Q14" s="37">
        <v>0</v>
      </c>
      <c r="R14" s="29" t="s">
        <v>91</v>
      </c>
      <c r="S14" s="37">
        <v>3</v>
      </c>
      <c r="T14" s="76">
        <v>0</v>
      </c>
      <c r="U14" s="39">
        <v>0</v>
      </c>
      <c r="V14" s="76">
        <v>0</v>
      </c>
      <c r="W14" s="39">
        <v>0</v>
      </c>
      <c r="X14" s="39">
        <v>19.595178000000001</v>
      </c>
      <c r="Y14" s="86">
        <v>0</v>
      </c>
      <c r="Z14" s="70">
        <v>0</v>
      </c>
      <c r="AA14" s="70">
        <v>0</v>
      </c>
      <c r="AB14" s="82">
        <v>0</v>
      </c>
    </row>
    <row r="15" spans="1:28" s="19" customFormat="1" ht="28" customHeight="1" x14ac:dyDescent="0.2">
      <c r="A15" s="4" t="s">
        <v>19</v>
      </c>
      <c r="B15" s="7" t="s">
        <v>146</v>
      </c>
      <c r="C15" s="40" t="s">
        <v>34</v>
      </c>
      <c r="D15" s="41" t="s">
        <v>61</v>
      </c>
      <c r="E15" s="41" t="s">
        <v>8</v>
      </c>
      <c r="F15" s="41" t="s">
        <v>127</v>
      </c>
      <c r="G15" s="41" t="s">
        <v>65</v>
      </c>
      <c r="H15" s="40" t="s">
        <v>102</v>
      </c>
      <c r="I15" s="42">
        <v>44</v>
      </c>
      <c r="J15" s="42">
        <v>22</v>
      </c>
      <c r="K15" s="15">
        <v>0.45454545454545453</v>
      </c>
      <c r="L15" s="16">
        <v>26.8</v>
      </c>
      <c r="M15" s="16">
        <v>3.8</v>
      </c>
      <c r="N15" s="43" t="s">
        <v>3</v>
      </c>
      <c r="O15" s="42" t="s">
        <v>6</v>
      </c>
      <c r="P15" s="42">
        <v>2000</v>
      </c>
      <c r="Q15" s="42">
        <v>0</v>
      </c>
      <c r="R15" s="29" t="s">
        <v>91</v>
      </c>
      <c r="S15" s="42">
        <v>6</v>
      </c>
      <c r="T15" s="77">
        <v>0</v>
      </c>
      <c r="U15" s="44">
        <v>0</v>
      </c>
      <c r="V15" s="77">
        <v>0</v>
      </c>
      <c r="W15" s="44">
        <v>0</v>
      </c>
      <c r="X15" s="44">
        <v>0</v>
      </c>
      <c r="Y15" s="86">
        <v>0</v>
      </c>
      <c r="Z15" s="70">
        <v>0</v>
      </c>
      <c r="AA15" s="70">
        <v>0</v>
      </c>
      <c r="AB15" s="82">
        <v>0</v>
      </c>
    </row>
    <row r="16" spans="1:28" s="19" customFormat="1" ht="28" customHeight="1" x14ac:dyDescent="0.2">
      <c r="A16" s="3" t="s">
        <v>20</v>
      </c>
      <c r="B16" s="67" t="s">
        <v>147</v>
      </c>
      <c r="C16" s="35" t="s">
        <v>36</v>
      </c>
      <c r="D16" s="36" t="s">
        <v>61</v>
      </c>
      <c r="E16" s="36" t="s">
        <v>110</v>
      </c>
      <c r="F16" s="36" t="s">
        <v>128</v>
      </c>
      <c r="G16" s="36" t="s">
        <v>89</v>
      </c>
      <c r="H16" s="35" t="s">
        <v>103</v>
      </c>
      <c r="I16" s="37">
        <v>38</v>
      </c>
      <c r="J16" s="37">
        <v>19</v>
      </c>
      <c r="K16" s="23">
        <v>0</v>
      </c>
      <c r="L16" s="24">
        <v>24.6</v>
      </c>
      <c r="M16" s="24">
        <v>3.7</v>
      </c>
      <c r="N16" s="38" t="s">
        <v>3</v>
      </c>
      <c r="O16" s="37" t="s">
        <v>0</v>
      </c>
      <c r="P16" s="37">
        <v>2000</v>
      </c>
      <c r="Q16" s="37">
        <v>0</v>
      </c>
      <c r="R16" s="37" t="s">
        <v>85</v>
      </c>
      <c r="S16" s="37">
        <v>12</v>
      </c>
      <c r="T16" s="76">
        <v>0</v>
      </c>
      <c r="U16" s="39">
        <v>0</v>
      </c>
      <c r="V16" s="76">
        <v>9.0499999999999999E-4</v>
      </c>
      <c r="W16" s="39">
        <v>0</v>
      </c>
      <c r="X16" s="39">
        <v>8.6553240000000002</v>
      </c>
      <c r="Y16" s="86">
        <v>0</v>
      </c>
      <c r="Z16" s="70">
        <v>1.0148060000000001</v>
      </c>
      <c r="AA16" s="70">
        <v>0</v>
      </c>
      <c r="AB16" s="82">
        <v>0.18992000000000001</v>
      </c>
    </row>
    <row r="17" spans="1:28" s="19" customFormat="1" ht="28" customHeight="1" x14ac:dyDescent="0.2">
      <c r="A17" s="4" t="s">
        <v>21</v>
      </c>
      <c r="B17" s="7" t="s">
        <v>148</v>
      </c>
      <c r="C17" s="40" t="s">
        <v>37</v>
      </c>
      <c r="D17" s="41" t="s">
        <v>61</v>
      </c>
      <c r="E17" s="41" t="s">
        <v>5</v>
      </c>
      <c r="F17" s="41" t="s">
        <v>129</v>
      </c>
      <c r="G17" s="41" t="s">
        <v>89</v>
      </c>
      <c r="H17" s="40" t="s">
        <v>104</v>
      </c>
      <c r="I17" s="42">
        <v>54</v>
      </c>
      <c r="J17" s="42">
        <v>27</v>
      </c>
      <c r="K17" s="15">
        <v>0</v>
      </c>
      <c r="L17" s="16">
        <v>34.9</v>
      </c>
      <c r="M17" s="16">
        <v>10.08</v>
      </c>
      <c r="N17" s="45" t="s">
        <v>3</v>
      </c>
      <c r="O17" s="42" t="s">
        <v>6</v>
      </c>
      <c r="P17" s="42">
        <v>2300</v>
      </c>
      <c r="Q17" s="42">
        <v>0</v>
      </c>
      <c r="R17" s="42" t="s">
        <v>84</v>
      </c>
      <c r="S17" s="42">
        <v>19</v>
      </c>
      <c r="T17" s="77">
        <v>7.7949619999999999</v>
      </c>
      <c r="U17" s="44">
        <v>20.459273</v>
      </c>
      <c r="V17" s="77">
        <v>5.0574409999999999</v>
      </c>
      <c r="W17" s="44">
        <v>9.9161409999999997</v>
      </c>
      <c r="X17" s="44">
        <v>0</v>
      </c>
      <c r="Y17" s="86">
        <v>6.9498449999999998</v>
      </c>
      <c r="Z17" s="70">
        <v>0</v>
      </c>
      <c r="AA17" s="70">
        <v>0</v>
      </c>
      <c r="AB17" s="82">
        <v>0</v>
      </c>
    </row>
    <row r="18" spans="1:28" s="19" customFormat="1" ht="28" customHeight="1" x14ac:dyDescent="0.2">
      <c r="A18" s="65" t="s">
        <v>25</v>
      </c>
      <c r="B18" s="34" t="s">
        <v>149</v>
      </c>
      <c r="C18" s="20" t="s">
        <v>42</v>
      </c>
      <c r="D18" s="21" t="s">
        <v>64</v>
      </c>
      <c r="E18" s="21" t="s">
        <v>1</v>
      </c>
      <c r="F18" s="21" t="s">
        <v>125</v>
      </c>
      <c r="G18" s="21" t="s">
        <v>65</v>
      </c>
      <c r="H18" s="35" t="s">
        <v>105</v>
      </c>
      <c r="I18" s="22">
        <v>14</v>
      </c>
      <c r="J18" s="22">
        <v>11</v>
      </c>
      <c r="K18" s="23" t="s">
        <v>31</v>
      </c>
      <c r="L18" s="24">
        <f>AVERAGE(21,40)</f>
        <v>30.5</v>
      </c>
      <c r="M18" s="24" t="s">
        <v>31</v>
      </c>
      <c r="N18" s="25" t="s">
        <v>2</v>
      </c>
      <c r="O18" s="22" t="s">
        <v>0</v>
      </c>
      <c r="P18" s="22">
        <v>1500</v>
      </c>
      <c r="Q18" s="22">
        <v>0</v>
      </c>
      <c r="R18" s="22" t="s">
        <v>83</v>
      </c>
      <c r="S18" s="22">
        <v>22</v>
      </c>
      <c r="T18" s="74">
        <v>10.527253999999999</v>
      </c>
      <c r="U18" s="26">
        <v>0.331036</v>
      </c>
      <c r="V18" s="74">
        <v>9.7970970000000008</v>
      </c>
      <c r="W18" s="26">
        <v>8.2553319999999992</v>
      </c>
      <c r="X18" s="26">
        <v>13.477964999999999</v>
      </c>
      <c r="Y18" s="86">
        <v>7.6873339999999999</v>
      </c>
      <c r="Z18" s="70">
        <v>7.2000000000000002E-5</v>
      </c>
      <c r="AA18" s="70">
        <v>3.8000000000000002E-5</v>
      </c>
      <c r="AB18" s="82">
        <v>0</v>
      </c>
    </row>
    <row r="19" spans="1:28" s="19" customFormat="1" ht="28" customHeight="1" x14ac:dyDescent="0.2">
      <c r="A19" s="4" t="s">
        <v>26</v>
      </c>
      <c r="B19" s="7" t="s">
        <v>150</v>
      </c>
      <c r="C19" s="40" t="s">
        <v>43</v>
      </c>
      <c r="D19" s="13" t="s">
        <v>64</v>
      </c>
      <c r="E19" s="41" t="s">
        <v>1</v>
      </c>
      <c r="F19" s="21" t="s">
        <v>125</v>
      </c>
      <c r="G19" s="13" t="s">
        <v>65</v>
      </c>
      <c r="H19" s="40" t="s">
        <v>105</v>
      </c>
      <c r="I19" s="42">
        <v>18</v>
      </c>
      <c r="J19" s="42">
        <v>16</v>
      </c>
      <c r="K19" s="15">
        <v>1</v>
      </c>
      <c r="L19" s="16">
        <v>25</v>
      </c>
      <c r="M19" s="16" t="s">
        <v>31</v>
      </c>
      <c r="N19" s="45" t="s">
        <v>3</v>
      </c>
      <c r="O19" s="42" t="s">
        <v>0</v>
      </c>
      <c r="P19" s="42">
        <v>1700</v>
      </c>
      <c r="Q19" s="42">
        <v>0</v>
      </c>
      <c r="R19" s="37" t="s">
        <v>93</v>
      </c>
      <c r="S19" s="42">
        <v>34</v>
      </c>
      <c r="T19" s="77">
        <v>5.3099999999999996E-3</v>
      </c>
      <c r="U19" s="44">
        <v>4.2435850000000004</v>
      </c>
      <c r="V19" s="77">
        <v>0.15442500000000001</v>
      </c>
      <c r="W19" s="44">
        <v>11.646372</v>
      </c>
      <c r="X19" s="44">
        <v>9.0000000000000002E-6</v>
      </c>
      <c r="Y19" s="86">
        <v>2.4058E-2</v>
      </c>
      <c r="Z19" s="70">
        <v>6.5259999999999997E-3</v>
      </c>
      <c r="AA19" s="70">
        <v>0</v>
      </c>
      <c r="AB19" s="82">
        <v>0</v>
      </c>
    </row>
    <row r="20" spans="1:28" s="46" customFormat="1" ht="28" customHeight="1" x14ac:dyDescent="0.2">
      <c r="A20" s="5" t="s">
        <v>22</v>
      </c>
      <c r="B20" s="67" t="s">
        <v>151</v>
      </c>
      <c r="C20" s="35" t="s">
        <v>38</v>
      </c>
      <c r="D20" s="21" t="s">
        <v>61</v>
      </c>
      <c r="E20" s="36" t="s">
        <v>1</v>
      </c>
      <c r="F20" s="21" t="s">
        <v>125</v>
      </c>
      <c r="G20" s="21" t="s">
        <v>65</v>
      </c>
      <c r="H20" s="35" t="s">
        <v>106</v>
      </c>
      <c r="I20" s="37">
        <v>22</v>
      </c>
      <c r="J20" s="37">
        <v>11</v>
      </c>
      <c r="K20" s="23">
        <v>1</v>
      </c>
      <c r="L20" s="24">
        <v>27.2</v>
      </c>
      <c r="M20" s="24">
        <v>2.9</v>
      </c>
      <c r="N20" s="38" t="s">
        <v>3</v>
      </c>
      <c r="O20" s="37" t="s">
        <v>7</v>
      </c>
      <c r="P20" s="37">
        <v>2660</v>
      </c>
      <c r="Q20" s="37">
        <v>0</v>
      </c>
      <c r="R20" s="29" t="s">
        <v>91</v>
      </c>
      <c r="S20" s="37">
        <v>9</v>
      </c>
      <c r="T20" s="76">
        <v>8.4805790000000005</v>
      </c>
      <c r="U20" s="39">
        <v>0.65473700000000001</v>
      </c>
      <c r="V20" s="76">
        <v>5.3863839999999996</v>
      </c>
      <c r="W20" s="39">
        <v>1.431073</v>
      </c>
      <c r="X20" s="39">
        <v>0</v>
      </c>
      <c r="Y20" s="86">
        <v>6.5180670000000003</v>
      </c>
      <c r="Z20" s="70">
        <v>0</v>
      </c>
      <c r="AA20" s="70">
        <v>0</v>
      </c>
      <c r="AB20" s="82">
        <v>0</v>
      </c>
    </row>
    <row r="21" spans="1:28" s="46" customFormat="1" ht="28" customHeight="1" x14ac:dyDescent="0.2">
      <c r="A21" s="5" t="s">
        <v>111</v>
      </c>
      <c r="B21" s="67" t="s">
        <v>152</v>
      </c>
      <c r="C21" s="35" t="s">
        <v>39</v>
      </c>
      <c r="D21" s="36" t="s">
        <v>61</v>
      </c>
      <c r="E21" s="36" t="s">
        <v>5</v>
      </c>
      <c r="F21" s="36" t="s">
        <v>129</v>
      </c>
      <c r="G21" s="36" t="s">
        <v>89</v>
      </c>
      <c r="H21" s="35" t="s">
        <v>104</v>
      </c>
      <c r="I21" s="37">
        <v>38</v>
      </c>
      <c r="J21" s="37">
        <v>19</v>
      </c>
      <c r="K21" s="23">
        <v>0.42105263157894735</v>
      </c>
      <c r="L21" s="24">
        <v>22.44</v>
      </c>
      <c r="M21" s="24">
        <v>1.9</v>
      </c>
      <c r="N21" s="38" t="s">
        <v>3</v>
      </c>
      <c r="O21" s="37" t="s">
        <v>6</v>
      </c>
      <c r="P21" s="37">
        <v>2000</v>
      </c>
      <c r="Q21" s="37">
        <v>0</v>
      </c>
      <c r="R21" s="37" t="s">
        <v>84</v>
      </c>
      <c r="S21" s="37">
        <v>18</v>
      </c>
      <c r="T21" s="76">
        <v>15.992473</v>
      </c>
      <c r="U21" s="39">
        <v>21.897490999999999</v>
      </c>
      <c r="V21" s="76">
        <v>10.085893</v>
      </c>
      <c r="W21" s="39">
        <v>10.873340000000001</v>
      </c>
      <c r="X21" s="39">
        <v>0</v>
      </c>
      <c r="Y21" s="86">
        <v>12.691800000000001</v>
      </c>
      <c r="Z21" s="70">
        <v>2.0000000000000002E-5</v>
      </c>
      <c r="AA21" s="70">
        <v>6.1200640000000002</v>
      </c>
      <c r="AB21" s="82">
        <v>14.996658</v>
      </c>
    </row>
    <row r="22" spans="1:28" ht="28" customHeight="1" x14ac:dyDescent="0.2">
      <c r="A22" s="3" t="s">
        <v>27</v>
      </c>
      <c r="B22" s="67" t="s">
        <v>153</v>
      </c>
      <c r="C22" s="35" t="s">
        <v>44</v>
      </c>
      <c r="D22" s="36" t="s">
        <v>64</v>
      </c>
      <c r="E22" s="36" t="s">
        <v>1</v>
      </c>
      <c r="F22" s="36" t="s">
        <v>130</v>
      </c>
      <c r="G22" s="36" t="s">
        <v>65</v>
      </c>
      <c r="H22" s="35" t="s">
        <v>107</v>
      </c>
      <c r="I22" s="37">
        <v>14</v>
      </c>
      <c r="J22" s="37">
        <v>22</v>
      </c>
      <c r="K22" s="23" t="s">
        <v>31</v>
      </c>
      <c r="L22" s="24">
        <v>25.5</v>
      </c>
      <c r="M22" s="24" t="s">
        <v>31</v>
      </c>
      <c r="N22" s="38" t="s">
        <v>2</v>
      </c>
      <c r="O22" s="37" t="s">
        <v>0</v>
      </c>
      <c r="P22" s="37">
        <v>1500</v>
      </c>
      <c r="Q22" s="37" t="s">
        <v>82</v>
      </c>
      <c r="R22" s="37" t="s">
        <v>83</v>
      </c>
      <c r="S22" s="37">
        <v>20</v>
      </c>
      <c r="T22" s="76">
        <v>8.4273559999999996</v>
      </c>
      <c r="U22" s="39">
        <v>1.2664E-2</v>
      </c>
      <c r="V22" s="76">
        <v>6.3925340000000004</v>
      </c>
      <c r="W22" s="39">
        <v>8.0509330000000006</v>
      </c>
      <c r="X22" s="39">
        <v>12.154432</v>
      </c>
      <c r="Y22" s="86">
        <v>6.4298159999999998</v>
      </c>
      <c r="Z22" s="70">
        <v>0</v>
      </c>
      <c r="AA22" s="70">
        <v>8.9110000000000005E-3</v>
      </c>
      <c r="AB22" s="82">
        <v>0</v>
      </c>
    </row>
    <row r="23" spans="1:28" ht="28" customHeight="1" x14ac:dyDescent="0.2">
      <c r="A23" s="4" t="s">
        <v>115</v>
      </c>
      <c r="B23" s="7" t="s">
        <v>154</v>
      </c>
      <c r="C23" s="40" t="s">
        <v>73</v>
      </c>
      <c r="D23" s="41" t="s">
        <v>61</v>
      </c>
      <c r="E23" s="41" t="s">
        <v>5</v>
      </c>
      <c r="F23" s="41" t="s">
        <v>133</v>
      </c>
      <c r="G23" s="41" t="s">
        <v>89</v>
      </c>
      <c r="H23" s="40" t="s">
        <v>108</v>
      </c>
      <c r="I23" s="42">
        <v>66</v>
      </c>
      <c r="J23" s="42">
        <v>33</v>
      </c>
      <c r="K23" s="15" t="s">
        <v>31</v>
      </c>
      <c r="L23" s="16">
        <v>23.4</v>
      </c>
      <c r="M23" s="16">
        <v>2.9</v>
      </c>
      <c r="N23" s="45" t="s">
        <v>2</v>
      </c>
      <c r="O23" s="42" t="s">
        <v>7</v>
      </c>
      <c r="P23" s="42">
        <v>2000</v>
      </c>
      <c r="Q23" s="42">
        <v>0</v>
      </c>
      <c r="R23" s="42" t="s">
        <v>83</v>
      </c>
      <c r="S23" s="42">
        <v>9</v>
      </c>
      <c r="T23" s="77">
        <v>0.379853</v>
      </c>
      <c r="U23" s="44">
        <v>16.284254000000001</v>
      </c>
      <c r="V23" s="77">
        <v>2.0120610000000001</v>
      </c>
      <c r="W23" s="44">
        <v>12.984589</v>
      </c>
      <c r="X23" s="44">
        <v>0</v>
      </c>
      <c r="Y23" s="86">
        <v>0.48680000000000001</v>
      </c>
      <c r="Z23" s="70">
        <v>3.3271950000000001</v>
      </c>
      <c r="AA23" s="70">
        <v>0</v>
      </c>
      <c r="AB23" s="82">
        <v>0</v>
      </c>
    </row>
    <row r="24" spans="1:28" ht="28" customHeight="1" x14ac:dyDescent="0.2">
      <c r="A24" s="3" t="s">
        <v>23</v>
      </c>
      <c r="B24" s="67" t="s">
        <v>155</v>
      </c>
      <c r="C24" s="35" t="s">
        <v>40</v>
      </c>
      <c r="D24" s="36" t="s">
        <v>114</v>
      </c>
      <c r="E24" s="36" t="s">
        <v>5</v>
      </c>
      <c r="F24" s="36" t="s">
        <v>132</v>
      </c>
      <c r="G24" s="36" t="s">
        <v>89</v>
      </c>
      <c r="H24" s="35" t="s">
        <v>109</v>
      </c>
      <c r="I24" s="37">
        <v>36</v>
      </c>
      <c r="J24" s="37">
        <v>12</v>
      </c>
      <c r="K24" s="23">
        <v>0.44444444444444442</v>
      </c>
      <c r="L24" s="24">
        <v>27.44</v>
      </c>
      <c r="M24" s="24">
        <v>4.9800000000000004</v>
      </c>
      <c r="N24" s="38" t="s">
        <v>3</v>
      </c>
      <c r="O24" s="37" t="s">
        <v>4</v>
      </c>
      <c r="P24" s="37">
        <v>2000</v>
      </c>
      <c r="Q24" s="37">
        <v>0</v>
      </c>
      <c r="R24" s="37" t="s">
        <v>92</v>
      </c>
      <c r="S24" s="37">
        <v>42</v>
      </c>
      <c r="T24" s="76">
        <v>4.9985879999999998</v>
      </c>
      <c r="U24" s="39">
        <v>1.0281999999999999E-2</v>
      </c>
      <c r="V24" s="76">
        <v>9.38748</v>
      </c>
      <c r="W24" s="39">
        <v>8.9687000000000003E-2</v>
      </c>
      <c r="X24" s="39">
        <v>0</v>
      </c>
      <c r="Y24" s="86">
        <v>4.5820470000000002</v>
      </c>
      <c r="Z24" s="70">
        <v>0</v>
      </c>
      <c r="AA24" s="70">
        <v>0</v>
      </c>
      <c r="AB24" s="82">
        <v>0</v>
      </c>
    </row>
    <row r="25" spans="1:28" ht="28" customHeight="1" thickBot="1" x14ac:dyDescent="0.25">
      <c r="A25" s="6" t="s">
        <v>70</v>
      </c>
      <c r="B25" s="68" t="s">
        <v>156</v>
      </c>
      <c r="C25" s="47" t="s">
        <v>71</v>
      </c>
      <c r="D25" s="48" t="s">
        <v>61</v>
      </c>
      <c r="E25" s="48" t="s">
        <v>9</v>
      </c>
      <c r="F25" s="48" t="s">
        <v>131</v>
      </c>
      <c r="G25" s="48" t="s">
        <v>62</v>
      </c>
      <c r="H25" s="47" t="s">
        <v>112</v>
      </c>
      <c r="I25" s="49">
        <v>44</v>
      </c>
      <c r="J25" s="49">
        <v>22</v>
      </c>
      <c r="K25" s="50">
        <v>0.55000000000000004</v>
      </c>
      <c r="L25" s="51">
        <v>21.27</v>
      </c>
      <c r="M25" s="51">
        <v>2.38</v>
      </c>
      <c r="N25" s="52" t="s">
        <v>3</v>
      </c>
      <c r="O25" s="49" t="s">
        <v>0</v>
      </c>
      <c r="P25" s="49">
        <v>2500</v>
      </c>
      <c r="Q25" s="49">
        <v>0</v>
      </c>
      <c r="R25" s="53" t="s">
        <v>91</v>
      </c>
      <c r="S25" s="49">
        <v>17</v>
      </c>
      <c r="T25" s="78">
        <v>3.476642</v>
      </c>
      <c r="U25" s="54">
        <v>14.836368999999999</v>
      </c>
      <c r="V25" s="78">
        <v>12.214359999999999</v>
      </c>
      <c r="W25" s="54">
        <v>11.238436999999999</v>
      </c>
      <c r="X25" s="54">
        <v>34.403727000000003</v>
      </c>
      <c r="Y25" s="87">
        <v>1.852341</v>
      </c>
      <c r="Z25" s="71">
        <v>0</v>
      </c>
      <c r="AA25" s="71">
        <v>3.6303730000000001</v>
      </c>
      <c r="AB25" s="83">
        <v>0</v>
      </c>
    </row>
    <row r="26" spans="1:28" s="59" customFormat="1" ht="20" customHeight="1" thickTop="1" x14ac:dyDescent="0.2">
      <c r="A26" s="88" t="s">
        <v>66</v>
      </c>
      <c r="B26" s="88"/>
      <c r="C26" s="62"/>
      <c r="D26" s="60"/>
      <c r="E26" s="60"/>
      <c r="F26" s="60"/>
      <c r="G26" s="60"/>
      <c r="H26" s="60"/>
      <c r="I26" s="60">
        <f>SUM(I4:I25)</f>
        <v>740</v>
      </c>
      <c r="J26" s="60">
        <f>SUM(J4:J25)</f>
        <v>423</v>
      </c>
      <c r="K26" s="61">
        <f>SUMPRODUCT(K4:K25,I4:I25)/SUM(I4:I25)</f>
        <v>0.42232432432432432</v>
      </c>
      <c r="L26" s="61">
        <f>SUMPRODUCT(L4:L25,I4:I25)/SUM(I4:I25)</f>
        <v>24.788621621621623</v>
      </c>
      <c r="M26" s="61">
        <f>SUMPRODUCT(M4:M25,I4:I25)/SUM(I4:I25)</f>
        <v>3.2802702702702704</v>
      </c>
      <c r="N26" s="60"/>
      <c r="O26" s="60"/>
      <c r="P26" s="60"/>
      <c r="Q26" s="60"/>
      <c r="R26" s="60"/>
      <c r="S26" s="60">
        <f t="shared" ref="S26:X26" si="0">SUM(S4:S25)</f>
        <v>297</v>
      </c>
      <c r="T26" s="79">
        <f t="shared" si="0"/>
        <v>99.151165000000006</v>
      </c>
      <c r="U26" s="61">
        <f t="shared" si="0"/>
        <v>99.437027</v>
      </c>
      <c r="V26" s="79">
        <f t="shared" si="0"/>
        <v>99.398076000000003</v>
      </c>
      <c r="W26" s="61">
        <f t="shared" si="0"/>
        <v>99.578851999999998</v>
      </c>
      <c r="X26" s="61">
        <f t="shared" si="0"/>
        <v>99.641004000000009</v>
      </c>
      <c r="Y26" s="79">
        <f t="shared" ref="Y26:AA26" si="1">SUM(Y4:Y25)</f>
        <v>79.941917000000004</v>
      </c>
      <c r="Z26" s="61">
        <f t="shared" si="1"/>
        <v>4.3486190000000002</v>
      </c>
      <c r="AA26" s="61">
        <f t="shared" si="1"/>
        <v>9.8323030000000013</v>
      </c>
      <c r="AB26" s="84">
        <f t="shared" ref="AB26" si="2">SUM(AB4:AB25)</f>
        <v>15.232414</v>
      </c>
    </row>
    <row r="27" spans="1:28" ht="17" customHeight="1" x14ac:dyDescent="0.2">
      <c r="L27" s="57"/>
    </row>
  </sheetData>
  <mergeCells count="27">
    <mergeCell ref="B1:B2"/>
    <mergeCell ref="P1:P2"/>
    <mergeCell ref="Q1:Q2"/>
    <mergeCell ref="R1:R2"/>
    <mergeCell ref="S1:S2"/>
    <mergeCell ref="O1:O2"/>
    <mergeCell ref="T1:AB1"/>
    <mergeCell ref="Y2:AB2"/>
    <mergeCell ref="A1:A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N1:N2"/>
    <mergeCell ref="L1:M2"/>
    <mergeCell ref="V2:X2"/>
    <mergeCell ref="T2:U2"/>
    <mergeCell ref="A26:B26"/>
    <mergeCell ref="A8:A9"/>
    <mergeCell ref="A5:A6"/>
    <mergeCell ref="B5:B6"/>
    <mergeCell ref="B8:B9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fMRI</vt:lpstr>
      <vt:lpstr>fMRI!_FilterDatabase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2021-03-23T16:45:23Z</dcterms:created>
  <dcterms:modified xsi:type="dcterms:W3CDTF">2022-06-23T06:26:21Z</dcterms:modified>
</cp:coreProperties>
</file>