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rahi\Desktop\ETF\ISZ\"/>
    </mc:Choice>
  </mc:AlternateContent>
  <xr:revisionPtr revIDLastSave="0" documentId="13_ncr:1_{8688986C-27B8-4357-9504-790EDF55020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Form Responses 1" sheetId="1" r:id="rId1"/>
    <sheet name="Statistics" sheetId="2" r:id="rId2"/>
  </sheets>
  <calcPr calcId="181029"/>
</workbook>
</file>

<file path=xl/calcChain.xml><?xml version="1.0" encoding="utf-8"?>
<calcChain xmlns="http://schemas.openxmlformats.org/spreadsheetml/2006/main">
  <c r="B12" i="2" l="1"/>
  <c r="B11" i="2"/>
  <c r="I4" i="2"/>
  <c r="I5" i="2"/>
  <c r="I6" i="2"/>
  <c r="I7" i="2"/>
  <c r="I8" i="2"/>
  <c r="I3" i="2"/>
  <c r="B4" i="2"/>
  <c r="B5" i="2"/>
  <c r="B6" i="2"/>
  <c r="B7" i="2"/>
  <c r="B8" i="2"/>
  <c r="B3" i="2"/>
  <c r="B2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D3" i="2"/>
  <c r="E3" i="2"/>
  <c r="F3" i="2"/>
  <c r="G3" i="2"/>
  <c r="C3" i="2"/>
  <c r="I2" i="2"/>
  <c r="C2" i="2"/>
  <c r="D2" i="2"/>
  <c r="E2" i="2"/>
  <c r="F2" i="2"/>
  <c r="G2" i="2"/>
</calcChain>
</file>

<file path=xl/sharedStrings.xml><?xml version="1.0" encoding="utf-8"?>
<sst xmlns="http://schemas.openxmlformats.org/spreadsheetml/2006/main" count="389" uniqueCount="78">
  <si>
    <t>Timestamp</t>
  </si>
  <si>
    <t>Score</t>
  </si>
  <si>
    <t>1. Da li ste student?</t>
  </si>
  <si>
    <t>2. Na kojem fakultetu studirate?</t>
  </si>
  <si>
    <t>3. Koliko često se prilikom izrade fakultetskih radova (eseja, projekata, domaćih zadaća i sl) konsultujete sa kolegama?</t>
  </si>
  <si>
    <t>4. Koliko često koristite neku platformu za konsultacije/razmjenu povratnih informacija?</t>
  </si>
  <si>
    <t>5. Koliko često koristite neku platformu za javno objavljivanje svojih radova?</t>
  </si>
  <si>
    <t>5. Koliko često koristite neku platformu za kolaborativnu izradu radova (GitHub, Google docs i sl)?</t>
  </si>
  <si>
    <t>6. Koliko često koristite neku platformu za e-učenje (Classroom, Moodle i sl)?</t>
  </si>
  <si>
    <t>7. Koje usluge gore navedenih platformi smatrate korisnim?</t>
  </si>
  <si>
    <t>8. Da li ste zainteresovani za korištenje platforme koja objedinjuje sve gore navedene funkcionalnosti?</t>
  </si>
  <si>
    <t>Ukoliko imate dodatne sugestije, molimo Vas da ih priložite ispod.</t>
  </si>
  <si>
    <t>Da</t>
  </si>
  <si>
    <t>Elektrotehnički fakultet</t>
  </si>
  <si>
    <t>Razmjena poruka, Ostavljanje komentara na projekte, Mogućnost pregleda objavljenih radova, Pregled izmjena u radu, Postavljanje zahtjeva za rješavanje problema</t>
  </si>
  <si>
    <t>Skladištenje podataka</t>
  </si>
  <si>
    <t>Razmjena poruka, Mogućnost pregleda objavljenih radova, Skladištenje podataka</t>
  </si>
  <si>
    <t>Razmjena poruka, Mogućnost pregleda objavljenih radova, Kolaborativni rad</t>
  </si>
  <si>
    <t>Razmjena poruka, Ostavljanje komentara na projekte, Mogućnost pregleda objavljenih radova, Pregled izmjena u radu, Kolaborativni rad, Skladištenje podataka</t>
  </si>
  <si>
    <t>Razmjena poruka, Ostavljanje komentara na projekte, Mogućnost pregleda objavljenih radova, Pregled izmjena u radu, Skladištenje podataka, Postavljanje zahtjeva za rješavanje problema</t>
  </si>
  <si>
    <t>Razmjena poruka, Mogućnost pregleda objavljenih radova</t>
  </si>
  <si>
    <t>Mogućnost pregleda objavljenih radova, Pregled izmjena u radu, Kolaborativni rad, Skladištenje podataka</t>
  </si>
  <si>
    <t>Ne</t>
  </si>
  <si>
    <t>Razmjena poruka</t>
  </si>
  <si>
    <t>Razmjena poruka, Skladištenje podataka</t>
  </si>
  <si>
    <t>Razmjena poruka, Ostavljanje komentara na projekte, Mogućnost pregleda objavljenih radova, Pregled izmjena u radu, Kolaborativni rad, Skladištenje podataka, Postavljanje zahtjeva za rješavanje problema</t>
  </si>
  <si>
    <t>Razmjena poruka, Pregled izmjena u radu, Kolaborativni rad</t>
  </si>
  <si>
    <t>Razmjena poruka, Mogućnost pregleda objavljenih radova, Skladištenje podataka, Postavljanje zahtjeva za rješavanje problema</t>
  </si>
  <si>
    <t>Mogućnost pregleda objavljenih radova, Skladištenje podataka</t>
  </si>
  <si>
    <t>Mogućnost pregleda objavljenih radova, Kolaborativni rad, Skladištenje podataka, Postavljanje zahtjeva za rješavanje problema</t>
  </si>
  <si>
    <t>Razmjena poruka, Kolaborativni rad, Skladištenje podataka</t>
  </si>
  <si>
    <t>Razmjena poruka, Mogućnost pregleda objavljenih radova, Kolaborativni rad, Postavljanje zahtjeva za rješavanje problema</t>
  </si>
  <si>
    <t>Mogućnost pregleda objavljenih radova, Pregled izmjena u radu, Skladištenje podataka</t>
  </si>
  <si>
    <t>Mogućnost pregleda objavljenih radova, Pregled izmjena u radu</t>
  </si>
  <si>
    <t>Kolaborativni rad</t>
  </si>
  <si>
    <t>Razmjena poruka, Mogućnost pregleda objavljenih radova, Pregled izmjena u radu, Kolaborativni rad, Skladištenje podataka, Postavljanje zahtjeva za rješavanje problema</t>
  </si>
  <si>
    <t>Mogućnost pregleda objavljenih radova, Pregled izmjena u radu, Kolaborativni rad</t>
  </si>
  <si>
    <t>Razmjena poruka, Pregled izmjena u radu, Skladištenje podataka</t>
  </si>
  <si>
    <t>Razmjena poruka, Mogućnost pregleda objavljenih radova, Pregled izmjena u radu, Postavljanje zahtjeva za rješavanje problema</t>
  </si>
  <si>
    <t>Mogućnost pregleda objavljenih radova</t>
  </si>
  <si>
    <t>Ostavljanje komentara na projekte, Mogućnost pregleda objavljenih radova, Pregled izmjena u radu, Skladištenje podataka</t>
  </si>
  <si>
    <t>Razmjena poruka, Kolaborativni rad</t>
  </si>
  <si>
    <t>Ostavljanje komentara na projekte, Mogućnost pregleda objavljenih radova, Pregled izmjena u radu, Kolaborativni rad, Skladištenje podataka</t>
  </si>
  <si>
    <t>Razmjena poruka, Mogućnost pregleda objavljenih radova, Pregled izmjena u radu</t>
  </si>
  <si>
    <t>Razmjena poruka, Ostavljanje komentara na projekte, Mogućnost pregleda objavljenih radova, Skladištenje podataka, Postavljanje zahtjeva za rješavanje problema</t>
  </si>
  <si>
    <t>Razmjena poruka, Ostavljanje komentara na projekte, Mogućnost pregleda objavljenih radova, Kolaborativni rad, Skladištenje podataka</t>
  </si>
  <si>
    <t>Filološki fakultet</t>
  </si>
  <si>
    <t>Pregled izmjena u radu, Postavljanje zahtjeva za rješavanje problema</t>
  </si>
  <si>
    <t>Razmjena poruka, Ostavljanje komentara na projekte</t>
  </si>
  <si>
    <t>Pregled izmjena u radu</t>
  </si>
  <si>
    <t>Ekonomski fakultet</t>
  </si>
  <si>
    <t>Razmjena poruka, Mogućnost pregleda objavljenih radova, Kolaborativni rad, Skladištenje podataka</t>
  </si>
  <si>
    <t>Razmjena poruka, Ostavljanje komentara na projekte, Mogućnost pregleda objavljenih radova, Pregled izmjena u radu, Kolaborativni rad, Postavljanje zahtjeva za rješavanje problema</t>
  </si>
  <si>
    <t>Razmjena poruka, Pregled izmjena u radu, Kolaborativni rad, Skladištenje podataka</t>
  </si>
  <si>
    <t>Mogućnost pregleda objavljenih radova, Pregled izmjena u radu, Skladištenje podataka, Postavljanje zahtjeva za rješavanje problema</t>
  </si>
  <si>
    <t>Razmjena poruka, Ostavljanje komentara na projekte, Pregled izmjena u radu, Kolaborativni rad</t>
  </si>
  <si>
    <t>Razmjena poruka, Ostavljanje komentara na projekte, Mogućnost pregleda objavljenih radova, Kolaborativni rad, Skladištenje podataka, Postavljanje zahtjeva za rješavanje problema</t>
  </si>
  <si>
    <t>Razmjena poruka, Ostavljanje komentara na projekte, Mogućnost pregleda objavljenih radova, Skladištenje podataka</t>
  </si>
  <si>
    <t>Fakultet bezbjednosnih nauka</t>
  </si>
  <si>
    <t>Razmjena poruka, Ostavljanje komentara na projekte, Mogućnost pregleda objavljenih radova, Kolaborativni rad, Postavljanje zahtjeva za rješavanje problema</t>
  </si>
  <si>
    <t>Medicinski fakultet</t>
  </si>
  <si>
    <t>Ostavljanje komentara na projekte, Pregled izmjena u radu, Skladištenje podataka</t>
  </si>
  <si>
    <t>Ostavljanje komentara na projekte, Mogućnost pregleda objavljenih radova, Pregled izmjena u radu, Kolaborativni rad, Postavljanje zahtjeva za rješavanje problema</t>
  </si>
  <si>
    <t>Razmjena poruka, Ostavljanje komentara na projekte, Mogućnost pregleda objavljenih radova</t>
  </si>
  <si>
    <t>Prirodno-matematički fakultet</t>
  </si>
  <si>
    <t>Razmjena poruka, Ostavljanje komentara na projekte, Kolaborativni rad, Skladištenje podataka</t>
  </si>
  <si>
    <t>Razmjena poruka, Ostavljanje komentara na projekte, Pregled izmjena u radu, Kolaborativni rad, Postavljanje zahtjeva za rješavanje problema</t>
  </si>
  <si>
    <t>Razmjena poruka, Mogućnost pregleda objavljenih radova, Kolaborativni rad, Skladištenje podataka, Postavljanje zahtjeva za rješavanje problema</t>
  </si>
  <si>
    <t>Razmjena poruka, Ostavljanje komentara na projekte, Mogućnost pregleda objavljenih radova, Postavljanje zahtjeva za rješavanje problema</t>
  </si>
  <si>
    <t>Razmjena poruka, Ostavljanje komentara na projekte, Mogućnost pregleda objavljenih radova, Pregled izmjena u radu</t>
  </si>
  <si>
    <t>Razmjena poruka, Ostavljanje komentara na projekte, Pregled izmjena u radu, Kolaborativni rad, Skladištenje podataka</t>
  </si>
  <si>
    <t>n/a</t>
  </si>
  <si>
    <t>Fakultet</t>
  </si>
  <si>
    <t>Svi fakulteti</t>
  </si>
  <si>
    <t>Broj odgovora</t>
  </si>
  <si>
    <t>count of da</t>
  </si>
  <si>
    <t>count of ne</t>
  </si>
  <si>
    <t>Da li ste zainteresovani za korištenje platforme koja objedinjuje sve gore navedene funkcionalnosti?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</si>
</sst>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1"/>
      <color rgb="FF9C0006"/>
      <name val="Arial"/>
      <family val="2"/>
      <charset val="238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2" xfId="0" applyFont="1" applyBorder="1"/>
    <xf numFmtId="0" fontId="3" fillId="2" borderId="2" xfId="2" applyBorder="1" applyAlignment="1">
      <alignment horizontal="center" vertical="center"/>
    </xf>
    <xf numFmtId="0" fontId="3" fillId="2" borderId="3" xfId="2" applyBorder="1" applyAlignment="1">
      <alignment horizontal="center" vertical="center"/>
    </xf>
    <xf numFmtId="0" fontId="1" fillId="0" borderId="13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8" xfId="0" applyFont="1" applyBorder="1"/>
    <xf numFmtId="49" fontId="3" fillId="2" borderId="7" xfId="2" applyNumberFormat="1" applyBorder="1" applyAlignment="1">
      <alignment horizontal="center" vertical="center"/>
    </xf>
    <xf numFmtId="49" fontId="3" fillId="2" borderId="2" xfId="2" applyNumberFormat="1" applyBorder="1" applyAlignment="1">
      <alignment horizontal="center" vertical="center"/>
    </xf>
    <xf numFmtId="49" fontId="3" fillId="2" borderId="3" xfId="2" applyNumberForma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164" fontId="1" fillId="0" borderId="7" xfId="0" applyNumberFormat="1" applyFont="1" applyBorder="1" applyAlignment="1">
      <alignment horizontal="center" vertical="center"/>
    </xf>
    <xf numFmtId="0" fontId="3" fillId="2" borderId="7" xfId="2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</cellXfs>
  <cellStyles count="3">
    <cellStyle name="Bad" xfId="2" builtinId="27"/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Svi fakulteti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Statistics!$C$1</c:f>
              <c:strCache>
                <c:ptCount val="1"/>
                <c:pt idx="0">
                  <c:v>3. Koliko često se prilikom izrade fakultetskih radova (eseja, projekata, domaćih zadaća i sl) konsultujete sa kolegama?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Statistics!$C$2</c:f>
              <c:numCache>
                <c:formatCode>0.00</c:formatCode>
                <c:ptCount val="1"/>
                <c:pt idx="0">
                  <c:v>4.3181818181818183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A-4AEC-A31E-5B6B9FC01F0D}"/>
            </c:ext>
          </c:extLst>
        </c:ser>
        <c:ser>
          <c:idx val="1"/>
          <c:order val="1"/>
          <c:tx>
            <c:strRef>
              <c:f>Statistics!$D$1</c:f>
              <c:strCache>
                <c:ptCount val="1"/>
                <c:pt idx="0">
                  <c:v>4. Koliko često koristite neku platformu za konsultacije/razmjenu povratnih informacija?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Statistics!$D$2</c:f>
              <c:numCache>
                <c:formatCode>0.00</c:formatCode>
                <c:ptCount val="1"/>
                <c:pt idx="0">
                  <c:v>3.8863636363636362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A-4AEC-A31E-5B6B9FC01F0D}"/>
            </c:ext>
          </c:extLst>
        </c:ser>
        <c:ser>
          <c:idx val="2"/>
          <c:order val="2"/>
          <c:tx>
            <c:strRef>
              <c:f>Statistics!$E$1</c:f>
              <c:strCache>
                <c:ptCount val="1"/>
                <c:pt idx="0">
                  <c:v>5. Koliko često koristite neku platformu za javno objavljivanje svojih radova?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Statistics!$E$2</c:f>
              <c:numCache>
                <c:formatCode>0.00</c:formatCode>
                <c:ptCount val="1"/>
                <c:pt idx="0">
                  <c:v>1.7272727272727273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A-4AEC-A31E-5B6B9FC01F0D}"/>
            </c:ext>
          </c:extLst>
        </c:ser>
        <c:ser>
          <c:idx val="3"/>
          <c:order val="3"/>
          <c:tx>
            <c:strRef>
              <c:f>Statistics!$F$1</c:f>
              <c:strCache>
                <c:ptCount val="1"/>
                <c:pt idx="0">
                  <c:v>5. Koliko često koristite neku platformu za kolaborativnu izradu radova (GitHub, Google docs i sl)?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Statistics!$F$2</c:f>
              <c:numCache>
                <c:formatCode>0.00</c:formatCode>
                <c:ptCount val="1"/>
                <c:pt idx="0">
                  <c:v>2.8977272727272729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9A-4AEC-A31E-5B6B9FC01F0D}"/>
            </c:ext>
          </c:extLst>
        </c:ser>
        <c:ser>
          <c:idx val="4"/>
          <c:order val="4"/>
          <c:tx>
            <c:strRef>
              <c:f>Statistics!$G$1</c:f>
              <c:strCache>
                <c:ptCount val="1"/>
                <c:pt idx="0">
                  <c:v>6. Koliko često koristite neku platformu za e-učenje (Classroom, Moodle i sl)?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Statistics!$G$2</c:f>
              <c:numCache>
                <c:formatCode>0.00</c:formatCode>
                <c:ptCount val="1"/>
                <c:pt idx="0">
                  <c:v>4.8068181818181817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A-4AEC-A31E-5B6B9FC0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176720"/>
        <c:axId val="1972982208"/>
      </c:barChart>
      <c:catAx>
        <c:axId val="19721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82208"/>
        <c:crosses val="autoZero"/>
        <c:auto val="1"/>
        <c:lblAlgn val="ctr"/>
        <c:lblOffset val="100"/>
        <c:noMultiLvlLbl val="0"/>
      </c:catAx>
      <c:valAx>
        <c:axId val="19729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Elektro</a:t>
            </a:r>
          </a:p>
        </c:rich>
      </c:tx>
      <c:layout>
        <c:manualLayout>
          <c:xMode val="edge"/>
          <c:yMode val="edge"/>
          <c:x val="0.40306933508311465"/>
          <c:y val="2.4369016536118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Statistics!$C$1</c:f>
              <c:strCache>
                <c:ptCount val="1"/>
                <c:pt idx="0">
                  <c:v>3. Koliko često se prilikom izrade fakultetskih radova (eseja, projekata, domaćih zadaća i sl) konsultujete sa kolegama?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Statistics!$C$3</c:f>
              <c:numCache>
                <c:formatCode>0.00</c:formatCode>
                <c:ptCount val="1"/>
                <c:pt idx="0">
                  <c:v>4.4909090909090912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1-4BEB-8F15-86CB72DF3873}"/>
            </c:ext>
          </c:extLst>
        </c:ser>
        <c:ser>
          <c:idx val="1"/>
          <c:order val="1"/>
          <c:tx>
            <c:strRef>
              <c:f>Statistics!$D$1</c:f>
              <c:strCache>
                <c:ptCount val="1"/>
                <c:pt idx="0">
                  <c:v>4. Koliko često koristite neku platformu za konsultacije/razmjenu povratnih informacija?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Statistics!$D$3</c:f>
              <c:numCache>
                <c:formatCode>0.00</c:formatCode>
                <c:ptCount val="1"/>
                <c:pt idx="0">
                  <c:v>4.0909090909090908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1-4BEB-8F15-86CB72DF3873}"/>
            </c:ext>
          </c:extLst>
        </c:ser>
        <c:ser>
          <c:idx val="2"/>
          <c:order val="2"/>
          <c:tx>
            <c:strRef>
              <c:f>Statistics!$E$1</c:f>
              <c:strCache>
                <c:ptCount val="1"/>
                <c:pt idx="0">
                  <c:v>5. Koliko često koristite neku platformu za javno objavljivanje svojih radova?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Statistics!$E$3</c:f>
              <c:numCache>
                <c:formatCode>0.00</c:formatCode>
                <c:ptCount val="1"/>
                <c:pt idx="0">
                  <c:v>1.6909090909090909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1-4BEB-8F15-86CB72DF3873}"/>
            </c:ext>
          </c:extLst>
        </c:ser>
        <c:ser>
          <c:idx val="3"/>
          <c:order val="3"/>
          <c:tx>
            <c:strRef>
              <c:f>Statistics!$F$1</c:f>
              <c:strCache>
                <c:ptCount val="1"/>
                <c:pt idx="0">
                  <c:v>5. Koliko često koristite neku platformu za kolaborativnu izradu radova (GitHub, Google docs i sl)?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Statistics!$F$3</c:f>
              <c:numCache>
                <c:formatCode>0.00</c:formatCode>
                <c:ptCount val="1"/>
                <c:pt idx="0">
                  <c:v>2.9454545454545453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1-4BEB-8F15-86CB72DF3873}"/>
            </c:ext>
          </c:extLst>
        </c:ser>
        <c:ser>
          <c:idx val="4"/>
          <c:order val="4"/>
          <c:tx>
            <c:strRef>
              <c:f>Statistics!$G$1</c:f>
              <c:strCache>
                <c:ptCount val="1"/>
                <c:pt idx="0">
                  <c:v>6. Koliko često koristite neku platformu za e-učenje (Classroom, Moodle i sl)?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Statistics!$G$3</c:f>
              <c:numCache>
                <c:formatCode>0.00</c:formatCode>
                <c:ptCount val="1"/>
                <c:pt idx="0">
                  <c:v>5.4545454545454541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21-4BEB-8F15-86CB72DF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258704"/>
        <c:axId val="1977854528"/>
      </c:barChart>
      <c:catAx>
        <c:axId val="19762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54528"/>
        <c:crosses val="autoZero"/>
        <c:auto val="1"/>
        <c:lblAlgn val="ctr"/>
        <c:lblOffset val="100"/>
        <c:noMultiLvlLbl val="0"/>
      </c:catAx>
      <c:valAx>
        <c:axId val="19778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Svi fakulteti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Statistics!$A$11:$A$12</c:f>
              <c:strCache>
                <c:ptCount val="2"/>
                <c:pt idx="0">
                  <c:v>count of da</c:v>
                </c:pt>
                <c:pt idx="1">
                  <c:v>count of ne</c:v>
                </c:pt>
              </c:strCache>
            </c:strRef>
          </c:cat>
          <c:val>
            <c:numRef>
              <c:f>Statistics!$B$11:$B$12</c:f>
              <c:numCache>
                <c:formatCode>General</c:formatCode>
                <c:ptCount val="2"/>
                <c:pt idx="0">
                  <c:v>84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9-451C-B69F-C2778880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Filoloski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Statistics!$C$1</c:f>
              <c:strCache>
                <c:ptCount val="1"/>
                <c:pt idx="0">
                  <c:v>3. Koliko često se prilikom izrade fakultetskih radova (eseja, projekata, domaćih zadaća i sl) konsultujete sa kolegama?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Statistics!$C$4</c:f>
              <c:numCache>
                <c:formatCode>0.00</c:formatCode>
                <c:ptCount val="1"/>
                <c:pt idx="0">
                  <c:v>4.5454545454545459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4-43B7-ABEA-498BB692E393}"/>
            </c:ext>
          </c:extLst>
        </c:ser>
        <c:ser>
          <c:idx val="1"/>
          <c:order val="1"/>
          <c:tx>
            <c:strRef>
              <c:f>Statistics!$D$1</c:f>
              <c:strCache>
                <c:ptCount val="1"/>
                <c:pt idx="0">
                  <c:v>4. Koliko često koristite neku platformu za konsultacije/razmjenu povratnih informacija?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Statistics!$D$4</c:f>
              <c:numCache>
                <c:formatCode>0.00</c:formatCode>
                <c:ptCount val="1"/>
                <c:pt idx="0">
                  <c:v>3.9090909090909092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4-43B7-ABEA-498BB692E393}"/>
            </c:ext>
          </c:extLst>
        </c:ser>
        <c:ser>
          <c:idx val="2"/>
          <c:order val="2"/>
          <c:tx>
            <c:strRef>
              <c:f>Statistics!$E$1</c:f>
              <c:strCache>
                <c:ptCount val="1"/>
                <c:pt idx="0">
                  <c:v>5. Koliko često koristite neku platformu za javno objavljivanje svojih radova?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Statistics!$E$4</c:f>
              <c:numCache>
                <c:formatCode>0.00</c:formatCode>
                <c:ptCount val="1"/>
                <c:pt idx="0">
                  <c:v>1.9090909090909092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E4-43B7-ABEA-498BB692E393}"/>
            </c:ext>
          </c:extLst>
        </c:ser>
        <c:ser>
          <c:idx val="3"/>
          <c:order val="3"/>
          <c:tx>
            <c:strRef>
              <c:f>Statistics!$F$1</c:f>
              <c:strCache>
                <c:ptCount val="1"/>
                <c:pt idx="0">
                  <c:v>5. Koliko često koristite neku platformu za kolaborativnu izradu radova (GitHub, Google docs i sl)?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Statistics!$F$4</c:f>
              <c:numCache>
                <c:formatCode>0.00</c:formatCode>
                <c:ptCount val="1"/>
                <c:pt idx="0">
                  <c:v>3.1818181818181817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E4-43B7-ABEA-498BB692E393}"/>
            </c:ext>
          </c:extLst>
        </c:ser>
        <c:ser>
          <c:idx val="4"/>
          <c:order val="4"/>
          <c:tx>
            <c:strRef>
              <c:f>Statistics!$G$1</c:f>
              <c:strCache>
                <c:ptCount val="1"/>
                <c:pt idx="0">
                  <c:v>6. Koliko često koristite neku platformu za e-učenje (Classroom, Moodle i sl)?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Statistics!$G$4</c:f>
              <c:numCache>
                <c:formatCode>0.00</c:formatCode>
                <c:ptCount val="1"/>
                <c:pt idx="0">
                  <c:v>4.3636363636363633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4-43B7-ABEA-498BB692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261584"/>
        <c:axId val="1965592336"/>
      </c:barChart>
      <c:catAx>
        <c:axId val="19762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92336"/>
        <c:crosses val="autoZero"/>
        <c:auto val="1"/>
        <c:lblAlgn val="ctr"/>
        <c:lblOffset val="100"/>
        <c:noMultiLvlLbl val="0"/>
      </c:catAx>
      <c:valAx>
        <c:axId val="19655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Bezbjednosne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Statistics!$C$1</c:f>
              <c:strCache>
                <c:ptCount val="1"/>
                <c:pt idx="0">
                  <c:v>3. Koliko često se prilikom izrade fakultetskih radova (eseja, projekata, domaćih zadaća i sl) konsultujete sa kolegama?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Statistics!$C$5</c:f>
              <c:numCache>
                <c:formatCode>0.00</c:formatCode>
                <c:ptCount val="1"/>
                <c:pt idx="0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2-484E-877E-932847B0C6BB}"/>
            </c:ext>
          </c:extLst>
        </c:ser>
        <c:ser>
          <c:idx val="1"/>
          <c:order val="1"/>
          <c:tx>
            <c:strRef>
              <c:f>Statistics!$D$1</c:f>
              <c:strCache>
                <c:ptCount val="1"/>
                <c:pt idx="0">
                  <c:v>4. Koliko često koristite neku platformu za konsultacije/razmjenu povratnih informacija?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Statistics!$D$5</c:f>
              <c:numCache>
                <c:formatCode>0.00</c:formatCode>
                <c:ptCount val="1"/>
                <c:pt idx="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2-484E-877E-932847B0C6BB}"/>
            </c:ext>
          </c:extLst>
        </c:ser>
        <c:ser>
          <c:idx val="2"/>
          <c:order val="2"/>
          <c:tx>
            <c:strRef>
              <c:f>Statistics!$E$1</c:f>
              <c:strCache>
                <c:ptCount val="1"/>
                <c:pt idx="0">
                  <c:v>5. Koliko često koristite neku platformu za javno objavljivanje svojih radova?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Statistics!$E$5</c:f>
              <c:numCache>
                <c:formatCode>0.00</c:formatCode>
                <c:ptCount val="1"/>
                <c:pt idx="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2-484E-877E-932847B0C6BB}"/>
            </c:ext>
          </c:extLst>
        </c:ser>
        <c:ser>
          <c:idx val="3"/>
          <c:order val="3"/>
          <c:tx>
            <c:strRef>
              <c:f>Statistics!$F$1</c:f>
              <c:strCache>
                <c:ptCount val="1"/>
                <c:pt idx="0">
                  <c:v>5. Koliko često koristite neku platformu za kolaborativnu izradu radova (GitHub, Google docs i sl)?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Statistics!$F$5</c:f>
              <c:numCache>
                <c:formatCode>0.00</c:formatCode>
                <c:ptCount val="1"/>
                <c:pt idx="0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2-484E-877E-932847B0C6BB}"/>
            </c:ext>
          </c:extLst>
        </c:ser>
        <c:ser>
          <c:idx val="4"/>
          <c:order val="4"/>
          <c:tx>
            <c:strRef>
              <c:f>Statistics!$G$1</c:f>
              <c:strCache>
                <c:ptCount val="1"/>
                <c:pt idx="0">
                  <c:v>6. Koliko često koristite neku platformu za e-učenje (Classroom, Moodle i sl)?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Statistics!$G$5</c:f>
              <c:numCache>
                <c:formatCode>0.00</c:formatCode>
                <c:ptCount val="1"/>
                <c:pt idx="0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22-484E-877E-932847B0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624912"/>
        <c:axId val="1965594816"/>
      </c:barChart>
      <c:catAx>
        <c:axId val="1782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94816"/>
        <c:crosses val="autoZero"/>
        <c:auto val="1"/>
        <c:lblAlgn val="ctr"/>
        <c:lblOffset val="100"/>
        <c:noMultiLvlLbl val="0"/>
      </c:catAx>
      <c:valAx>
        <c:axId val="19655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314325</xdr:rowOff>
    </xdr:from>
    <xdr:to>
      <xdr:col>17</xdr:col>
      <xdr:colOff>38100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17816-0E28-655A-B1F2-16AD7B331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309562</xdr:colOff>
      <xdr:row>19</xdr:row>
      <xdr:rowOff>47625</xdr:rowOff>
    </xdr:from>
    <xdr:to>
      <xdr:col>17</xdr:col>
      <xdr:colOff>4762</xdr:colOff>
      <xdr:row>41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12E8B9-AEF1-4DEB-F495-F3195757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13</xdr:row>
      <xdr:rowOff>57150</xdr:rowOff>
    </xdr:from>
    <xdr:to>
      <xdr:col>4</xdr:col>
      <xdr:colOff>976312</xdr:colOff>
      <xdr:row>30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239E89-724D-67F4-1E90-9419437AF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785812</xdr:colOff>
      <xdr:row>13</xdr:row>
      <xdr:rowOff>66674</xdr:rowOff>
    </xdr:from>
    <xdr:to>
      <xdr:col>9</xdr:col>
      <xdr:colOff>271462</xdr:colOff>
      <xdr:row>33</xdr:row>
      <xdr:rowOff>95249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A6318C-EFEE-D1CD-9E86-89E106E1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300037</xdr:colOff>
      <xdr:row>30</xdr:row>
      <xdr:rowOff>9525</xdr:rowOff>
    </xdr:from>
    <xdr:to>
      <xdr:col>4</xdr:col>
      <xdr:colOff>890587</xdr:colOff>
      <xdr:row>49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ED09ED-3321-9A63-48C1-99B02C598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"/>
  <sheetViews>
    <sheetView topLeftCell="C1" workbookViewId="0">
      <pane ySplit="1" topLeftCell="A54" activePane="bottomLeft" state="frozen"/>
      <selection pane="bottomLeft" activeCell="K1" sqref="K1"/>
    </sheetView>
  </sheetViews>
  <sheetFormatPr defaultColWidth="12.5703125" defaultRowHeight="15.75" customHeight="1" x14ac:dyDescent="0.2"/>
  <cols>
    <col min="1" max="18" width="18.85546875" customWidth="1"/>
  </cols>
  <sheetData>
    <row r="1" spans="1:12" ht="14.25" thickTop="1" thickBot="1" x14ac:dyDescent="0.25">
      <c r="A1" s="14" t="s">
        <v>0</v>
      </c>
      <c r="B1" s="14" t="s">
        <v>1</v>
      </c>
      <c r="C1" s="11" t="s">
        <v>2</v>
      </c>
      <c r="D1" s="21" t="s">
        <v>3</v>
      </c>
      <c r="E1" s="22" t="s">
        <v>4</v>
      </c>
      <c r="F1" s="14" t="s">
        <v>5</v>
      </c>
      <c r="G1" s="14" t="s">
        <v>6</v>
      </c>
      <c r="H1" s="14" t="s">
        <v>7</v>
      </c>
      <c r="I1" s="11" t="s">
        <v>8</v>
      </c>
      <c r="J1" s="21" t="s">
        <v>9</v>
      </c>
      <c r="K1" s="21" t="s">
        <v>10</v>
      </c>
      <c r="L1" s="17" t="s">
        <v>11</v>
      </c>
    </row>
    <row r="2" spans="1:12" ht="15" thickTop="1" x14ac:dyDescent="0.2">
      <c r="A2" s="23">
        <v>45238.584287673613</v>
      </c>
      <c r="B2" s="6">
        <v>0</v>
      </c>
      <c r="C2" s="24" t="s">
        <v>12</v>
      </c>
      <c r="D2" s="6" t="s">
        <v>13</v>
      </c>
      <c r="E2" s="7">
        <v>5</v>
      </c>
      <c r="F2" s="6">
        <v>4</v>
      </c>
      <c r="G2" s="6">
        <v>1</v>
      </c>
      <c r="H2" s="6">
        <v>1</v>
      </c>
      <c r="I2" s="5">
        <v>6</v>
      </c>
      <c r="J2" s="6" t="s">
        <v>14</v>
      </c>
      <c r="K2" s="18" t="s">
        <v>12</v>
      </c>
    </row>
    <row r="3" spans="1:12" ht="14.25" x14ac:dyDescent="0.2">
      <c r="A3" s="15">
        <v>45238.585102106481</v>
      </c>
      <c r="B3" s="1">
        <v>0</v>
      </c>
      <c r="C3" s="12" t="s">
        <v>12</v>
      </c>
      <c r="D3" s="1" t="s">
        <v>13</v>
      </c>
      <c r="E3" s="8">
        <v>6</v>
      </c>
      <c r="F3" s="1">
        <v>5</v>
      </c>
      <c r="G3" s="1">
        <v>1</v>
      </c>
      <c r="H3" s="1">
        <v>3</v>
      </c>
      <c r="I3" s="3">
        <v>6</v>
      </c>
      <c r="J3" s="1" t="s">
        <v>15</v>
      </c>
      <c r="K3" s="19" t="s">
        <v>12</v>
      </c>
    </row>
    <row r="4" spans="1:12" ht="14.25" x14ac:dyDescent="0.2">
      <c r="A4" s="15">
        <v>45238.585188344907</v>
      </c>
      <c r="B4" s="1">
        <v>0</v>
      </c>
      <c r="C4" s="12" t="s">
        <v>12</v>
      </c>
      <c r="D4" s="1" t="s">
        <v>13</v>
      </c>
      <c r="E4" s="8">
        <v>5</v>
      </c>
      <c r="F4" s="1">
        <v>5</v>
      </c>
      <c r="G4" s="1">
        <v>3</v>
      </c>
      <c r="H4" s="1">
        <v>3</v>
      </c>
      <c r="I4" s="3">
        <v>5</v>
      </c>
      <c r="J4" s="1" t="s">
        <v>16</v>
      </c>
      <c r="K4" s="19" t="s">
        <v>12</v>
      </c>
    </row>
    <row r="5" spans="1:12" ht="14.25" x14ac:dyDescent="0.2">
      <c r="A5" s="15">
        <v>45238.587765208329</v>
      </c>
      <c r="B5" s="1">
        <v>0</v>
      </c>
      <c r="C5" s="12" t="s">
        <v>12</v>
      </c>
      <c r="D5" s="1" t="s">
        <v>13</v>
      </c>
      <c r="E5" s="8">
        <v>5</v>
      </c>
      <c r="F5" s="1">
        <v>5</v>
      </c>
      <c r="G5" s="1">
        <v>1</v>
      </c>
      <c r="H5" s="1">
        <v>3</v>
      </c>
      <c r="I5" s="3">
        <v>5</v>
      </c>
      <c r="J5" s="1" t="s">
        <v>17</v>
      </c>
      <c r="K5" s="19" t="s">
        <v>12</v>
      </c>
    </row>
    <row r="6" spans="1:12" ht="14.25" x14ac:dyDescent="0.2">
      <c r="A6" s="15">
        <v>45238.588247557869</v>
      </c>
      <c r="B6" s="1">
        <v>0</v>
      </c>
      <c r="C6" s="12" t="s">
        <v>12</v>
      </c>
      <c r="D6" s="1" t="s">
        <v>13</v>
      </c>
      <c r="E6" s="8">
        <v>5</v>
      </c>
      <c r="F6" s="1">
        <v>5</v>
      </c>
      <c r="G6" s="1">
        <v>1</v>
      </c>
      <c r="H6" s="1">
        <v>3</v>
      </c>
      <c r="I6" s="3">
        <v>4</v>
      </c>
      <c r="J6" s="1" t="s">
        <v>18</v>
      </c>
      <c r="K6" s="19" t="s">
        <v>12</v>
      </c>
    </row>
    <row r="7" spans="1:12" ht="14.25" x14ac:dyDescent="0.2">
      <c r="A7" s="15">
        <v>45238.588373148144</v>
      </c>
      <c r="B7" s="1">
        <v>0</v>
      </c>
      <c r="C7" s="12" t="s">
        <v>12</v>
      </c>
      <c r="D7" s="1" t="s">
        <v>13</v>
      </c>
      <c r="E7" s="8">
        <v>3</v>
      </c>
      <c r="F7" s="1">
        <v>4</v>
      </c>
      <c r="G7" s="1">
        <v>1</v>
      </c>
      <c r="H7" s="1">
        <v>1</v>
      </c>
      <c r="I7" s="3">
        <v>5</v>
      </c>
      <c r="J7" s="1" t="s">
        <v>19</v>
      </c>
      <c r="K7" s="19" t="s">
        <v>12</v>
      </c>
    </row>
    <row r="8" spans="1:12" ht="14.25" x14ac:dyDescent="0.2">
      <c r="A8" s="15">
        <v>45238.588691956014</v>
      </c>
      <c r="B8" s="1">
        <v>0</v>
      </c>
      <c r="C8" s="12" t="s">
        <v>12</v>
      </c>
      <c r="D8" s="1" t="s">
        <v>13</v>
      </c>
      <c r="E8" s="8">
        <v>5</v>
      </c>
      <c r="F8" s="1">
        <v>3</v>
      </c>
      <c r="G8" s="1">
        <v>1</v>
      </c>
      <c r="H8" s="1">
        <v>2</v>
      </c>
      <c r="I8" s="3">
        <v>5</v>
      </c>
      <c r="J8" s="1" t="s">
        <v>20</v>
      </c>
      <c r="K8" s="19" t="s">
        <v>12</v>
      </c>
    </row>
    <row r="9" spans="1:12" ht="14.25" x14ac:dyDescent="0.2">
      <c r="A9" s="15">
        <v>45238.589044004635</v>
      </c>
      <c r="B9" s="1">
        <v>0</v>
      </c>
      <c r="C9" s="12" t="s">
        <v>12</v>
      </c>
      <c r="D9" s="1" t="s">
        <v>13</v>
      </c>
      <c r="E9" s="8">
        <v>3</v>
      </c>
      <c r="F9" s="1">
        <v>4</v>
      </c>
      <c r="G9" s="1">
        <v>3</v>
      </c>
      <c r="H9" s="1">
        <v>4</v>
      </c>
      <c r="I9" s="3">
        <v>6</v>
      </c>
      <c r="J9" s="1" t="s">
        <v>21</v>
      </c>
      <c r="K9" s="19" t="s">
        <v>22</v>
      </c>
    </row>
    <row r="10" spans="1:12" ht="14.25" x14ac:dyDescent="0.2">
      <c r="A10" s="15">
        <v>45238.5891094213</v>
      </c>
      <c r="B10" s="1">
        <v>0</v>
      </c>
      <c r="C10" s="12" t="s">
        <v>12</v>
      </c>
      <c r="D10" s="1" t="s">
        <v>13</v>
      </c>
      <c r="E10" s="8">
        <v>2</v>
      </c>
      <c r="F10" s="1">
        <v>1</v>
      </c>
      <c r="G10" s="1">
        <v>2</v>
      </c>
      <c r="H10" s="1">
        <v>2</v>
      </c>
      <c r="I10" s="3">
        <v>6</v>
      </c>
      <c r="J10" s="1" t="s">
        <v>23</v>
      </c>
      <c r="K10" s="19" t="s">
        <v>12</v>
      </c>
    </row>
    <row r="11" spans="1:12" ht="14.25" x14ac:dyDescent="0.2">
      <c r="A11" s="15">
        <v>45238.590213171294</v>
      </c>
      <c r="B11" s="1">
        <v>0</v>
      </c>
      <c r="C11" s="12" t="s">
        <v>12</v>
      </c>
      <c r="D11" s="1" t="s">
        <v>13</v>
      </c>
      <c r="E11" s="8">
        <v>6</v>
      </c>
      <c r="F11" s="1">
        <v>4</v>
      </c>
      <c r="G11" s="1">
        <v>1</v>
      </c>
      <c r="H11" s="1">
        <v>5</v>
      </c>
      <c r="I11" s="3">
        <v>5</v>
      </c>
      <c r="J11" s="1" t="s">
        <v>24</v>
      </c>
      <c r="K11" s="19" t="s">
        <v>12</v>
      </c>
    </row>
    <row r="12" spans="1:12" ht="14.25" x14ac:dyDescent="0.2">
      <c r="A12" s="15">
        <v>45238.590871458335</v>
      </c>
      <c r="B12" s="1">
        <v>0</v>
      </c>
      <c r="C12" s="12" t="s">
        <v>12</v>
      </c>
      <c r="D12" s="1" t="s">
        <v>13</v>
      </c>
      <c r="E12" s="8">
        <v>6</v>
      </c>
      <c r="F12" s="1">
        <v>5</v>
      </c>
      <c r="G12" s="1">
        <v>1</v>
      </c>
      <c r="H12" s="1">
        <v>3</v>
      </c>
      <c r="I12" s="3">
        <v>6</v>
      </c>
      <c r="J12" s="1" t="s">
        <v>25</v>
      </c>
      <c r="K12" s="19" t="s">
        <v>12</v>
      </c>
    </row>
    <row r="13" spans="1:12" ht="14.25" x14ac:dyDescent="0.2">
      <c r="A13" s="15">
        <v>45238.592263472223</v>
      </c>
      <c r="B13" s="1">
        <v>0</v>
      </c>
      <c r="C13" s="12" t="s">
        <v>12</v>
      </c>
      <c r="D13" s="1" t="s">
        <v>13</v>
      </c>
      <c r="E13" s="8">
        <v>6</v>
      </c>
      <c r="F13" s="1">
        <v>6</v>
      </c>
      <c r="G13" s="1">
        <v>1</v>
      </c>
      <c r="H13" s="1">
        <v>3</v>
      </c>
      <c r="I13" s="3">
        <v>6</v>
      </c>
      <c r="J13" s="1" t="s">
        <v>21</v>
      </c>
      <c r="K13" s="19" t="s">
        <v>12</v>
      </c>
    </row>
    <row r="14" spans="1:12" ht="14.25" x14ac:dyDescent="0.2">
      <c r="A14" s="15">
        <v>45238.597340300927</v>
      </c>
      <c r="B14" s="1">
        <v>0</v>
      </c>
      <c r="C14" s="12" t="s">
        <v>12</v>
      </c>
      <c r="D14" s="1" t="s">
        <v>13</v>
      </c>
      <c r="E14" s="8">
        <v>5</v>
      </c>
      <c r="F14" s="1">
        <v>6</v>
      </c>
      <c r="G14" s="1">
        <v>2</v>
      </c>
      <c r="H14" s="1">
        <v>1</v>
      </c>
      <c r="I14" s="3">
        <v>6</v>
      </c>
      <c r="J14" s="1" t="s">
        <v>26</v>
      </c>
      <c r="K14" s="19" t="s">
        <v>12</v>
      </c>
    </row>
    <row r="15" spans="1:12" ht="14.25" x14ac:dyDescent="0.2">
      <c r="A15" s="15">
        <v>45238.606439594907</v>
      </c>
      <c r="B15" s="1">
        <v>0</v>
      </c>
      <c r="C15" s="12" t="s">
        <v>12</v>
      </c>
      <c r="D15" s="1" t="s">
        <v>13</v>
      </c>
      <c r="E15" s="8">
        <v>6</v>
      </c>
      <c r="F15" s="1">
        <v>6</v>
      </c>
      <c r="G15" s="1">
        <v>1</v>
      </c>
      <c r="H15" s="1">
        <v>5</v>
      </c>
      <c r="I15" s="3">
        <v>6</v>
      </c>
      <c r="J15" s="1" t="s">
        <v>27</v>
      </c>
      <c r="K15" s="19" t="s">
        <v>12</v>
      </c>
    </row>
    <row r="16" spans="1:12" ht="14.25" x14ac:dyDescent="0.2">
      <c r="A16" s="15">
        <v>45238.609486423607</v>
      </c>
      <c r="B16" s="1">
        <v>0</v>
      </c>
      <c r="C16" s="12" t="s">
        <v>12</v>
      </c>
      <c r="D16" s="1" t="s">
        <v>13</v>
      </c>
      <c r="E16" s="8">
        <v>4</v>
      </c>
      <c r="F16" s="1">
        <v>5</v>
      </c>
      <c r="G16" s="1">
        <v>2</v>
      </c>
      <c r="H16" s="1">
        <v>2</v>
      </c>
      <c r="I16" s="3">
        <v>4</v>
      </c>
      <c r="J16" s="1" t="s">
        <v>23</v>
      </c>
      <c r="K16" s="19" t="s">
        <v>12</v>
      </c>
    </row>
    <row r="17" spans="1:11" ht="14.25" x14ac:dyDescent="0.2">
      <c r="A17" s="15">
        <v>45238.618288750004</v>
      </c>
      <c r="B17" s="1">
        <v>0</v>
      </c>
      <c r="C17" s="12" t="s">
        <v>12</v>
      </c>
      <c r="D17" s="1" t="s">
        <v>13</v>
      </c>
      <c r="E17" s="8">
        <v>6</v>
      </c>
      <c r="F17" s="1">
        <v>4</v>
      </c>
      <c r="G17" s="1">
        <v>1</v>
      </c>
      <c r="H17" s="1">
        <v>2</v>
      </c>
      <c r="I17" s="3">
        <v>4</v>
      </c>
      <c r="J17" s="1" t="s">
        <v>26</v>
      </c>
      <c r="K17" s="19" t="s">
        <v>12</v>
      </c>
    </row>
    <row r="18" spans="1:11" ht="14.25" x14ac:dyDescent="0.2">
      <c r="A18" s="15">
        <v>45238.629477141207</v>
      </c>
      <c r="B18" s="1">
        <v>0</v>
      </c>
      <c r="C18" s="12" t="s">
        <v>12</v>
      </c>
      <c r="D18" s="1" t="s">
        <v>13</v>
      </c>
      <c r="E18" s="8">
        <v>5</v>
      </c>
      <c r="F18" s="1">
        <v>2</v>
      </c>
      <c r="G18" s="1">
        <v>1</v>
      </c>
      <c r="H18" s="1">
        <v>1</v>
      </c>
      <c r="I18" s="3">
        <v>5</v>
      </c>
      <c r="J18" s="1" t="s">
        <v>28</v>
      </c>
      <c r="K18" s="19" t="s">
        <v>12</v>
      </c>
    </row>
    <row r="19" spans="1:11" ht="14.25" x14ac:dyDescent="0.2">
      <c r="A19" s="15">
        <v>45238.634754699073</v>
      </c>
      <c r="B19" s="1">
        <v>0</v>
      </c>
      <c r="C19" s="12" t="s">
        <v>12</v>
      </c>
      <c r="D19" s="1" t="s">
        <v>13</v>
      </c>
      <c r="E19" s="8">
        <v>4</v>
      </c>
      <c r="F19" s="1">
        <v>5</v>
      </c>
      <c r="G19" s="1">
        <v>1</v>
      </c>
      <c r="H19" s="1">
        <v>2</v>
      </c>
      <c r="I19" s="3">
        <v>5</v>
      </c>
      <c r="J19" s="1" t="s">
        <v>29</v>
      </c>
      <c r="K19" s="19" t="s">
        <v>12</v>
      </c>
    </row>
    <row r="20" spans="1:11" ht="14.25" x14ac:dyDescent="0.2">
      <c r="A20" s="15">
        <v>45238.638354502313</v>
      </c>
      <c r="B20" s="1">
        <v>0</v>
      </c>
      <c r="C20" s="12" t="s">
        <v>12</v>
      </c>
      <c r="D20" s="1" t="s">
        <v>13</v>
      </c>
      <c r="E20" s="8">
        <v>4</v>
      </c>
      <c r="F20" s="1">
        <v>5</v>
      </c>
      <c r="G20" s="1">
        <v>2</v>
      </c>
      <c r="H20" s="1">
        <v>3</v>
      </c>
      <c r="I20" s="3">
        <v>6</v>
      </c>
      <c r="J20" s="1" t="s">
        <v>30</v>
      </c>
      <c r="K20" s="19" t="s">
        <v>12</v>
      </c>
    </row>
    <row r="21" spans="1:11" ht="14.25" x14ac:dyDescent="0.2">
      <c r="A21" s="15">
        <v>45238.641038553236</v>
      </c>
      <c r="B21" s="1">
        <v>0</v>
      </c>
      <c r="C21" s="12" t="s">
        <v>12</v>
      </c>
      <c r="D21" s="1" t="s">
        <v>13</v>
      </c>
      <c r="E21" s="8">
        <v>6</v>
      </c>
      <c r="F21" s="1">
        <v>6</v>
      </c>
      <c r="G21" s="1">
        <v>1</v>
      </c>
      <c r="H21" s="1">
        <v>4</v>
      </c>
      <c r="I21" s="3">
        <v>6</v>
      </c>
      <c r="J21" s="1" t="s">
        <v>31</v>
      </c>
      <c r="K21" s="19" t="s">
        <v>12</v>
      </c>
    </row>
    <row r="22" spans="1:11" ht="14.25" x14ac:dyDescent="0.2">
      <c r="A22" s="15">
        <v>45238.673855868052</v>
      </c>
      <c r="B22" s="1">
        <v>0</v>
      </c>
      <c r="C22" s="12" t="s">
        <v>12</v>
      </c>
      <c r="D22" s="1" t="s">
        <v>13</v>
      </c>
      <c r="E22" s="8">
        <v>3</v>
      </c>
      <c r="F22" s="1">
        <v>6</v>
      </c>
      <c r="G22" s="1">
        <v>1</v>
      </c>
      <c r="H22" s="1">
        <v>2</v>
      </c>
      <c r="I22" s="3">
        <v>6</v>
      </c>
      <c r="J22" s="1" t="s">
        <v>15</v>
      </c>
      <c r="K22" s="19" t="s">
        <v>12</v>
      </c>
    </row>
    <row r="23" spans="1:11" ht="14.25" x14ac:dyDescent="0.2">
      <c r="A23" s="15">
        <v>45238.695035416662</v>
      </c>
      <c r="B23" s="1">
        <v>0</v>
      </c>
      <c r="C23" s="12" t="s">
        <v>12</v>
      </c>
      <c r="D23" s="1" t="s">
        <v>13</v>
      </c>
      <c r="E23" s="8">
        <v>3</v>
      </c>
      <c r="F23" s="1">
        <v>4</v>
      </c>
      <c r="G23" s="1">
        <v>1</v>
      </c>
      <c r="H23" s="1">
        <v>1</v>
      </c>
      <c r="I23" s="3">
        <v>5</v>
      </c>
      <c r="J23" s="1" t="s">
        <v>28</v>
      </c>
      <c r="K23" s="19" t="s">
        <v>12</v>
      </c>
    </row>
    <row r="24" spans="1:11" ht="14.25" x14ac:dyDescent="0.2">
      <c r="A24" s="15">
        <v>45238.696724328707</v>
      </c>
      <c r="B24" s="1">
        <v>0</v>
      </c>
      <c r="C24" s="12" t="s">
        <v>12</v>
      </c>
      <c r="D24" s="1" t="s">
        <v>13</v>
      </c>
      <c r="E24" s="8">
        <v>4</v>
      </c>
      <c r="F24" s="1">
        <v>6</v>
      </c>
      <c r="G24" s="1">
        <v>1</v>
      </c>
      <c r="H24" s="1">
        <v>1</v>
      </c>
      <c r="I24" s="3">
        <v>6</v>
      </c>
      <c r="J24" s="1" t="s">
        <v>32</v>
      </c>
      <c r="K24" s="19" t="s">
        <v>12</v>
      </c>
    </row>
    <row r="25" spans="1:11" ht="14.25" x14ac:dyDescent="0.2">
      <c r="A25" s="15">
        <v>45238.718385405096</v>
      </c>
      <c r="B25" s="1">
        <v>0</v>
      </c>
      <c r="C25" s="12" t="s">
        <v>12</v>
      </c>
      <c r="D25" s="1" t="s">
        <v>13</v>
      </c>
      <c r="E25" s="8">
        <v>3</v>
      </c>
      <c r="F25" s="1">
        <v>2</v>
      </c>
      <c r="G25" s="1">
        <v>1</v>
      </c>
      <c r="H25" s="1">
        <v>4</v>
      </c>
      <c r="I25" s="3">
        <v>6</v>
      </c>
      <c r="J25" s="1" t="s">
        <v>33</v>
      </c>
      <c r="K25" s="19" t="s">
        <v>12</v>
      </c>
    </row>
    <row r="26" spans="1:11" ht="14.25" x14ac:dyDescent="0.2">
      <c r="A26" s="15">
        <v>45238.725355416667</v>
      </c>
      <c r="B26" s="1">
        <v>0</v>
      </c>
      <c r="C26" s="12" t="s">
        <v>12</v>
      </c>
      <c r="D26" s="1" t="s">
        <v>13</v>
      </c>
      <c r="E26" s="8">
        <v>3</v>
      </c>
      <c r="F26" s="1">
        <v>5</v>
      </c>
      <c r="G26" s="1">
        <v>3</v>
      </c>
      <c r="H26" s="1">
        <v>5</v>
      </c>
      <c r="I26" s="3">
        <v>6</v>
      </c>
      <c r="J26" s="1" t="s">
        <v>34</v>
      </c>
      <c r="K26" s="19" t="s">
        <v>12</v>
      </c>
    </row>
    <row r="27" spans="1:11" ht="14.25" x14ac:dyDescent="0.2">
      <c r="A27" s="15">
        <v>45238.72889273148</v>
      </c>
      <c r="B27" s="1">
        <v>0</v>
      </c>
      <c r="C27" s="12" t="s">
        <v>12</v>
      </c>
      <c r="D27" s="1" t="s">
        <v>13</v>
      </c>
      <c r="E27" s="8">
        <v>4</v>
      </c>
      <c r="F27" s="1">
        <v>2</v>
      </c>
      <c r="G27" s="1">
        <v>1</v>
      </c>
      <c r="H27" s="1">
        <v>2</v>
      </c>
      <c r="I27" s="3">
        <v>6</v>
      </c>
      <c r="J27" s="1" t="s">
        <v>35</v>
      </c>
      <c r="K27" s="19" t="s">
        <v>12</v>
      </c>
    </row>
    <row r="28" spans="1:11" ht="14.25" x14ac:dyDescent="0.2">
      <c r="A28" s="15">
        <v>45238.734889571759</v>
      </c>
      <c r="B28" s="1">
        <v>0</v>
      </c>
      <c r="C28" s="12" t="s">
        <v>12</v>
      </c>
      <c r="D28" s="1" t="s">
        <v>13</v>
      </c>
      <c r="E28" s="8">
        <v>4</v>
      </c>
      <c r="F28" s="1">
        <v>3</v>
      </c>
      <c r="G28" s="1">
        <v>3</v>
      </c>
      <c r="H28" s="1">
        <v>4</v>
      </c>
      <c r="I28" s="3">
        <v>5</v>
      </c>
      <c r="J28" s="1" t="s">
        <v>36</v>
      </c>
      <c r="K28" s="19" t="s">
        <v>12</v>
      </c>
    </row>
    <row r="29" spans="1:11" ht="14.25" x14ac:dyDescent="0.2">
      <c r="A29" s="15">
        <v>45238.835750416663</v>
      </c>
      <c r="B29" s="1">
        <v>0</v>
      </c>
      <c r="C29" s="12" t="s">
        <v>12</v>
      </c>
      <c r="D29" s="1" t="s">
        <v>13</v>
      </c>
      <c r="E29" s="8">
        <v>4</v>
      </c>
      <c r="F29" s="1">
        <v>5</v>
      </c>
      <c r="G29" s="1">
        <v>2</v>
      </c>
      <c r="H29" s="1">
        <v>2</v>
      </c>
      <c r="I29" s="3">
        <v>5</v>
      </c>
      <c r="J29" s="1" t="s">
        <v>37</v>
      </c>
      <c r="K29" s="19" t="s">
        <v>12</v>
      </c>
    </row>
    <row r="30" spans="1:11" ht="14.25" x14ac:dyDescent="0.2">
      <c r="A30" s="15">
        <v>45238.838624189812</v>
      </c>
      <c r="B30" s="1">
        <v>0</v>
      </c>
      <c r="C30" s="12" t="s">
        <v>12</v>
      </c>
      <c r="D30" s="1" t="s">
        <v>13</v>
      </c>
      <c r="E30" s="8">
        <v>3</v>
      </c>
      <c r="F30" s="1">
        <v>3</v>
      </c>
      <c r="G30" s="1">
        <v>1</v>
      </c>
      <c r="H30" s="1">
        <v>1</v>
      </c>
      <c r="I30" s="3">
        <v>6</v>
      </c>
      <c r="J30" s="1" t="s">
        <v>38</v>
      </c>
      <c r="K30" s="19" t="s">
        <v>12</v>
      </c>
    </row>
    <row r="31" spans="1:11" ht="14.25" x14ac:dyDescent="0.2">
      <c r="A31" s="15">
        <v>45238.850539178238</v>
      </c>
      <c r="B31" s="1">
        <v>0</v>
      </c>
      <c r="C31" s="12" t="s">
        <v>12</v>
      </c>
      <c r="D31" s="1" t="s">
        <v>13</v>
      </c>
      <c r="E31" s="8">
        <v>5</v>
      </c>
      <c r="F31" s="1">
        <v>2</v>
      </c>
      <c r="G31" s="1">
        <v>2</v>
      </c>
      <c r="H31" s="1">
        <v>1</v>
      </c>
      <c r="I31" s="3">
        <v>6</v>
      </c>
      <c r="J31" s="1" t="s">
        <v>39</v>
      </c>
      <c r="K31" s="19" t="s">
        <v>12</v>
      </c>
    </row>
    <row r="32" spans="1:11" ht="14.25" x14ac:dyDescent="0.2">
      <c r="A32" s="15">
        <v>45239.372964895832</v>
      </c>
      <c r="B32" s="1">
        <v>0</v>
      </c>
      <c r="C32" s="12" t="s">
        <v>12</v>
      </c>
      <c r="D32" s="1" t="s">
        <v>13</v>
      </c>
      <c r="E32" s="8">
        <v>5</v>
      </c>
      <c r="F32" s="1">
        <v>4</v>
      </c>
      <c r="G32" s="1">
        <v>1</v>
      </c>
      <c r="H32" s="1">
        <v>2</v>
      </c>
      <c r="I32" s="3">
        <v>3</v>
      </c>
      <c r="J32" s="1" t="s">
        <v>40</v>
      </c>
      <c r="K32" s="19" t="s">
        <v>12</v>
      </c>
    </row>
    <row r="33" spans="1:11" ht="14.25" x14ac:dyDescent="0.2">
      <c r="A33" s="15">
        <v>45240.395832731483</v>
      </c>
      <c r="B33" s="1">
        <v>0</v>
      </c>
      <c r="C33" s="12" t="s">
        <v>12</v>
      </c>
      <c r="D33" s="1" t="s">
        <v>13</v>
      </c>
      <c r="E33" s="8">
        <v>3</v>
      </c>
      <c r="F33" s="1">
        <v>3</v>
      </c>
      <c r="G33" s="1">
        <v>5</v>
      </c>
      <c r="H33" s="1">
        <v>3</v>
      </c>
      <c r="I33" s="3">
        <v>5</v>
      </c>
      <c r="J33" s="1" t="s">
        <v>25</v>
      </c>
      <c r="K33" s="19" t="s">
        <v>12</v>
      </c>
    </row>
    <row r="34" spans="1:11" ht="14.25" x14ac:dyDescent="0.2">
      <c r="A34" s="15">
        <v>45240.396434328708</v>
      </c>
      <c r="B34" s="1">
        <v>0</v>
      </c>
      <c r="C34" s="12" t="s">
        <v>12</v>
      </c>
      <c r="D34" s="1" t="s">
        <v>13</v>
      </c>
      <c r="E34" s="8">
        <v>4</v>
      </c>
      <c r="F34" s="1">
        <v>4</v>
      </c>
      <c r="G34" s="1">
        <v>2</v>
      </c>
      <c r="H34" s="1">
        <v>3</v>
      </c>
      <c r="I34" s="3">
        <v>6</v>
      </c>
      <c r="J34" s="1" t="s">
        <v>41</v>
      </c>
      <c r="K34" s="19" t="s">
        <v>12</v>
      </c>
    </row>
    <row r="35" spans="1:11" ht="14.25" x14ac:dyDescent="0.2">
      <c r="A35" s="15">
        <v>45240.396536412038</v>
      </c>
      <c r="B35" s="1">
        <v>0</v>
      </c>
      <c r="C35" s="12" t="s">
        <v>12</v>
      </c>
      <c r="D35" s="1" t="s">
        <v>13</v>
      </c>
      <c r="E35" s="8">
        <v>5</v>
      </c>
      <c r="F35" s="1">
        <v>3</v>
      </c>
      <c r="G35" s="1">
        <v>1</v>
      </c>
      <c r="H35" s="1">
        <v>1</v>
      </c>
      <c r="I35" s="3">
        <v>6</v>
      </c>
      <c r="J35" s="1" t="s">
        <v>33</v>
      </c>
      <c r="K35" s="19" t="s">
        <v>12</v>
      </c>
    </row>
    <row r="36" spans="1:11" ht="14.25" x14ac:dyDescent="0.2">
      <c r="A36" s="15">
        <v>45240.397791967596</v>
      </c>
      <c r="B36" s="1">
        <v>0</v>
      </c>
      <c r="C36" s="12" t="s">
        <v>12</v>
      </c>
      <c r="D36" s="1" t="s">
        <v>13</v>
      </c>
      <c r="E36" s="8">
        <v>2</v>
      </c>
      <c r="F36" s="1">
        <v>5</v>
      </c>
      <c r="G36" s="1">
        <v>1</v>
      </c>
      <c r="H36" s="1">
        <v>4</v>
      </c>
      <c r="I36" s="3">
        <v>6</v>
      </c>
      <c r="J36" s="1" t="s">
        <v>42</v>
      </c>
      <c r="K36" s="19" t="s">
        <v>12</v>
      </c>
    </row>
    <row r="37" spans="1:11" ht="14.25" x14ac:dyDescent="0.2">
      <c r="A37" s="15">
        <v>45240.398927187503</v>
      </c>
      <c r="B37" s="1">
        <v>0</v>
      </c>
      <c r="C37" s="12" t="s">
        <v>12</v>
      </c>
      <c r="D37" s="1" t="s">
        <v>13</v>
      </c>
      <c r="E37" s="8">
        <v>6</v>
      </c>
      <c r="F37" s="1">
        <v>3</v>
      </c>
      <c r="G37" s="1">
        <v>3</v>
      </c>
      <c r="H37" s="1">
        <v>3</v>
      </c>
      <c r="I37" s="3">
        <v>5</v>
      </c>
      <c r="J37" s="1" t="s">
        <v>43</v>
      </c>
      <c r="K37" s="19" t="s">
        <v>12</v>
      </c>
    </row>
    <row r="38" spans="1:11" ht="14.25" x14ac:dyDescent="0.2">
      <c r="A38" s="15">
        <v>45240.399122164352</v>
      </c>
      <c r="B38" s="1">
        <v>0</v>
      </c>
      <c r="C38" s="12" t="s">
        <v>12</v>
      </c>
      <c r="D38" s="1" t="s">
        <v>13</v>
      </c>
      <c r="E38" s="8">
        <v>6</v>
      </c>
      <c r="F38" s="1">
        <v>4</v>
      </c>
      <c r="G38" s="1">
        <v>1</v>
      </c>
      <c r="H38" s="1">
        <v>2</v>
      </c>
      <c r="I38" s="3">
        <v>6</v>
      </c>
      <c r="J38" s="1" t="s">
        <v>28</v>
      </c>
      <c r="K38" s="19" t="s">
        <v>12</v>
      </c>
    </row>
    <row r="39" spans="1:11" ht="14.25" x14ac:dyDescent="0.2">
      <c r="A39" s="15">
        <v>45240.401369444444</v>
      </c>
      <c r="B39" s="1">
        <v>0</v>
      </c>
      <c r="C39" s="12" t="s">
        <v>12</v>
      </c>
      <c r="D39" s="1" t="s">
        <v>13</v>
      </c>
      <c r="E39" s="8">
        <v>5</v>
      </c>
      <c r="F39" s="1">
        <v>6</v>
      </c>
      <c r="G39" s="1">
        <v>1</v>
      </c>
      <c r="H39" s="1">
        <v>4</v>
      </c>
      <c r="I39" s="3">
        <v>6</v>
      </c>
      <c r="J39" s="1" t="s">
        <v>44</v>
      </c>
      <c r="K39" s="19" t="s">
        <v>12</v>
      </c>
    </row>
    <row r="40" spans="1:11" ht="14.25" x14ac:dyDescent="0.2">
      <c r="A40" s="15">
        <v>45240.403777847227</v>
      </c>
      <c r="B40" s="1">
        <v>0</v>
      </c>
      <c r="C40" s="12" t="s">
        <v>12</v>
      </c>
      <c r="D40" s="1" t="s">
        <v>13</v>
      </c>
      <c r="E40" s="8">
        <v>5</v>
      </c>
      <c r="F40" s="1">
        <v>1</v>
      </c>
      <c r="G40" s="1">
        <v>2</v>
      </c>
      <c r="H40" s="1">
        <v>3</v>
      </c>
      <c r="I40" s="3">
        <v>6</v>
      </c>
      <c r="J40" s="1" t="s">
        <v>45</v>
      </c>
      <c r="K40" s="19" t="s">
        <v>12</v>
      </c>
    </row>
    <row r="41" spans="1:11" ht="14.25" x14ac:dyDescent="0.2">
      <c r="A41" s="15">
        <v>45240.405499837958</v>
      </c>
      <c r="B41" s="1">
        <v>0</v>
      </c>
      <c r="C41" s="12" t="s">
        <v>12</v>
      </c>
      <c r="D41" s="32" t="s">
        <v>46</v>
      </c>
      <c r="E41" s="8">
        <v>5</v>
      </c>
      <c r="F41" s="1">
        <v>3</v>
      </c>
      <c r="G41" s="1">
        <v>2</v>
      </c>
      <c r="H41" s="1">
        <v>3</v>
      </c>
      <c r="I41" s="3">
        <v>5</v>
      </c>
      <c r="J41" s="1" t="s">
        <v>47</v>
      </c>
      <c r="K41" s="19" t="s">
        <v>12</v>
      </c>
    </row>
    <row r="42" spans="1:11" ht="14.25" x14ac:dyDescent="0.2">
      <c r="A42" s="15">
        <v>45240.405650138884</v>
      </c>
      <c r="B42" s="1">
        <v>0</v>
      </c>
      <c r="C42" s="12" t="s">
        <v>12</v>
      </c>
      <c r="D42" s="1" t="s">
        <v>13</v>
      </c>
      <c r="E42" s="8">
        <v>5</v>
      </c>
      <c r="F42" s="1">
        <v>5</v>
      </c>
      <c r="G42" s="1">
        <v>1</v>
      </c>
      <c r="H42" s="1">
        <v>3</v>
      </c>
      <c r="I42" s="3">
        <v>6</v>
      </c>
      <c r="J42" s="1" t="s">
        <v>48</v>
      </c>
      <c r="K42" s="19" t="s">
        <v>12</v>
      </c>
    </row>
    <row r="43" spans="1:11" ht="14.25" x14ac:dyDescent="0.2">
      <c r="A43" s="15">
        <v>45240.406760844911</v>
      </c>
      <c r="B43" s="1">
        <v>0</v>
      </c>
      <c r="C43" s="12" t="s">
        <v>12</v>
      </c>
      <c r="D43" s="1" t="s">
        <v>46</v>
      </c>
      <c r="E43" s="8">
        <v>3</v>
      </c>
      <c r="F43" s="1">
        <v>6</v>
      </c>
      <c r="G43" s="1">
        <v>4</v>
      </c>
      <c r="H43" s="1">
        <v>1</v>
      </c>
      <c r="I43" s="3">
        <v>6</v>
      </c>
      <c r="J43" s="1" t="s">
        <v>15</v>
      </c>
      <c r="K43" s="19" t="s">
        <v>12</v>
      </c>
    </row>
    <row r="44" spans="1:11" ht="14.25" x14ac:dyDescent="0.2">
      <c r="A44" s="15">
        <v>45240.408734467594</v>
      </c>
      <c r="B44" s="1">
        <v>0</v>
      </c>
      <c r="C44" s="12" t="s">
        <v>12</v>
      </c>
      <c r="D44" s="1" t="s">
        <v>13</v>
      </c>
      <c r="E44" s="8">
        <v>1</v>
      </c>
      <c r="F44" s="1">
        <v>1</v>
      </c>
      <c r="G44" s="1">
        <v>1</v>
      </c>
      <c r="H44" s="1">
        <v>1</v>
      </c>
      <c r="I44" s="3">
        <v>1</v>
      </c>
      <c r="J44" s="1" t="s">
        <v>49</v>
      </c>
      <c r="K44" s="19" t="s">
        <v>22</v>
      </c>
    </row>
    <row r="45" spans="1:11" ht="14.25" x14ac:dyDescent="0.2">
      <c r="A45" s="15">
        <v>45240.408834733797</v>
      </c>
      <c r="B45" s="1">
        <v>0</v>
      </c>
      <c r="C45" s="12" t="s">
        <v>12</v>
      </c>
      <c r="D45" s="32" t="s">
        <v>50</v>
      </c>
      <c r="E45" s="8">
        <v>3</v>
      </c>
      <c r="F45" s="1">
        <v>6</v>
      </c>
      <c r="G45" s="1">
        <v>5</v>
      </c>
      <c r="H45" s="1">
        <v>5</v>
      </c>
      <c r="I45" s="3">
        <v>6</v>
      </c>
      <c r="J45" s="1" t="s">
        <v>34</v>
      </c>
      <c r="K45" s="19" t="s">
        <v>12</v>
      </c>
    </row>
    <row r="46" spans="1:11" ht="14.25" x14ac:dyDescent="0.2">
      <c r="A46" s="15">
        <v>45240.409104236111</v>
      </c>
      <c r="B46" s="1">
        <v>0</v>
      </c>
      <c r="C46" s="12" t="s">
        <v>12</v>
      </c>
      <c r="D46" s="1" t="s">
        <v>13</v>
      </c>
      <c r="E46" s="8">
        <v>6</v>
      </c>
      <c r="F46" s="1">
        <v>1</v>
      </c>
      <c r="G46" s="1">
        <v>1</v>
      </c>
      <c r="H46" s="1">
        <v>5</v>
      </c>
      <c r="I46" s="3">
        <v>6</v>
      </c>
      <c r="J46" s="1" t="s">
        <v>25</v>
      </c>
      <c r="K46" s="19" t="s">
        <v>12</v>
      </c>
    </row>
    <row r="47" spans="1:11" ht="14.25" x14ac:dyDescent="0.2">
      <c r="A47" s="15">
        <v>45240.409296180558</v>
      </c>
      <c r="B47" s="1">
        <v>0</v>
      </c>
      <c r="C47" s="12" t="s">
        <v>12</v>
      </c>
      <c r="D47" s="1" t="s">
        <v>13</v>
      </c>
      <c r="E47" s="8">
        <v>5</v>
      </c>
      <c r="F47" s="1">
        <v>5</v>
      </c>
      <c r="G47" s="1">
        <v>4</v>
      </c>
      <c r="H47" s="1">
        <v>5</v>
      </c>
      <c r="I47" s="3">
        <v>5</v>
      </c>
      <c r="J47" s="1" t="s">
        <v>51</v>
      </c>
      <c r="K47" s="19" t="s">
        <v>22</v>
      </c>
    </row>
    <row r="48" spans="1:11" ht="14.25" x14ac:dyDescent="0.2">
      <c r="A48" s="15">
        <v>45240.411832997685</v>
      </c>
      <c r="B48" s="1">
        <v>0</v>
      </c>
      <c r="C48" s="12" t="s">
        <v>12</v>
      </c>
      <c r="D48" s="1" t="s">
        <v>13</v>
      </c>
      <c r="E48" s="8">
        <v>4</v>
      </c>
      <c r="F48" s="1">
        <v>4</v>
      </c>
      <c r="G48" s="1">
        <v>2</v>
      </c>
      <c r="H48" s="1">
        <v>3</v>
      </c>
      <c r="I48" s="3">
        <v>5</v>
      </c>
      <c r="J48" s="1" t="s">
        <v>52</v>
      </c>
      <c r="K48" s="19" t="s">
        <v>12</v>
      </c>
    </row>
    <row r="49" spans="1:11" ht="14.25" x14ac:dyDescent="0.2">
      <c r="A49" s="15">
        <v>45240.412834189818</v>
      </c>
      <c r="B49" s="1">
        <v>0</v>
      </c>
      <c r="C49" s="12" t="s">
        <v>12</v>
      </c>
      <c r="D49" s="1" t="s">
        <v>46</v>
      </c>
      <c r="E49" s="8">
        <v>6</v>
      </c>
      <c r="F49" s="1">
        <v>4</v>
      </c>
      <c r="G49" s="1">
        <v>2</v>
      </c>
      <c r="H49" s="1">
        <v>1</v>
      </c>
      <c r="I49" s="3">
        <v>5</v>
      </c>
      <c r="J49" s="1" t="s">
        <v>28</v>
      </c>
      <c r="K49" s="19" t="s">
        <v>12</v>
      </c>
    </row>
    <row r="50" spans="1:11" ht="14.25" x14ac:dyDescent="0.2">
      <c r="A50" s="15">
        <v>45240.414305231483</v>
      </c>
      <c r="B50" s="1">
        <v>0</v>
      </c>
      <c r="C50" s="12" t="s">
        <v>12</v>
      </c>
      <c r="D50" s="1" t="s">
        <v>13</v>
      </c>
      <c r="E50" s="8">
        <v>3</v>
      </c>
      <c r="F50" s="1">
        <v>2</v>
      </c>
      <c r="G50" s="1">
        <v>1</v>
      </c>
      <c r="H50" s="1">
        <v>3</v>
      </c>
      <c r="I50" s="3">
        <v>6</v>
      </c>
      <c r="J50" s="1" t="s">
        <v>53</v>
      </c>
      <c r="K50" s="19" t="s">
        <v>12</v>
      </c>
    </row>
    <row r="51" spans="1:11" ht="14.25" x14ac:dyDescent="0.2">
      <c r="A51" s="15">
        <v>45240.417334768514</v>
      </c>
      <c r="B51" s="1">
        <v>0</v>
      </c>
      <c r="C51" s="12" t="s">
        <v>12</v>
      </c>
      <c r="D51" s="1" t="s">
        <v>13</v>
      </c>
      <c r="E51" s="8">
        <v>4</v>
      </c>
      <c r="F51" s="1">
        <v>4</v>
      </c>
      <c r="G51" s="1">
        <v>3</v>
      </c>
      <c r="H51" s="1">
        <v>5</v>
      </c>
      <c r="I51" s="3">
        <v>6</v>
      </c>
      <c r="J51" s="1" t="s">
        <v>25</v>
      </c>
      <c r="K51" s="19" t="s">
        <v>12</v>
      </c>
    </row>
    <row r="52" spans="1:11" ht="14.25" x14ac:dyDescent="0.2">
      <c r="A52" s="15">
        <v>45240.427479305552</v>
      </c>
      <c r="B52" s="1">
        <v>0</v>
      </c>
      <c r="C52" s="12" t="s">
        <v>12</v>
      </c>
      <c r="D52" s="1" t="s">
        <v>13</v>
      </c>
      <c r="E52" s="8">
        <v>6</v>
      </c>
      <c r="F52" s="1">
        <v>6</v>
      </c>
      <c r="G52" s="1">
        <v>3</v>
      </c>
      <c r="H52" s="1">
        <v>5</v>
      </c>
      <c r="I52" s="3">
        <v>6</v>
      </c>
      <c r="J52" s="1" t="s">
        <v>54</v>
      </c>
      <c r="K52" s="19" t="s">
        <v>12</v>
      </c>
    </row>
    <row r="53" spans="1:11" ht="14.25" x14ac:dyDescent="0.2">
      <c r="A53" s="15">
        <v>45240.433606192135</v>
      </c>
      <c r="B53" s="1">
        <v>0</v>
      </c>
      <c r="C53" s="12" t="s">
        <v>12</v>
      </c>
      <c r="D53" s="10"/>
      <c r="E53" s="8">
        <v>5</v>
      </c>
      <c r="F53" s="1">
        <v>3</v>
      </c>
      <c r="G53" s="1">
        <v>2</v>
      </c>
      <c r="H53" s="1">
        <v>5</v>
      </c>
      <c r="I53" s="3">
        <v>5</v>
      </c>
      <c r="J53" s="1" t="s">
        <v>25</v>
      </c>
      <c r="K53" s="19" t="s">
        <v>12</v>
      </c>
    </row>
    <row r="54" spans="1:11" ht="14.25" x14ac:dyDescent="0.2">
      <c r="A54" s="15">
        <v>45240.434191192129</v>
      </c>
      <c r="B54" s="1">
        <v>0</v>
      </c>
      <c r="C54" s="12" t="s">
        <v>12</v>
      </c>
      <c r="D54" s="1" t="s">
        <v>13</v>
      </c>
      <c r="E54" s="8">
        <v>6</v>
      </c>
      <c r="F54" s="1">
        <v>5</v>
      </c>
      <c r="G54" s="1">
        <v>2</v>
      </c>
      <c r="H54" s="1">
        <v>2</v>
      </c>
      <c r="I54" s="3">
        <v>6</v>
      </c>
      <c r="J54" s="1" t="s">
        <v>55</v>
      </c>
      <c r="K54" s="19" t="s">
        <v>12</v>
      </c>
    </row>
    <row r="55" spans="1:11" ht="14.25" x14ac:dyDescent="0.2">
      <c r="A55" s="15">
        <v>45240.440545451391</v>
      </c>
      <c r="B55" s="1">
        <v>0</v>
      </c>
      <c r="C55" s="12" t="s">
        <v>12</v>
      </c>
      <c r="D55" s="1" t="s">
        <v>13</v>
      </c>
      <c r="E55" s="8">
        <v>6</v>
      </c>
      <c r="F55" s="1">
        <v>4</v>
      </c>
      <c r="G55" s="1">
        <v>1</v>
      </c>
      <c r="H55" s="1">
        <v>6</v>
      </c>
      <c r="I55" s="3">
        <v>6</v>
      </c>
      <c r="J55" s="1" t="s">
        <v>56</v>
      </c>
      <c r="K55" s="19" t="s">
        <v>12</v>
      </c>
    </row>
    <row r="56" spans="1:11" ht="14.25" x14ac:dyDescent="0.2">
      <c r="A56" s="15">
        <v>45240.45492444445</v>
      </c>
      <c r="B56" s="1">
        <v>0</v>
      </c>
      <c r="C56" s="12" t="s">
        <v>12</v>
      </c>
      <c r="D56" s="1" t="s">
        <v>13</v>
      </c>
      <c r="E56" s="8">
        <v>3</v>
      </c>
      <c r="F56" s="1">
        <v>5</v>
      </c>
      <c r="G56" s="1">
        <v>3</v>
      </c>
      <c r="H56" s="1">
        <v>5</v>
      </c>
      <c r="I56" s="3">
        <v>6</v>
      </c>
      <c r="J56" s="1" t="s">
        <v>30</v>
      </c>
      <c r="K56" s="19" t="s">
        <v>12</v>
      </c>
    </row>
    <row r="57" spans="1:11" ht="14.25" x14ac:dyDescent="0.2">
      <c r="A57" s="15">
        <v>45240.455248124999</v>
      </c>
      <c r="B57" s="1">
        <v>0</v>
      </c>
      <c r="C57" s="12" t="s">
        <v>12</v>
      </c>
      <c r="D57" s="1" t="s">
        <v>13</v>
      </c>
      <c r="E57" s="8">
        <v>6</v>
      </c>
      <c r="F57" s="1">
        <v>3</v>
      </c>
      <c r="G57" s="1">
        <v>3</v>
      </c>
      <c r="H57" s="1">
        <v>5</v>
      </c>
      <c r="I57" s="3">
        <v>6</v>
      </c>
      <c r="J57" s="1" t="s">
        <v>57</v>
      </c>
      <c r="K57" s="19" t="s">
        <v>12</v>
      </c>
    </row>
    <row r="58" spans="1:11" ht="14.25" x14ac:dyDescent="0.2">
      <c r="A58" s="15">
        <v>45240.467207962967</v>
      </c>
      <c r="B58" s="1">
        <v>0</v>
      </c>
      <c r="C58" s="12" t="s">
        <v>12</v>
      </c>
      <c r="D58" s="32" t="s">
        <v>58</v>
      </c>
      <c r="E58" s="8">
        <v>4</v>
      </c>
      <c r="F58" s="1">
        <v>4</v>
      </c>
      <c r="G58" s="1">
        <v>1</v>
      </c>
      <c r="H58" s="1">
        <v>3</v>
      </c>
      <c r="I58" s="3">
        <v>4</v>
      </c>
      <c r="J58" s="1" t="s">
        <v>25</v>
      </c>
      <c r="K58" s="19" t="s">
        <v>12</v>
      </c>
    </row>
    <row r="59" spans="1:11" ht="14.25" x14ac:dyDescent="0.2">
      <c r="A59" s="15">
        <v>45240.467210578703</v>
      </c>
      <c r="B59" s="1">
        <v>0</v>
      </c>
      <c r="C59" s="12" t="s">
        <v>12</v>
      </c>
      <c r="D59" s="1" t="s">
        <v>58</v>
      </c>
      <c r="E59" s="8">
        <v>3</v>
      </c>
      <c r="F59" s="1">
        <v>4</v>
      </c>
      <c r="G59" s="1">
        <v>1</v>
      </c>
      <c r="H59" s="1">
        <v>1</v>
      </c>
      <c r="I59" s="3">
        <v>1</v>
      </c>
      <c r="J59" s="1" t="s">
        <v>25</v>
      </c>
      <c r="K59" s="19" t="s">
        <v>12</v>
      </c>
    </row>
    <row r="60" spans="1:11" ht="14.25" x14ac:dyDescent="0.2">
      <c r="A60" s="15">
        <v>45240.467304421298</v>
      </c>
      <c r="B60" s="1">
        <v>0</v>
      </c>
      <c r="C60" s="12" t="s">
        <v>12</v>
      </c>
      <c r="D60" s="1" t="s">
        <v>58</v>
      </c>
      <c r="E60" s="8">
        <v>3</v>
      </c>
      <c r="F60" s="1">
        <v>4</v>
      </c>
      <c r="G60" s="1">
        <v>1</v>
      </c>
      <c r="H60" s="1">
        <v>3</v>
      </c>
      <c r="I60" s="3">
        <v>3</v>
      </c>
      <c r="J60" s="1" t="s">
        <v>20</v>
      </c>
      <c r="K60" s="19" t="s">
        <v>12</v>
      </c>
    </row>
    <row r="61" spans="1:11" ht="14.25" x14ac:dyDescent="0.2">
      <c r="A61" s="15">
        <v>45240.467666828699</v>
      </c>
      <c r="B61" s="1">
        <v>0</v>
      </c>
      <c r="C61" s="12" t="s">
        <v>12</v>
      </c>
      <c r="D61" s="1" t="s">
        <v>58</v>
      </c>
      <c r="E61" s="8">
        <v>3</v>
      </c>
      <c r="F61" s="1">
        <v>1</v>
      </c>
      <c r="G61" s="1">
        <v>1</v>
      </c>
      <c r="H61" s="1">
        <v>1</v>
      </c>
      <c r="I61" s="3">
        <v>2</v>
      </c>
      <c r="J61" s="1" t="s">
        <v>59</v>
      </c>
      <c r="K61" s="19" t="s">
        <v>12</v>
      </c>
    </row>
    <row r="62" spans="1:11" ht="14.25" x14ac:dyDescent="0.2">
      <c r="A62" s="15">
        <v>45240.467687314813</v>
      </c>
      <c r="B62" s="1">
        <v>0</v>
      </c>
      <c r="C62" s="12" t="s">
        <v>12</v>
      </c>
      <c r="D62" s="1" t="s">
        <v>58</v>
      </c>
      <c r="E62" s="8">
        <v>4</v>
      </c>
      <c r="F62" s="1">
        <v>1</v>
      </c>
      <c r="G62" s="1">
        <v>1</v>
      </c>
      <c r="H62" s="1">
        <v>1</v>
      </c>
      <c r="I62" s="3">
        <v>1</v>
      </c>
      <c r="J62" s="1" t="s">
        <v>23</v>
      </c>
      <c r="K62" s="19" t="s">
        <v>22</v>
      </c>
    </row>
    <row r="63" spans="1:11" ht="14.25" x14ac:dyDescent="0.2">
      <c r="A63" s="15">
        <v>45240.468418912038</v>
      </c>
      <c r="B63" s="1">
        <v>0</v>
      </c>
      <c r="C63" s="12" t="s">
        <v>12</v>
      </c>
      <c r="D63" s="1" t="s">
        <v>58</v>
      </c>
      <c r="E63" s="8">
        <v>4</v>
      </c>
      <c r="F63" s="1">
        <v>4</v>
      </c>
      <c r="G63" s="1">
        <v>2</v>
      </c>
      <c r="H63" s="1">
        <v>2</v>
      </c>
      <c r="I63" s="3">
        <v>2</v>
      </c>
      <c r="J63" s="1" t="s">
        <v>23</v>
      </c>
      <c r="K63" s="19" t="s">
        <v>12</v>
      </c>
    </row>
    <row r="64" spans="1:11" ht="14.25" x14ac:dyDescent="0.2">
      <c r="A64" s="15">
        <v>45240.478274039357</v>
      </c>
      <c r="B64" s="1">
        <v>0</v>
      </c>
      <c r="C64" s="12" t="s">
        <v>12</v>
      </c>
      <c r="D64" s="32" t="s">
        <v>60</v>
      </c>
      <c r="E64" s="8">
        <v>3</v>
      </c>
      <c r="F64" s="1">
        <v>1</v>
      </c>
      <c r="G64" s="1">
        <v>1</v>
      </c>
      <c r="H64" s="1">
        <v>2</v>
      </c>
      <c r="I64" s="3">
        <v>3</v>
      </c>
      <c r="J64" s="1" t="s">
        <v>61</v>
      </c>
      <c r="K64" s="19" t="s">
        <v>12</v>
      </c>
    </row>
    <row r="65" spans="1:11" ht="14.25" x14ac:dyDescent="0.2">
      <c r="A65" s="15">
        <v>45240.498677905096</v>
      </c>
      <c r="B65" s="1">
        <v>0</v>
      </c>
      <c r="C65" s="12" t="s">
        <v>12</v>
      </c>
      <c r="D65" s="1" t="s">
        <v>58</v>
      </c>
      <c r="E65" s="8">
        <v>2</v>
      </c>
      <c r="F65" s="1">
        <v>2</v>
      </c>
      <c r="G65" s="1">
        <v>3</v>
      </c>
      <c r="H65" s="1">
        <v>4</v>
      </c>
      <c r="I65" s="3">
        <v>3</v>
      </c>
      <c r="J65" s="1" t="s">
        <v>17</v>
      </c>
      <c r="K65" s="19" t="s">
        <v>12</v>
      </c>
    </row>
    <row r="66" spans="1:11" ht="14.25" x14ac:dyDescent="0.2">
      <c r="A66" s="15">
        <v>45240.506191956018</v>
      </c>
      <c r="B66" s="1">
        <v>0</v>
      </c>
      <c r="C66" s="12" t="s">
        <v>12</v>
      </c>
      <c r="D66" s="1" t="s">
        <v>13</v>
      </c>
      <c r="E66" s="8">
        <v>5</v>
      </c>
      <c r="F66" s="1">
        <v>5</v>
      </c>
      <c r="G66" s="1">
        <v>2</v>
      </c>
      <c r="H66" s="1">
        <v>4</v>
      </c>
      <c r="I66" s="3">
        <v>6</v>
      </c>
      <c r="J66" s="1" t="s">
        <v>25</v>
      </c>
      <c r="K66" s="19" t="s">
        <v>12</v>
      </c>
    </row>
    <row r="67" spans="1:11" ht="14.25" x14ac:dyDescent="0.2">
      <c r="A67" s="15">
        <v>45240.515287256945</v>
      </c>
      <c r="B67" s="1">
        <v>0</v>
      </c>
      <c r="C67" s="12" t="s">
        <v>12</v>
      </c>
      <c r="D67" s="1" t="s">
        <v>13</v>
      </c>
      <c r="E67" s="8">
        <v>5</v>
      </c>
      <c r="F67" s="1">
        <v>5</v>
      </c>
      <c r="G67" s="1">
        <v>2</v>
      </c>
      <c r="H67" s="1">
        <v>3</v>
      </c>
      <c r="I67" s="3">
        <v>6</v>
      </c>
      <c r="J67" s="1" t="s">
        <v>62</v>
      </c>
      <c r="K67" s="19" t="s">
        <v>12</v>
      </c>
    </row>
    <row r="68" spans="1:11" ht="14.25" x14ac:dyDescent="0.2">
      <c r="A68" s="15">
        <v>45240.524214131947</v>
      </c>
      <c r="B68" s="1">
        <v>0</v>
      </c>
      <c r="C68" s="12" t="s">
        <v>12</v>
      </c>
      <c r="D68" s="1" t="s">
        <v>58</v>
      </c>
      <c r="E68" s="8">
        <v>3</v>
      </c>
      <c r="F68" s="1">
        <v>3</v>
      </c>
      <c r="G68" s="1">
        <v>1</v>
      </c>
      <c r="H68" s="1">
        <v>2</v>
      </c>
      <c r="I68" s="3">
        <v>1</v>
      </c>
      <c r="J68" s="1" t="s">
        <v>23</v>
      </c>
      <c r="K68" s="19" t="s">
        <v>12</v>
      </c>
    </row>
    <row r="69" spans="1:11" ht="14.25" x14ac:dyDescent="0.2">
      <c r="A69" s="15">
        <v>45240.542947118054</v>
      </c>
      <c r="B69" s="1">
        <v>0</v>
      </c>
      <c r="C69" s="12" t="s">
        <v>12</v>
      </c>
      <c r="D69" s="1" t="s">
        <v>58</v>
      </c>
      <c r="E69" s="8">
        <v>4</v>
      </c>
      <c r="F69" s="1">
        <v>3</v>
      </c>
      <c r="G69" s="1">
        <v>2</v>
      </c>
      <c r="H69" s="1">
        <v>3</v>
      </c>
      <c r="I69" s="3">
        <v>2</v>
      </c>
      <c r="J69" s="1" t="s">
        <v>63</v>
      </c>
      <c r="K69" s="19" t="s">
        <v>12</v>
      </c>
    </row>
    <row r="70" spans="1:11" ht="14.25" x14ac:dyDescent="0.2">
      <c r="A70" s="15">
        <v>45240.560347662038</v>
      </c>
      <c r="B70" s="1">
        <v>0</v>
      </c>
      <c r="C70" s="12" t="s">
        <v>12</v>
      </c>
      <c r="D70" s="32" t="s">
        <v>64</v>
      </c>
      <c r="E70" s="8">
        <v>5</v>
      </c>
      <c r="F70" s="1">
        <v>4</v>
      </c>
      <c r="G70" s="1">
        <v>3</v>
      </c>
      <c r="H70" s="1">
        <v>5</v>
      </c>
      <c r="I70" s="3">
        <v>5</v>
      </c>
      <c r="J70" s="1" t="s">
        <v>18</v>
      </c>
      <c r="K70" s="19" t="s">
        <v>12</v>
      </c>
    </row>
    <row r="71" spans="1:11" ht="14.25" x14ac:dyDescent="0.2">
      <c r="A71" s="15">
        <v>45240.560868043976</v>
      </c>
      <c r="B71" s="1">
        <v>0</v>
      </c>
      <c r="C71" s="12" t="s">
        <v>12</v>
      </c>
      <c r="D71" s="1" t="s">
        <v>64</v>
      </c>
      <c r="E71" s="8">
        <v>4</v>
      </c>
      <c r="F71" s="1">
        <v>4</v>
      </c>
      <c r="G71" s="1">
        <v>1</v>
      </c>
      <c r="H71" s="1">
        <v>2</v>
      </c>
      <c r="I71" s="3">
        <v>5</v>
      </c>
      <c r="J71" s="1" t="s">
        <v>65</v>
      </c>
      <c r="K71" s="19" t="s">
        <v>12</v>
      </c>
    </row>
    <row r="72" spans="1:11" ht="14.25" x14ac:dyDescent="0.2">
      <c r="A72" s="15">
        <v>45240.561406886569</v>
      </c>
      <c r="B72" s="1">
        <v>0</v>
      </c>
      <c r="C72" s="12" t="s">
        <v>12</v>
      </c>
      <c r="D72" s="1" t="s">
        <v>64</v>
      </c>
      <c r="E72" s="8">
        <v>3</v>
      </c>
      <c r="F72" s="1">
        <v>4</v>
      </c>
      <c r="G72" s="1">
        <v>1</v>
      </c>
      <c r="H72" s="1">
        <v>1</v>
      </c>
      <c r="I72" s="3">
        <v>5</v>
      </c>
      <c r="J72" s="1" t="s">
        <v>66</v>
      </c>
      <c r="K72" s="19" t="s">
        <v>12</v>
      </c>
    </row>
    <row r="73" spans="1:11" ht="14.25" x14ac:dyDescent="0.2">
      <c r="A73" s="15">
        <v>45240.564276122685</v>
      </c>
      <c r="B73" s="1">
        <v>0</v>
      </c>
      <c r="C73" s="12" t="s">
        <v>12</v>
      </c>
      <c r="D73" s="1" t="s">
        <v>64</v>
      </c>
      <c r="E73" s="8">
        <v>3</v>
      </c>
      <c r="F73" s="1">
        <v>1</v>
      </c>
      <c r="G73" s="1">
        <v>1</v>
      </c>
      <c r="H73" s="1">
        <v>1</v>
      </c>
      <c r="I73" s="3">
        <v>4</v>
      </c>
      <c r="J73" s="1" t="s">
        <v>20</v>
      </c>
      <c r="K73" s="19" t="s">
        <v>12</v>
      </c>
    </row>
    <row r="74" spans="1:11" ht="14.25" x14ac:dyDescent="0.2">
      <c r="A74" s="15">
        <v>45240.577370694446</v>
      </c>
      <c r="B74" s="1">
        <v>0</v>
      </c>
      <c r="C74" s="12" t="s">
        <v>12</v>
      </c>
      <c r="D74" s="1" t="s">
        <v>64</v>
      </c>
      <c r="E74" s="8">
        <v>5</v>
      </c>
      <c r="F74" s="1">
        <v>4</v>
      </c>
      <c r="G74" s="1">
        <v>2</v>
      </c>
      <c r="H74" s="1">
        <v>2</v>
      </c>
      <c r="I74" s="3">
        <v>6</v>
      </c>
      <c r="J74" s="1" t="s">
        <v>16</v>
      </c>
      <c r="K74" s="19" t="s">
        <v>12</v>
      </c>
    </row>
    <row r="75" spans="1:11" ht="14.25" x14ac:dyDescent="0.2">
      <c r="A75" s="15">
        <v>45240.579565254629</v>
      </c>
      <c r="B75" s="1">
        <v>0</v>
      </c>
      <c r="C75" s="12" t="s">
        <v>12</v>
      </c>
      <c r="D75" s="1" t="s">
        <v>64</v>
      </c>
      <c r="E75" s="8">
        <v>4</v>
      </c>
      <c r="F75" s="1">
        <v>3</v>
      </c>
      <c r="G75" s="1">
        <v>1</v>
      </c>
      <c r="H75" s="1">
        <v>1</v>
      </c>
      <c r="I75" s="3">
        <v>4</v>
      </c>
      <c r="J75" s="1" t="s">
        <v>39</v>
      </c>
      <c r="K75" s="19" t="s">
        <v>12</v>
      </c>
    </row>
    <row r="76" spans="1:11" ht="14.25" x14ac:dyDescent="0.2">
      <c r="A76" s="15">
        <v>45240.591898171297</v>
      </c>
      <c r="B76" s="1">
        <v>0</v>
      </c>
      <c r="C76" s="12" t="s">
        <v>12</v>
      </c>
      <c r="D76" s="1" t="s">
        <v>58</v>
      </c>
      <c r="E76" s="8">
        <v>6</v>
      </c>
      <c r="F76" s="1">
        <v>6</v>
      </c>
      <c r="G76" s="1">
        <v>1</v>
      </c>
      <c r="H76" s="1">
        <v>3</v>
      </c>
      <c r="I76" s="3">
        <v>2</v>
      </c>
      <c r="J76" s="1" t="s">
        <v>23</v>
      </c>
      <c r="K76" s="19" t="s">
        <v>12</v>
      </c>
    </row>
    <row r="77" spans="1:11" ht="14.25" x14ac:dyDescent="0.2">
      <c r="A77" s="15">
        <v>45240.676791168982</v>
      </c>
      <c r="B77" s="1">
        <v>0</v>
      </c>
      <c r="C77" s="12" t="s">
        <v>12</v>
      </c>
      <c r="D77" s="1" t="s">
        <v>13</v>
      </c>
      <c r="E77" s="8">
        <v>6</v>
      </c>
      <c r="F77" s="1">
        <v>6</v>
      </c>
      <c r="G77" s="1">
        <v>2</v>
      </c>
      <c r="H77" s="1">
        <v>5</v>
      </c>
      <c r="I77" s="3">
        <v>5</v>
      </c>
      <c r="J77" s="1" t="s">
        <v>67</v>
      </c>
      <c r="K77" s="19" t="s">
        <v>12</v>
      </c>
    </row>
    <row r="78" spans="1:11" ht="14.25" x14ac:dyDescent="0.2">
      <c r="A78" s="15">
        <v>45240.810777696759</v>
      </c>
      <c r="B78" s="1">
        <v>0</v>
      </c>
      <c r="C78" s="12" t="s">
        <v>12</v>
      </c>
      <c r="D78" s="1" t="s">
        <v>64</v>
      </c>
      <c r="E78" s="8">
        <v>4</v>
      </c>
      <c r="F78" s="1">
        <v>2</v>
      </c>
      <c r="G78" s="1">
        <v>1</v>
      </c>
      <c r="H78" s="1">
        <v>4</v>
      </c>
      <c r="I78" s="3">
        <v>4</v>
      </c>
      <c r="J78" s="1" t="s">
        <v>20</v>
      </c>
      <c r="K78" s="19" t="s">
        <v>12</v>
      </c>
    </row>
    <row r="79" spans="1:11" ht="14.25" x14ac:dyDescent="0.2">
      <c r="A79" s="15">
        <v>45240.979302210646</v>
      </c>
      <c r="B79" s="1">
        <v>0</v>
      </c>
      <c r="C79" s="12" t="s">
        <v>12</v>
      </c>
      <c r="D79" s="1" t="s">
        <v>13</v>
      </c>
      <c r="E79" s="8">
        <v>2</v>
      </c>
      <c r="F79" s="1">
        <v>3</v>
      </c>
      <c r="G79" s="1">
        <v>1</v>
      </c>
      <c r="H79" s="1">
        <v>1</v>
      </c>
      <c r="I79" s="3">
        <v>5</v>
      </c>
      <c r="J79" s="1" t="s">
        <v>68</v>
      </c>
      <c r="K79" s="19" t="s">
        <v>12</v>
      </c>
    </row>
    <row r="80" spans="1:11" ht="14.25" x14ac:dyDescent="0.2">
      <c r="A80" s="15">
        <v>45241.773514988425</v>
      </c>
      <c r="B80" s="1">
        <v>0</v>
      </c>
      <c r="C80" s="12" t="s">
        <v>12</v>
      </c>
      <c r="D80" s="1" t="s">
        <v>46</v>
      </c>
      <c r="E80" s="8">
        <v>5</v>
      </c>
      <c r="F80" s="1">
        <v>4</v>
      </c>
      <c r="G80" s="1">
        <v>1</v>
      </c>
      <c r="H80" s="1">
        <v>5</v>
      </c>
      <c r="I80" s="3">
        <v>3</v>
      </c>
      <c r="J80" s="1" t="s">
        <v>56</v>
      </c>
      <c r="K80" s="19" t="s">
        <v>12</v>
      </c>
    </row>
    <row r="81" spans="1:11" ht="14.25" x14ac:dyDescent="0.2">
      <c r="A81" s="15">
        <v>45241.776617881944</v>
      </c>
      <c r="B81" s="1">
        <v>0</v>
      </c>
      <c r="C81" s="12" t="s">
        <v>12</v>
      </c>
      <c r="D81" s="1" t="s">
        <v>46</v>
      </c>
      <c r="E81" s="8">
        <v>6</v>
      </c>
      <c r="F81" s="1">
        <v>2</v>
      </c>
      <c r="G81" s="1">
        <v>2</v>
      </c>
      <c r="H81" s="1">
        <v>4</v>
      </c>
      <c r="I81" s="3">
        <v>5</v>
      </c>
      <c r="J81" s="1" t="s">
        <v>69</v>
      </c>
      <c r="K81" s="19" t="s">
        <v>12</v>
      </c>
    </row>
    <row r="82" spans="1:11" ht="14.25" x14ac:dyDescent="0.2">
      <c r="A82" s="15">
        <v>45241.776728622688</v>
      </c>
      <c r="B82" s="1">
        <v>0</v>
      </c>
      <c r="C82" s="12" t="s">
        <v>12</v>
      </c>
      <c r="D82" s="1" t="s">
        <v>46</v>
      </c>
      <c r="E82" s="8">
        <v>3</v>
      </c>
      <c r="F82" s="1">
        <v>4</v>
      </c>
      <c r="G82" s="1">
        <v>3</v>
      </c>
      <c r="H82" s="1">
        <v>2</v>
      </c>
      <c r="I82" s="3">
        <v>2</v>
      </c>
      <c r="J82" s="1" t="s">
        <v>24</v>
      </c>
      <c r="K82" s="19" t="s">
        <v>12</v>
      </c>
    </row>
    <row r="83" spans="1:11" ht="14.25" x14ac:dyDescent="0.2">
      <c r="A83" s="15">
        <v>45241.778153043982</v>
      </c>
      <c r="B83" s="1">
        <v>0</v>
      </c>
      <c r="C83" s="12" t="s">
        <v>12</v>
      </c>
      <c r="D83" s="1" t="s">
        <v>46</v>
      </c>
      <c r="E83" s="8">
        <v>5</v>
      </c>
      <c r="F83" s="1">
        <v>5</v>
      </c>
      <c r="G83" s="1">
        <v>3</v>
      </c>
      <c r="H83" s="1">
        <v>4</v>
      </c>
      <c r="I83" s="3">
        <v>6</v>
      </c>
      <c r="J83" s="1" t="s">
        <v>16</v>
      </c>
      <c r="K83" s="19" t="s">
        <v>12</v>
      </c>
    </row>
    <row r="84" spans="1:11" ht="14.25" x14ac:dyDescent="0.2">
      <c r="A84" s="15">
        <v>45241.778318009259</v>
      </c>
      <c r="B84" s="1">
        <v>0</v>
      </c>
      <c r="C84" s="12" t="s">
        <v>12</v>
      </c>
      <c r="D84" s="1" t="s">
        <v>46</v>
      </c>
      <c r="E84" s="8">
        <v>4</v>
      </c>
      <c r="F84" s="1">
        <v>1</v>
      </c>
      <c r="G84" s="1">
        <v>1</v>
      </c>
      <c r="H84" s="1">
        <v>3</v>
      </c>
      <c r="I84" s="3">
        <v>4</v>
      </c>
      <c r="J84" s="1" t="s">
        <v>70</v>
      </c>
      <c r="K84" s="19" t="s">
        <v>12</v>
      </c>
    </row>
    <row r="85" spans="1:11" ht="14.25" x14ac:dyDescent="0.2">
      <c r="A85" s="15">
        <v>45241.801954224538</v>
      </c>
      <c r="B85" s="1">
        <v>0</v>
      </c>
      <c r="C85" s="12" t="s">
        <v>12</v>
      </c>
      <c r="D85" s="1" t="s">
        <v>46</v>
      </c>
      <c r="E85" s="8">
        <v>4</v>
      </c>
      <c r="F85" s="1">
        <v>4</v>
      </c>
      <c r="G85" s="1">
        <v>1</v>
      </c>
      <c r="H85" s="1">
        <v>4</v>
      </c>
      <c r="I85" s="3">
        <v>3</v>
      </c>
      <c r="J85" s="1" t="s">
        <v>53</v>
      </c>
      <c r="K85" s="19" t="s">
        <v>12</v>
      </c>
    </row>
    <row r="86" spans="1:11" ht="14.25" x14ac:dyDescent="0.2">
      <c r="A86" s="15">
        <v>45241.825677893517</v>
      </c>
      <c r="B86" s="1">
        <v>0</v>
      </c>
      <c r="C86" s="12" t="s">
        <v>12</v>
      </c>
      <c r="D86" s="1" t="s">
        <v>46</v>
      </c>
      <c r="E86" s="8">
        <v>5</v>
      </c>
      <c r="F86" s="1">
        <v>5</v>
      </c>
      <c r="G86" s="1">
        <v>1</v>
      </c>
      <c r="H86" s="1">
        <v>5</v>
      </c>
      <c r="I86" s="3">
        <v>5</v>
      </c>
      <c r="J86" s="1" t="s">
        <v>45</v>
      </c>
      <c r="K86" s="19" t="s">
        <v>12</v>
      </c>
    </row>
    <row r="87" spans="1:11" ht="14.25" x14ac:dyDescent="0.2">
      <c r="A87" s="15">
        <v>45241.83393364583</v>
      </c>
      <c r="B87" s="1">
        <v>0</v>
      </c>
      <c r="C87" s="12" t="s">
        <v>12</v>
      </c>
      <c r="D87" s="1" t="s">
        <v>64</v>
      </c>
      <c r="E87" s="8">
        <v>2</v>
      </c>
      <c r="F87" s="1">
        <v>5</v>
      </c>
      <c r="G87" s="1">
        <v>2</v>
      </c>
      <c r="H87" s="1">
        <v>4</v>
      </c>
      <c r="I87" s="3">
        <v>3</v>
      </c>
      <c r="J87" s="1" t="s">
        <v>40</v>
      </c>
      <c r="K87" s="19" t="s">
        <v>12</v>
      </c>
    </row>
    <row r="88" spans="1:11" ht="14.25" x14ac:dyDescent="0.2">
      <c r="A88" s="15">
        <v>45241.948890567131</v>
      </c>
      <c r="B88" s="1">
        <v>0</v>
      </c>
      <c r="C88" s="12" t="s">
        <v>12</v>
      </c>
      <c r="D88" s="1" t="s">
        <v>46</v>
      </c>
      <c r="E88" s="8">
        <v>4</v>
      </c>
      <c r="F88" s="1">
        <v>5</v>
      </c>
      <c r="G88" s="1">
        <v>1</v>
      </c>
      <c r="H88" s="1">
        <v>3</v>
      </c>
      <c r="I88" s="3">
        <v>4</v>
      </c>
      <c r="J88" s="1" t="s">
        <v>21</v>
      </c>
      <c r="K88" s="19" t="s">
        <v>12</v>
      </c>
    </row>
    <row r="89" spans="1:11" ht="15" thickBot="1" x14ac:dyDescent="0.25">
      <c r="A89" s="16">
        <v>45242.320593229168</v>
      </c>
      <c r="B89" s="2">
        <v>0</v>
      </c>
      <c r="C89" s="13" t="s">
        <v>12</v>
      </c>
      <c r="D89" s="2" t="s">
        <v>60</v>
      </c>
      <c r="E89" s="9">
        <v>6</v>
      </c>
      <c r="F89" s="2">
        <v>5</v>
      </c>
      <c r="G89" s="2">
        <v>4</v>
      </c>
      <c r="H89" s="2">
        <v>3</v>
      </c>
      <c r="I89" s="4">
        <v>4</v>
      </c>
      <c r="J89" s="2" t="s">
        <v>32</v>
      </c>
      <c r="K89" s="20" t="s">
        <v>12</v>
      </c>
    </row>
  </sheetData>
  <conditionalFormatting sqref="C2:C89">
    <cfRule type="containsText" dxfId="1" priority="4" operator="containsText" text="Da">
      <formula>NOT(ISERROR(SEARCH("Da",C2)))</formula>
    </cfRule>
  </conditionalFormatting>
  <conditionalFormatting sqref="E2:I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9">
    <cfRule type="containsText" dxfId="0" priority="6" operator="containsText" text="Da">
      <formula>NOT(ISERROR(SEARCH("Da",K2)))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255C-3DC6-43D1-88F6-619CCE6B3BBD}">
  <dimension ref="A1:I13"/>
  <sheetViews>
    <sheetView tabSelected="1" workbookViewId="0">
      <selection activeCell="F36" sqref="F36"/>
    </sheetView>
  </sheetViews>
  <sheetFormatPr defaultRowHeight="12.75" x14ac:dyDescent="0.2"/>
  <cols>
    <col min="1" max="1" width="11.5703125" bestFit="1" customWidth="1"/>
    <col min="2" max="2" width="17.85546875" customWidth="1"/>
    <col min="3" max="3" width="16.28515625" customWidth="1"/>
    <col min="4" max="4" width="14" customWidth="1"/>
    <col min="5" max="5" width="16.140625" customWidth="1"/>
    <col min="6" max="6" width="14.42578125" customWidth="1"/>
    <col min="7" max="7" width="14.85546875" customWidth="1"/>
    <col min="8" max="8" width="15.140625" customWidth="1"/>
    <col min="9" max="9" width="15.7109375" customWidth="1"/>
  </cols>
  <sheetData>
    <row r="1" spans="1:9" ht="91.5" customHeight="1" thickBot="1" x14ac:dyDescent="0.25">
      <c r="A1" s="28" t="s">
        <v>72</v>
      </c>
      <c r="B1" s="28" t="s">
        <v>74</v>
      </c>
      <c r="C1" s="29" t="s">
        <v>4</v>
      </c>
      <c r="D1" s="29" t="s">
        <v>5</v>
      </c>
      <c r="E1" s="29" t="s">
        <v>6</v>
      </c>
      <c r="F1" s="29" t="s">
        <v>7</v>
      </c>
      <c r="G1" s="29" t="s">
        <v>8</v>
      </c>
      <c r="H1" s="29" t="s">
        <v>9</v>
      </c>
      <c r="I1" s="28" t="s">
        <v>10</v>
      </c>
    </row>
    <row r="2" spans="1:9" ht="13.5" thickBot="1" x14ac:dyDescent="0.25">
      <c r="A2" s="25" t="s">
        <v>73</v>
      </c>
      <c r="B2" s="34">
        <f>COUNTA('Form Responses 1'!C2:C199)</f>
        <v>88</v>
      </c>
      <c r="C2" s="27">
        <f>SUM('Form Responses 1'!E2:E199)/COUNTA('Form Responses 1'!E2:E199)</f>
        <v>4.3181818181818183</v>
      </c>
      <c r="D2" s="27">
        <f>SUM('Form Responses 1'!F2:F199)/COUNTA('Form Responses 1'!F2:F199)</f>
        <v>3.8863636363636362</v>
      </c>
      <c r="E2" s="27">
        <f>SUM('Form Responses 1'!G2:G199)/COUNTA('Form Responses 1'!G2:G199)</f>
        <v>1.7272727272727273</v>
      </c>
      <c r="F2" s="27">
        <f>SUM('Form Responses 1'!H2:H199)/COUNTA('Form Responses 1'!H2:H199)</f>
        <v>2.8977272727272729</v>
      </c>
      <c r="G2" s="27">
        <f>SUM('Form Responses 1'!I2:I199)/COUNTA('Form Responses 1'!I2:I199)</f>
        <v>4.8068181818181817</v>
      </c>
      <c r="H2" s="25" t="s">
        <v>71</v>
      </c>
      <c r="I2" s="26">
        <f>COUNTIF('Form Responses 1'!K2:K199, "Da")/COUNTA('Form Responses 1'!K2:K199)</f>
        <v>0.95454545454545459</v>
      </c>
    </row>
    <row r="3" spans="1:9" ht="13.5" thickBot="1" x14ac:dyDescent="0.25">
      <c r="A3" s="33" t="s">
        <v>13</v>
      </c>
      <c r="B3" s="35">
        <f>COUNTIF('Form Responses 1'!$D$2:$D$200,Statistics!$A3)</f>
        <v>55</v>
      </c>
      <c r="C3" s="30">
        <f>SUMIF('Form Responses 1'!$D$2:$D$200,$A3,'Form Responses 1'!E$2:E$200)/COUNTIF('Form Responses 1'!$D$2:$D$200,$A3)</f>
        <v>4.4909090909090912</v>
      </c>
      <c r="D3" s="30">
        <f>SUMIF('Form Responses 1'!$D$2:$D$200,$A3,'Form Responses 1'!F$2:F$200)/COUNTIF('Form Responses 1'!$D$2:$D$200,$A3)</f>
        <v>4.0909090909090908</v>
      </c>
      <c r="E3" s="30">
        <f>SUMIF('Form Responses 1'!$D$2:$D$200,$A3,'Form Responses 1'!G$2:G$200)/COUNTIF('Form Responses 1'!$D$2:$D$200,$A3)</f>
        <v>1.6909090909090909</v>
      </c>
      <c r="F3" s="30">
        <f>SUMIF('Form Responses 1'!$D$2:$D$200,$A3,'Form Responses 1'!H$2:H$200)/COUNTIF('Form Responses 1'!$D$2:$D$200,$A3)</f>
        <v>2.9454545454545453</v>
      </c>
      <c r="G3" s="30">
        <f>SUMIF('Form Responses 1'!$D$2:$D$200,$A3,'Form Responses 1'!I$2:I$200)/COUNTIF('Form Responses 1'!$D$2:$D$200,$A3)</f>
        <v>5.4545454545454541</v>
      </c>
      <c r="H3" s="25" t="s">
        <v>71</v>
      </c>
      <c r="I3" s="31">
        <f>COUNTIFS('Form Responses 1'!$K$2:$K$200,"Da",'Form Responses 1'!$D$2:$D$200,Statistics!$A3)/Statistics!$B3</f>
        <v>0.94545454545454544</v>
      </c>
    </row>
    <row r="4" spans="1:9" ht="13.5" thickBot="1" x14ac:dyDescent="0.25">
      <c r="A4" s="33" t="s">
        <v>46</v>
      </c>
      <c r="B4" s="35">
        <f>COUNTIF('Form Responses 1'!$D$2:$D$200,Statistics!$A4)</f>
        <v>11</v>
      </c>
      <c r="C4" s="30">
        <f>SUMIF('Form Responses 1'!$D$2:$D$200,$A4,'Form Responses 1'!E$2:E$200)/COUNTIF('Form Responses 1'!$D$2:$D$200,$A4)</f>
        <v>4.5454545454545459</v>
      </c>
      <c r="D4" s="30">
        <f>SUMIF('Form Responses 1'!$D$2:$D$200,$A4,'Form Responses 1'!F$2:F$200)/COUNTIF('Form Responses 1'!$D$2:$D$200,$A4)</f>
        <v>3.9090909090909092</v>
      </c>
      <c r="E4" s="30">
        <f>SUMIF('Form Responses 1'!$D$2:$D$200,$A4,'Form Responses 1'!G$2:G$200)/COUNTIF('Form Responses 1'!$D$2:$D$200,$A4)</f>
        <v>1.9090909090909092</v>
      </c>
      <c r="F4" s="30">
        <f>SUMIF('Form Responses 1'!$D$2:$D$200,$A4,'Form Responses 1'!H$2:H$200)/COUNTIF('Form Responses 1'!$D$2:$D$200,$A4)</f>
        <v>3.1818181818181817</v>
      </c>
      <c r="G4" s="30">
        <f>SUMIF('Form Responses 1'!$D$2:$D$200,$A4,'Form Responses 1'!I$2:I$200)/COUNTIF('Form Responses 1'!$D$2:$D$200,$A4)</f>
        <v>4.3636363636363633</v>
      </c>
      <c r="H4" s="25" t="s">
        <v>71</v>
      </c>
      <c r="I4" s="31">
        <f>COUNTIFS('Form Responses 1'!$K$2:$K$200,"Da",'Form Responses 1'!$D$2:$D$200,Statistics!$A4)/Statistics!$B4</f>
        <v>1</v>
      </c>
    </row>
    <row r="5" spans="1:9" ht="13.5" thickBot="1" x14ac:dyDescent="0.25">
      <c r="A5" s="33" t="s">
        <v>58</v>
      </c>
      <c r="B5" s="35">
        <f>COUNTIF('Form Responses 1'!$D$2:$D$200,Statistics!$A5)</f>
        <v>10</v>
      </c>
      <c r="C5" s="30">
        <f>SUMIF('Form Responses 1'!$D$2:$D$200,$A5,'Form Responses 1'!E$2:E$200)/COUNTIF('Form Responses 1'!$D$2:$D$200,$A5)</f>
        <v>3.6</v>
      </c>
      <c r="D5" s="30">
        <f>SUMIF('Form Responses 1'!$D$2:$D$200,$A5,'Form Responses 1'!F$2:F$200)/COUNTIF('Form Responses 1'!$D$2:$D$200,$A5)</f>
        <v>3.2</v>
      </c>
      <c r="E5" s="30">
        <f>SUMIF('Form Responses 1'!$D$2:$D$200,$A5,'Form Responses 1'!G$2:G$200)/COUNTIF('Form Responses 1'!$D$2:$D$200,$A5)</f>
        <v>1.4</v>
      </c>
      <c r="F5" s="30">
        <f>SUMIF('Form Responses 1'!$D$2:$D$200,$A5,'Form Responses 1'!H$2:H$200)/COUNTIF('Form Responses 1'!$D$2:$D$200,$A5)</f>
        <v>2.2999999999999998</v>
      </c>
      <c r="G5" s="30">
        <f>SUMIF('Form Responses 1'!$D$2:$D$200,$A5,'Form Responses 1'!I$2:I$200)/COUNTIF('Form Responses 1'!$D$2:$D$200,$A5)</f>
        <v>2.1</v>
      </c>
      <c r="H5" s="25" t="s">
        <v>71</v>
      </c>
      <c r="I5" s="31">
        <f>COUNTIFS('Form Responses 1'!$K$2:$K$200,"Da",'Form Responses 1'!$D$2:$D$200,Statistics!$A5)/Statistics!$B5</f>
        <v>0.9</v>
      </c>
    </row>
    <row r="6" spans="1:9" ht="13.5" thickBot="1" x14ac:dyDescent="0.25">
      <c r="A6" s="33" t="s">
        <v>60</v>
      </c>
      <c r="B6" s="35">
        <f>COUNTIF('Form Responses 1'!$D$2:$D$200,Statistics!$A6)</f>
        <v>2</v>
      </c>
      <c r="C6" s="30">
        <f>SUMIF('Form Responses 1'!$D$2:$D$200,$A6,'Form Responses 1'!E$2:E$200)/COUNTIF('Form Responses 1'!$D$2:$D$200,$A6)</f>
        <v>4.5</v>
      </c>
      <c r="D6" s="30">
        <f>SUMIF('Form Responses 1'!$D$2:$D$200,$A6,'Form Responses 1'!F$2:F$200)/COUNTIF('Form Responses 1'!$D$2:$D$200,$A6)</f>
        <v>3</v>
      </c>
      <c r="E6" s="30">
        <f>SUMIF('Form Responses 1'!$D$2:$D$200,$A6,'Form Responses 1'!G$2:G$200)/COUNTIF('Form Responses 1'!$D$2:$D$200,$A6)</f>
        <v>2.5</v>
      </c>
      <c r="F6" s="30">
        <f>SUMIF('Form Responses 1'!$D$2:$D$200,$A6,'Form Responses 1'!H$2:H$200)/COUNTIF('Form Responses 1'!$D$2:$D$200,$A6)</f>
        <v>2.5</v>
      </c>
      <c r="G6" s="30">
        <f>SUMIF('Form Responses 1'!$D$2:$D$200,$A6,'Form Responses 1'!I$2:I$200)/COUNTIF('Form Responses 1'!$D$2:$D$200,$A6)</f>
        <v>3.5</v>
      </c>
      <c r="H6" s="25" t="s">
        <v>71</v>
      </c>
      <c r="I6" s="31">
        <f>COUNTIFS('Form Responses 1'!$K$2:$K$200,"Da",'Form Responses 1'!$D$2:$D$200,Statistics!$A6)/Statistics!$B6</f>
        <v>1</v>
      </c>
    </row>
    <row r="7" spans="1:9" ht="13.5" thickBot="1" x14ac:dyDescent="0.25">
      <c r="A7" s="33" t="s">
        <v>64</v>
      </c>
      <c r="B7" s="35">
        <f>COUNTIF('Form Responses 1'!$D$2:$D$200,Statistics!$A7)</f>
        <v>8</v>
      </c>
      <c r="C7" s="30">
        <f>SUMIF('Form Responses 1'!$D$2:$D$200,$A7,'Form Responses 1'!E$2:E$200)/COUNTIF('Form Responses 1'!$D$2:$D$200,$A7)</f>
        <v>3.75</v>
      </c>
      <c r="D7" s="30">
        <f>SUMIF('Form Responses 1'!$D$2:$D$200,$A7,'Form Responses 1'!F$2:F$200)/COUNTIF('Form Responses 1'!$D$2:$D$200,$A7)</f>
        <v>3.375</v>
      </c>
      <c r="E7" s="30">
        <f>SUMIF('Form Responses 1'!$D$2:$D$200,$A7,'Form Responses 1'!G$2:G$200)/COUNTIF('Form Responses 1'!$D$2:$D$200,$A7)</f>
        <v>1.5</v>
      </c>
      <c r="F7" s="30">
        <f>SUMIF('Form Responses 1'!$D$2:$D$200,$A7,'Form Responses 1'!H$2:H$200)/COUNTIF('Form Responses 1'!$D$2:$D$200,$A7)</f>
        <v>2.5</v>
      </c>
      <c r="G7" s="30">
        <f>SUMIF('Form Responses 1'!$D$2:$D$200,$A7,'Form Responses 1'!I$2:I$200)/COUNTIF('Form Responses 1'!$D$2:$D$200,$A7)</f>
        <v>4.5</v>
      </c>
      <c r="H7" s="25" t="s">
        <v>71</v>
      </c>
      <c r="I7" s="31">
        <f>COUNTIFS('Form Responses 1'!$K$2:$K$200,"Da",'Form Responses 1'!$D$2:$D$200,Statistics!$A7)/Statistics!$B7</f>
        <v>1</v>
      </c>
    </row>
    <row r="8" spans="1:9" ht="13.5" thickBot="1" x14ac:dyDescent="0.25">
      <c r="A8" s="33" t="s">
        <v>50</v>
      </c>
      <c r="B8" s="35">
        <f>COUNTIF('Form Responses 1'!$D$2:$D$200,Statistics!$A8)</f>
        <v>1</v>
      </c>
      <c r="C8" s="30">
        <f>SUMIF('Form Responses 1'!$D$2:$D$200,$A8,'Form Responses 1'!E$2:E$200)/COUNTIF('Form Responses 1'!$D$2:$D$200,$A8)</f>
        <v>3</v>
      </c>
      <c r="D8" s="30">
        <f>SUMIF('Form Responses 1'!$D$2:$D$200,$A8,'Form Responses 1'!F$2:F$200)/COUNTIF('Form Responses 1'!$D$2:$D$200,$A8)</f>
        <v>6</v>
      </c>
      <c r="E8" s="30">
        <f>SUMIF('Form Responses 1'!$D$2:$D$200,$A8,'Form Responses 1'!G$2:G$200)/COUNTIF('Form Responses 1'!$D$2:$D$200,$A8)</f>
        <v>5</v>
      </c>
      <c r="F8" s="30">
        <f>SUMIF('Form Responses 1'!$D$2:$D$200,$A8,'Form Responses 1'!H$2:H$200)/COUNTIF('Form Responses 1'!$D$2:$D$200,$A8)</f>
        <v>5</v>
      </c>
      <c r="G8" s="30">
        <f>SUMIF('Form Responses 1'!$D$2:$D$200,$A8,'Form Responses 1'!I$2:I$200)/COUNTIF('Form Responses 1'!$D$2:$D$200,$A8)</f>
        <v>6</v>
      </c>
      <c r="H8" s="25" t="s">
        <v>71</v>
      </c>
      <c r="I8" s="31">
        <f>COUNTIFS('Form Responses 1'!$K$2:$K$200,"Da",'Form Responses 1'!$D$2:$D$200,Statistics!$A8)/Statistics!$B8</f>
        <v>1</v>
      </c>
    </row>
    <row r="11" spans="1:9" x14ac:dyDescent="0.2">
      <c r="A11" s="36" t="s">
        <v>75</v>
      </c>
      <c r="B11">
        <f>COUNTIF('Form Responses 1'!$K$2:$K$200,"Da")</f>
        <v>84</v>
      </c>
    </row>
    <row r="12" spans="1:9" x14ac:dyDescent="0.2">
      <c r="A12" s="37" t="s">
        <v>76</v>
      </c>
      <c r="B12">
        <f>COUNTIF('Form Responses 1'!$K$2:$K$200,"Ne")</f>
        <v>4</v>
      </c>
    </row>
    <row r="13" spans="1:9" x14ac:dyDescent="0.2">
      <c r="A13" t="s">
        <v>77</v>
      </c>
    </row>
  </sheetData>
  <conditionalFormatting sqref="C2:G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G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Strahinja Maksimovic</cp:lastModifiedBy>
  <dcterms:modified xsi:type="dcterms:W3CDTF">2023-11-19T23:45:31Z</dcterms:modified>
</cp:coreProperties>
</file>