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acticas KPMG\"/>
    </mc:Choice>
  </mc:AlternateContent>
  <bookViews>
    <workbookView xWindow="5985" yWindow="-15" windowWidth="5970" windowHeight="6045" firstSheet="1" activeTab="1"/>
  </bookViews>
  <sheets>
    <sheet name="Res-Comisiones" sheetId="4" state="hidden" r:id="rId1"/>
    <sheet name="Comisiones" sheetId="5" r:id="rId2"/>
  </sheets>
  <calcPr calcId="152511"/>
</workbook>
</file>

<file path=xl/calcChain.xml><?xml version="1.0" encoding="utf-8"?>
<calcChain xmlns="http://schemas.openxmlformats.org/spreadsheetml/2006/main">
  <c r="H12" i="4" l="1"/>
  <c r="I12" i="4"/>
  <c r="G12" i="4"/>
  <c r="G10" i="4"/>
  <c r="D9" i="4"/>
  <c r="D10" i="4"/>
  <c r="D12" i="4"/>
  <c r="C8" i="4"/>
  <c r="F9" i="4"/>
  <c r="F10" i="4"/>
  <c r="F11" i="4"/>
  <c r="F12" i="4"/>
  <c r="F8" i="4"/>
  <c r="C9" i="4"/>
  <c r="H9" i="4"/>
  <c r="C10" i="4"/>
  <c r="H10" i="4"/>
  <c r="I10" i="4"/>
  <c r="C11" i="4"/>
  <c r="D11" i="4"/>
  <c r="C12" i="4"/>
  <c r="D8" i="4"/>
  <c r="D14" i="4"/>
  <c r="G11" i="4"/>
  <c r="H11" i="4"/>
  <c r="I11" i="4"/>
  <c r="C14" i="4"/>
  <c r="G8" i="4"/>
  <c r="G9" i="4"/>
  <c r="I9" i="4"/>
  <c r="G14" i="4"/>
  <c r="H8" i="4"/>
  <c r="I8" i="4"/>
  <c r="I14" i="4"/>
  <c r="H14" i="4"/>
</calcChain>
</file>

<file path=xl/sharedStrings.xml><?xml version="1.0" encoding="utf-8"?>
<sst xmlns="http://schemas.openxmlformats.org/spreadsheetml/2006/main" count="114" uniqueCount="59">
  <si>
    <t>Cálculo de Comisiones</t>
  </si>
  <si>
    <t>Mes</t>
  </si>
  <si>
    <t>Noviembre</t>
  </si>
  <si>
    <t>Comisión Base</t>
  </si>
  <si>
    <t>Vendedor</t>
  </si>
  <si>
    <t>Perfil</t>
  </si>
  <si>
    <t>Venta</t>
  </si>
  <si>
    <t>Porcentaje Adicional</t>
  </si>
  <si>
    <t>Código Postal</t>
  </si>
  <si>
    <t>Ciudad</t>
  </si>
  <si>
    <t>Comisión Base Euros</t>
  </si>
  <si>
    <t>Suplemento Euros</t>
  </si>
  <si>
    <t>Suma Comisiones</t>
  </si>
  <si>
    <t>Oscar</t>
  </si>
  <si>
    <t>Manager</t>
  </si>
  <si>
    <t>28230</t>
  </si>
  <si>
    <t>Eduardo</t>
  </si>
  <si>
    <t>Tecnico</t>
  </si>
  <si>
    <t>28001</t>
  </si>
  <si>
    <t>Teresa</t>
  </si>
  <si>
    <t>28067</t>
  </si>
  <si>
    <t>Beatriz</t>
  </si>
  <si>
    <t>Victoria</t>
  </si>
  <si>
    <t>28108</t>
  </si>
  <si>
    <t>Totales</t>
  </si>
  <si>
    <t>Tabla de Porcentaje Adicional para Manager</t>
  </si>
  <si>
    <t>Tabla de % adicional de Técnico</t>
  </si>
  <si>
    <t>Desde</t>
  </si>
  <si>
    <t>Tabla de Códigos Postales</t>
  </si>
  <si>
    <t>Código</t>
  </si>
  <si>
    <t>Madrid</t>
  </si>
  <si>
    <t>28025</t>
  </si>
  <si>
    <t>Alcobendas</t>
  </si>
  <si>
    <t>Las Rozas</t>
  </si>
  <si>
    <t>28500</t>
  </si>
  <si>
    <t>Aravaca</t>
  </si>
  <si>
    <t>28600</t>
  </si>
  <si>
    <t>Pozuelo</t>
  </si>
  <si>
    <t>28900</t>
  </si>
  <si>
    <t>Alcalá</t>
  </si>
  <si>
    <t xml:space="preserve"> en caso contrario se buscará el Valor en la Tabla de Técnico</t>
  </si>
  <si>
    <r>
      <t xml:space="preserve">–        </t>
    </r>
    <r>
      <rPr>
        <b/>
        <sz val="11"/>
        <rFont val="Arial"/>
        <family val="2"/>
      </rPr>
      <t>Ciudad =</t>
    </r>
    <r>
      <rPr>
        <sz val="11"/>
        <rFont val="Arial"/>
        <family val="2"/>
      </rPr>
      <t xml:space="preserve"> Se deberá buscar en la tabla a partir de los Códigos Postales con la opción </t>
    </r>
    <r>
      <rPr>
        <b/>
        <sz val="11"/>
        <rFont val="Arial"/>
        <family val="2"/>
      </rPr>
      <t>FALSE</t>
    </r>
    <r>
      <rPr>
        <sz val="12"/>
        <rFont val="Arial"/>
        <family val="2"/>
      </rPr>
      <t/>
    </r>
  </si>
  <si>
    <r>
      <t xml:space="preserve">–        </t>
    </r>
    <r>
      <rPr>
        <b/>
        <sz val="11"/>
        <rFont val="Arial"/>
        <family val="2"/>
      </rPr>
      <t>Porcentaje adicional =</t>
    </r>
    <r>
      <rPr>
        <sz val="11"/>
        <rFont val="Arial"/>
        <family val="2"/>
      </rPr>
      <t xml:space="preserve"> Si la Venta del Vendedor es mayor de 45.000€ y es Manager se le aplicará un 4%,</t>
    </r>
  </si>
  <si>
    <r>
      <t xml:space="preserve">–        </t>
    </r>
    <r>
      <rPr>
        <b/>
        <sz val="11"/>
        <rFont val="Arial"/>
        <family val="2"/>
      </rPr>
      <t>Comisión Base euros =</t>
    </r>
    <r>
      <rPr>
        <sz val="11"/>
        <rFont val="Arial"/>
        <family val="2"/>
      </rPr>
      <t xml:space="preserve"> Venta * Comisión Base</t>
    </r>
  </si>
  <si>
    <r>
      <t xml:space="preserve">–        </t>
    </r>
    <r>
      <rPr>
        <b/>
        <sz val="11"/>
        <rFont val="Arial"/>
        <family val="2"/>
      </rPr>
      <t>Suplemento euros =</t>
    </r>
    <r>
      <rPr>
        <sz val="11"/>
        <rFont val="Arial"/>
        <family val="2"/>
      </rPr>
      <t xml:space="preserve"> Venta * Porcentaje adicional</t>
    </r>
  </si>
  <si>
    <r>
      <t xml:space="preserve">–        </t>
    </r>
    <r>
      <rPr>
        <b/>
        <sz val="11"/>
        <rFont val="Arial"/>
        <family val="2"/>
      </rPr>
      <t>Suma comisiones =</t>
    </r>
    <r>
      <rPr>
        <sz val="11"/>
        <rFont val="Arial"/>
        <family val="2"/>
      </rPr>
      <t xml:space="preserve"> Comisión Base euros + Suplemento Euros</t>
    </r>
  </si>
  <si>
    <r>
      <t>–        Obtener la fila de</t>
    </r>
    <r>
      <rPr>
        <b/>
        <sz val="11"/>
        <rFont val="Arial"/>
        <family val="2"/>
      </rPr>
      <t xml:space="preserve"> Totales.</t>
    </r>
  </si>
  <si>
    <t>Moratalaz</t>
  </si>
  <si>
    <r>
      <t xml:space="preserve">–        </t>
    </r>
    <r>
      <rPr>
        <b/>
        <sz val="11"/>
        <rFont val="Arial"/>
        <family val="2"/>
      </rPr>
      <t>Ciudad =</t>
    </r>
    <r>
      <rPr>
        <sz val="11"/>
        <rFont val="Arial"/>
        <family val="2"/>
      </rPr>
      <t xml:space="preserve"> Se deberá buscar en la tabla a partir de los Códigos Postales </t>
    </r>
    <r>
      <rPr>
        <sz val="12"/>
        <rFont val="Arial"/>
        <family val="2"/>
      </rPr>
      <t/>
    </r>
  </si>
  <si>
    <t>Ana</t>
  </si>
  <si>
    <t>Fernando</t>
  </si>
  <si>
    <t>Javier</t>
  </si>
  <si>
    <t>Victora</t>
  </si>
  <si>
    <t>Alejandra</t>
  </si>
  <si>
    <t>Auxiliar</t>
  </si>
  <si>
    <t>Impuesto</t>
  </si>
  <si>
    <t>Tabla  de Técnico</t>
  </si>
  <si>
    <r>
      <t xml:space="preserve"> -       </t>
    </r>
    <r>
      <rPr>
        <b/>
        <sz val="11"/>
        <rFont val="Arial"/>
        <family val="2"/>
      </rPr>
      <t>Impuesto</t>
    </r>
    <r>
      <rPr>
        <sz val="11"/>
        <rFont val="Arial"/>
        <family val="2"/>
      </rPr>
      <t xml:space="preserve"> calcular un impuesto por el perfil del empleado en base a la suma de comisiones Manager 35%, Técnico 28%, Auxiliar 22%</t>
    </r>
  </si>
  <si>
    <r>
      <t xml:space="preserve">–        </t>
    </r>
    <r>
      <rPr>
        <b/>
        <sz val="11"/>
        <rFont val="Arial"/>
        <family val="2"/>
      </rPr>
      <t>Comisión Base euros =</t>
    </r>
    <r>
      <rPr>
        <sz val="11"/>
        <rFont val="Arial"/>
        <family val="2"/>
      </rPr>
      <t xml:space="preserve"> Venta + Suplemento Euros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</si>
</sst>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.00\ &quot;€&quot;"/>
  </numFmts>
  <fonts count="11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 applyAlignment="1">
      <alignment horizontal="right"/>
    </xf>
    <xf numFmtId="10" fontId="0" fillId="0" borderId="3" xfId="0" applyNumberFormat="1" applyBorder="1"/>
    <xf numFmtId="0" fontId="2" fillId="0" borderId="0" xfId="0" applyFont="1" applyBorder="1"/>
    <xf numFmtId="0" fontId="0" fillId="0" borderId="0" xfId="0" applyBorder="1"/>
    <xf numFmtId="10" fontId="0" fillId="0" borderId="0" xfId="0" applyNumberFormat="1" applyBorder="1"/>
    <xf numFmtId="0" fontId="2" fillId="0" borderId="4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Border="1"/>
    <xf numFmtId="10" fontId="3" fillId="0" borderId="5" xfId="0" applyNumberFormat="1" applyFont="1" applyBorder="1"/>
    <xf numFmtId="10" fontId="4" fillId="0" borderId="5" xfId="0" quotePrefix="1" applyNumberFormat="1" applyFont="1" applyBorder="1" applyAlignment="1">
      <alignment horizontal="center"/>
    </xf>
    <xf numFmtId="10" fontId="5" fillId="0" borderId="5" xfId="0" quotePrefix="1" applyNumberFormat="1" applyFont="1" applyBorder="1" applyAlignment="1">
      <alignment horizontal="center"/>
    </xf>
    <xf numFmtId="164" fontId="3" fillId="0" borderId="5" xfId="0" applyNumberFormat="1" applyFont="1" applyBorder="1"/>
    <xf numFmtId="0" fontId="2" fillId="0" borderId="5" xfId="0" applyFont="1" applyBorder="1"/>
    <xf numFmtId="0" fontId="2" fillId="0" borderId="0" xfId="0" applyFont="1" applyBorder="1" applyAlignment="1">
      <alignment horizontal="center"/>
    </xf>
    <xf numFmtId="3" fontId="0" fillId="0" borderId="0" xfId="0" applyNumberFormat="1"/>
    <xf numFmtId="9" fontId="0" fillId="0" borderId="0" xfId="0" applyNumberFormat="1"/>
    <xf numFmtId="3" fontId="0" fillId="0" borderId="0" xfId="0" applyNumberFormat="1" applyBorder="1"/>
    <xf numFmtId="0" fontId="2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164" fontId="9" fillId="0" borderId="5" xfId="0" applyNumberFormat="1" applyFont="1" applyBorder="1"/>
    <xf numFmtId="10" fontId="9" fillId="0" borderId="5" xfId="0" applyNumberFormat="1" applyFont="1" applyBorder="1"/>
    <xf numFmtId="43" fontId="0" fillId="0" borderId="5" xfId="1" applyFont="1" applyBorder="1" applyProtection="1">
      <protection locked="0"/>
    </xf>
    <xf numFmtId="0" fontId="10" fillId="0" borderId="5" xfId="0" applyFont="1" applyBorder="1"/>
    <xf numFmtId="0" fontId="2" fillId="0" borderId="5" xfId="0" applyFont="1" applyFill="1" applyBorder="1" applyAlignment="1">
      <alignment horizontal="center" vertical="center" wrapText="1"/>
    </xf>
    <xf numFmtId="0" fontId="4" fillId="0" borderId="5" xfId="1" quotePrefix="1" applyNumberFormat="1" applyFont="1" applyBorder="1" applyAlignment="1">
      <alignment horizontal="center"/>
    </xf>
    <xf numFmtId="0" fontId="7" fillId="0" borderId="0" xfId="0" quotePrefix="1" applyFont="1" applyAlignment="1">
      <alignment vertical="center"/>
    </xf>
    <xf numFmtId="0" fontId="4" fillId="0" borderId="5" xfId="0" quotePrefix="1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5" xfId="0" quotePrefix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workbookViewId="0">
      <selection activeCell="D9" sqref="D9"/>
    </sheetView>
  </sheetViews>
  <sheetFormatPr defaultColWidth="11.42578125" defaultRowHeight="12.75" x14ac:dyDescent="0.2"/>
  <cols>
    <col min="3" max="3" width="13.7109375" customWidth="1"/>
    <col min="4" max="4" width="17.42578125" customWidth="1"/>
    <col min="5" max="5" width="13.140625" customWidth="1"/>
    <col min="6" max="6" width="13.42578125" customWidth="1"/>
    <col min="7" max="7" width="15.5703125" customWidth="1"/>
    <col min="8" max="8" width="14.7109375" customWidth="1"/>
    <col min="9" max="9" width="17.140625" customWidth="1"/>
  </cols>
  <sheetData>
    <row r="1" spans="1:9" ht="16.5" thickBot="1" x14ac:dyDescent="0.3">
      <c r="D1" s="36" t="s">
        <v>0</v>
      </c>
      <c r="E1" s="37"/>
      <c r="F1" s="37"/>
      <c r="G1" s="37"/>
      <c r="H1" s="38"/>
    </row>
    <row r="2" spans="1:9" ht="15.75" x14ac:dyDescent="0.25">
      <c r="D2" s="1"/>
      <c r="E2" s="1"/>
      <c r="F2" s="1"/>
      <c r="G2" s="1"/>
      <c r="H2" s="1"/>
    </row>
    <row r="3" spans="1:9" x14ac:dyDescent="0.2">
      <c r="D3" s="2" t="s">
        <v>1</v>
      </c>
      <c r="E3" s="3"/>
      <c r="F3" s="3"/>
      <c r="G3" s="4"/>
      <c r="H3" s="5" t="s">
        <v>2</v>
      </c>
    </row>
    <row r="4" spans="1:9" x14ac:dyDescent="0.2">
      <c r="D4" s="2" t="s">
        <v>3</v>
      </c>
      <c r="E4" s="3"/>
      <c r="F4" s="3"/>
      <c r="G4" s="4"/>
      <c r="H4" s="6">
        <v>3.5000000000000003E-2</v>
      </c>
    </row>
    <row r="5" spans="1:9" x14ac:dyDescent="0.2">
      <c r="D5" s="7"/>
      <c r="E5" s="7"/>
      <c r="F5" s="7"/>
      <c r="G5" s="8"/>
      <c r="H5" s="9"/>
    </row>
    <row r="7" spans="1:9" ht="25.5" x14ac:dyDescent="0.2">
      <c r="A7" s="10" t="s">
        <v>4</v>
      </c>
      <c r="B7" s="10" t="s">
        <v>5</v>
      </c>
      <c r="C7" s="10" t="s">
        <v>6</v>
      </c>
      <c r="D7" s="10" t="s">
        <v>7</v>
      </c>
      <c r="E7" s="10" t="s">
        <v>8</v>
      </c>
      <c r="F7" s="10" t="s">
        <v>9</v>
      </c>
      <c r="G7" s="10" t="s">
        <v>10</v>
      </c>
      <c r="H7" s="10" t="s">
        <v>11</v>
      </c>
      <c r="I7" s="10" t="s">
        <v>12</v>
      </c>
    </row>
    <row r="8" spans="1:9" x14ac:dyDescent="0.2">
      <c r="A8" s="11" t="s">
        <v>13</v>
      </c>
      <c r="B8" s="11" t="s">
        <v>14</v>
      </c>
      <c r="C8" s="12">
        <f>12000000/166.386</f>
        <v>72121.452526053879</v>
      </c>
      <c r="D8" s="13">
        <f>IF(AND(C8&gt;=$C$18,B8=$B$18),$D$18,IF(C8&gt;$H$20,$I$20,IF(C8&gt;$H$19,$I$19,$I$18)))</f>
        <v>0.04</v>
      </c>
      <c r="E8" s="14" t="s">
        <v>15</v>
      </c>
      <c r="F8" s="15" t="str">
        <f>IF(ISNA(VLOOKUP(E8,CP,2,FALSE)),"Desconocido",VLOOKUP(E8,$B$23:$C$29,2,FALSE))</f>
        <v>Las Rozas</v>
      </c>
      <c r="G8" s="16">
        <f>C8*$H$4</f>
        <v>2524.250838411886</v>
      </c>
      <c r="H8" s="16">
        <f>C8*D8</f>
        <v>2884.8581010421553</v>
      </c>
      <c r="I8" s="16">
        <f>H8+G8</f>
        <v>5409.1089394540413</v>
      </c>
    </row>
    <row r="9" spans="1:9" x14ac:dyDescent="0.2">
      <c r="A9" s="11" t="s">
        <v>16</v>
      </c>
      <c r="B9" s="11" t="s">
        <v>17</v>
      </c>
      <c r="C9" s="12">
        <f>5500000/166.386</f>
        <v>33055.665741108023</v>
      </c>
      <c r="D9" s="13">
        <f>IF(AND(C9&gt;=$C$18,B9=$B$18),$D$18,IF(C9&gt;$H$20,$I$20,IF(C9&gt;$H$19,$I$19,$I$18)))</f>
        <v>0.01</v>
      </c>
      <c r="E9" s="14" t="s">
        <v>18</v>
      </c>
      <c r="F9" s="15" t="str">
        <f>IF(ISNA(VLOOKUP(E9,CP,2,FALSE)),"Desconocido",VLOOKUP(E9,$B$23:$C$29,2,FALSE))</f>
        <v>Madrid</v>
      </c>
      <c r="G9" s="16">
        <f>C9*$H$4</f>
        <v>1156.9483009387809</v>
      </c>
      <c r="H9" s="16">
        <f>C9*D9</f>
        <v>330.55665741108027</v>
      </c>
      <c r="I9" s="16">
        <f>H9+G9</f>
        <v>1487.5049583498612</v>
      </c>
    </row>
    <row r="10" spans="1:9" x14ac:dyDescent="0.2">
      <c r="A10" s="11" t="s">
        <v>19</v>
      </c>
      <c r="B10" s="11" t="s">
        <v>14</v>
      </c>
      <c r="C10" s="12">
        <f>6000000/166.386</f>
        <v>36060.72626302694</v>
      </c>
      <c r="D10" s="13">
        <f>IF(AND(C10&gt;=$C$18,B10=$B$18),$D$18,IF(C10&gt;$H$20,$I$20,IF(C10&gt;$H$19,$I$19,$I$18)))</f>
        <v>0.01</v>
      </c>
      <c r="E10" s="14" t="s">
        <v>20</v>
      </c>
      <c r="F10" s="15" t="e">
        <f>IF(ISNA(VLOOKUP(E10,CP,2,FALSE)),"Desconocido",VLOOKUP(E10,$B$23:$C$29,2,FALSE))</f>
        <v>#N/A</v>
      </c>
      <c r="G10" s="16">
        <f>C10*$H$4</f>
        <v>1262.125419205943</v>
      </c>
      <c r="H10" s="16">
        <f>C10*D10</f>
        <v>360.60726263026942</v>
      </c>
      <c r="I10" s="16">
        <f>H10+G10</f>
        <v>1622.7326818362124</v>
      </c>
    </row>
    <row r="11" spans="1:9" x14ac:dyDescent="0.2">
      <c r="A11" s="11" t="s">
        <v>21</v>
      </c>
      <c r="B11" s="11" t="s">
        <v>17</v>
      </c>
      <c r="C11" s="12">
        <f>8000000/166.386</f>
        <v>48080.968350702584</v>
      </c>
      <c r="D11" s="13">
        <f>IF(AND(C11&gt;=$C$18,B11=$B$18),$D$18,IF(C11&gt;$H$20,$I$20,IF(C11&gt;$H$19,$I$19,$I$18)))</f>
        <v>0.02</v>
      </c>
      <c r="E11" s="14" t="s">
        <v>15</v>
      </c>
      <c r="F11" s="15" t="str">
        <f>IF(ISNA(VLOOKUP(E11,CP,2,FALSE)),"Desconocido",VLOOKUP(E11,$B$23:$C$29,2,FALSE))</f>
        <v>Las Rozas</v>
      </c>
      <c r="G11" s="16">
        <f>C11*$H$4</f>
        <v>1682.8338922745907</v>
      </c>
      <c r="H11" s="16">
        <f>C11*D11</f>
        <v>961.6193670140517</v>
      </c>
      <c r="I11" s="16">
        <f>H11+G11</f>
        <v>2644.4532592886426</v>
      </c>
    </row>
    <row r="12" spans="1:9" x14ac:dyDescent="0.2">
      <c r="A12" s="11" t="s">
        <v>22</v>
      </c>
      <c r="B12" s="11" t="s">
        <v>17</v>
      </c>
      <c r="C12" s="12">
        <f>8000000/166.386</f>
        <v>48080.968350702584</v>
      </c>
      <c r="D12" s="13">
        <f>IF(AND(C12&gt;=$C$18,B12=$B$18),$D$18,IF(C12&gt;$H$20,$I$20,IF(C12&gt;$H$19,$I$19,$I$18)))</f>
        <v>0.02</v>
      </c>
      <c r="E12" s="14" t="s">
        <v>23</v>
      </c>
      <c r="F12" s="15" t="str">
        <f>IF(ISNA(VLOOKUP(E12,CP,2,FALSE)),"Desconocido",VLOOKUP(E12,$B$23:$C$29,2,FALSE))</f>
        <v>Alcobendas</v>
      </c>
      <c r="G12" s="16">
        <f>C12*$H$4</f>
        <v>1682.8338922745907</v>
      </c>
      <c r="H12" s="16">
        <f>C12*D12</f>
        <v>961.6193670140517</v>
      </c>
      <c r="I12" s="16">
        <f>H12+G12</f>
        <v>2644.4532592886426</v>
      </c>
    </row>
    <row r="13" spans="1:9" x14ac:dyDescent="0.2">
      <c r="D13" s="13"/>
    </row>
    <row r="14" spans="1:9" x14ac:dyDescent="0.2">
      <c r="A14" s="17" t="s">
        <v>24</v>
      </c>
      <c r="B14" s="17"/>
      <c r="C14" s="16">
        <f>SUM(C8:C13)</f>
        <v>237399.78123159398</v>
      </c>
      <c r="D14" s="13">
        <f>SUM(D8:D13)</f>
        <v>0.1</v>
      </c>
      <c r="E14" s="13"/>
      <c r="F14" s="13"/>
      <c r="G14" s="16">
        <f>SUM(G8:G13)</f>
        <v>8308.9923431057905</v>
      </c>
      <c r="H14" s="16">
        <f>SUM(H8:H13)</f>
        <v>5499.2607551116089</v>
      </c>
      <c r="I14" s="16">
        <f>SUM(I8:I13)</f>
        <v>13808.253098217399</v>
      </c>
    </row>
    <row r="16" spans="1:9" ht="13.5" thickBot="1" x14ac:dyDescent="0.25"/>
    <row r="17" spans="1:17" ht="13.5" thickBot="1" x14ac:dyDescent="0.25">
      <c r="A17" s="34" t="s">
        <v>25</v>
      </c>
      <c r="B17" s="39"/>
      <c r="C17" s="39"/>
      <c r="D17" s="35"/>
      <c r="E17" s="18"/>
      <c r="F17" s="18"/>
      <c r="H17" s="34" t="s">
        <v>26</v>
      </c>
      <c r="I17" s="35"/>
    </row>
    <row r="18" spans="1:17" x14ac:dyDescent="0.2">
      <c r="A18" t="s">
        <v>27</v>
      </c>
      <c r="B18" t="s">
        <v>14</v>
      </c>
      <c r="C18" s="19">
        <v>45000</v>
      </c>
      <c r="D18" s="20">
        <v>0.04</v>
      </c>
      <c r="E18" s="20"/>
      <c r="F18" s="20"/>
      <c r="G18" s="8"/>
      <c r="H18" s="21">
        <v>30000</v>
      </c>
      <c r="I18" s="20">
        <v>0.01</v>
      </c>
    </row>
    <row r="19" spans="1:17" x14ac:dyDescent="0.2">
      <c r="C19" s="19"/>
      <c r="D19" s="20"/>
      <c r="E19" s="20"/>
      <c r="F19" s="20"/>
      <c r="H19" s="19">
        <v>40000</v>
      </c>
      <c r="I19" s="20">
        <v>0.02</v>
      </c>
    </row>
    <row r="20" spans="1:17" ht="13.5" thickBot="1" x14ac:dyDescent="0.25">
      <c r="H20" s="19">
        <v>50000</v>
      </c>
      <c r="I20" s="20">
        <v>0.03</v>
      </c>
    </row>
    <row r="21" spans="1:17" ht="13.5" thickBot="1" x14ac:dyDescent="0.25">
      <c r="B21" s="34" t="s">
        <v>28</v>
      </c>
      <c r="C21" s="35"/>
    </row>
    <row r="22" spans="1:17" x14ac:dyDescent="0.2">
      <c r="B22" s="22" t="s">
        <v>29</v>
      </c>
      <c r="C22" s="22" t="s">
        <v>9</v>
      </c>
    </row>
    <row r="23" spans="1:17" x14ac:dyDescent="0.2">
      <c r="B23" s="23" t="s">
        <v>18</v>
      </c>
      <c r="C23" t="s">
        <v>30</v>
      </c>
    </row>
    <row r="24" spans="1:17" x14ac:dyDescent="0.2">
      <c r="B24" s="23" t="s">
        <v>31</v>
      </c>
      <c r="C24" t="s">
        <v>30</v>
      </c>
    </row>
    <row r="25" spans="1:17" x14ac:dyDescent="0.2">
      <c r="B25" s="23" t="s">
        <v>23</v>
      </c>
      <c r="C25" t="s">
        <v>32</v>
      </c>
    </row>
    <row r="26" spans="1:17" x14ac:dyDescent="0.2">
      <c r="B26" s="23" t="s">
        <v>15</v>
      </c>
      <c r="C26" t="s">
        <v>33</v>
      </c>
    </row>
    <row r="27" spans="1:17" x14ac:dyDescent="0.2">
      <c r="B27" s="23" t="s">
        <v>34</v>
      </c>
      <c r="C27" t="s">
        <v>35</v>
      </c>
    </row>
    <row r="28" spans="1:17" x14ac:dyDescent="0.2">
      <c r="B28" s="23" t="s">
        <v>36</v>
      </c>
      <c r="C28" t="s">
        <v>37</v>
      </c>
    </row>
    <row r="29" spans="1:17" x14ac:dyDescent="0.2">
      <c r="B29" s="23" t="s">
        <v>38</v>
      </c>
      <c r="C29" t="s">
        <v>39</v>
      </c>
    </row>
    <row r="31" spans="1:17" x14ac:dyDescent="0.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2" spans="1:17" ht="15" x14ac:dyDescent="0.2">
      <c r="A32" s="25" t="s">
        <v>41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5" x14ac:dyDescent="0.2">
      <c r="A33" s="25" t="s">
        <v>42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</row>
    <row r="34" spans="1:17" ht="14.25" x14ac:dyDescent="0.2">
      <c r="A34" s="25" t="s">
        <v>40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ht="15" x14ac:dyDescent="0.2">
      <c r="A35" s="25" t="s">
        <v>43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</row>
    <row r="36" spans="1:17" ht="15" x14ac:dyDescent="0.2">
      <c r="A36" s="25" t="s">
        <v>44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</row>
    <row r="37" spans="1:17" ht="15" x14ac:dyDescent="0.2">
      <c r="A37" s="25" t="s">
        <v>45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</row>
    <row r="38" spans="1:17" ht="15" x14ac:dyDescent="0.2">
      <c r="A38" s="25" t="s">
        <v>46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</row>
    <row r="39" spans="1:17" x14ac:dyDescent="0.2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</row>
    <row r="40" spans="1:17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</row>
    <row r="41" spans="1:17" x14ac:dyDescent="0.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</row>
    <row r="42" spans="1:17" x14ac:dyDescent="0.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</row>
    <row r="43" spans="1:17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spans="1:17" x14ac:dyDescent="0.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</row>
    <row r="45" spans="1:17" x14ac:dyDescent="0.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</row>
    <row r="46" spans="1:17" x14ac:dyDescent="0.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</row>
    <row r="47" spans="1:17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</row>
    <row r="48" spans="1:17" x14ac:dyDescent="0.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</row>
    <row r="49" spans="1:17" x14ac:dyDescent="0.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</row>
    <row r="50" spans="1:17" x14ac:dyDescent="0.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</row>
    <row r="51" spans="1:17" x14ac:dyDescent="0.2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</row>
    <row r="52" spans="1:17" x14ac:dyDescent="0.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</row>
    <row r="53" spans="1:17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</row>
    <row r="54" spans="1:17" x14ac:dyDescent="0.2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</row>
    <row r="55" spans="1:17" x14ac:dyDescent="0.2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</row>
    <row r="56" spans="1:17" x14ac:dyDescent="0.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</row>
    <row r="57" spans="1:17" x14ac:dyDescent="0.2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</row>
    <row r="58" spans="1:17" x14ac:dyDescent="0.2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</row>
    <row r="59" spans="1:17" x14ac:dyDescent="0.2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</row>
    <row r="60" spans="1:17" x14ac:dyDescent="0.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</row>
    <row r="61" spans="1:17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</row>
    <row r="62" spans="1:17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</row>
    <row r="63" spans="1:17" x14ac:dyDescent="0.2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</row>
    <row r="64" spans="1:17" x14ac:dyDescent="0.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</row>
    <row r="65" spans="1:17" x14ac:dyDescent="0.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</row>
    <row r="66" spans="1:17" x14ac:dyDescent="0.2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</row>
    <row r="67" spans="1:17" x14ac:dyDescent="0.2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</row>
    <row r="68" spans="1:17" x14ac:dyDescent="0.2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</row>
    <row r="69" spans="1:17" x14ac:dyDescent="0.2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</row>
    <row r="70" spans="1:17" x14ac:dyDescent="0.2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</row>
    <row r="71" spans="1:17" x14ac:dyDescent="0.2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</row>
    <row r="72" spans="1:17" x14ac:dyDescent="0.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</row>
  </sheetData>
  <mergeCells count="4">
    <mergeCell ref="B21:C21"/>
    <mergeCell ref="D1:H1"/>
    <mergeCell ref="H17:I17"/>
    <mergeCell ref="A17:D17"/>
  </mergeCells>
  <phoneticPr fontId="0" type="noConversion"/>
  <conditionalFormatting sqref="F8:F12">
    <cfRule type="cellIs" dxfId="3" priority="1" stopIfTrue="1" operator="equal">
      <formula>"Desconocido"</formula>
    </cfRule>
  </conditionalFormatting>
  <pageMargins left="0.75" right="0.75" top="1" bottom="1" header="0" footer="0"/>
  <pageSetup paperSize="9" orientation="landscape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abSelected="1" workbookViewId="0">
      <selection activeCell="L10" sqref="L10"/>
    </sheetView>
  </sheetViews>
  <sheetFormatPr defaultColWidth="11.42578125" defaultRowHeight="12.75" x14ac:dyDescent="0.2"/>
  <cols>
    <col min="1" max="1" width="12.28515625" bestFit="1" customWidth="1"/>
    <col min="3" max="3" width="13.7109375" customWidth="1"/>
    <col min="4" max="4" width="19.5703125" customWidth="1"/>
    <col min="5" max="5" width="13.140625" customWidth="1"/>
    <col min="6" max="6" width="13.42578125" customWidth="1"/>
    <col min="7" max="7" width="15.5703125" customWidth="1"/>
    <col min="8" max="8" width="14.7109375" customWidth="1"/>
    <col min="9" max="9" width="17.140625" customWidth="1"/>
  </cols>
  <sheetData>
    <row r="1" spans="1:10" ht="16.5" thickBot="1" x14ac:dyDescent="0.3">
      <c r="D1" s="36" t="s">
        <v>0</v>
      </c>
      <c r="E1" s="37"/>
      <c r="F1" s="37"/>
      <c r="G1" s="37"/>
      <c r="H1" s="38"/>
    </row>
    <row r="2" spans="1:10" ht="15.75" x14ac:dyDescent="0.25">
      <c r="D2" s="1"/>
      <c r="E2" s="1"/>
      <c r="F2" s="1"/>
      <c r="G2" s="1"/>
      <c r="H2" s="1"/>
    </row>
    <row r="3" spans="1:10" x14ac:dyDescent="0.2">
      <c r="D3" s="2" t="s">
        <v>1</v>
      </c>
      <c r="E3" s="3"/>
      <c r="F3" s="3"/>
      <c r="G3" s="4"/>
      <c r="H3" s="5" t="s">
        <v>2</v>
      </c>
    </row>
    <row r="4" spans="1:10" x14ac:dyDescent="0.2">
      <c r="D4" s="2" t="s">
        <v>3</v>
      </c>
      <c r="E4" s="3"/>
      <c r="F4" s="3"/>
      <c r="G4" s="4"/>
      <c r="H4" s="6">
        <v>3.5000000000000003E-2</v>
      </c>
    </row>
    <row r="5" spans="1:10" x14ac:dyDescent="0.2">
      <c r="D5" s="7"/>
      <c r="E5" s="7"/>
      <c r="F5" s="7"/>
      <c r="G5" s="8"/>
      <c r="H5" s="9"/>
    </row>
    <row r="7" spans="1:10" ht="25.5" x14ac:dyDescent="0.2">
      <c r="A7" s="10" t="s">
        <v>4</v>
      </c>
      <c r="B7" s="10" t="s">
        <v>5</v>
      </c>
      <c r="C7" s="10" t="s">
        <v>6</v>
      </c>
      <c r="D7" s="10" t="s">
        <v>7</v>
      </c>
      <c r="E7" s="10" t="s">
        <v>8</v>
      </c>
      <c r="F7" s="10" t="s">
        <v>9</v>
      </c>
      <c r="G7" s="10" t="s">
        <v>10</v>
      </c>
      <c r="H7" s="10" t="s">
        <v>11</v>
      </c>
      <c r="I7" s="10" t="s">
        <v>12</v>
      </c>
      <c r="J7" s="30" t="s">
        <v>55</v>
      </c>
    </row>
    <row r="8" spans="1:10" x14ac:dyDescent="0.2">
      <c r="A8" s="11" t="s">
        <v>13</v>
      </c>
      <c r="B8" s="11" t="s">
        <v>14</v>
      </c>
      <c r="C8" s="28">
        <v>80000</v>
      </c>
      <c r="D8" s="13"/>
      <c r="E8" s="33">
        <v>28230</v>
      </c>
      <c r="F8" s="40"/>
      <c r="G8" s="16"/>
      <c r="H8" s="16"/>
      <c r="I8" s="16"/>
      <c r="J8" s="11"/>
    </row>
    <row r="9" spans="1:10" x14ac:dyDescent="0.2">
      <c r="A9" s="11" t="s">
        <v>16</v>
      </c>
      <c r="B9" s="11" t="s">
        <v>17</v>
      </c>
      <c r="C9" s="28">
        <v>33050</v>
      </c>
      <c r="D9" s="13"/>
      <c r="E9" s="33">
        <v>28001</v>
      </c>
      <c r="F9" s="40"/>
      <c r="G9" s="16"/>
      <c r="H9" s="16"/>
      <c r="I9" s="16"/>
      <c r="J9" s="11"/>
    </row>
    <row r="10" spans="1:10" x14ac:dyDescent="0.2">
      <c r="A10" s="11" t="s">
        <v>19</v>
      </c>
      <c r="B10" s="11" t="s">
        <v>14</v>
      </c>
      <c r="C10" s="28">
        <v>36070</v>
      </c>
      <c r="D10" s="13"/>
      <c r="E10" s="33">
        <v>28067</v>
      </c>
      <c r="F10" s="40"/>
      <c r="G10" s="16"/>
      <c r="H10" s="16"/>
      <c r="I10" s="16"/>
      <c r="J10" s="11"/>
    </row>
    <row r="11" spans="1:10" x14ac:dyDescent="0.2">
      <c r="A11" s="11" t="s">
        <v>21</v>
      </c>
      <c r="B11" s="11" t="s">
        <v>17</v>
      </c>
      <c r="C11" s="28">
        <v>48080</v>
      </c>
      <c r="D11" s="13"/>
      <c r="E11" s="33">
        <v>28230</v>
      </c>
      <c r="F11" s="40"/>
      <c r="G11" s="16"/>
      <c r="H11" s="16"/>
      <c r="I11" s="16"/>
      <c r="J11" s="11"/>
    </row>
    <row r="12" spans="1:10" x14ac:dyDescent="0.2">
      <c r="A12" s="11" t="s">
        <v>22</v>
      </c>
      <c r="B12" s="11" t="s">
        <v>17</v>
      </c>
      <c r="C12" s="28">
        <v>41080</v>
      </c>
      <c r="D12" s="13"/>
      <c r="E12" s="33">
        <v>28108</v>
      </c>
      <c r="F12" s="40"/>
      <c r="G12" s="16"/>
      <c r="H12" s="16"/>
      <c r="I12" s="16"/>
      <c r="J12" s="11"/>
    </row>
    <row r="13" spans="1:10" x14ac:dyDescent="0.2">
      <c r="A13" s="29" t="s">
        <v>49</v>
      </c>
      <c r="B13" s="29" t="s">
        <v>54</v>
      </c>
      <c r="C13" s="28">
        <v>35000</v>
      </c>
      <c r="D13" s="13"/>
      <c r="E13" s="31">
        <v>28230</v>
      </c>
      <c r="F13" s="40"/>
      <c r="G13" s="16"/>
      <c r="H13" s="16"/>
      <c r="I13" s="16"/>
      <c r="J13" s="11"/>
    </row>
    <row r="14" spans="1:10" x14ac:dyDescent="0.2">
      <c r="A14" s="29" t="s">
        <v>50</v>
      </c>
      <c r="B14" s="29" t="s">
        <v>17</v>
      </c>
      <c r="C14" s="28">
        <v>36070</v>
      </c>
      <c r="D14" s="13"/>
      <c r="E14" s="31">
        <v>28108</v>
      </c>
      <c r="F14" s="40"/>
      <c r="G14" s="16"/>
      <c r="H14" s="16"/>
      <c r="I14" s="16"/>
      <c r="J14" s="11"/>
    </row>
    <row r="15" spans="1:10" x14ac:dyDescent="0.2">
      <c r="A15" s="29" t="s">
        <v>51</v>
      </c>
      <c r="B15" s="29" t="s">
        <v>54</v>
      </c>
      <c r="C15" s="28">
        <v>48080</v>
      </c>
      <c r="D15" s="13"/>
      <c r="E15" s="31">
        <v>28230</v>
      </c>
      <c r="F15" s="40"/>
      <c r="G15" s="16"/>
      <c r="H15" s="16"/>
      <c r="I15" s="16"/>
      <c r="J15" s="11"/>
    </row>
    <row r="16" spans="1:10" x14ac:dyDescent="0.2">
      <c r="A16" s="29" t="s">
        <v>52</v>
      </c>
      <c r="B16" s="29" t="s">
        <v>17</v>
      </c>
      <c r="C16" s="28">
        <v>41080</v>
      </c>
      <c r="D16" s="13"/>
      <c r="E16" s="31">
        <v>28001</v>
      </c>
      <c r="F16" s="40"/>
      <c r="G16" s="16"/>
      <c r="H16" s="16"/>
      <c r="I16" s="16"/>
      <c r="J16" s="11"/>
    </row>
    <row r="17" spans="1:10" x14ac:dyDescent="0.2">
      <c r="A17" s="29" t="s">
        <v>53</v>
      </c>
      <c r="B17" s="29" t="s">
        <v>54</v>
      </c>
      <c r="C17" s="28">
        <v>35000</v>
      </c>
      <c r="D17" s="13"/>
      <c r="E17" s="31">
        <v>28230</v>
      </c>
      <c r="F17" s="40"/>
      <c r="G17" s="16"/>
      <c r="H17" s="16"/>
      <c r="I17" s="16"/>
      <c r="J17" s="11"/>
    </row>
    <row r="18" spans="1:10" x14ac:dyDescent="0.2">
      <c r="A18" s="11"/>
      <c r="B18" s="11"/>
      <c r="C18" s="28"/>
      <c r="D18" s="13"/>
      <c r="E18" s="14"/>
      <c r="F18" s="15"/>
      <c r="G18" s="16"/>
      <c r="H18" s="16"/>
      <c r="I18" s="16"/>
      <c r="J18" s="11"/>
    </row>
    <row r="19" spans="1:10" ht="18" customHeight="1" x14ac:dyDescent="0.2">
      <c r="A19" s="11"/>
      <c r="B19" s="11"/>
      <c r="C19" s="11"/>
      <c r="D19" s="13"/>
      <c r="E19" s="11"/>
      <c r="F19" s="11"/>
      <c r="G19" s="11"/>
      <c r="H19" s="11"/>
      <c r="I19" s="11"/>
      <c r="J19" s="11"/>
    </row>
    <row r="20" spans="1:10" x14ac:dyDescent="0.2">
      <c r="A20" s="17" t="s">
        <v>24</v>
      </c>
      <c r="B20" s="17"/>
      <c r="C20" s="26"/>
      <c r="D20" s="27"/>
      <c r="E20" s="27"/>
      <c r="F20" s="27"/>
      <c r="G20" s="26"/>
      <c r="H20" s="26"/>
      <c r="I20" s="26"/>
      <c r="J20" s="11"/>
    </row>
    <row r="21" spans="1:10" ht="11.25" customHeight="1" x14ac:dyDescent="0.2"/>
    <row r="22" spans="1:10" ht="13.5" thickBot="1" x14ac:dyDescent="0.25"/>
    <row r="23" spans="1:10" ht="13.5" thickBot="1" x14ac:dyDescent="0.25">
      <c r="A23" s="34" t="s">
        <v>25</v>
      </c>
      <c r="B23" s="39"/>
      <c r="C23" s="39"/>
      <c r="D23" s="35"/>
      <c r="E23" s="18"/>
      <c r="F23" s="18"/>
      <c r="H23" s="34" t="s">
        <v>56</v>
      </c>
      <c r="I23" s="35"/>
    </row>
    <row r="24" spans="1:10" x14ac:dyDescent="0.2">
      <c r="A24" t="s">
        <v>27</v>
      </c>
      <c r="B24" t="s">
        <v>14</v>
      </c>
      <c r="C24" s="19">
        <v>45000</v>
      </c>
      <c r="D24" s="20">
        <v>0.04</v>
      </c>
      <c r="E24" s="20"/>
      <c r="F24" s="20"/>
      <c r="G24" s="8"/>
      <c r="H24" s="21">
        <v>30000</v>
      </c>
      <c r="I24" s="20">
        <v>0.01</v>
      </c>
    </row>
    <row r="25" spans="1:10" x14ac:dyDescent="0.2">
      <c r="C25" s="19"/>
      <c r="D25" s="20"/>
      <c r="E25" s="20"/>
      <c r="F25" s="20"/>
      <c r="H25" s="19">
        <v>40000</v>
      </c>
      <c r="I25" s="20">
        <v>0.02</v>
      </c>
    </row>
    <row r="26" spans="1:10" ht="13.5" thickBot="1" x14ac:dyDescent="0.25">
      <c r="H26" s="19">
        <v>50000</v>
      </c>
      <c r="I26" s="20">
        <v>0.03</v>
      </c>
    </row>
    <row r="27" spans="1:10" ht="13.5" thickBot="1" x14ac:dyDescent="0.25">
      <c r="B27" s="34" t="s">
        <v>28</v>
      </c>
      <c r="C27" s="35"/>
    </row>
    <row r="28" spans="1:10" x14ac:dyDescent="0.2">
      <c r="B28" s="18"/>
      <c r="C28" s="18"/>
    </row>
    <row r="29" spans="1:10" x14ac:dyDescent="0.2">
      <c r="B29" s="22" t="s">
        <v>29</v>
      </c>
      <c r="C29" s="22" t="s">
        <v>9</v>
      </c>
    </row>
    <row r="30" spans="1:10" x14ac:dyDescent="0.2">
      <c r="B30" s="23">
        <v>28001</v>
      </c>
      <c r="C30" t="s">
        <v>30</v>
      </c>
    </row>
    <row r="31" spans="1:10" x14ac:dyDescent="0.2">
      <c r="B31" s="23">
        <v>28025</v>
      </c>
      <c r="C31" t="s">
        <v>30</v>
      </c>
    </row>
    <row r="32" spans="1:10" x14ac:dyDescent="0.2">
      <c r="B32" s="23">
        <v>28108</v>
      </c>
      <c r="C32" t="s">
        <v>32</v>
      </c>
    </row>
    <row r="33" spans="1:17" x14ac:dyDescent="0.2">
      <c r="B33" s="23">
        <v>28230</v>
      </c>
      <c r="C33" t="s">
        <v>33</v>
      </c>
    </row>
    <row r="34" spans="1:17" x14ac:dyDescent="0.2">
      <c r="B34" s="23">
        <v>28500</v>
      </c>
      <c r="C34" t="s">
        <v>35</v>
      </c>
    </row>
    <row r="35" spans="1:17" x14ac:dyDescent="0.2">
      <c r="B35" s="23">
        <v>28600</v>
      </c>
      <c r="C35" t="s">
        <v>37</v>
      </c>
    </row>
    <row r="36" spans="1:17" x14ac:dyDescent="0.2">
      <c r="B36" s="23">
        <v>28900</v>
      </c>
      <c r="C36" t="s">
        <v>39</v>
      </c>
    </row>
    <row r="37" spans="1:17" x14ac:dyDescent="0.2">
      <c r="B37" s="23">
        <v>28030</v>
      </c>
      <c r="C37" t="s">
        <v>47</v>
      </c>
    </row>
    <row r="38" spans="1:17" x14ac:dyDescent="0.2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</row>
    <row r="39" spans="1:17" ht="15" x14ac:dyDescent="0.2">
      <c r="A39" s="25" t="s">
        <v>48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</row>
    <row r="40" spans="1:17" ht="15" x14ac:dyDescent="0.2">
      <c r="A40" s="25" t="s">
        <v>42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</row>
    <row r="41" spans="1:17" ht="14.25" x14ac:dyDescent="0.2">
      <c r="A41" s="25" t="s">
        <v>40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</row>
    <row r="42" spans="1:17" ht="15" x14ac:dyDescent="0.2">
      <c r="A42" s="25" t="s">
        <v>58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</row>
    <row r="43" spans="1:17" ht="15" x14ac:dyDescent="0.2">
      <c r="A43" s="25" t="s">
        <v>44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spans="1:17" ht="15" x14ac:dyDescent="0.2">
      <c r="A44" s="25" t="s">
        <v>45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</row>
    <row r="45" spans="1:17" ht="15" x14ac:dyDescent="0.2">
      <c r="A45" s="32" t="s">
        <v>57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</row>
    <row r="46" spans="1:17" x14ac:dyDescent="0.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</row>
    <row r="47" spans="1:17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</row>
    <row r="48" spans="1:17" x14ac:dyDescent="0.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</row>
    <row r="49" spans="1:17" x14ac:dyDescent="0.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</row>
    <row r="50" spans="1:17" x14ac:dyDescent="0.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</row>
    <row r="51" spans="1:17" x14ac:dyDescent="0.2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</row>
    <row r="52" spans="1:17" x14ac:dyDescent="0.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</row>
    <row r="53" spans="1:17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</row>
    <row r="54" spans="1:17" x14ac:dyDescent="0.2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</row>
    <row r="55" spans="1:17" x14ac:dyDescent="0.2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</row>
    <row r="56" spans="1:17" x14ac:dyDescent="0.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</row>
    <row r="57" spans="1:17" x14ac:dyDescent="0.2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</row>
    <row r="58" spans="1:17" x14ac:dyDescent="0.2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</row>
    <row r="59" spans="1:17" x14ac:dyDescent="0.2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</row>
    <row r="60" spans="1:17" x14ac:dyDescent="0.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</row>
    <row r="61" spans="1:17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</row>
    <row r="62" spans="1:17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</row>
    <row r="63" spans="1:17" x14ac:dyDescent="0.2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</row>
    <row r="64" spans="1:17" x14ac:dyDescent="0.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</row>
    <row r="65" spans="1:17" x14ac:dyDescent="0.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</row>
    <row r="66" spans="1:17" x14ac:dyDescent="0.2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</row>
    <row r="67" spans="1:17" x14ac:dyDescent="0.2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</row>
    <row r="68" spans="1:17" x14ac:dyDescent="0.2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</row>
    <row r="69" spans="1:17" x14ac:dyDescent="0.2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</row>
    <row r="70" spans="1:17" x14ac:dyDescent="0.2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</row>
    <row r="71" spans="1:17" x14ac:dyDescent="0.2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</row>
    <row r="72" spans="1:17" x14ac:dyDescent="0.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</row>
    <row r="73" spans="1:17" x14ac:dyDescent="0.2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</row>
    <row r="74" spans="1:17" x14ac:dyDescent="0.2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</row>
    <row r="75" spans="1:17" x14ac:dyDescent="0.2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</row>
    <row r="76" spans="1:17" x14ac:dyDescent="0.2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</row>
  </sheetData>
  <mergeCells count="4">
    <mergeCell ref="B27:C27"/>
    <mergeCell ref="D1:H1"/>
    <mergeCell ref="H23:I23"/>
    <mergeCell ref="A23:D23"/>
  </mergeCells>
  <phoneticPr fontId="0" type="noConversion"/>
  <conditionalFormatting sqref="F8:F18">
    <cfRule type="cellIs" dxfId="2" priority="1" stopIfTrue="1" operator="equal">
      <formula>"Desconocido"</formula>
    </cfRule>
  </conditionalFormatting>
  <pageMargins left="0.75" right="0.75" top="1" bottom="1" header="0" footer="0"/>
  <pageSetup paperSize="9" orientation="landscape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Res-Comisiones</vt:lpstr>
      <vt:lpstr>Comisiones</vt:lpstr>
    </vt:vector>
  </TitlesOfParts>
  <Company>Ebro Puleva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JUNTA2006</dc:creator>
  <cp:lastModifiedBy>Administrator</cp:lastModifiedBy>
  <cp:lastPrinted>2007-09-14T07:50:04Z</cp:lastPrinted>
  <dcterms:created xsi:type="dcterms:W3CDTF">2007-09-13T08:12:58Z</dcterms:created>
  <dcterms:modified xsi:type="dcterms:W3CDTF">2016-06-22T16:19:13Z</dcterms:modified>
</cp:coreProperties>
</file>