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TI-ASEA\"/>
    </mc:Choice>
  </mc:AlternateContent>
  <bookViews>
    <workbookView xWindow="0" yWindow="0" windowWidth="20490" windowHeight="7155"/>
  </bookViews>
  <sheets>
    <sheet name="Cotización." sheetId="1" r:id="rId1"/>
    <sheet name="Análisis de Cotización. " sheetId="2" r:id="rId2"/>
    <sheet name="Proveedor seleccionado.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1" i="2"/>
  <c r="D6" i="3" l="1"/>
  <c r="D7" i="3"/>
  <c r="D8" i="3"/>
  <c r="D9" i="3"/>
  <c r="D10" i="3"/>
  <c r="D5" i="3"/>
  <c r="D26" i="2"/>
  <c r="D25" i="2"/>
  <c r="E26" i="2"/>
  <c r="F26" i="2"/>
  <c r="E23" i="2"/>
  <c r="F23" i="2"/>
  <c r="D23" i="2"/>
  <c r="G16" i="2"/>
  <c r="E24" i="2" s="1"/>
  <c r="E25" i="2" s="1"/>
  <c r="G14" i="2"/>
  <c r="E21" i="2" s="1"/>
  <c r="E22" i="2" s="1"/>
  <c r="G13" i="2"/>
  <c r="E19" i="2" s="1"/>
  <c r="E20" i="2" s="1"/>
  <c r="B5" i="2"/>
  <c r="B6" i="2"/>
  <c r="B7" i="2"/>
  <c r="B8" i="2"/>
  <c r="B9" i="2"/>
  <c r="B4" i="2"/>
  <c r="B19" i="1"/>
  <c r="B20" i="1"/>
  <c r="B21" i="1"/>
  <c r="B22" i="1"/>
  <c r="B23" i="1"/>
  <c r="B18" i="1"/>
  <c r="E28" i="2" l="1"/>
  <c r="F19" i="2"/>
  <c r="F20" i="2" s="1"/>
  <c r="F24" i="2"/>
  <c r="F25" i="2" s="1"/>
  <c r="D19" i="2"/>
  <c r="D20" i="2" s="1"/>
  <c r="D24" i="2"/>
  <c r="D28" i="2"/>
  <c r="D21" i="2"/>
  <c r="D22" i="2" s="1"/>
  <c r="F21" i="2"/>
  <c r="F22" i="2" s="1"/>
  <c r="F28" i="2" s="1"/>
</calcChain>
</file>

<file path=xl/sharedStrings.xml><?xml version="1.0" encoding="utf-8"?>
<sst xmlns="http://schemas.openxmlformats.org/spreadsheetml/2006/main" count="61" uniqueCount="56">
  <si>
    <t>Nombre de la estación:</t>
  </si>
  <si>
    <t xml:space="preserve">No. De estación: </t>
  </si>
  <si>
    <t>Fecha:</t>
  </si>
  <si>
    <t>Domicilio:</t>
  </si>
  <si>
    <t>Clave:</t>
  </si>
  <si>
    <t>SASISOPA-F-014</t>
  </si>
  <si>
    <t xml:space="preserve">Nombre del encargado: </t>
  </si>
  <si>
    <t xml:space="preserve">Entrego bajo los términos y condiciones establecidas en las bases correspondientes a la Licitación ____________________, de acuerdo a los conceptos, cantidades y especificaciones que esta empresa presenta al efecto, apegándose al período de entrega. </t>
  </si>
  <si>
    <t>Descripción del Bien o Servicio Licitado (detallado).</t>
  </si>
  <si>
    <r>
      <t xml:space="preserve">Periodo de vigencias de sostenimiento del precio:                                                           </t>
    </r>
    <r>
      <rPr>
        <sz val="11"/>
        <color theme="0" tint="-0.499984740745262"/>
        <rFont val="Calibri"/>
        <family val="2"/>
        <scheme val="minor"/>
      </rPr>
      <t>(Cuanto tiempo nos sostienen los precios)</t>
    </r>
  </si>
  <si>
    <r>
      <t xml:space="preserve">Garantias (detallado):      </t>
    </r>
    <r>
      <rPr>
        <sz val="11"/>
        <color theme="0" tint="-0.499984740745262"/>
        <rFont val="Calibri"/>
        <family val="2"/>
        <scheme val="minor"/>
      </rPr>
      <t xml:space="preserve"> (Mínimo las requeridas)</t>
    </r>
  </si>
  <si>
    <r>
      <t xml:space="preserve">Plazo de pago a partir de la presentación de la factura a revisión:                                                               </t>
    </r>
    <r>
      <rPr>
        <sz val="11"/>
        <color theme="0" tint="-0.499984740745262"/>
        <rFont val="Calibri"/>
        <family val="2"/>
        <scheme val="minor"/>
      </rPr>
      <t>(Indicar si dan 7, 15, 21, etc.)</t>
    </r>
  </si>
  <si>
    <t xml:space="preserve">"EL PROVEEDOR " se obliga a ENTREGAR / PRESTAR LOS SERVICIOS  directamente, por su cuenta y bajo su responsabilidad, LOS BIENES / SERVICIOS , utilizando para ello su propio personal debidamente contratado y dado de alta en el IMSS. </t>
  </si>
  <si>
    <t>Estamos conscientes que el contrato se adjudicará sí resultase que dos o más proposiciones son solventes porque satisfacen la totalidad de los requerimientos solicitados por la estación, a quién presente la propuesta solvente cuyo precio sea el más bajo.</t>
  </si>
  <si>
    <t xml:space="preserve">A T E N T A M E N T E </t>
  </si>
  <si>
    <t>Nombre y firma del Representante Legal:</t>
  </si>
  <si>
    <r>
      <t xml:space="preserve">Fecha de Presentación de la Propuesta </t>
    </r>
    <r>
      <rPr>
        <sz val="11"/>
        <color theme="0" tint="-0.34998626667073579"/>
        <rFont val="Calibri"/>
        <family val="2"/>
        <scheme val="minor"/>
      </rPr>
      <t>(no deberá ser mayor a 7 días de la fecha de convocatoria).</t>
    </r>
  </si>
  <si>
    <t xml:space="preserve">Licitación No: </t>
  </si>
  <si>
    <t>Descripción del bien o servicio licitado:</t>
  </si>
  <si>
    <t xml:space="preserve">Estación: </t>
  </si>
  <si>
    <t>Ninguna</t>
  </si>
  <si>
    <t>Medio</t>
  </si>
  <si>
    <t>Alto</t>
  </si>
  <si>
    <t>PONDERACIÓN</t>
  </si>
  <si>
    <t>COTIZACIÓN.</t>
  </si>
  <si>
    <t>Máx. o Mín.</t>
  </si>
  <si>
    <t>Todas</t>
  </si>
  <si>
    <t>Bajo</t>
  </si>
  <si>
    <t>Suma Puntaje:</t>
  </si>
  <si>
    <t>Opción C</t>
  </si>
  <si>
    <t>Opción B</t>
  </si>
  <si>
    <t>Opción A</t>
  </si>
  <si>
    <r>
      <t xml:space="preserve">Plazo de pago:                                                                </t>
    </r>
    <r>
      <rPr>
        <sz val="11"/>
        <color theme="0" tint="-0.34998626667073579"/>
        <rFont val="Calibri"/>
        <family val="2"/>
        <scheme val="minor"/>
      </rPr>
      <t>(Días)</t>
    </r>
  </si>
  <si>
    <r>
      <t xml:space="preserve">Crédito Mercantil:                                             </t>
    </r>
    <r>
      <rPr>
        <sz val="11"/>
        <color theme="0" tint="-0.34998626667073579"/>
        <rFont val="Calibri"/>
        <family val="2"/>
        <scheme val="minor"/>
      </rPr>
      <t>(Arraigo en el plazo)</t>
    </r>
  </si>
  <si>
    <r>
      <t xml:space="preserve">Periodo de Vigencias de Sostenimiento del Precio:                                                    </t>
    </r>
    <r>
      <rPr>
        <sz val="11"/>
        <color theme="0" tint="-0.34998626667073579"/>
        <rFont val="Calibri"/>
        <family val="2"/>
        <scheme val="minor"/>
      </rPr>
      <t>(meses)</t>
    </r>
  </si>
  <si>
    <t>Garantías:</t>
  </si>
  <si>
    <t>Puntaje Crédito Mercantil.</t>
  </si>
  <si>
    <t>Factor Precio Unitario.</t>
  </si>
  <si>
    <t>Puntaje Precio Unitario.</t>
  </si>
  <si>
    <t>Factor Vigencia de Precio.</t>
  </si>
  <si>
    <t>Puntaje Vigencia de Precio.</t>
  </si>
  <si>
    <t>Puntaje Garantías.</t>
  </si>
  <si>
    <t>Factor Días de Crédito.</t>
  </si>
  <si>
    <t>Puntaje Días de Crédito.</t>
  </si>
  <si>
    <t>Precio:</t>
  </si>
  <si>
    <t>Presupuesto máximo.</t>
  </si>
  <si>
    <t>Analizó y Revisó Jefe Administrativo.</t>
  </si>
  <si>
    <t>Vo Bo Supervisor Regional.</t>
  </si>
  <si>
    <t>Fecha y Firma</t>
  </si>
  <si>
    <t>Descripción del Bien o Servicio a Licitar:</t>
  </si>
  <si>
    <t xml:space="preserve">Al proveedor: </t>
  </si>
  <si>
    <t>Por haber presentado los mejores atributos integrales (precio + garantía + crédito mercantil + plazo de pago + vigencia del precio)</t>
  </si>
  <si>
    <t>Elaboró y Analizó:</t>
  </si>
  <si>
    <t>Autoriza:</t>
  </si>
  <si>
    <t>Se otorga la contratación de la prestación de bienes y servicios soportada por la Licitación No.______________________</t>
  </si>
  <si>
    <r>
      <t xml:space="preserve">Nombre y firma:                                                                                                                          </t>
    </r>
    <r>
      <rPr>
        <sz val="11"/>
        <color theme="0" tint="-0.499984740745262"/>
        <rFont val="Calibri"/>
        <family val="2"/>
        <scheme val="minor"/>
      </rPr>
      <t xml:space="preserve">  (De quién realizá el análisis).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</si>
</sst>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 style="thin">
        <color indexed="64"/>
      </bottom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 style="thin">
        <color indexed="64"/>
      </bottom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/>
      <diagonal/>
    </border>
    <border>
      <left/>
      <right/>
      <top/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 style="medium">
        <color theme="8"/>
      </top>
      <bottom style="thin">
        <color theme="8"/>
      </bottom>
      <diagonal/>
    </border>
    <border>
      <left/>
      <right/>
      <top style="medium">
        <color theme="8"/>
      </top>
      <bottom style="thin">
        <color theme="8"/>
      </bottom>
      <diagonal/>
    </border>
    <border>
      <left/>
      <right style="medium">
        <color theme="8"/>
      </right>
      <top style="medium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 style="thin">
        <color theme="8"/>
      </top>
      <bottom style="medium">
        <color theme="8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 style="medium">
        <color theme="8"/>
      </right>
      <top style="thin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medium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medium">
        <color theme="8"/>
      </right>
      <top/>
      <bottom style="thin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 style="medium">
        <color theme="8"/>
      </left>
      <right style="thin">
        <color theme="8"/>
      </right>
      <top/>
      <bottom style="thin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thin">
        <color theme="8"/>
      </left>
      <right/>
      <top/>
      <bottom style="medium">
        <color theme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</cellStyleXfs>
  <cellXfs count="183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0" xfId="0" applyBorder="1" applyAlignment="1"/>
    <xf numFmtId="0" fontId="0" fillId="0" borderId="4" xfId="0" applyFont="1" applyBorder="1" applyAlignment="1"/>
    <xf numFmtId="0" fontId="0" fillId="0" borderId="3" xfId="0" applyFont="1" applyBorder="1" applyAlignment="1">
      <alignment vertical="center"/>
    </xf>
    <xf numFmtId="0" fontId="0" fillId="0" borderId="5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>
      <alignment horizontal="justify" vertical="distributed"/>
    </xf>
    <xf numFmtId="0" fontId="0" fillId="0" borderId="10" xfId="0" applyFont="1" applyBorder="1" applyAlignment="1">
      <alignment horizontal="justify" vertical="distributed"/>
    </xf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0" xfId="0" applyFont="1" applyAlignment="1">
      <alignment horizontal="center"/>
    </xf>
    <xf numFmtId="0" fontId="0" fillId="0" borderId="0" xfId="0" applyBorder="1"/>
    <xf numFmtId="0" fontId="0" fillId="0" borderId="17" xfId="0" applyFont="1" applyBorder="1" applyAlignment="1">
      <alignment horizontal="center"/>
    </xf>
    <xf numFmtId="44" fontId="0" fillId="0" borderId="22" xfId="2" applyFont="1" applyBorder="1" applyAlignment="1">
      <alignment horizontal="center" vertical="center"/>
    </xf>
    <xf numFmtId="44" fontId="0" fillId="0" borderId="22" xfId="2" applyFont="1" applyFill="1" applyBorder="1" applyAlignment="1">
      <alignment horizontal="center" vertical="center"/>
    </xf>
    <xf numFmtId="44" fontId="0" fillId="0" borderId="25" xfId="2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5" xfId="0" applyFont="1" applyBorder="1" applyAlignment="1"/>
    <xf numFmtId="0" fontId="0" fillId="0" borderId="41" xfId="0" applyFont="1" applyBorder="1" applyAlignment="1">
      <alignment horizontal="center" vertical="center"/>
    </xf>
    <xf numFmtId="0" fontId="0" fillId="0" borderId="5" xfId="0" applyFont="1" applyBorder="1" applyAlignment="1">
      <alignment horizontal="left" wrapText="1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9" xfId="0" applyFont="1" applyBorder="1" applyAlignment="1">
      <alignment horizontal="left" wrapText="1"/>
    </xf>
    <xf numFmtId="0" fontId="0" fillId="0" borderId="0" xfId="0" applyFont="1" applyBorder="1"/>
    <xf numFmtId="0" fontId="0" fillId="0" borderId="0" xfId="0" applyFont="1" applyFill="1" applyBorder="1"/>
    <xf numFmtId="0" fontId="3" fillId="0" borderId="0" xfId="3" applyFont="1" applyFill="1" applyBorder="1"/>
    <xf numFmtId="164" fontId="3" fillId="0" borderId="0" xfId="1" applyNumberFormat="1" applyFont="1" applyFill="1" applyBorder="1" applyAlignment="1">
      <alignment horizontal="center"/>
    </xf>
    <xf numFmtId="0" fontId="0" fillId="0" borderId="18" xfId="0" applyFont="1" applyBorder="1"/>
    <xf numFmtId="0" fontId="0" fillId="0" borderId="23" xfId="0" applyFont="1" applyBorder="1" applyAlignment="1"/>
    <xf numFmtId="0" fontId="3" fillId="0" borderId="0" xfId="3" applyFont="1" applyBorder="1"/>
    <xf numFmtId="0" fontId="9" fillId="0" borderId="48" xfId="3" applyFont="1" applyBorder="1" applyAlignment="1">
      <alignment horizontal="center" vertical="distributed"/>
    </xf>
    <xf numFmtId="0" fontId="9" fillId="0" borderId="46" xfId="3" applyFont="1" applyBorder="1" applyAlignment="1">
      <alignment horizontal="center" vertical="center"/>
    </xf>
    <xf numFmtId="0" fontId="9" fillId="0" borderId="49" xfId="3" applyFont="1" applyBorder="1" applyAlignment="1">
      <alignment horizontal="center" vertical="center"/>
    </xf>
    <xf numFmtId="0" fontId="3" fillId="0" borderId="58" xfId="3" applyFont="1" applyFill="1" applyBorder="1" applyAlignment="1">
      <alignment horizontal="center"/>
    </xf>
    <xf numFmtId="0" fontId="3" fillId="0" borderId="18" xfId="3" applyFont="1" applyBorder="1" applyAlignment="1">
      <alignment horizontal="center" vertical="center"/>
    </xf>
    <xf numFmtId="0" fontId="3" fillId="0" borderId="21" xfId="3" applyFont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0" borderId="0" xfId="3" applyFont="1" applyBorder="1" applyAlignment="1">
      <alignment horizontal="center"/>
    </xf>
    <xf numFmtId="0" fontId="3" fillId="0" borderId="56" xfId="3" applyFont="1" applyBorder="1" applyAlignment="1">
      <alignment horizontal="center"/>
    </xf>
    <xf numFmtId="0" fontId="3" fillId="0" borderId="18" xfId="3" applyFont="1" applyBorder="1"/>
    <xf numFmtId="0" fontId="3" fillId="0" borderId="43" xfId="3" applyFont="1" applyBorder="1"/>
    <xf numFmtId="0" fontId="3" fillId="0" borderId="50" xfId="3" applyFont="1" applyBorder="1"/>
    <xf numFmtId="0" fontId="3" fillId="0" borderId="23" xfId="3" applyFont="1" applyBorder="1"/>
    <xf numFmtId="0" fontId="3" fillId="0" borderId="38" xfId="3" applyFont="1" applyBorder="1"/>
    <xf numFmtId="0" fontId="3" fillId="2" borderId="50" xfId="3" applyFont="1" applyFill="1" applyBorder="1"/>
    <xf numFmtId="0" fontId="3" fillId="0" borderId="0" xfId="3" applyFont="1" applyFill="1" applyBorder="1" applyAlignment="1">
      <alignment horizontal="center"/>
    </xf>
    <xf numFmtId="0" fontId="8" fillId="0" borderId="58" xfId="3" applyFont="1" applyBorder="1" applyAlignment="1">
      <alignment horizontal="center"/>
    </xf>
    <xf numFmtId="0" fontId="3" fillId="0" borderId="19" xfId="3" applyFont="1" applyBorder="1" applyAlignment="1">
      <alignment vertical="center" wrapText="1"/>
    </xf>
    <xf numFmtId="0" fontId="3" fillId="0" borderId="12" xfId="3" applyFont="1" applyBorder="1" applyAlignment="1">
      <alignment vertical="center" wrapText="1"/>
    </xf>
    <xf numFmtId="0" fontId="3" fillId="0" borderId="24" xfId="3" applyFont="1" applyBorder="1" applyAlignment="1">
      <alignment vertical="center" wrapText="1"/>
    </xf>
    <xf numFmtId="0" fontId="8" fillId="0" borderId="0" xfId="3" applyFont="1" applyAlignment="1"/>
    <xf numFmtId="0" fontId="0" fillId="0" borderId="17" xfId="0" applyFont="1" applyBorder="1"/>
    <xf numFmtId="0" fontId="8" fillId="0" borderId="0" xfId="3" applyFont="1" applyAlignment="1">
      <alignment horizontal="center"/>
    </xf>
    <xf numFmtId="0" fontId="0" fillId="0" borderId="0" xfId="0" applyFont="1" applyBorder="1" applyAlignment="1">
      <alignment horizontal="center" vertical="distributed"/>
    </xf>
    <xf numFmtId="0" fontId="0" fillId="0" borderId="0" xfId="0" applyFont="1" applyBorder="1" applyAlignment="1">
      <alignment horizontal="left"/>
    </xf>
    <xf numFmtId="0" fontId="0" fillId="0" borderId="18" xfId="0" applyFont="1" applyBorder="1" applyAlignment="1">
      <alignment vertical="center"/>
    </xf>
    <xf numFmtId="0" fontId="0" fillId="0" borderId="4" xfId="0" applyNumberFormat="1" applyFont="1" applyBorder="1" applyAlignment="1">
      <alignment vertical="center"/>
    </xf>
    <xf numFmtId="0" fontId="0" fillId="0" borderId="35" xfId="0" applyFont="1" applyBorder="1" applyAlignment="1">
      <alignment horizontal="left" wrapText="1"/>
    </xf>
    <xf numFmtId="0" fontId="0" fillId="0" borderId="28" xfId="0" applyFont="1" applyBorder="1" applyAlignment="1">
      <alignment horizontal="left" wrapText="1"/>
    </xf>
    <xf numFmtId="0" fontId="0" fillId="0" borderId="29" xfId="0" applyFont="1" applyBorder="1" applyAlignment="1">
      <alignment horizontal="left" wrapText="1"/>
    </xf>
    <xf numFmtId="0" fontId="2" fillId="0" borderId="36" xfId="0" applyFont="1" applyBorder="1" applyAlignment="1">
      <alignment horizontal="left" wrapText="1"/>
    </xf>
    <xf numFmtId="0" fontId="2" fillId="0" borderId="33" xfId="0" applyFont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0" fillId="0" borderId="3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0" fillId="0" borderId="38" xfId="0" applyFont="1" applyBorder="1" applyAlignment="1">
      <alignment horizontal="left" vertical="center" wrapText="1"/>
    </xf>
    <xf numFmtId="0" fontId="0" fillId="0" borderId="39" xfId="0" applyFont="1" applyBorder="1" applyAlignment="1">
      <alignment horizontal="left" vertical="center" wrapText="1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18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4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38" xfId="0" applyFont="1" applyBorder="1" applyAlignment="1">
      <alignment horizontal="left" wrapText="1"/>
    </xf>
    <xf numFmtId="0" fontId="0" fillId="0" borderId="39" xfId="0" applyFont="1" applyBorder="1" applyAlignment="1">
      <alignment horizontal="left" wrapText="1"/>
    </xf>
    <xf numFmtId="0" fontId="0" fillId="0" borderId="55" xfId="0" applyFont="1" applyBorder="1" applyAlignment="1">
      <alignment horizontal="left" wrapText="1"/>
    </xf>
    <xf numFmtId="0" fontId="6" fillId="0" borderId="18" xfId="0" applyFont="1" applyBorder="1" applyAlignment="1">
      <alignment horizontal="center" vertical="distributed"/>
    </xf>
    <xf numFmtId="0" fontId="6" fillId="0" borderId="19" xfId="0" applyFont="1" applyBorder="1" applyAlignment="1">
      <alignment horizontal="center" vertical="distributed"/>
    </xf>
    <xf numFmtId="0" fontId="6" fillId="0" borderId="20" xfId="0" applyFont="1" applyBorder="1" applyAlignment="1">
      <alignment horizontal="center" vertical="distributed"/>
    </xf>
    <xf numFmtId="0" fontId="0" fillId="0" borderId="13" xfId="0" applyFont="1" applyBorder="1" applyAlignment="1">
      <alignment horizontal="center"/>
    </xf>
    <xf numFmtId="0" fontId="0" fillId="0" borderId="37" xfId="0" applyFont="1" applyBorder="1" applyAlignment="1">
      <alignment horizontal="center" wrapText="1"/>
    </xf>
    <xf numFmtId="0" fontId="0" fillId="0" borderId="24" xfId="0" applyFont="1" applyBorder="1" applyAlignment="1">
      <alignment horizontal="center" wrapText="1"/>
    </xf>
    <xf numFmtId="0" fontId="0" fillId="0" borderId="25" xfId="0" applyFont="1" applyBorder="1" applyAlignment="1">
      <alignment horizontal="center" wrapText="1"/>
    </xf>
    <xf numFmtId="0" fontId="0" fillId="0" borderId="54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3" fillId="0" borderId="21" xfId="0" applyFont="1" applyBorder="1" applyAlignment="1">
      <alignment horizontal="left" vertical="distributed"/>
    </xf>
    <xf numFmtId="0" fontId="3" fillId="0" borderId="15" xfId="0" applyFont="1" applyBorder="1" applyAlignment="1">
      <alignment horizontal="left" vertical="distributed"/>
    </xf>
    <xf numFmtId="0" fontId="3" fillId="0" borderId="23" xfId="0" applyFont="1" applyBorder="1" applyAlignment="1">
      <alignment horizontal="left" vertical="distributed"/>
    </xf>
    <xf numFmtId="0" fontId="3" fillId="0" borderId="32" xfId="0" applyFont="1" applyBorder="1" applyAlignment="1">
      <alignment horizontal="left" vertical="distributed"/>
    </xf>
    <xf numFmtId="0" fontId="0" fillId="0" borderId="48" xfId="0" applyFont="1" applyBorder="1" applyAlignment="1">
      <alignment horizontal="left" vertical="center" wrapText="1"/>
    </xf>
    <xf numFmtId="0" fontId="0" fillId="0" borderId="46" xfId="0" applyFont="1" applyBorder="1" applyAlignment="1">
      <alignment horizontal="left" vertical="center" wrapText="1"/>
    </xf>
    <xf numFmtId="0" fontId="0" fillId="0" borderId="49" xfId="0" applyFont="1" applyBorder="1" applyAlignment="1">
      <alignment horizontal="left" vertical="center" wrapText="1"/>
    </xf>
    <xf numFmtId="0" fontId="0" fillId="0" borderId="50" xfId="0" applyFont="1" applyBorder="1" applyAlignment="1">
      <alignment horizontal="left" vertical="center" wrapText="1"/>
    </xf>
    <xf numFmtId="0" fontId="0" fillId="0" borderId="45" xfId="0" applyFont="1" applyBorder="1" applyAlignment="1">
      <alignment horizontal="left" vertical="center" wrapText="1"/>
    </xf>
    <xf numFmtId="0" fontId="0" fillId="0" borderId="41" xfId="0" applyFont="1" applyBorder="1" applyAlignment="1">
      <alignment horizontal="left" vertical="center" wrapText="1"/>
    </xf>
    <xf numFmtId="0" fontId="0" fillId="0" borderId="50" xfId="0" applyFont="1" applyBorder="1" applyAlignment="1">
      <alignment horizontal="left"/>
    </xf>
    <xf numFmtId="0" fontId="0" fillId="0" borderId="45" xfId="0" applyFont="1" applyBorder="1" applyAlignment="1">
      <alignment horizontal="left"/>
    </xf>
    <xf numFmtId="0" fontId="0" fillId="0" borderId="41" xfId="0" applyFont="1" applyBorder="1" applyAlignment="1">
      <alignment horizontal="left"/>
    </xf>
    <xf numFmtId="0" fontId="0" fillId="0" borderId="50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19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2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25" xfId="0" applyBorder="1" applyAlignment="1">
      <alignment horizontal="left" wrapText="1"/>
    </xf>
    <xf numFmtId="0" fontId="11" fillId="0" borderId="8" xfId="0" applyFont="1" applyBorder="1" applyAlignment="1"/>
    <xf numFmtId="44" fontId="10" fillId="0" borderId="19" xfId="2" applyFont="1" applyBorder="1" applyAlignment="1">
      <alignment horizontal="center"/>
    </xf>
    <xf numFmtId="44" fontId="10" fillId="0" borderId="20" xfId="3" applyNumberFormat="1" applyFont="1" applyBorder="1" applyAlignment="1">
      <alignment horizontal="center"/>
    </xf>
    <xf numFmtId="0" fontId="10" fillId="0" borderId="12" xfId="3" applyFont="1" applyBorder="1" applyAlignment="1">
      <alignment horizontal="center" vertical="center"/>
    </xf>
    <xf numFmtId="0" fontId="10" fillId="0" borderId="22" xfId="3" applyFont="1" applyBorder="1" applyAlignment="1">
      <alignment horizontal="center" vertical="center"/>
    </xf>
    <xf numFmtId="0" fontId="10" fillId="0" borderId="22" xfId="3" applyFont="1" applyFill="1" applyBorder="1" applyAlignment="1">
      <alignment horizontal="center" vertical="center"/>
    </xf>
    <xf numFmtId="0" fontId="10" fillId="0" borderId="24" xfId="3" applyFont="1" applyBorder="1" applyAlignment="1">
      <alignment horizontal="center" vertical="center"/>
    </xf>
    <xf numFmtId="0" fontId="10" fillId="0" borderId="25" xfId="3" applyFont="1" applyBorder="1" applyAlignment="1">
      <alignment horizontal="center" vertical="center"/>
    </xf>
    <xf numFmtId="0" fontId="10" fillId="0" borderId="19" xfId="4" applyNumberFormat="1" applyFont="1" applyBorder="1" applyAlignment="1">
      <alignment horizontal="center"/>
    </xf>
    <xf numFmtId="165" fontId="10" fillId="0" borderId="19" xfId="4" applyNumberFormat="1" applyFont="1" applyBorder="1" applyAlignment="1">
      <alignment horizontal="center"/>
    </xf>
    <xf numFmtId="165" fontId="10" fillId="0" borderId="20" xfId="4" applyNumberFormat="1" applyFont="1" applyBorder="1" applyAlignment="1">
      <alignment horizontal="center"/>
    </xf>
    <xf numFmtId="0" fontId="10" fillId="0" borderId="42" xfId="4" applyNumberFormat="1" applyFont="1" applyBorder="1" applyAlignment="1">
      <alignment horizontal="center"/>
    </xf>
    <xf numFmtId="165" fontId="10" fillId="0" borderId="42" xfId="4" applyNumberFormat="1" applyFont="1" applyBorder="1" applyAlignment="1">
      <alignment horizontal="center"/>
    </xf>
    <xf numFmtId="165" fontId="10" fillId="0" borderId="44" xfId="4" applyNumberFormat="1" applyFont="1" applyBorder="1" applyAlignment="1">
      <alignment horizontal="center"/>
    </xf>
    <xf numFmtId="0" fontId="10" fillId="0" borderId="20" xfId="4" applyNumberFormat="1" applyFont="1" applyBorder="1" applyAlignment="1">
      <alignment horizontal="center"/>
    </xf>
    <xf numFmtId="0" fontId="10" fillId="0" borderId="44" xfId="4" applyNumberFormat="1" applyFont="1" applyBorder="1" applyAlignment="1">
      <alignment horizontal="center"/>
    </xf>
    <xf numFmtId="0" fontId="10" fillId="0" borderId="45" xfId="0" applyNumberFormat="1" applyFont="1" applyBorder="1" applyAlignment="1">
      <alignment horizontal="center"/>
    </xf>
    <xf numFmtId="0" fontId="10" fillId="0" borderId="41" xfId="0" applyNumberFormat="1" applyFont="1" applyBorder="1" applyAlignment="1">
      <alignment horizontal="center"/>
    </xf>
    <xf numFmtId="0" fontId="10" fillId="0" borderId="24" xfId="4" applyNumberFormat="1" applyFont="1" applyBorder="1" applyAlignment="1">
      <alignment horizontal="center"/>
    </xf>
    <xf numFmtId="0" fontId="10" fillId="0" borderId="25" xfId="4" applyNumberFormat="1" applyFont="1" applyBorder="1" applyAlignment="1">
      <alignment horizontal="center"/>
    </xf>
    <xf numFmtId="0" fontId="10" fillId="0" borderId="45" xfId="4" applyNumberFormat="1" applyFont="1" applyBorder="1" applyAlignment="1">
      <alignment horizontal="center"/>
    </xf>
    <xf numFmtId="0" fontId="10" fillId="0" borderId="41" xfId="4" applyNumberFormat="1" applyFont="1" applyBorder="1" applyAlignment="1">
      <alignment horizontal="center"/>
    </xf>
    <xf numFmtId="164" fontId="12" fillId="2" borderId="45" xfId="1" applyNumberFormat="1" applyFont="1" applyFill="1" applyBorder="1" applyAlignment="1">
      <alignment horizontal="center" vertical="center"/>
    </xf>
    <xf numFmtId="164" fontId="12" fillId="2" borderId="41" xfId="1" applyNumberFormat="1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11" fillId="0" borderId="20" xfId="0" applyFont="1" applyBorder="1"/>
  </cellXfs>
  <cellStyles count="5">
    <cellStyle name="Millares" xfId="1" builtinId="3"/>
    <cellStyle name="Millares 3" xfId="4"/>
    <cellStyle name="Moneda" xfId="2" builtinId="4"/>
    <cellStyle name="Normal" xfId="0" builtinId="0"/>
    <cellStyle name="Normal_Hoja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H38"/>
  <sheetViews>
    <sheetView tabSelected="1" view="pageLayout" topLeftCell="A25" zoomScale="70" zoomScaleNormal="90" zoomScalePageLayoutView="70" workbookViewId="0">
      <selection activeCell="D11" sqref="D11:G11"/>
    </sheetView>
  </sheetViews>
  <sheetFormatPr baseColWidth="10" defaultRowHeight="15" x14ac:dyDescent="0.25"/>
  <cols>
    <col min="1" max="1" width="2" customWidth="1"/>
    <col min="2" max="2" width="22.7109375" style="2" customWidth="1"/>
    <col min="3" max="3" width="43.140625" style="2" customWidth="1"/>
    <col min="4" max="4" width="12.85546875" style="2" customWidth="1"/>
    <col min="5" max="5" width="12.5703125" style="2" customWidth="1"/>
    <col min="6" max="6" width="7.42578125" style="2" customWidth="1"/>
    <col min="7" max="7" width="15.28515625" style="2" customWidth="1"/>
    <col min="8" max="8" width="1.140625" customWidth="1"/>
  </cols>
  <sheetData>
    <row r="1" spans="2:8" ht="4.5" customHeight="1" thickBot="1" x14ac:dyDescent="0.3"/>
    <row r="2" spans="2:8" ht="30" x14ac:dyDescent="0.25">
      <c r="B2" s="7" t="s">
        <v>0</v>
      </c>
      <c r="C2" s="64"/>
      <c r="D2" s="24" t="s">
        <v>1</v>
      </c>
      <c r="E2" s="6"/>
      <c r="F2" s="8" t="s">
        <v>2</v>
      </c>
      <c r="G2" s="9"/>
    </row>
    <row r="3" spans="2:8" x14ac:dyDescent="0.25">
      <c r="B3" s="10" t="s">
        <v>3</v>
      </c>
      <c r="C3" s="11"/>
      <c r="D3" s="3"/>
      <c r="E3" s="4"/>
      <c r="F3" s="12" t="s">
        <v>4</v>
      </c>
      <c r="G3" s="155" t="s">
        <v>5</v>
      </c>
    </row>
    <row r="4" spans="2:8" x14ac:dyDescent="0.25">
      <c r="B4" s="10" t="s">
        <v>6</v>
      </c>
      <c r="C4" s="11"/>
      <c r="D4" s="4"/>
      <c r="E4" s="4"/>
      <c r="F4" s="3"/>
      <c r="G4" s="13"/>
    </row>
    <row r="5" spans="2:8" ht="6" customHeight="1" thickBot="1" x14ac:dyDescent="0.3">
      <c r="B5" s="14"/>
      <c r="C5" s="15"/>
      <c r="D5" s="16"/>
      <c r="E5" s="16"/>
      <c r="F5" s="16"/>
      <c r="G5" s="17"/>
    </row>
    <row r="6" spans="2:8" ht="15.75" thickBot="1" x14ac:dyDescent="0.3"/>
    <row r="7" spans="2:8" ht="27.75" customHeight="1" x14ac:dyDescent="0.25">
      <c r="B7" s="65" t="s">
        <v>7</v>
      </c>
      <c r="C7" s="66"/>
      <c r="D7" s="66"/>
      <c r="E7" s="66"/>
      <c r="F7" s="66"/>
      <c r="G7" s="67"/>
    </row>
    <row r="8" spans="2:8" ht="21" customHeight="1" thickBot="1" x14ac:dyDescent="0.3">
      <c r="B8" s="68" t="s">
        <v>16</v>
      </c>
      <c r="C8" s="69"/>
      <c r="D8" s="69"/>
      <c r="E8" s="69"/>
      <c r="F8" s="70"/>
      <c r="G8" s="25"/>
      <c r="H8" s="19"/>
    </row>
    <row r="9" spans="2:8" ht="15.75" thickBot="1" x14ac:dyDescent="0.3">
      <c r="B9" s="12"/>
      <c r="C9" s="12"/>
    </row>
    <row r="10" spans="2:8" ht="15" customHeight="1" x14ac:dyDescent="0.25">
      <c r="B10" s="71" t="s">
        <v>8</v>
      </c>
      <c r="C10" s="72"/>
      <c r="D10" s="77">
        <v>1</v>
      </c>
      <c r="E10" s="78"/>
      <c r="F10" s="78"/>
      <c r="G10" s="79"/>
    </row>
    <row r="11" spans="2:8" x14ac:dyDescent="0.25">
      <c r="B11" s="73"/>
      <c r="C11" s="74"/>
      <c r="D11" s="80">
        <v>2</v>
      </c>
      <c r="E11" s="81"/>
      <c r="F11" s="81"/>
      <c r="G11" s="82"/>
    </row>
    <row r="12" spans="2:8" x14ac:dyDescent="0.25">
      <c r="B12" s="73"/>
      <c r="C12" s="74"/>
      <c r="D12" s="80">
        <v>3</v>
      </c>
      <c r="E12" s="81"/>
      <c r="F12" s="81"/>
      <c r="G12" s="82"/>
    </row>
    <row r="13" spans="2:8" x14ac:dyDescent="0.25">
      <c r="B13" s="73"/>
      <c r="C13" s="74"/>
      <c r="D13" s="80">
        <v>4</v>
      </c>
      <c r="E13" s="81"/>
      <c r="F13" s="81"/>
      <c r="G13" s="82"/>
    </row>
    <row r="14" spans="2:8" x14ac:dyDescent="0.25">
      <c r="B14" s="73"/>
      <c r="C14" s="74"/>
      <c r="D14" s="80">
        <v>5</v>
      </c>
      <c r="E14" s="81"/>
      <c r="F14" s="81"/>
      <c r="G14" s="82"/>
    </row>
    <row r="15" spans="2:8" ht="15.75" thickBot="1" x14ac:dyDescent="0.3">
      <c r="B15" s="75"/>
      <c r="C15" s="76"/>
      <c r="D15" s="89">
        <v>6</v>
      </c>
      <c r="E15" s="90"/>
      <c r="F15" s="90"/>
      <c r="G15" s="91"/>
    </row>
    <row r="16" spans="2:8" ht="5.25" customHeight="1" thickBot="1" x14ac:dyDescent="0.3"/>
    <row r="17" spans="2:7" x14ac:dyDescent="0.25">
      <c r="B17" s="92" t="s">
        <v>45</v>
      </c>
      <c r="C17" s="93"/>
      <c r="D17" s="94"/>
    </row>
    <row r="18" spans="2:7" x14ac:dyDescent="0.25">
      <c r="B18" s="83">
        <f>D10</f>
        <v>1</v>
      </c>
      <c r="C18" s="84"/>
      <c r="D18" s="21">
        <v>0</v>
      </c>
    </row>
    <row r="19" spans="2:7" x14ac:dyDescent="0.25">
      <c r="B19" s="83">
        <f t="shared" ref="B19:B23" si="0">D11</f>
        <v>2</v>
      </c>
      <c r="C19" s="84"/>
      <c r="D19" s="21">
        <v>0</v>
      </c>
    </row>
    <row r="20" spans="2:7" x14ac:dyDescent="0.25">
      <c r="B20" s="83">
        <f t="shared" si="0"/>
        <v>3</v>
      </c>
      <c r="C20" s="84"/>
      <c r="D20" s="21">
        <v>0</v>
      </c>
    </row>
    <row r="21" spans="2:7" x14ac:dyDescent="0.25">
      <c r="B21" s="83">
        <f t="shared" si="0"/>
        <v>4</v>
      </c>
      <c r="C21" s="84"/>
      <c r="D21" s="22">
        <v>0</v>
      </c>
    </row>
    <row r="22" spans="2:7" x14ac:dyDescent="0.25">
      <c r="B22" s="83">
        <f t="shared" si="0"/>
        <v>5</v>
      </c>
      <c r="C22" s="84"/>
      <c r="D22" s="22">
        <v>0</v>
      </c>
    </row>
    <row r="23" spans="2:7" ht="15.75" thickBot="1" x14ac:dyDescent="0.3">
      <c r="B23" s="85">
        <f t="shared" si="0"/>
        <v>6</v>
      </c>
      <c r="C23" s="86"/>
      <c r="D23" s="23">
        <v>0</v>
      </c>
    </row>
    <row r="24" spans="2:7" ht="7.5" customHeight="1" thickBot="1" x14ac:dyDescent="0.3"/>
    <row r="25" spans="2:7" ht="28.5" customHeight="1" thickBot="1" x14ac:dyDescent="0.3">
      <c r="B25" s="87" t="s">
        <v>9</v>
      </c>
      <c r="C25" s="88"/>
      <c r="D25" s="26"/>
    </row>
    <row r="26" spans="2:7" ht="6.75" customHeight="1" thickBot="1" x14ac:dyDescent="0.3"/>
    <row r="27" spans="2:7" x14ac:dyDescent="0.25">
      <c r="B27" s="95" t="s">
        <v>10</v>
      </c>
      <c r="C27" s="93"/>
      <c r="D27" s="93"/>
      <c r="E27" s="93"/>
      <c r="F27" s="94"/>
    </row>
    <row r="28" spans="2:7" x14ac:dyDescent="0.25">
      <c r="B28" s="96"/>
      <c r="C28" s="98"/>
      <c r="D28" s="98"/>
      <c r="E28" s="98"/>
      <c r="F28" s="99"/>
    </row>
    <row r="29" spans="2:7" ht="15.75" thickBot="1" x14ac:dyDescent="0.3">
      <c r="B29" s="97"/>
      <c r="C29" s="100"/>
      <c r="D29" s="100"/>
      <c r="E29" s="100"/>
      <c r="F29" s="101"/>
    </row>
    <row r="30" spans="2:7" ht="27.75" customHeight="1" thickBot="1" x14ac:dyDescent="0.3">
      <c r="B30" s="102" t="s">
        <v>11</v>
      </c>
      <c r="C30" s="103"/>
      <c r="D30" s="104"/>
      <c r="E30" s="112"/>
      <c r="F30" s="113"/>
    </row>
    <row r="31" spans="2:7" ht="6.75" customHeight="1" thickBot="1" x14ac:dyDescent="0.3">
      <c r="B31" s="30"/>
      <c r="C31" s="27"/>
      <c r="D31" s="30"/>
      <c r="E31" s="29"/>
      <c r="F31" s="29"/>
    </row>
    <row r="32" spans="2:7" ht="35.25" customHeight="1" thickBot="1" x14ac:dyDescent="0.3">
      <c r="B32" s="118" t="s">
        <v>12</v>
      </c>
      <c r="C32" s="119"/>
      <c r="D32" s="119"/>
      <c r="E32" s="119"/>
      <c r="F32" s="119"/>
      <c r="G32" s="120"/>
    </row>
    <row r="33" spans="2:7" ht="33.75" customHeight="1" thickBot="1" x14ac:dyDescent="0.3">
      <c r="B33" s="121" t="s">
        <v>13</v>
      </c>
      <c r="C33" s="122"/>
      <c r="D33" s="122"/>
      <c r="E33" s="122"/>
      <c r="F33" s="122"/>
      <c r="G33" s="123"/>
    </row>
    <row r="34" spans="2:7" ht="15.75" thickBot="1" x14ac:dyDescent="0.3"/>
    <row r="35" spans="2:7" ht="12" customHeight="1" x14ac:dyDescent="0.25">
      <c r="B35" s="105" t="s">
        <v>14</v>
      </c>
      <c r="C35" s="106"/>
      <c r="D35" s="106"/>
      <c r="E35" s="106"/>
      <c r="F35" s="106"/>
      <c r="G35" s="107"/>
    </row>
    <row r="36" spans="2:7" ht="35.25" customHeight="1" x14ac:dyDescent="0.25">
      <c r="B36" s="114" t="s">
        <v>55</v>
      </c>
      <c r="C36" s="115"/>
      <c r="D36" s="108"/>
      <c r="E36" s="98"/>
      <c r="F36" s="98"/>
      <c r="G36" s="99"/>
    </row>
    <row r="37" spans="2:7" ht="39.75" customHeight="1" thickBot="1" x14ac:dyDescent="0.3">
      <c r="B37" s="116" t="s">
        <v>15</v>
      </c>
      <c r="C37" s="117"/>
      <c r="D37" s="109"/>
      <c r="E37" s="110"/>
      <c r="F37" s="110"/>
      <c r="G37" s="111"/>
    </row>
    <row r="38" spans="2:7" ht="20.25" customHeight="1" x14ac:dyDescent="0.25">
      <c r="C38"/>
      <c r="D38"/>
      <c r="E38"/>
      <c r="F38"/>
      <c r="G38"/>
    </row>
  </sheetData>
  <mergeCells count="30">
    <mergeCell ref="B35:G35"/>
    <mergeCell ref="D36:G36"/>
    <mergeCell ref="D37:G37"/>
    <mergeCell ref="E30:F30"/>
    <mergeCell ref="B36:C36"/>
    <mergeCell ref="B37:C37"/>
    <mergeCell ref="B32:G32"/>
    <mergeCell ref="B33:G33"/>
    <mergeCell ref="B27:B29"/>
    <mergeCell ref="C27:F27"/>
    <mergeCell ref="C28:F28"/>
    <mergeCell ref="C29:F29"/>
    <mergeCell ref="B30:D30"/>
    <mergeCell ref="B21:C21"/>
    <mergeCell ref="B22:C22"/>
    <mergeCell ref="B23:C23"/>
    <mergeCell ref="B25:C25"/>
    <mergeCell ref="D14:G14"/>
    <mergeCell ref="D15:G15"/>
    <mergeCell ref="B17:D17"/>
    <mergeCell ref="B18:C18"/>
    <mergeCell ref="B19:C19"/>
    <mergeCell ref="B20:C20"/>
    <mergeCell ref="B7:G7"/>
    <mergeCell ref="B8:F8"/>
    <mergeCell ref="B10:C15"/>
    <mergeCell ref="D10:G10"/>
    <mergeCell ref="D11:G11"/>
    <mergeCell ref="D12:G12"/>
    <mergeCell ref="D13:G13"/>
  </mergeCells>
  <pageMargins left="0.7" right="0.7" top="0.75" bottom="0.75" header="0.3" footer="0.3"/>
  <pageSetup paperSize="9" scale="74" orientation="portrait" r:id="rId1"/>
  <headerFooter>
    <oddFooter>&amp;LSASISOPA-F-037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32"/>
  <sheetViews>
    <sheetView view="pageLayout" zoomScaleNormal="100" workbookViewId="0">
      <selection activeCell="C1" sqref="C1"/>
    </sheetView>
  </sheetViews>
  <sheetFormatPr baseColWidth="10" defaultRowHeight="15" x14ac:dyDescent="0.25"/>
  <cols>
    <col min="1" max="1" width="3.140625" style="1" customWidth="1"/>
    <col min="2" max="2" width="12.7109375" style="1" customWidth="1"/>
    <col min="3" max="3" width="37.140625" style="1" customWidth="1"/>
    <col min="4" max="4" width="12.85546875" style="18" customWidth="1"/>
    <col min="5" max="5" width="12.28515625" style="18" customWidth="1"/>
    <col min="6" max="6" width="10.28515625" style="18" customWidth="1"/>
    <col min="7" max="7" width="10.42578125" style="1" customWidth="1"/>
    <col min="8" max="8" width="0.7109375" style="1" customWidth="1"/>
    <col min="9" max="9" width="11.42578125" style="1"/>
  </cols>
  <sheetData>
    <row r="1" spans="2:8" x14ac:dyDescent="0.25">
      <c r="B1" s="35" t="s">
        <v>19</v>
      </c>
      <c r="C1" s="182">
        <f>Cotización.!C2</f>
        <v>0</v>
      </c>
    </row>
    <row r="2" spans="2:8" ht="15.75" thickBot="1" x14ac:dyDescent="0.3">
      <c r="B2" s="36" t="s">
        <v>17</v>
      </c>
      <c r="C2" s="25"/>
    </row>
    <row r="3" spans="2:8" ht="15.75" thickBot="1" x14ac:dyDescent="0.3">
      <c r="B3" s="124" t="s">
        <v>18</v>
      </c>
      <c r="C3" s="125"/>
      <c r="D3" s="125"/>
      <c r="E3" s="126"/>
    </row>
    <row r="4" spans="2:8" x14ac:dyDescent="0.25">
      <c r="B4" s="130">
        <f>Cotización.!D10</f>
        <v>1</v>
      </c>
      <c r="C4" s="131"/>
      <c r="D4" s="131"/>
      <c r="E4" s="132"/>
    </row>
    <row r="5" spans="2:8" x14ac:dyDescent="0.25">
      <c r="B5" s="133">
        <f>Cotización.!D11</f>
        <v>2</v>
      </c>
      <c r="C5" s="98"/>
      <c r="D5" s="98"/>
      <c r="E5" s="99"/>
    </row>
    <row r="6" spans="2:8" x14ac:dyDescent="0.25">
      <c r="B6" s="133">
        <f>Cotización.!D12</f>
        <v>3</v>
      </c>
      <c r="C6" s="98"/>
      <c r="D6" s="98"/>
      <c r="E6" s="99"/>
    </row>
    <row r="7" spans="2:8" x14ac:dyDescent="0.25">
      <c r="B7" s="133">
        <f>Cotización.!D13</f>
        <v>4</v>
      </c>
      <c r="C7" s="98"/>
      <c r="D7" s="98"/>
      <c r="E7" s="99"/>
    </row>
    <row r="8" spans="2:8" x14ac:dyDescent="0.25">
      <c r="B8" s="133">
        <f>Cotización.!D14</f>
        <v>5</v>
      </c>
      <c r="C8" s="98"/>
      <c r="D8" s="98"/>
      <c r="E8" s="99"/>
    </row>
    <row r="9" spans="2:8" ht="15.75" thickBot="1" x14ac:dyDescent="0.3">
      <c r="B9" s="134">
        <f>Cotización.!D15</f>
        <v>6</v>
      </c>
      <c r="C9" s="135"/>
      <c r="D9" s="135"/>
      <c r="E9" s="136"/>
    </row>
    <row r="10" spans="2:8" ht="15.75" thickBot="1" x14ac:dyDescent="0.3">
      <c r="B10" s="28"/>
      <c r="C10" s="28"/>
      <c r="D10" s="29"/>
      <c r="E10" s="29"/>
    </row>
    <row r="11" spans="2:8" ht="15.75" thickBot="1" x14ac:dyDescent="0.3">
      <c r="B11" s="31"/>
      <c r="C11" s="31"/>
      <c r="D11" s="127" t="s">
        <v>24</v>
      </c>
      <c r="E11" s="128"/>
      <c r="F11" s="129"/>
    </row>
    <row r="12" spans="2:8" ht="15.75" thickBot="1" x14ac:dyDescent="0.3">
      <c r="B12" s="54" t="s">
        <v>23</v>
      </c>
      <c r="C12" s="37"/>
      <c r="D12" s="38" t="s">
        <v>31</v>
      </c>
      <c r="E12" s="39" t="s">
        <v>30</v>
      </c>
      <c r="F12" s="40" t="s">
        <v>29</v>
      </c>
      <c r="G12" s="41" t="s">
        <v>25</v>
      </c>
      <c r="H12" s="31"/>
    </row>
    <row r="13" spans="2:8" ht="22.5" customHeight="1" x14ac:dyDescent="0.25">
      <c r="B13" s="42">
        <v>35</v>
      </c>
      <c r="C13" s="55" t="s">
        <v>44</v>
      </c>
      <c r="D13" s="156">
        <v>5242</v>
      </c>
      <c r="E13" s="156">
        <v>13920</v>
      </c>
      <c r="F13" s="156">
        <v>6960</v>
      </c>
      <c r="G13" s="157">
        <f>MIN(D13:F13)</f>
        <v>5242</v>
      </c>
      <c r="H13" s="31"/>
    </row>
    <row r="14" spans="2:8" ht="42.75" customHeight="1" x14ac:dyDescent="0.25">
      <c r="B14" s="43">
        <v>10</v>
      </c>
      <c r="C14" s="56" t="s">
        <v>34</v>
      </c>
      <c r="D14" s="158">
        <v>1</v>
      </c>
      <c r="E14" s="158">
        <v>1</v>
      </c>
      <c r="F14" s="158">
        <v>1</v>
      </c>
      <c r="G14" s="159">
        <f>MAX(D14:F14)</f>
        <v>1</v>
      </c>
      <c r="H14" s="31"/>
    </row>
    <row r="15" spans="2:8" x14ac:dyDescent="0.25">
      <c r="B15" s="43">
        <v>25</v>
      </c>
      <c r="C15" s="56" t="s">
        <v>35</v>
      </c>
      <c r="D15" s="158" t="s">
        <v>26</v>
      </c>
      <c r="E15" s="158" t="s">
        <v>26</v>
      </c>
      <c r="F15" s="158" t="s">
        <v>20</v>
      </c>
      <c r="G15" s="160" t="s">
        <v>26</v>
      </c>
      <c r="H15" s="31"/>
    </row>
    <row r="16" spans="2:8" ht="30" x14ac:dyDescent="0.25">
      <c r="B16" s="43">
        <v>5</v>
      </c>
      <c r="C16" s="56" t="s">
        <v>32</v>
      </c>
      <c r="D16" s="158">
        <v>15</v>
      </c>
      <c r="E16" s="158">
        <v>15</v>
      </c>
      <c r="F16" s="158">
        <v>15</v>
      </c>
      <c r="G16" s="159">
        <f>MAX(D16:F16)</f>
        <v>15</v>
      </c>
      <c r="H16" s="31"/>
    </row>
    <row r="17" spans="2:8" ht="30.75" customHeight="1" thickBot="1" x14ac:dyDescent="0.3">
      <c r="B17" s="44">
        <v>25</v>
      </c>
      <c r="C17" s="57" t="s">
        <v>33</v>
      </c>
      <c r="D17" s="161" t="s">
        <v>22</v>
      </c>
      <c r="E17" s="161" t="s">
        <v>21</v>
      </c>
      <c r="F17" s="161" t="s">
        <v>27</v>
      </c>
      <c r="G17" s="162" t="s">
        <v>22</v>
      </c>
      <c r="H17" s="31"/>
    </row>
    <row r="18" spans="2:8" ht="8.25" customHeight="1" thickBot="1" x14ac:dyDescent="0.3">
      <c r="B18" s="45"/>
      <c r="C18" s="37"/>
      <c r="D18" s="46"/>
      <c r="E18" s="46"/>
      <c r="F18" s="46"/>
      <c r="G18" s="45"/>
      <c r="H18" s="31"/>
    </row>
    <row r="19" spans="2:8" x14ac:dyDescent="0.25">
      <c r="B19" s="31"/>
      <c r="C19" s="47" t="s">
        <v>37</v>
      </c>
      <c r="D19" s="163">
        <f>D13/G13</f>
        <v>1</v>
      </c>
      <c r="E19" s="164">
        <f>E13/G13</f>
        <v>2.6554750095383439</v>
      </c>
      <c r="F19" s="165">
        <f>F13/G13</f>
        <v>1.327737504769172</v>
      </c>
      <c r="G19" s="31"/>
      <c r="H19" s="31"/>
    </row>
    <row r="20" spans="2:8" ht="15.75" thickBot="1" x14ac:dyDescent="0.3">
      <c r="B20" s="31"/>
      <c r="C20" s="48" t="s">
        <v>38</v>
      </c>
      <c r="D20" s="166">
        <f>IF(D19=1,$B$13,((1-D19)*$B$13)+$B$13)</f>
        <v>35</v>
      </c>
      <c r="E20" s="167">
        <f>IF(E19=1,$B$13,((1-E19)*$B$13)+$B$13)</f>
        <v>-22.94162533384204</v>
      </c>
      <c r="F20" s="168">
        <f t="shared" ref="F20" si="0">IF(F19=1,$B$13,((1-F19)*$B$13)+$B$13)</f>
        <v>23.52918733307898</v>
      </c>
      <c r="G20" s="31"/>
      <c r="H20" s="31"/>
    </row>
    <row r="21" spans="2:8" x14ac:dyDescent="0.25">
      <c r="B21" s="31"/>
      <c r="C21" s="47" t="s">
        <v>39</v>
      </c>
      <c r="D21" s="163">
        <f>D14/G14</f>
        <v>1</v>
      </c>
      <c r="E21" s="163">
        <f>E14/G14</f>
        <v>1</v>
      </c>
      <c r="F21" s="169">
        <f>F14/G14</f>
        <v>1</v>
      </c>
      <c r="G21" s="31"/>
      <c r="H21" s="31"/>
    </row>
    <row r="22" spans="2:8" ht="15.75" thickBot="1" x14ac:dyDescent="0.3">
      <c r="B22" s="31"/>
      <c r="C22" s="48" t="s">
        <v>40</v>
      </c>
      <c r="D22" s="166">
        <f>IF(D21=1,$B$14,D21*$B$14)</f>
        <v>10</v>
      </c>
      <c r="E22" s="166">
        <f t="shared" ref="E22:F22" si="1">IF(E21=1,$B$14,E21*$B$14)</f>
        <v>10</v>
      </c>
      <c r="F22" s="170">
        <f t="shared" si="1"/>
        <v>10</v>
      </c>
      <c r="G22" s="31"/>
      <c r="H22" s="31"/>
    </row>
    <row r="23" spans="2:8" ht="15.75" thickBot="1" x14ac:dyDescent="0.3">
      <c r="B23" s="31"/>
      <c r="C23" s="49" t="s">
        <v>41</v>
      </c>
      <c r="D23" s="171">
        <f>IF(D15="Todas",25,IF(14="Algunas",10,0))</f>
        <v>25</v>
      </c>
      <c r="E23" s="171">
        <f>IF(E15="Todas",25,IF(14="Algunas",10,0))</f>
        <v>25</v>
      </c>
      <c r="F23" s="172">
        <f>IF(F15="Todas",25,IF(14="Algunas",10,0))</f>
        <v>0</v>
      </c>
      <c r="G23" s="31"/>
      <c r="H23" s="31"/>
    </row>
    <row r="24" spans="2:8" x14ac:dyDescent="0.25">
      <c r="B24" s="31"/>
      <c r="C24" s="47" t="s">
        <v>42</v>
      </c>
      <c r="D24" s="163">
        <f>D16/G16</f>
        <v>1</v>
      </c>
      <c r="E24" s="163">
        <f>E16/G16</f>
        <v>1</v>
      </c>
      <c r="F24" s="169">
        <f>F16/G16</f>
        <v>1</v>
      </c>
      <c r="G24" s="31"/>
      <c r="H24" s="31"/>
    </row>
    <row r="25" spans="2:8" ht="15.75" thickBot="1" x14ac:dyDescent="0.3">
      <c r="B25" s="31"/>
      <c r="C25" s="50" t="s">
        <v>43</v>
      </c>
      <c r="D25" s="173">
        <f>IF(D24=1,$B$16,D24*$B$16)</f>
        <v>5</v>
      </c>
      <c r="E25" s="173">
        <f t="shared" ref="E25:F25" si="2">IF(E24=1,$B$16,E24*$B$16)</f>
        <v>5</v>
      </c>
      <c r="F25" s="174">
        <f t="shared" si="2"/>
        <v>5</v>
      </c>
      <c r="G25" s="31"/>
      <c r="H25" s="31"/>
    </row>
    <row r="26" spans="2:8" ht="15.75" thickBot="1" x14ac:dyDescent="0.3">
      <c r="B26" s="31"/>
      <c r="C26" s="51" t="s">
        <v>36</v>
      </c>
      <c r="D26" s="175">
        <f>IF(D17="Alto",25,IF(D17="Medio",15,0))</f>
        <v>25</v>
      </c>
      <c r="E26" s="175">
        <f>IF(E17="Alto",25,IF(E17="Medio",15,0))</f>
        <v>15</v>
      </c>
      <c r="F26" s="176">
        <f>IF(F17="Alto",25,IF(F17="Medio",15,0))</f>
        <v>0</v>
      </c>
      <c r="G26" s="31"/>
      <c r="H26" s="31"/>
    </row>
    <row r="27" spans="2:8" ht="5.25" customHeight="1" thickBot="1" x14ac:dyDescent="0.3">
      <c r="B27" s="31"/>
      <c r="C27" s="33"/>
      <c r="D27" s="34"/>
      <c r="E27" s="34"/>
      <c r="F27" s="34"/>
      <c r="G27" s="32"/>
      <c r="H27" s="31"/>
    </row>
    <row r="28" spans="2:8" ht="15.75" thickBot="1" x14ac:dyDescent="0.3">
      <c r="C28" s="52" t="s">
        <v>28</v>
      </c>
      <c r="D28" s="177">
        <f>SUM(D20,D22,D23,D25,D26,)</f>
        <v>100</v>
      </c>
      <c r="E28" s="177">
        <f>SUM(E20,E22,E23,E25,E26,)</f>
        <v>32.05837466615796</v>
      </c>
      <c r="F28" s="178">
        <f>SUM(F20,F22,F23,F25,F26,)</f>
        <v>38.52918733307898</v>
      </c>
      <c r="G28" s="32"/>
    </row>
    <row r="29" spans="2:8" x14ac:dyDescent="0.25">
      <c r="F29" s="53"/>
      <c r="G29" s="32"/>
    </row>
    <row r="30" spans="2:8" x14ac:dyDescent="0.25">
      <c r="C30" s="60" t="s">
        <v>46</v>
      </c>
      <c r="D30" s="58"/>
      <c r="E30" s="58" t="s">
        <v>47</v>
      </c>
      <c r="F30" s="53"/>
      <c r="G30" s="32"/>
    </row>
    <row r="31" spans="2:8" ht="5.25" customHeight="1" x14ac:dyDescent="0.25"/>
    <row r="32" spans="2:8" x14ac:dyDescent="0.25">
      <c r="C32" s="59"/>
      <c r="E32" s="20"/>
      <c r="F32" s="20"/>
    </row>
  </sheetData>
  <mergeCells count="8">
    <mergeCell ref="B3:E3"/>
    <mergeCell ref="D11:F11"/>
    <mergeCell ref="B4:E4"/>
    <mergeCell ref="B5:E5"/>
    <mergeCell ref="B6:E6"/>
    <mergeCell ref="B7:E7"/>
    <mergeCell ref="B8:E8"/>
    <mergeCell ref="B9:E9"/>
  </mergeCells>
  <pageMargins left="0.7" right="0.7" top="0.75" bottom="0.75" header="0.3" footer="0.3"/>
  <pageSetup paperSize="9" scale="86" orientation="portrait" r:id="rId1"/>
  <headerFooter>
    <oddFooter>&amp;LSASISOPA-F-037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F21"/>
  <sheetViews>
    <sheetView view="pageLayout" zoomScaleNormal="100" zoomScaleSheetLayoutView="90" workbookViewId="0">
      <selection activeCell="D2" sqref="D2:F2"/>
    </sheetView>
  </sheetViews>
  <sheetFormatPr baseColWidth="10" defaultRowHeight="15" x14ac:dyDescent="0.25"/>
  <cols>
    <col min="1" max="1" width="2.42578125" customWidth="1"/>
    <col min="2" max="2" width="4.42578125" customWidth="1"/>
    <col min="3" max="3" width="24.85546875" customWidth="1"/>
    <col min="4" max="4" width="19" customWidth="1"/>
    <col min="5" max="5" width="15.5703125" customWidth="1"/>
    <col min="6" max="6" width="6.140625" customWidth="1"/>
  </cols>
  <sheetData>
    <row r="1" spans="2:6" ht="15.75" thickBot="1" x14ac:dyDescent="0.3"/>
    <row r="2" spans="2:6" ht="15.75" thickBot="1" x14ac:dyDescent="0.3">
      <c r="B2" s="137" t="s">
        <v>19</v>
      </c>
      <c r="C2" s="138"/>
      <c r="D2" s="179">
        <f>Cotización.!C2</f>
        <v>0</v>
      </c>
      <c r="E2" s="180"/>
      <c r="F2" s="181"/>
    </row>
    <row r="3" spans="2:6" ht="7.5" customHeight="1" thickBot="1" x14ac:dyDescent="0.3">
      <c r="B3" s="19"/>
      <c r="C3" s="31"/>
    </row>
    <row r="4" spans="2:6" ht="32.25" customHeight="1" x14ac:dyDescent="0.25">
      <c r="B4" s="95" t="s">
        <v>54</v>
      </c>
      <c r="C4" s="139"/>
      <c r="D4" s="139"/>
      <c r="E4" s="139"/>
      <c r="F4" s="140"/>
    </row>
    <row r="5" spans="2:6" ht="15" customHeight="1" x14ac:dyDescent="0.25">
      <c r="B5" s="96" t="s">
        <v>49</v>
      </c>
      <c r="C5" s="141"/>
      <c r="D5" s="142">
        <f>Cotización.!D10</f>
        <v>1</v>
      </c>
      <c r="E5" s="142"/>
      <c r="F5" s="143"/>
    </row>
    <row r="6" spans="2:6" x14ac:dyDescent="0.25">
      <c r="B6" s="96"/>
      <c r="C6" s="141"/>
      <c r="D6" s="142">
        <f>Cotización.!D11</f>
        <v>2</v>
      </c>
      <c r="E6" s="142"/>
      <c r="F6" s="143"/>
    </row>
    <row r="7" spans="2:6" x14ac:dyDescent="0.25">
      <c r="B7" s="96"/>
      <c r="C7" s="141"/>
      <c r="D7" s="142">
        <f>Cotización.!D12</f>
        <v>3</v>
      </c>
      <c r="E7" s="142"/>
      <c r="F7" s="143"/>
    </row>
    <row r="8" spans="2:6" x14ac:dyDescent="0.25">
      <c r="B8" s="96"/>
      <c r="C8" s="141"/>
      <c r="D8" s="142">
        <f>Cotización.!D13</f>
        <v>4</v>
      </c>
      <c r="E8" s="142"/>
      <c r="F8" s="143"/>
    </row>
    <row r="9" spans="2:6" x14ac:dyDescent="0.25">
      <c r="B9" s="96"/>
      <c r="C9" s="141"/>
      <c r="D9" s="142">
        <f>Cotización.!D14</f>
        <v>5</v>
      </c>
      <c r="E9" s="142"/>
      <c r="F9" s="143"/>
    </row>
    <row r="10" spans="2:6" x14ac:dyDescent="0.25">
      <c r="B10" s="96"/>
      <c r="C10" s="141"/>
      <c r="D10" s="142">
        <f>Cotización.!D15</f>
        <v>6</v>
      </c>
      <c r="E10" s="142"/>
      <c r="F10" s="143"/>
    </row>
    <row r="11" spans="2:6" x14ac:dyDescent="0.25">
      <c r="B11" s="148" t="s">
        <v>50</v>
      </c>
      <c r="C11" s="149"/>
      <c r="D11" s="150"/>
      <c r="E11" s="150"/>
      <c r="F11" s="151"/>
    </row>
    <row r="12" spans="2:6" ht="27.75" customHeight="1" thickBot="1" x14ac:dyDescent="0.3">
      <c r="B12" s="152" t="s">
        <v>51</v>
      </c>
      <c r="C12" s="153"/>
      <c r="D12" s="153"/>
      <c r="E12" s="153"/>
      <c r="F12" s="154"/>
    </row>
    <row r="13" spans="2:6" ht="10.5" customHeight="1" thickBot="1" x14ac:dyDescent="0.3">
      <c r="B13" s="19"/>
      <c r="C13" s="61"/>
      <c r="F13" s="19"/>
    </row>
    <row r="14" spans="2:6" ht="18.75" customHeight="1" x14ac:dyDescent="0.25">
      <c r="C14" s="63" t="s">
        <v>52</v>
      </c>
      <c r="D14" s="144"/>
      <c r="E14" s="145"/>
      <c r="F14" s="5"/>
    </row>
    <row r="15" spans="2:6" ht="15.75" thickBot="1" x14ac:dyDescent="0.3">
      <c r="C15" s="36" t="s">
        <v>48</v>
      </c>
      <c r="D15" s="146"/>
      <c r="E15" s="147"/>
      <c r="F15" s="5"/>
    </row>
    <row r="16" spans="2:6" ht="9.75" customHeight="1" thickBot="1" x14ac:dyDescent="0.3">
      <c r="C16" s="62"/>
      <c r="F16" s="19"/>
    </row>
    <row r="17" spans="2:6" ht="19.5" customHeight="1" x14ac:dyDescent="0.25">
      <c r="C17" s="63" t="s">
        <v>53</v>
      </c>
      <c r="D17" s="144"/>
      <c r="E17" s="145"/>
      <c r="F17" s="5"/>
    </row>
    <row r="18" spans="2:6" ht="15.75" thickBot="1" x14ac:dyDescent="0.3">
      <c r="C18" s="36" t="s">
        <v>48</v>
      </c>
      <c r="D18" s="146"/>
      <c r="E18" s="147"/>
      <c r="F18" s="5"/>
    </row>
    <row r="19" spans="2:6" x14ac:dyDescent="0.25">
      <c r="B19" s="19"/>
      <c r="F19" s="19"/>
    </row>
    <row r="20" spans="2:6" x14ac:dyDescent="0.25">
      <c r="B20" s="19"/>
    </row>
    <row r="21" spans="2:6" x14ac:dyDescent="0.25">
      <c r="B21" s="19"/>
    </row>
  </sheetData>
  <mergeCells count="15">
    <mergeCell ref="D14:E15"/>
    <mergeCell ref="D17:E18"/>
    <mergeCell ref="D9:F9"/>
    <mergeCell ref="D10:F10"/>
    <mergeCell ref="B11:C11"/>
    <mergeCell ref="D11:F11"/>
    <mergeCell ref="B12:F12"/>
    <mergeCell ref="B2:C2"/>
    <mergeCell ref="D2:F2"/>
    <mergeCell ref="B4:F4"/>
    <mergeCell ref="B5:C10"/>
    <mergeCell ref="D5:F5"/>
    <mergeCell ref="D6:F6"/>
    <mergeCell ref="D7:F7"/>
    <mergeCell ref="D8:F8"/>
  </mergeCells>
  <pageMargins left="0.7" right="0.7" top="0.75" bottom="0.75" header="0.3" footer="0.3"/>
  <pageSetup paperSize="9" orientation="portrait" r:id="rId1"/>
  <headerFooter>
    <oddFooter>&amp;LSASISOPA-F-037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Cotización.</vt:lpstr>
      <vt:lpstr>Análisis de Cotización. </vt:lpstr>
      <vt:lpstr>Proveedor seleccionado.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1</dc:creator>
  <cp:lastModifiedBy>USUARIO 1</cp:lastModifiedBy>
  <dcterms:created xsi:type="dcterms:W3CDTF">2018-04-03T18:32:10Z</dcterms:created>
  <dcterms:modified xsi:type="dcterms:W3CDTF">2018-05-01T14:30:42Z</dcterms:modified>
</cp:coreProperties>
</file>