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\Desktop\UAS Matkeu\"/>
    </mc:Choice>
  </mc:AlternateContent>
  <xr:revisionPtr revIDLastSave="0" documentId="13_ncr:1_{C5DB04CE-969B-47F1-8715-4ACE8428B564}" xr6:coauthVersionLast="47" xr6:coauthVersionMax="47" xr10:uidLastSave="{00000000-0000-0000-0000-000000000000}"/>
  <bookViews>
    <workbookView xWindow="-120" yWindow="-120" windowWidth="25440" windowHeight="15390" xr2:uid="{9C1CA661-033F-4239-A98A-55B3D40576F9}"/>
  </bookViews>
  <sheets>
    <sheet name="Dynamic Hedg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A11" i="3" l="1"/>
  <c r="A12" i="3" s="1"/>
  <c r="A10" i="3"/>
  <c r="B10" i="3" s="1"/>
  <c r="D10" i="3" s="1"/>
  <c r="F9" i="3"/>
  <c r="G9" i="3" s="1"/>
  <c r="F10" i="3" l="1"/>
  <c r="G10" i="3" s="1"/>
  <c r="E10" i="3"/>
  <c r="A13" i="3"/>
  <c r="B12" i="3"/>
  <c r="D12" i="3" s="1"/>
  <c r="B11" i="3"/>
  <c r="D11" i="3" s="1"/>
  <c r="E9" i="3"/>
  <c r="I9" i="3" l="1"/>
  <c r="H9" i="3"/>
  <c r="F11" i="3"/>
  <c r="G11" i="3" s="1"/>
  <c r="E11" i="3"/>
  <c r="F12" i="3"/>
  <c r="G12" i="3" s="1"/>
  <c r="E12" i="3"/>
  <c r="B13" i="3"/>
  <c r="D13" i="3" s="1"/>
  <c r="A14" i="3"/>
  <c r="I10" i="3"/>
  <c r="H10" i="3"/>
  <c r="F13" i="3" l="1"/>
  <c r="G13" i="3" s="1"/>
  <c r="E13" i="3"/>
  <c r="I12" i="3"/>
  <c r="H12" i="3"/>
  <c r="I11" i="3"/>
  <c r="J12" i="3" s="1"/>
  <c r="H11" i="3"/>
  <c r="J11" i="3"/>
  <c r="A15" i="3"/>
  <c r="B14" i="3"/>
  <c r="D14" i="3" s="1"/>
  <c r="J10" i="3"/>
  <c r="K9" i="3"/>
  <c r="F14" i="3" l="1"/>
  <c r="G14" i="3" s="1"/>
  <c r="E14" i="3"/>
  <c r="L9" i="3"/>
  <c r="K10" i="3" s="1"/>
  <c r="B15" i="3"/>
  <c r="D15" i="3" s="1"/>
  <c r="A16" i="3"/>
  <c r="H13" i="3"/>
  <c r="I13" i="3"/>
  <c r="J13" i="3" s="1"/>
  <c r="L10" i="3" l="1"/>
  <c r="K11" i="3" s="1"/>
  <c r="B16" i="3"/>
  <c r="D16" i="3" s="1"/>
  <c r="A17" i="3"/>
  <c r="E15" i="3"/>
  <c r="F15" i="3"/>
  <c r="G15" i="3" s="1"/>
  <c r="H14" i="3"/>
  <c r="I14" i="3"/>
  <c r="L11" i="3" l="1"/>
  <c r="K12" i="3" s="1"/>
  <c r="I15" i="3"/>
  <c r="J15" i="3" s="1"/>
  <c r="H15" i="3"/>
  <c r="J14" i="3"/>
  <c r="A18" i="3"/>
  <c r="B17" i="3"/>
  <c r="D17" i="3" s="1"/>
  <c r="F16" i="3"/>
  <c r="G16" i="3" s="1"/>
  <c r="E16" i="3"/>
  <c r="B18" i="3" l="1"/>
  <c r="D18" i="3" s="1"/>
  <c r="A19" i="3"/>
  <c r="F17" i="3"/>
  <c r="G17" i="3" s="1"/>
  <c r="E17" i="3"/>
  <c r="L12" i="3"/>
  <c r="K13" i="3" s="1"/>
  <c r="I16" i="3"/>
  <c r="H16" i="3"/>
  <c r="J16" i="3"/>
  <c r="L13" i="3" l="1"/>
  <c r="K14" i="3" s="1"/>
  <c r="I17" i="3"/>
  <c r="H17" i="3"/>
  <c r="B19" i="3"/>
  <c r="D19" i="3" s="1"/>
  <c r="A20" i="3"/>
  <c r="J17" i="3"/>
  <c r="F18" i="3"/>
  <c r="G18" i="3" s="1"/>
  <c r="E18" i="3"/>
  <c r="L14" i="3" l="1"/>
  <c r="K15" i="3" s="1"/>
  <c r="A21" i="3"/>
  <c r="B20" i="3"/>
  <c r="D20" i="3" s="1"/>
  <c r="F19" i="3"/>
  <c r="G19" i="3" s="1"/>
  <c r="E19" i="3"/>
  <c r="H18" i="3"/>
  <c r="I18" i="3"/>
  <c r="J18" i="3"/>
  <c r="I19" i="3" l="1"/>
  <c r="H19" i="3"/>
  <c r="B21" i="3"/>
  <c r="D21" i="3" s="1"/>
  <c r="A22" i="3"/>
  <c r="L15" i="3"/>
  <c r="K16" i="3" s="1"/>
  <c r="F20" i="3"/>
  <c r="G20" i="3" s="1"/>
  <c r="E20" i="3"/>
  <c r="L16" i="3" l="1"/>
  <c r="K17" i="3" s="1"/>
  <c r="H20" i="3"/>
  <c r="I20" i="3"/>
  <c r="F21" i="3"/>
  <c r="G21" i="3" s="1"/>
  <c r="E21" i="3"/>
  <c r="B22" i="3"/>
  <c r="D22" i="3" s="1"/>
  <c r="A23" i="3"/>
  <c r="J20" i="3"/>
  <c r="J19" i="3"/>
  <c r="L17" i="3" l="1"/>
  <c r="K18" i="3" s="1"/>
  <c r="A24" i="3"/>
  <c r="B23" i="3"/>
  <c r="D23" i="3" s="1"/>
  <c r="I21" i="3"/>
  <c r="H21" i="3"/>
  <c r="J21" i="3"/>
  <c r="E22" i="3"/>
  <c r="F22" i="3"/>
  <c r="G22" i="3" s="1"/>
  <c r="E23" i="3" l="1"/>
  <c r="F23" i="3"/>
  <c r="G23" i="3" s="1"/>
  <c r="A25" i="3"/>
  <c r="B24" i="3"/>
  <c r="D24" i="3" s="1"/>
  <c r="H22" i="3"/>
  <c r="I22" i="3"/>
  <c r="L18" i="3"/>
  <c r="K19" i="3" s="1"/>
  <c r="J22" i="3"/>
  <c r="L19" i="3" l="1"/>
  <c r="K20" i="3" s="1"/>
  <c r="F24" i="3"/>
  <c r="G24" i="3" s="1"/>
  <c r="E24" i="3"/>
  <c r="B25" i="3"/>
  <c r="D25" i="3" s="1"/>
  <c r="A26" i="3"/>
  <c r="I23" i="3"/>
  <c r="H23" i="3"/>
  <c r="L20" i="3" l="1"/>
  <c r="K21" i="3" s="1"/>
  <c r="B26" i="3"/>
  <c r="D26" i="3" s="1"/>
  <c r="A27" i="3"/>
  <c r="I24" i="3"/>
  <c r="J24" i="3" s="1"/>
  <c r="H24" i="3"/>
  <c r="F25" i="3"/>
  <c r="G25" i="3" s="1"/>
  <c r="E25" i="3"/>
  <c r="J23" i="3"/>
  <c r="I25" i="3" l="1"/>
  <c r="H25" i="3"/>
  <c r="F26" i="3"/>
  <c r="G26" i="3" s="1"/>
  <c r="E26" i="3"/>
  <c r="A28" i="3"/>
  <c r="B27" i="3"/>
  <c r="D27" i="3" s="1"/>
  <c r="J25" i="3"/>
  <c r="L21" i="3"/>
  <c r="K22" i="3" s="1"/>
  <c r="L22" i="3" l="1"/>
  <c r="K23" i="3" s="1"/>
  <c r="I26" i="3"/>
  <c r="J26" i="3" s="1"/>
  <c r="H26" i="3"/>
  <c r="E27" i="3"/>
  <c r="F27" i="3"/>
  <c r="G27" i="3" s="1"/>
  <c r="B28" i="3"/>
  <c r="D28" i="3" s="1"/>
  <c r="A29" i="3"/>
  <c r="L23" i="3" l="1"/>
  <c r="K24" i="3" s="1"/>
  <c r="B29" i="3"/>
  <c r="D29" i="3" s="1"/>
  <c r="A30" i="3"/>
  <c r="F28" i="3"/>
  <c r="G28" i="3" s="1"/>
  <c r="E28" i="3"/>
  <c r="I27" i="3"/>
  <c r="H27" i="3"/>
  <c r="J27" i="3" l="1"/>
  <c r="I28" i="3"/>
  <c r="H28" i="3"/>
  <c r="E29" i="3"/>
  <c r="F29" i="3"/>
  <c r="G29" i="3" s="1"/>
  <c r="L24" i="3"/>
  <c r="K25" i="3" s="1"/>
  <c r="A31" i="3"/>
  <c r="B30" i="3"/>
  <c r="D30" i="3" s="1"/>
  <c r="L25" i="3" l="1"/>
  <c r="K26" i="3" s="1"/>
  <c r="F30" i="3"/>
  <c r="G30" i="3" s="1"/>
  <c r="E30" i="3"/>
  <c r="H29" i="3"/>
  <c r="I29" i="3"/>
  <c r="B31" i="3"/>
  <c r="D31" i="3" s="1"/>
  <c r="A32" i="3"/>
  <c r="J28" i="3"/>
  <c r="L26" i="3" l="1"/>
  <c r="K27" i="3" s="1"/>
  <c r="J29" i="3"/>
  <c r="E31" i="3"/>
  <c r="F31" i="3"/>
  <c r="G31" i="3" s="1"/>
  <c r="B32" i="3"/>
  <c r="D32" i="3" s="1"/>
  <c r="A33" i="3"/>
  <c r="I30" i="3"/>
  <c r="H30" i="3"/>
  <c r="L27" i="3" l="1"/>
  <c r="K28" i="3" s="1"/>
  <c r="F32" i="3"/>
  <c r="G32" i="3" s="1"/>
  <c r="E32" i="3"/>
  <c r="A34" i="3"/>
  <c r="B33" i="3"/>
  <c r="D33" i="3" s="1"/>
  <c r="J30" i="3"/>
  <c r="I31" i="3"/>
  <c r="H31" i="3"/>
  <c r="L28" i="3" l="1"/>
  <c r="K29" i="3" s="1"/>
  <c r="B34" i="3"/>
  <c r="D34" i="3" s="1"/>
  <c r="A35" i="3"/>
  <c r="F33" i="3"/>
  <c r="G33" i="3" s="1"/>
  <c r="E33" i="3"/>
  <c r="I32" i="3"/>
  <c r="H32" i="3"/>
  <c r="J31" i="3"/>
  <c r="L29" i="3" l="1"/>
  <c r="K30" i="3" s="1"/>
  <c r="E34" i="3"/>
  <c r="F34" i="3"/>
  <c r="G34" i="3" s="1"/>
  <c r="I33" i="3"/>
  <c r="H33" i="3"/>
  <c r="B35" i="3"/>
  <c r="D35" i="3" s="1"/>
  <c r="A36" i="3"/>
  <c r="J32" i="3"/>
  <c r="L30" i="3" l="1"/>
  <c r="K31" i="3" s="1"/>
  <c r="A37" i="3"/>
  <c r="B36" i="3"/>
  <c r="D36" i="3" s="1"/>
  <c r="F35" i="3"/>
  <c r="G35" i="3" s="1"/>
  <c r="E35" i="3"/>
  <c r="I34" i="3"/>
  <c r="H34" i="3"/>
  <c r="J33" i="3"/>
  <c r="L31" i="3" l="1"/>
  <c r="K32" i="3" s="1"/>
  <c r="I35" i="3"/>
  <c r="H35" i="3"/>
  <c r="J34" i="3"/>
  <c r="B37" i="3"/>
  <c r="D37" i="3" s="1"/>
  <c r="A38" i="3"/>
  <c r="F36" i="3"/>
  <c r="G36" i="3" s="1"/>
  <c r="E36" i="3"/>
  <c r="L32" i="3" l="1"/>
  <c r="K33" i="3" s="1"/>
  <c r="B38" i="3"/>
  <c r="D38" i="3" s="1"/>
  <c r="A39" i="3"/>
  <c r="I36" i="3"/>
  <c r="H36" i="3"/>
  <c r="J36" i="3"/>
  <c r="F37" i="3"/>
  <c r="G37" i="3" s="1"/>
  <c r="E37" i="3"/>
  <c r="J35" i="3"/>
  <c r="L33" i="3" l="1"/>
  <c r="K34" i="3" s="1"/>
  <c r="I37" i="3"/>
  <c r="H37" i="3"/>
  <c r="A40" i="3"/>
  <c r="B39" i="3"/>
  <c r="D39" i="3" s="1"/>
  <c r="J37" i="3"/>
  <c r="E38" i="3"/>
  <c r="F38" i="3"/>
  <c r="G38" i="3" s="1"/>
  <c r="H38" i="3" l="1"/>
  <c r="I38" i="3"/>
  <c r="J38" i="3" s="1"/>
  <c r="F39" i="3"/>
  <c r="G39" i="3" s="1"/>
  <c r="E39" i="3"/>
  <c r="A41" i="3"/>
  <c r="B40" i="3"/>
  <c r="D40" i="3" s="1"/>
  <c r="L34" i="3"/>
  <c r="K35" i="3" s="1"/>
  <c r="L35" i="3" l="1"/>
  <c r="K36" i="3" s="1"/>
  <c r="I39" i="3"/>
  <c r="J39" i="3" s="1"/>
  <c r="H39" i="3"/>
  <c r="F40" i="3"/>
  <c r="G40" i="3" s="1"/>
  <c r="E40" i="3"/>
  <c r="B41" i="3"/>
  <c r="D41" i="3" s="1"/>
  <c r="A42" i="3"/>
  <c r="L36" i="3" l="1"/>
  <c r="K37" i="3" s="1"/>
  <c r="F41" i="3"/>
  <c r="G41" i="3" s="1"/>
  <c r="E41" i="3"/>
  <c r="B42" i="3"/>
  <c r="D42" i="3" s="1"/>
  <c r="A43" i="3"/>
  <c r="I40" i="3"/>
  <c r="H40" i="3"/>
  <c r="L37" i="3" l="1"/>
  <c r="K38" i="3" s="1"/>
  <c r="A44" i="3"/>
  <c r="B43" i="3"/>
  <c r="D43" i="3" s="1"/>
  <c r="F42" i="3"/>
  <c r="G42" i="3" s="1"/>
  <c r="E42" i="3"/>
  <c r="J40" i="3"/>
  <c r="I41" i="3"/>
  <c r="H41" i="3"/>
  <c r="L38" i="3" l="1"/>
  <c r="K39" i="3" s="1"/>
  <c r="I42" i="3"/>
  <c r="J42" i="3" s="1"/>
  <c r="H42" i="3"/>
  <c r="B44" i="3"/>
  <c r="D44" i="3" s="1"/>
  <c r="A45" i="3"/>
  <c r="F43" i="3"/>
  <c r="G43" i="3" s="1"/>
  <c r="E43" i="3"/>
  <c r="J41" i="3"/>
  <c r="L39" i="3" l="1"/>
  <c r="K40" i="3" s="1"/>
  <c r="I43" i="3"/>
  <c r="J43" i="3" s="1"/>
  <c r="H43" i="3"/>
  <c r="B45" i="3"/>
  <c r="D45" i="3" s="1"/>
  <c r="A46" i="3"/>
  <c r="F44" i="3"/>
  <c r="G44" i="3" s="1"/>
  <c r="E44" i="3"/>
  <c r="L40" i="3" l="1"/>
  <c r="K41" i="3" s="1"/>
  <c r="I44" i="3"/>
  <c r="H44" i="3"/>
  <c r="A47" i="3"/>
  <c r="B46" i="3"/>
  <c r="D46" i="3" s="1"/>
  <c r="J44" i="3"/>
  <c r="E45" i="3"/>
  <c r="F45" i="3"/>
  <c r="G45" i="3" s="1"/>
  <c r="H45" i="3" l="1"/>
  <c r="I45" i="3"/>
  <c r="B47" i="3"/>
  <c r="D47" i="3" s="1"/>
  <c r="A48" i="3"/>
  <c r="F46" i="3"/>
  <c r="G46" i="3" s="1"/>
  <c r="E46" i="3"/>
  <c r="J45" i="3"/>
  <c r="L41" i="3"/>
  <c r="K42" i="3" s="1"/>
  <c r="L42" i="3" l="1"/>
  <c r="K43" i="3" s="1"/>
  <c r="E47" i="3"/>
  <c r="F47" i="3"/>
  <c r="G47" i="3" s="1"/>
  <c r="B48" i="3"/>
  <c r="D48" i="3" s="1"/>
  <c r="A49" i="3"/>
  <c r="I46" i="3"/>
  <c r="H46" i="3"/>
  <c r="A50" i="3" l="1"/>
  <c r="B49" i="3"/>
  <c r="D49" i="3" s="1"/>
  <c r="J46" i="3"/>
  <c r="I47" i="3"/>
  <c r="J47" i="3" s="1"/>
  <c r="H47" i="3"/>
  <c r="F48" i="3"/>
  <c r="G48" i="3" s="1"/>
  <c r="E48" i="3"/>
  <c r="L43" i="3"/>
  <c r="K44" i="3" s="1"/>
  <c r="L44" i="3" l="1"/>
  <c r="K45" i="3" s="1"/>
  <c r="I48" i="3"/>
  <c r="H48" i="3"/>
  <c r="J48" i="3"/>
  <c r="F49" i="3"/>
  <c r="G49" i="3" s="1"/>
  <c r="E49" i="3"/>
  <c r="B50" i="3"/>
  <c r="D50" i="3" s="1"/>
  <c r="A51" i="3"/>
  <c r="L45" i="3" l="1"/>
  <c r="K46" i="3" s="1"/>
  <c r="I49" i="3"/>
  <c r="H49" i="3"/>
  <c r="F50" i="3"/>
  <c r="G50" i="3" s="1"/>
  <c r="E50" i="3"/>
  <c r="J49" i="3"/>
  <c r="B51" i="3"/>
  <c r="D51" i="3" s="1"/>
  <c r="A52" i="3"/>
  <c r="L46" i="3" l="1"/>
  <c r="K47" i="3" s="1"/>
  <c r="F51" i="3"/>
  <c r="G51" i="3" s="1"/>
  <c r="E51" i="3"/>
  <c r="H50" i="3"/>
  <c r="I50" i="3"/>
  <c r="A53" i="3"/>
  <c r="B52" i="3"/>
  <c r="D52" i="3" s="1"/>
  <c r="J50" i="3"/>
  <c r="F52" i="3" l="1"/>
  <c r="G52" i="3" s="1"/>
  <c r="E52" i="3"/>
  <c r="B53" i="3"/>
  <c r="D53" i="3" s="1"/>
  <c r="A54" i="3"/>
  <c r="I51" i="3"/>
  <c r="H51" i="3"/>
  <c r="L47" i="3"/>
  <c r="K48" i="3" s="1"/>
  <c r="J51" i="3" l="1"/>
  <c r="B54" i="3"/>
  <c r="D54" i="3" s="1"/>
  <c r="A55" i="3"/>
  <c r="F53" i="3"/>
  <c r="G53" i="3" s="1"/>
  <c r="E53" i="3"/>
  <c r="L48" i="3"/>
  <c r="K49" i="3" s="1"/>
  <c r="H52" i="3"/>
  <c r="I52" i="3"/>
  <c r="L49" i="3" l="1"/>
  <c r="K50" i="3" s="1"/>
  <c r="I53" i="3"/>
  <c r="J53" i="3" s="1"/>
  <c r="H53" i="3"/>
  <c r="E54" i="3"/>
  <c r="F54" i="3"/>
  <c r="G54" i="3" s="1"/>
  <c r="A56" i="3"/>
  <c r="B55" i="3"/>
  <c r="D55" i="3" s="1"/>
  <c r="J52" i="3"/>
  <c r="H54" i="3" l="1"/>
  <c r="I54" i="3"/>
  <c r="J54" i="3" s="1"/>
  <c r="A57" i="3"/>
  <c r="B56" i="3"/>
  <c r="D56" i="3" s="1"/>
  <c r="F55" i="3"/>
  <c r="G55" i="3" s="1"/>
  <c r="E55" i="3"/>
  <c r="L50" i="3"/>
  <c r="K51" i="3" s="1"/>
  <c r="L51" i="3" l="1"/>
  <c r="K52" i="3" s="1"/>
  <c r="I55" i="3"/>
  <c r="H55" i="3"/>
  <c r="B57" i="3"/>
  <c r="D57" i="3" s="1"/>
  <c r="A58" i="3"/>
  <c r="J55" i="3"/>
  <c r="F56" i="3"/>
  <c r="G56" i="3" s="1"/>
  <c r="E56" i="3"/>
  <c r="L52" i="3" l="1"/>
  <c r="K53" i="3" s="1"/>
  <c r="I56" i="3"/>
  <c r="H56" i="3"/>
  <c r="B58" i="3"/>
  <c r="D58" i="3" s="1"/>
  <c r="A59" i="3"/>
  <c r="F57" i="3"/>
  <c r="G57" i="3" s="1"/>
  <c r="E57" i="3"/>
  <c r="J56" i="3"/>
  <c r="F58" i="3" l="1"/>
  <c r="G58" i="3" s="1"/>
  <c r="E58" i="3"/>
  <c r="H57" i="3"/>
  <c r="I57" i="3"/>
  <c r="A60" i="3"/>
  <c r="B59" i="3"/>
  <c r="D59" i="3" s="1"/>
  <c r="J57" i="3"/>
  <c r="L53" i="3"/>
  <c r="K54" i="3" s="1"/>
  <c r="L54" i="3" l="1"/>
  <c r="K55" i="3" s="1"/>
  <c r="E59" i="3"/>
  <c r="F59" i="3"/>
  <c r="G59" i="3" s="1"/>
  <c r="B60" i="3"/>
  <c r="D60" i="3" s="1"/>
  <c r="A61" i="3"/>
  <c r="B61" i="3" s="1"/>
  <c r="D61" i="3" s="1"/>
  <c r="I58" i="3"/>
  <c r="H58" i="3"/>
  <c r="L55" i="3" l="1"/>
  <c r="K56" i="3" s="1"/>
  <c r="F60" i="3"/>
  <c r="G60" i="3" s="1"/>
  <c r="E60" i="3"/>
  <c r="F61" i="3"/>
  <c r="G61" i="3" s="1"/>
  <c r="E61" i="3"/>
  <c r="J58" i="3"/>
  <c r="I59" i="3"/>
  <c r="H59" i="3"/>
  <c r="H61" i="3" l="1"/>
  <c r="I61" i="3"/>
  <c r="I60" i="3"/>
  <c r="H60" i="3"/>
  <c r="L56" i="3"/>
  <c r="K57" i="3" s="1"/>
  <c r="J59" i="3"/>
  <c r="J61" i="3" l="1"/>
  <c r="J60" i="3"/>
  <c r="L57" i="3"/>
  <c r="K58" i="3" s="1"/>
  <c r="L58" i="3" l="1"/>
  <c r="K59" i="3" s="1"/>
  <c r="L59" i="3" l="1"/>
  <c r="K60" i="3" s="1"/>
  <c r="L60" i="3" l="1"/>
  <c r="K61" i="3" s="1"/>
  <c r="L61" i="3" s="1"/>
</calcChain>
</file>

<file path=xl/sharedStrings.xml><?xml version="1.0" encoding="utf-8"?>
<sst xmlns="http://schemas.openxmlformats.org/spreadsheetml/2006/main" count="23" uniqueCount="23">
  <si>
    <t>S0</t>
  </si>
  <si>
    <t>K</t>
  </si>
  <si>
    <t>r</t>
  </si>
  <si>
    <t>Sigma</t>
  </si>
  <si>
    <t>T</t>
  </si>
  <si>
    <t>t(minggu)</t>
  </si>
  <si>
    <t>t(tahun)</t>
  </si>
  <si>
    <t>S</t>
  </si>
  <si>
    <t>d1</t>
  </si>
  <si>
    <t>N(d1)</t>
  </si>
  <si>
    <t>Delta</t>
  </si>
  <si>
    <t>d2</t>
  </si>
  <si>
    <t>N(d2)</t>
  </si>
  <si>
    <t>C</t>
  </si>
  <si>
    <t>Harga Opsi</t>
  </si>
  <si>
    <t>Saham yang harus dimiliki</t>
  </si>
  <si>
    <t>Saham Dibeli / Dilepas</t>
  </si>
  <si>
    <t>Uang yang diperlukan</t>
  </si>
  <si>
    <t>Bunga</t>
  </si>
  <si>
    <t>Hutang</t>
  </si>
  <si>
    <t>Keterangan : - (membeli saham)</t>
  </si>
  <si>
    <t>: + (melepas / menjual saham)</t>
  </si>
  <si>
    <t>1000 lembar saham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</si>
</sst>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B847-048A-4800-9BEC-E8A29C5447AB}">
  <dimension ref="A2:L61"/>
  <sheetViews>
    <sheetView tabSelected="1" topLeftCell="A13" zoomScale="115" zoomScaleNormal="115" workbookViewId="0">
      <selection activeCell="I5" sqref="I5"/>
    </sheetView>
  </sheetViews>
  <sheetFormatPr defaultRowHeight="15" x14ac:dyDescent="0.25"/>
  <cols>
    <col min="9" max="9" width="27.7109375" customWidth="1"/>
    <col min="10" max="10" width="28.85546875" customWidth="1"/>
    <col min="11" max="11" width="30.5703125" customWidth="1"/>
  </cols>
  <sheetData>
    <row r="2" spans="1:12" x14ac:dyDescent="0.25">
      <c r="B2" s="1" t="s">
        <v>0</v>
      </c>
      <c r="C2" s="1">
        <v>50</v>
      </c>
    </row>
    <row r="3" spans="1:12" x14ac:dyDescent="0.25">
      <c r="B3" s="1" t="s">
        <v>1</v>
      </c>
      <c r="C3" s="1">
        <v>50</v>
      </c>
      <c r="J3" s="2" t="s">
        <v>20</v>
      </c>
    </row>
    <row r="4" spans="1:12" x14ac:dyDescent="0.25">
      <c r="B4" s="1" t="s">
        <v>2</v>
      </c>
      <c r="C4" s="1">
        <v>0.05</v>
      </c>
      <c r="J4" s="5" t="s">
        <v>21</v>
      </c>
    </row>
    <row r="5" spans="1:12" x14ac:dyDescent="0.25">
      <c r="B5" s="1" t="s">
        <v>3</v>
      </c>
      <c r="C5" s="1">
        <v>0.3</v>
      </c>
      <c r="J5" s="5" t="s">
        <v>22</v>
      </c>
    </row>
    <row r="6" spans="1:12" x14ac:dyDescent="0.25">
      <c r="B6" s="2" t="s">
        <v>4</v>
      </c>
      <c r="C6" s="2">
        <v>1</v>
      </c>
    </row>
    <row r="7" spans="1:12" x14ac:dyDescent="0.25">
      <c r="A7" s="1"/>
      <c r="B7" s="1"/>
      <c r="C7" s="1"/>
      <c r="D7" s="1"/>
      <c r="E7" s="1" t="s">
        <v>10</v>
      </c>
      <c r="F7" s="1"/>
      <c r="G7" s="1"/>
      <c r="H7" s="1" t="s">
        <v>14</v>
      </c>
      <c r="I7" s="1"/>
      <c r="J7" s="1"/>
      <c r="K7" s="3" t="s">
        <v>19</v>
      </c>
      <c r="L7" s="1"/>
    </row>
    <row r="8" spans="1:12" x14ac:dyDescent="0.25">
      <c r="A8" s="3" t="s">
        <v>5</v>
      </c>
      <c r="B8" s="3" t="s">
        <v>6</v>
      </c>
      <c r="C8" s="3" t="s">
        <v>7</v>
      </c>
      <c r="D8" s="3" t="s">
        <v>8</v>
      </c>
      <c r="E8" s="3" t="s">
        <v>9</v>
      </c>
      <c r="F8" s="3" t="s">
        <v>11</v>
      </c>
      <c r="G8" s="3" t="s">
        <v>12</v>
      </c>
      <c r="H8" s="3" t="s">
        <v>13</v>
      </c>
      <c r="I8" s="3" t="s">
        <v>15</v>
      </c>
      <c r="J8" s="3" t="s">
        <v>16</v>
      </c>
      <c r="K8" s="3" t="s">
        <v>17</v>
      </c>
      <c r="L8" s="3" t="s">
        <v>18</v>
      </c>
    </row>
    <row r="9" spans="1:12" x14ac:dyDescent="0.25">
      <c r="A9" s="3">
        <v>0</v>
      </c>
      <c r="B9" s="3">
        <v>0</v>
      </c>
      <c r="C9" s="3">
        <v>50</v>
      </c>
      <c r="D9" s="3">
        <f xml:space="preserve"> (LN(C9 / $C$3) + ($C$4 + 0.5 * ($C$5^2) * ($C$6 - B9))  / $C$5 * SQRT($C$6 - B9) )</f>
        <v>0.31666666666666671</v>
      </c>
      <c r="E9" s="3">
        <f>_xlfn.NORM.S.DIST(D9,TRUE)</f>
        <v>0.62425172790601247</v>
      </c>
      <c r="F9" s="3">
        <f>D9 - $C$5 * SQRT($C$6 - B9)</f>
        <v>1.6666666666666718E-2</v>
      </c>
      <c r="G9" s="3">
        <f>_xlfn.NORM.S.DIST(F9,TRUE)</f>
        <v>0.50664873019368262</v>
      </c>
      <c r="H9" s="3">
        <f>( C9 *E9) - ($C$3 * EXP(-$C$4 * ($C$6 - B9)) * G9)</f>
        <v>7.1156273929929093</v>
      </c>
      <c r="I9" s="3">
        <f>E9 *1000</f>
        <v>624.25172790601243</v>
      </c>
      <c r="J9" s="3"/>
      <c r="K9" s="4">
        <f>C9 * I9</f>
        <v>31212.586395300623</v>
      </c>
      <c r="L9" s="3">
        <f>K9 * ($C$4 / 52)</f>
        <v>30.012102303173677</v>
      </c>
    </row>
    <row r="10" spans="1:12" x14ac:dyDescent="0.25">
      <c r="A10" s="3">
        <f>A9+1</f>
        <v>1</v>
      </c>
      <c r="B10" s="3">
        <f>A10/52</f>
        <v>1.9230769230769232E-2</v>
      </c>
      <c r="C10" s="3">
        <v>51.892670000000003</v>
      </c>
      <c r="D10" s="3">
        <f xml:space="preserve"> (LN(C10 / $C$3) + ($C$4 + 0.5 * ($C$5^2) * ($C$6 - B10))  / $C$5 * SQRT($C$6 - B10) )</f>
        <v>0.3479048111701839</v>
      </c>
      <c r="E10" s="3">
        <f t="shared" ref="E10:E60" si="0">_xlfn.NORM.S.DIST(D10,TRUE)</f>
        <v>0.63604416403098485</v>
      </c>
      <c r="F10" s="3">
        <f t="shared" ref="F10:F61" si="1">D10 - $C$5 * SQRT($C$6 - B10)</f>
        <v>5.0803429872097794E-2</v>
      </c>
      <c r="G10" s="3">
        <f t="shared" ref="G10:G61" si="2">_xlfn.NORM.S.DIST(F10,TRUE)</f>
        <v>0.52025892111707495</v>
      </c>
      <c r="H10" s="3">
        <f t="shared" ref="H10:H61" si="3">( C10 *E10) - ($C$3 * EXP(-$C$4 * ($C$6 - B10)) * G10)</f>
        <v>8.2379461841613235</v>
      </c>
      <c r="I10" s="3">
        <f t="shared" ref="I10:I61" si="4">E10 *1000</f>
        <v>636.0441640309848</v>
      </c>
      <c r="J10" s="3">
        <f xml:space="preserve"> I9 - I10</f>
        <v>-11.792436124972369</v>
      </c>
      <c r="K10" s="4">
        <f>K9+L9-J10*C10</f>
        <v>31854.539493933069</v>
      </c>
      <c r="L10" s="3">
        <f t="shared" ref="L10:L61" si="5">K10 * ($C$4 / 52)</f>
        <v>30.629364898012568</v>
      </c>
    </row>
    <row r="11" spans="1:12" x14ac:dyDescent="0.25">
      <c r="A11" s="3">
        <f t="shared" ref="A11:A61" si="6">A10+1</f>
        <v>2</v>
      </c>
      <c r="B11" s="3">
        <f t="shared" ref="B11:B61" si="7">A11/52</f>
        <v>3.8461538461538464E-2</v>
      </c>
      <c r="C11" s="3">
        <v>50.467199999999998</v>
      </c>
      <c r="D11" s="3">
        <f t="shared" ref="D11:D61" si="8" xml:space="preserve"> (LN(C11 / $C$3) + ($C$4 + 0.5 * ($C$5^2) * ($C$6 - B11))  / $C$5 * SQRT($C$6 - B11) )</f>
        <v>0.31416063264583777</v>
      </c>
      <c r="E11" s="3">
        <f t="shared" si="0"/>
        <v>0.62330047966782476</v>
      </c>
      <c r="F11" s="3">
        <f t="shared" si="1"/>
        <v>1.9986429938561701E-2</v>
      </c>
      <c r="G11" s="3">
        <f t="shared" si="2"/>
        <v>0.50797290112753823</v>
      </c>
      <c r="H11" s="3">
        <f t="shared" si="3"/>
        <v>7.249785324092052</v>
      </c>
      <c r="I11" s="3">
        <f t="shared" si="4"/>
        <v>623.30047966782479</v>
      </c>
      <c r="J11" s="3">
        <f t="shared" ref="J11:J61" si="9" xml:space="preserve"> I10 - I11</f>
        <v>12.743684363160014</v>
      </c>
      <c r="K11" s="4">
        <f t="shared" ref="K11:K61" si="10">K10+L10-J11*C11</f>
        <v>31242.030791338613</v>
      </c>
      <c r="L11" s="3">
        <f t="shared" si="5"/>
        <v>30.040414222440976</v>
      </c>
    </row>
    <row r="12" spans="1:12" x14ac:dyDescent="0.25">
      <c r="A12" s="3">
        <f t="shared" si="6"/>
        <v>3</v>
      </c>
      <c r="B12" s="3">
        <f t="shared" si="7"/>
        <v>5.7692307692307696E-2</v>
      </c>
      <c r="C12" s="3">
        <v>51.457729999999998</v>
      </c>
      <c r="D12" s="3">
        <f t="shared" si="8"/>
        <v>0.32773353948300354</v>
      </c>
      <c r="E12" s="3">
        <f t="shared" si="0"/>
        <v>0.62844342906167949</v>
      </c>
      <c r="F12" s="3">
        <f t="shared" si="1"/>
        <v>3.6515936464758258E-2</v>
      </c>
      <c r="G12" s="3">
        <f t="shared" si="2"/>
        <v>0.51456451413876048</v>
      </c>
      <c r="H12" s="3">
        <f t="shared" si="3"/>
        <v>7.794128563555887</v>
      </c>
      <c r="I12" s="3">
        <f t="shared" si="4"/>
        <v>628.44342906167947</v>
      </c>
      <c r="J12" s="3">
        <f t="shared" si="9"/>
        <v>-5.1429493938546784</v>
      </c>
      <c r="K12" s="4">
        <f t="shared" si="10"/>
        <v>31536.715706873692</v>
      </c>
      <c r="L12" s="3">
        <f t="shared" si="5"/>
        <v>30.323765102763168</v>
      </c>
    </row>
    <row r="13" spans="1:12" x14ac:dyDescent="0.25">
      <c r="A13" s="3">
        <f t="shared" si="6"/>
        <v>4</v>
      </c>
      <c r="B13" s="3">
        <f t="shared" si="7"/>
        <v>7.6923076923076927E-2</v>
      </c>
      <c r="C13" s="3">
        <v>49.293309999999998</v>
      </c>
      <c r="D13" s="3">
        <f t="shared" si="8"/>
        <v>0.27892306358152402</v>
      </c>
      <c r="E13" s="3">
        <f t="shared" si="0"/>
        <v>0.60984806575653905</v>
      </c>
      <c r="F13" s="3">
        <f t="shared" si="1"/>
        <v>-9.3076132676327972E-3</v>
      </c>
      <c r="G13" s="3">
        <f t="shared" si="2"/>
        <v>0.4962868531506755</v>
      </c>
      <c r="H13" s="3">
        <f t="shared" si="3"/>
        <v>6.366336935439147</v>
      </c>
      <c r="I13" s="3">
        <f t="shared" si="4"/>
        <v>609.84806575653909</v>
      </c>
      <c r="J13" s="3">
        <f t="shared" si="9"/>
        <v>18.595363305140381</v>
      </c>
      <c r="K13" s="4">
        <f t="shared" si="10"/>
        <v>30650.412464013545</v>
      </c>
      <c r="L13" s="3">
        <f t="shared" si="5"/>
        <v>29.471550446166873</v>
      </c>
    </row>
    <row r="14" spans="1:12" x14ac:dyDescent="0.25">
      <c r="A14" s="3">
        <f t="shared" si="6"/>
        <v>5</v>
      </c>
      <c r="B14" s="3">
        <f t="shared" si="7"/>
        <v>9.6153846153846159E-2</v>
      </c>
      <c r="C14" s="3">
        <v>50.295229999999997</v>
      </c>
      <c r="D14" s="3">
        <f t="shared" si="8"/>
        <v>0.29323270682597652</v>
      </c>
      <c r="E14" s="3">
        <f t="shared" si="0"/>
        <v>0.61532785706432391</v>
      </c>
      <c r="F14" s="3">
        <f t="shared" si="1"/>
        <v>8.0202354188624869E-3</v>
      </c>
      <c r="G14" s="3">
        <f t="shared" si="2"/>
        <v>0.5031995767056312</v>
      </c>
      <c r="H14" s="3">
        <f t="shared" si="3"/>
        <v>6.8998047953734876</v>
      </c>
      <c r="I14" s="3">
        <f t="shared" si="4"/>
        <v>615.32785706432389</v>
      </c>
      <c r="J14" s="3">
        <f t="shared" si="9"/>
        <v>-5.4797913077848079</v>
      </c>
      <c r="K14" s="4">
        <f t="shared" si="10"/>
        <v>30955.491378636751</v>
      </c>
      <c r="L14" s="3">
        <f t="shared" si="5"/>
        <v>29.764895556381493</v>
      </c>
    </row>
    <row r="15" spans="1:12" x14ac:dyDescent="0.25">
      <c r="A15" s="3">
        <f t="shared" si="6"/>
        <v>6</v>
      </c>
      <c r="B15" s="3">
        <f t="shared" si="7"/>
        <v>0.11538461538461539</v>
      </c>
      <c r="C15" s="3">
        <v>51.912509999999997</v>
      </c>
      <c r="D15" s="3">
        <f t="shared" si="8"/>
        <v>0.31909586887837532</v>
      </c>
      <c r="E15" s="3">
        <f t="shared" si="0"/>
        <v>0.62517309189615</v>
      </c>
      <c r="F15" s="3">
        <f t="shared" si="1"/>
        <v>3.6933885940587274E-2</v>
      </c>
      <c r="G15" s="3">
        <f t="shared" si="2"/>
        <v>0.51473113945126148</v>
      </c>
      <c r="H15" s="3">
        <f t="shared" si="3"/>
        <v>7.8312872285863016</v>
      </c>
      <c r="I15" s="3">
        <f t="shared" si="4"/>
        <v>625.17309189615003</v>
      </c>
      <c r="J15" s="3">
        <f t="shared" si="9"/>
        <v>-9.8452348318261329</v>
      </c>
      <c r="K15" s="4">
        <f t="shared" si="10"/>
        <v>31496.347125852655</v>
      </c>
      <c r="L15" s="3">
        <f t="shared" si="5"/>
        <v>30.284949159473708</v>
      </c>
    </row>
    <row r="16" spans="1:12" x14ac:dyDescent="0.25">
      <c r="A16" s="3">
        <f t="shared" si="6"/>
        <v>7</v>
      </c>
      <c r="B16" s="3">
        <f t="shared" si="7"/>
        <v>0.13461538461538461</v>
      </c>
      <c r="C16" s="3">
        <v>50.573140000000002</v>
      </c>
      <c r="D16" s="3">
        <f t="shared" si="8"/>
        <v>0.2871959880947812</v>
      </c>
      <c r="E16" s="3">
        <f t="shared" si="0"/>
        <v>0.61301887098740249</v>
      </c>
      <c r="F16" s="3">
        <f t="shared" si="1"/>
        <v>8.1178352690621791E-3</v>
      </c>
      <c r="G16" s="3">
        <f t="shared" si="2"/>
        <v>0.50323851214487048</v>
      </c>
      <c r="H16" s="3">
        <f t="shared" si="3"/>
        <v>6.9058824174146451</v>
      </c>
      <c r="I16" s="3">
        <f t="shared" si="4"/>
        <v>613.01887098740247</v>
      </c>
      <c r="J16" s="3">
        <f t="shared" si="9"/>
        <v>12.154220908747561</v>
      </c>
      <c r="K16" s="4">
        <f t="shared" si="10"/>
        <v>30911.954959403112</v>
      </c>
      <c r="L16" s="3">
        <f t="shared" si="5"/>
        <v>29.723033614810685</v>
      </c>
    </row>
    <row r="17" spans="1:12" x14ac:dyDescent="0.25">
      <c r="A17" s="3">
        <f t="shared" si="6"/>
        <v>8</v>
      </c>
      <c r="B17" s="3">
        <f t="shared" si="7"/>
        <v>0.15384615384615385</v>
      </c>
      <c r="C17" s="3">
        <v>52.42886</v>
      </c>
      <c r="D17" s="3">
        <f t="shared" si="8"/>
        <v>0.31749748266980587</v>
      </c>
      <c r="E17" s="3">
        <f t="shared" si="0"/>
        <v>0.62456692535796043</v>
      </c>
      <c r="F17" s="3">
        <f t="shared" si="1"/>
        <v>4.1537619367465917E-2</v>
      </c>
      <c r="G17" s="3">
        <f t="shared" si="2"/>
        <v>0.51656634859860651</v>
      </c>
      <c r="H17" s="3">
        <f t="shared" si="3"/>
        <v>7.9869579569536704</v>
      </c>
      <c r="I17" s="3">
        <f t="shared" si="4"/>
        <v>624.56692535796049</v>
      </c>
      <c r="J17" s="3">
        <f t="shared" si="9"/>
        <v>-11.54805437055802</v>
      </c>
      <c r="K17" s="4">
        <f t="shared" si="10"/>
        <v>31547.129318884297</v>
      </c>
      <c r="L17" s="3">
        <f t="shared" si="5"/>
        <v>30.333778191234902</v>
      </c>
    </row>
    <row r="18" spans="1:12" x14ac:dyDescent="0.25">
      <c r="A18" s="3">
        <f t="shared" si="6"/>
        <v>9</v>
      </c>
      <c r="B18" s="3">
        <f t="shared" si="7"/>
        <v>0.17307692307692307</v>
      </c>
      <c r="C18" s="3">
        <v>53.453800000000001</v>
      </c>
      <c r="D18" s="3">
        <f t="shared" si="8"/>
        <v>0.33114833614422123</v>
      </c>
      <c r="E18" s="3">
        <f t="shared" si="0"/>
        <v>0.62973377882543857</v>
      </c>
      <c r="F18" s="3">
        <f t="shared" si="1"/>
        <v>5.8342403431831502E-2</v>
      </c>
      <c r="G18" s="3">
        <f t="shared" si="2"/>
        <v>0.52326205401824066</v>
      </c>
      <c r="H18" s="3">
        <f t="shared" si="3"/>
        <v>8.558246512908493</v>
      </c>
      <c r="I18" s="3">
        <f t="shared" si="4"/>
        <v>629.73377882543855</v>
      </c>
      <c r="J18" s="3">
        <f t="shared" si="9"/>
        <v>-5.1668534674780631</v>
      </c>
      <c r="K18" s="4">
        <f t="shared" si="10"/>
        <v>31853.651048955409</v>
      </c>
      <c r="L18" s="3">
        <f t="shared" si="5"/>
        <v>30.628510623995588</v>
      </c>
    </row>
    <row r="19" spans="1:12" x14ac:dyDescent="0.25">
      <c r="A19" s="3">
        <f t="shared" si="6"/>
        <v>10</v>
      </c>
      <c r="B19" s="3">
        <f t="shared" si="7"/>
        <v>0.19230769230769232</v>
      </c>
      <c r="C19" s="3">
        <v>53.7866</v>
      </c>
      <c r="D19" s="3">
        <f t="shared" si="8"/>
        <v>0.33167055776934251</v>
      </c>
      <c r="E19" s="3">
        <f t="shared" si="0"/>
        <v>0.62993098256650037</v>
      </c>
      <c r="F19" s="3">
        <f t="shared" si="1"/>
        <v>6.2055447487467386E-2</v>
      </c>
      <c r="G19" s="3">
        <f t="shared" si="2"/>
        <v>0.52474066183316792</v>
      </c>
      <c r="H19" s="3">
        <f t="shared" si="3"/>
        <v>8.6832750997510928</v>
      </c>
      <c r="I19" s="3">
        <f t="shared" si="4"/>
        <v>629.93098256650035</v>
      </c>
      <c r="J19" s="3">
        <f t="shared" si="9"/>
        <v>-0.19720374106179861</v>
      </c>
      <c r="K19" s="4">
        <f t="shared" si="10"/>
        <v>31894.8864783184</v>
      </c>
      <c r="L19" s="3">
        <f t="shared" si="5"/>
        <v>30.668160075306155</v>
      </c>
    </row>
    <row r="20" spans="1:12" x14ac:dyDescent="0.25">
      <c r="A20" s="3">
        <f t="shared" si="6"/>
        <v>11</v>
      </c>
      <c r="B20" s="3">
        <f t="shared" si="7"/>
        <v>0.21153846153846154</v>
      </c>
      <c r="C20" s="3">
        <v>56.955599999999997</v>
      </c>
      <c r="D20" s="3">
        <f t="shared" si="8"/>
        <v>0.38325885820614358</v>
      </c>
      <c r="E20" s="3">
        <f t="shared" si="0"/>
        <v>0.64923607953442919</v>
      </c>
      <c r="F20" s="3">
        <f t="shared" si="1"/>
        <v>0.11687278788425448</v>
      </c>
      <c r="G20" s="3">
        <f t="shared" si="2"/>
        <v>0.54651956876686514</v>
      </c>
      <c r="H20" s="3">
        <f t="shared" si="3"/>
        <v>10.707967749790988</v>
      </c>
      <c r="I20" s="3">
        <f t="shared" si="4"/>
        <v>649.23607953442922</v>
      </c>
      <c r="J20" s="3">
        <f t="shared" si="9"/>
        <v>-19.305096967928876</v>
      </c>
      <c r="K20" s="4">
        <f t="shared" si="10"/>
        <v>33025.088019260278</v>
      </c>
      <c r="L20" s="3">
        <f t="shared" si="5"/>
        <v>31.754892326211806</v>
      </c>
    </row>
    <row r="21" spans="1:12" x14ac:dyDescent="0.25">
      <c r="A21" s="3">
        <f t="shared" si="6"/>
        <v>12</v>
      </c>
      <c r="B21" s="3">
        <f t="shared" si="7"/>
        <v>0.23076923076923078</v>
      </c>
      <c r="C21" s="3">
        <v>56.62444</v>
      </c>
      <c r="D21" s="3">
        <f t="shared" si="8"/>
        <v>0.371793027480331</v>
      </c>
      <c r="E21" s="3">
        <f t="shared" si="0"/>
        <v>0.64497652228732227</v>
      </c>
      <c r="F21" s="3">
        <f t="shared" si="1"/>
        <v>0.10867562168822226</v>
      </c>
      <c r="G21" s="3">
        <f t="shared" si="2"/>
        <v>0.54327011080738308</v>
      </c>
      <c r="H21" s="3">
        <f t="shared" si="3"/>
        <v>10.382842833736902</v>
      </c>
      <c r="I21" s="3">
        <f t="shared" si="4"/>
        <v>644.97652228732227</v>
      </c>
      <c r="J21" s="3">
        <f t="shared" si="9"/>
        <v>4.2595572471069545</v>
      </c>
      <c r="K21" s="4">
        <f t="shared" si="10"/>
        <v>32815.647867821121</v>
      </c>
      <c r="L21" s="3">
        <f t="shared" si="5"/>
        <v>31.553507565212616</v>
      </c>
    </row>
    <row r="22" spans="1:12" x14ac:dyDescent="0.25">
      <c r="A22" s="3">
        <f t="shared" si="6"/>
        <v>13</v>
      </c>
      <c r="B22" s="3">
        <f t="shared" si="7"/>
        <v>0.25</v>
      </c>
      <c r="C22" s="3">
        <v>56.96472</v>
      </c>
      <c r="D22" s="3">
        <f t="shared" si="8"/>
        <v>0.37217454863414101</v>
      </c>
      <c r="E22" s="3">
        <f t="shared" si="0"/>
        <v>0.64511855278266961</v>
      </c>
      <c r="F22" s="3">
        <f t="shared" si="1"/>
        <v>0.11236692749880944</v>
      </c>
      <c r="G22" s="3">
        <f t="shared" si="2"/>
        <v>0.54473376137478724</v>
      </c>
      <c r="H22" s="3">
        <f t="shared" si="3"/>
        <v>10.514771821056929</v>
      </c>
      <c r="I22" s="3">
        <f t="shared" si="4"/>
        <v>645.11855278266955</v>
      </c>
      <c r="J22" s="3">
        <f t="shared" si="9"/>
        <v>-0.14203049534728507</v>
      </c>
      <c r="K22" s="4">
        <f t="shared" si="10"/>
        <v>32855.292102785257</v>
      </c>
      <c r="L22" s="3">
        <f t="shared" si="5"/>
        <v>31.591627021908902</v>
      </c>
    </row>
    <row r="23" spans="1:12" x14ac:dyDescent="0.25">
      <c r="A23" s="3">
        <f t="shared" si="6"/>
        <v>14</v>
      </c>
      <c r="B23" s="3">
        <f t="shared" si="7"/>
        <v>0.26923076923076922</v>
      </c>
      <c r="C23" s="3">
        <v>57.703060000000001</v>
      </c>
      <c r="D23" s="3">
        <f t="shared" si="8"/>
        <v>0.37946702560113066</v>
      </c>
      <c r="E23" s="3">
        <f t="shared" si="0"/>
        <v>0.64782945688462235</v>
      </c>
      <c r="F23" s="3">
        <f t="shared" si="1"/>
        <v>0.12301190132159756</v>
      </c>
      <c r="G23" s="3">
        <f t="shared" si="2"/>
        <v>0.54895116317307124</v>
      </c>
      <c r="H23" s="3">
        <f t="shared" si="3"/>
        <v>10.918974482349629</v>
      </c>
      <c r="I23" s="3">
        <f t="shared" si="4"/>
        <v>647.82945688462235</v>
      </c>
      <c r="J23" s="3">
        <f t="shared" si="9"/>
        <v>-2.7109041019527922</v>
      </c>
      <c r="K23" s="4">
        <f t="shared" si="10"/>
        <v>33043.311191856395</v>
      </c>
      <c r="L23" s="3">
        <f t="shared" si="5"/>
        <v>31.772414607554229</v>
      </c>
    </row>
    <row r="24" spans="1:12" x14ac:dyDescent="0.25">
      <c r="A24" s="3">
        <f t="shared" si="6"/>
        <v>15</v>
      </c>
      <c r="B24" s="3">
        <f t="shared" si="7"/>
        <v>0.28846153846153844</v>
      </c>
      <c r="C24" s="3">
        <v>54.561219999999999</v>
      </c>
      <c r="D24" s="3">
        <f t="shared" si="8"/>
        <v>0.31791859472138517</v>
      </c>
      <c r="E24" s="3">
        <f t="shared" si="0"/>
        <v>0.62472665636832991</v>
      </c>
      <c r="F24" s="3">
        <f t="shared" si="1"/>
        <v>6.4860377035293182E-2</v>
      </c>
      <c r="G24" s="3">
        <f t="shared" si="2"/>
        <v>0.52585741566111732</v>
      </c>
      <c r="H24" s="3">
        <f t="shared" si="3"/>
        <v>8.7119531102603247</v>
      </c>
      <c r="I24" s="3">
        <f t="shared" si="4"/>
        <v>624.72665636832994</v>
      </c>
      <c r="J24" s="3">
        <f t="shared" si="9"/>
        <v>23.102800516292405</v>
      </c>
      <c r="K24" s="4">
        <f t="shared" si="10"/>
        <v>31814.566624878407</v>
      </c>
      <c r="L24" s="3">
        <f t="shared" si="5"/>
        <v>30.590929446998469</v>
      </c>
    </row>
    <row r="25" spans="1:12" x14ac:dyDescent="0.25">
      <c r="A25" s="3">
        <f t="shared" si="6"/>
        <v>16</v>
      </c>
      <c r="B25" s="3">
        <f t="shared" si="7"/>
        <v>0.30769230769230771</v>
      </c>
      <c r="C25" s="3">
        <v>55.976599999999998</v>
      </c>
      <c r="D25" s="3">
        <f t="shared" si="8"/>
        <v>0.3379910127673752</v>
      </c>
      <c r="E25" s="3">
        <f t="shared" si="0"/>
        <v>0.63231501978399329</v>
      </c>
      <c r="F25" s="3">
        <f t="shared" si="1"/>
        <v>8.8375924466022104E-2</v>
      </c>
      <c r="G25" s="3">
        <f t="shared" si="2"/>
        <v>0.53521105204793828</v>
      </c>
      <c r="H25" s="3">
        <f t="shared" si="3"/>
        <v>9.5447699767404295</v>
      </c>
      <c r="I25" s="3">
        <f t="shared" si="4"/>
        <v>632.31501978399331</v>
      </c>
      <c r="J25" s="3">
        <f t="shared" si="9"/>
        <v>-7.5883634156633661</v>
      </c>
      <c r="K25" s="4">
        <f t="shared" si="10"/>
        <v>32269.928337898629</v>
      </c>
      <c r="L25" s="3">
        <f t="shared" si="5"/>
        <v>31.028777247979452</v>
      </c>
    </row>
    <row r="26" spans="1:12" x14ac:dyDescent="0.25">
      <c r="A26" s="3">
        <f t="shared" si="6"/>
        <v>17</v>
      </c>
      <c r="B26" s="3">
        <f t="shared" si="7"/>
        <v>0.32692307692307693</v>
      </c>
      <c r="C26" s="3">
        <v>58.618679999999998</v>
      </c>
      <c r="D26" s="3">
        <f t="shared" si="8"/>
        <v>0.37859597778168153</v>
      </c>
      <c r="E26" s="3">
        <f t="shared" si="0"/>
        <v>0.64750604526462985</v>
      </c>
      <c r="F26" s="3">
        <f t="shared" si="1"/>
        <v>0.13247218153897145</v>
      </c>
      <c r="G26" s="3">
        <f t="shared" si="2"/>
        <v>0.55269458749996681</v>
      </c>
      <c r="H26" s="3">
        <f t="shared" si="3"/>
        <v>11.235760017428856</v>
      </c>
      <c r="I26" s="3">
        <f t="shared" si="4"/>
        <v>647.50604526462985</v>
      </c>
      <c r="J26" s="3">
        <f t="shared" si="9"/>
        <v>-15.19102548063654</v>
      </c>
      <c r="K26" s="4">
        <f t="shared" si="10"/>
        <v>33191.434976667886</v>
      </c>
      <c r="L26" s="3">
        <f t="shared" si="5"/>
        <v>31.914841323719124</v>
      </c>
    </row>
    <row r="27" spans="1:12" x14ac:dyDescent="0.25">
      <c r="A27" s="3">
        <f t="shared" si="6"/>
        <v>18</v>
      </c>
      <c r="B27" s="3">
        <f t="shared" si="7"/>
        <v>0.34615384615384615</v>
      </c>
      <c r="C27" s="3">
        <v>61.593800000000002</v>
      </c>
      <c r="D27" s="3">
        <f t="shared" si="8"/>
        <v>0.42261187354510976</v>
      </c>
      <c r="E27" s="3">
        <f t="shared" si="0"/>
        <v>0.66371076889720104</v>
      </c>
      <c r="F27" s="3">
        <f t="shared" si="1"/>
        <v>0.1800296115263178</v>
      </c>
      <c r="G27" s="3">
        <f t="shared" si="2"/>
        <v>0.57143533932626511</v>
      </c>
      <c r="H27" s="3">
        <f t="shared" si="3"/>
        <v>13.227674858828252</v>
      </c>
      <c r="I27" s="3">
        <f t="shared" si="4"/>
        <v>663.71076889720109</v>
      </c>
      <c r="J27" s="3">
        <f t="shared" si="9"/>
        <v>-16.204723632571245</v>
      </c>
      <c r="K27" s="4">
        <f t="shared" si="10"/>
        <v>34221.460324471474</v>
      </c>
      <c r="L27" s="3">
        <f t="shared" si="5"/>
        <v>32.905250311991807</v>
      </c>
    </row>
    <row r="28" spans="1:12" x14ac:dyDescent="0.25">
      <c r="A28" s="3">
        <f>A27+1</f>
        <v>19</v>
      </c>
      <c r="B28" s="3">
        <f t="shared" si="7"/>
        <v>0.36538461538461536</v>
      </c>
      <c r="C28" s="3">
        <v>65.491900000000001</v>
      </c>
      <c r="D28" s="3">
        <f t="shared" si="8"/>
        <v>0.47850752732478863</v>
      </c>
      <c r="E28" s="3">
        <f t="shared" si="0"/>
        <v>0.68385549098600595</v>
      </c>
      <c r="F28" s="3">
        <f t="shared" si="1"/>
        <v>0.23951927528008118</v>
      </c>
      <c r="G28" s="3">
        <f t="shared" si="2"/>
        <v>0.5946485240666084</v>
      </c>
      <c r="H28" s="3">
        <f t="shared" si="3"/>
        <v>15.983191124438079</v>
      </c>
      <c r="I28" s="3">
        <f t="shared" si="4"/>
        <v>683.85549098600598</v>
      </c>
      <c r="J28" s="3">
        <f t="shared" si="9"/>
        <v>-20.144722088804883</v>
      </c>
      <c r="K28" s="4">
        <f t="shared" si="10"/>
        <v>35573.681699351262</v>
      </c>
      <c r="L28" s="3">
        <f t="shared" si="5"/>
        <v>34.205463172453136</v>
      </c>
    </row>
    <row r="29" spans="1:12" x14ac:dyDescent="0.25">
      <c r="A29" s="3">
        <f t="shared" si="6"/>
        <v>20</v>
      </c>
      <c r="B29" s="3">
        <f t="shared" si="7"/>
        <v>0.38461538461538464</v>
      </c>
      <c r="C29" s="3">
        <v>61.59675</v>
      </c>
      <c r="D29" s="3">
        <f t="shared" si="8"/>
        <v>0.41174230550698415</v>
      </c>
      <c r="E29" s="3">
        <f t="shared" si="0"/>
        <v>0.65973584341956215</v>
      </c>
      <c r="F29" s="3">
        <f t="shared" si="1"/>
        <v>0.1764029433411633</v>
      </c>
      <c r="G29" s="3">
        <f t="shared" si="2"/>
        <v>0.57001130376302922</v>
      </c>
      <c r="H29" s="3">
        <f t="shared" si="3"/>
        <v>13.000605015881593</v>
      </c>
      <c r="I29" s="3">
        <f t="shared" si="4"/>
        <v>659.73584341956212</v>
      </c>
      <c r="J29" s="3">
        <f t="shared" si="9"/>
        <v>24.119647566443859</v>
      </c>
      <c r="K29" s="4">
        <f t="shared" si="10"/>
        <v>34122.195261285364</v>
      </c>
      <c r="L29" s="3">
        <f t="shared" si="5"/>
        <v>32.809803135851311</v>
      </c>
    </row>
    <row r="30" spans="1:12" x14ac:dyDescent="0.25">
      <c r="A30" s="3">
        <f t="shared" si="6"/>
        <v>21</v>
      </c>
      <c r="B30" s="3">
        <f t="shared" si="7"/>
        <v>0.40384615384615385</v>
      </c>
      <c r="C30" s="3">
        <v>59.949289999999998</v>
      </c>
      <c r="D30" s="3">
        <f t="shared" si="8"/>
        <v>0.37920548370955803</v>
      </c>
      <c r="E30" s="3">
        <f t="shared" si="0"/>
        <v>0.64773236013160151</v>
      </c>
      <c r="F30" s="3">
        <f t="shared" si="1"/>
        <v>0.1475724848647342</v>
      </c>
      <c r="G30" s="3">
        <f t="shared" si="2"/>
        <v>0.55865991439854235</v>
      </c>
      <c r="H30" s="3">
        <f t="shared" si="3"/>
        <v>11.718430692267912</v>
      </c>
      <c r="I30" s="3">
        <f t="shared" si="4"/>
        <v>647.73236013160147</v>
      </c>
      <c r="J30" s="3">
        <f t="shared" si="9"/>
        <v>12.003483287960648</v>
      </c>
      <c r="K30" s="4">
        <f t="shared" si="10"/>
        <v>33435.404763781109</v>
      </c>
      <c r="L30" s="3">
        <f t="shared" si="5"/>
        <v>32.149427657481837</v>
      </c>
    </row>
    <row r="31" spans="1:12" x14ac:dyDescent="0.25">
      <c r="A31" s="3">
        <f t="shared" si="6"/>
        <v>22</v>
      </c>
      <c r="B31" s="3">
        <f t="shared" si="7"/>
        <v>0.42307692307692307</v>
      </c>
      <c r="C31" s="3">
        <v>62.530830000000002</v>
      </c>
      <c r="D31" s="3">
        <f t="shared" si="8"/>
        <v>0.41595981065222515</v>
      </c>
      <c r="E31" s="3">
        <f t="shared" si="0"/>
        <v>0.66128029403572242</v>
      </c>
      <c r="F31" s="3">
        <f t="shared" si="1"/>
        <v>0.1880934530584002</v>
      </c>
      <c r="G31" s="3">
        <f t="shared" si="2"/>
        <v>0.57459830339760209</v>
      </c>
      <c r="H31" s="3">
        <f t="shared" si="3"/>
        <v>13.43739905155461</v>
      </c>
      <c r="I31" s="3">
        <f t="shared" si="4"/>
        <v>661.28029403572236</v>
      </c>
      <c r="J31" s="3">
        <f t="shared" si="9"/>
        <v>-13.547933904120896</v>
      </c>
      <c r="K31" s="4">
        <f t="shared" si="10"/>
        <v>34314.71774324841</v>
      </c>
      <c r="L31" s="3">
        <f t="shared" si="5"/>
        <v>32.994920906969625</v>
      </c>
    </row>
    <row r="32" spans="1:12" x14ac:dyDescent="0.25">
      <c r="A32" s="3">
        <f t="shared" si="6"/>
        <v>23</v>
      </c>
      <c r="B32" s="3">
        <f t="shared" si="7"/>
        <v>0.44230769230769229</v>
      </c>
      <c r="C32" s="3">
        <v>65.341319999999996</v>
      </c>
      <c r="D32" s="3">
        <f t="shared" si="8"/>
        <v>0.45453795613856085</v>
      </c>
      <c r="E32" s="3">
        <f t="shared" si="0"/>
        <v>0.67527916030601975</v>
      </c>
      <c r="F32" s="3">
        <f t="shared" si="1"/>
        <v>0.23050155799685781</v>
      </c>
      <c r="G32" s="3">
        <f t="shared" si="2"/>
        <v>0.59114897351332374</v>
      </c>
      <c r="H32" s="3">
        <f t="shared" si="3"/>
        <v>15.378995960944824</v>
      </c>
      <c r="I32" s="3">
        <f t="shared" si="4"/>
        <v>675.27916030601978</v>
      </c>
      <c r="J32" s="3">
        <f t="shared" si="9"/>
        <v>-13.998866270297412</v>
      </c>
      <c r="K32" s="4">
        <f t="shared" si="10"/>
        <v>35262.417064760084</v>
      </c>
      <c r="L32" s="3">
        <f t="shared" si="5"/>
        <v>33.906170254577006</v>
      </c>
    </row>
    <row r="33" spans="1:12" x14ac:dyDescent="0.25">
      <c r="A33" s="3">
        <f t="shared" si="6"/>
        <v>24</v>
      </c>
      <c r="B33" s="3">
        <f t="shared" si="7"/>
        <v>0.46153846153846156</v>
      </c>
      <c r="C33" s="3">
        <v>68.084469999999996</v>
      </c>
      <c r="D33" s="3">
        <f t="shared" si="8"/>
        <v>0.49029444427084268</v>
      </c>
      <c r="E33" s="3">
        <f t="shared" si="0"/>
        <v>0.68803722109162946</v>
      </c>
      <c r="F33" s="3">
        <f t="shared" si="1"/>
        <v>0.27015462855923988</v>
      </c>
      <c r="G33" s="3">
        <f t="shared" si="2"/>
        <v>0.60647935178929691</v>
      </c>
      <c r="H33" s="3">
        <f t="shared" si="3"/>
        <v>17.326204235162894</v>
      </c>
      <c r="I33" s="3">
        <f t="shared" si="4"/>
        <v>688.03722109162948</v>
      </c>
      <c r="J33" s="3">
        <f t="shared" si="9"/>
        <v>-12.7580607856097</v>
      </c>
      <c r="K33" s="4">
        <f t="shared" si="10"/>
        <v>36164.949041830681</v>
      </c>
      <c r="L33" s="3">
        <f t="shared" si="5"/>
        <v>34.773989463298733</v>
      </c>
    </row>
    <row r="34" spans="1:12" x14ac:dyDescent="0.25">
      <c r="A34" s="3">
        <f t="shared" si="6"/>
        <v>25</v>
      </c>
      <c r="B34" s="3">
        <f t="shared" si="7"/>
        <v>0.48076923076923078</v>
      </c>
      <c r="C34" s="3">
        <v>65.27073</v>
      </c>
      <c r="D34" s="3">
        <f t="shared" si="8"/>
        <v>0.44273864534268348</v>
      </c>
      <c r="E34" s="3">
        <f t="shared" si="0"/>
        <v>0.6710226068131202</v>
      </c>
      <c r="F34" s="3">
        <f t="shared" si="1"/>
        <v>0.22656563770581586</v>
      </c>
      <c r="G34" s="3">
        <f t="shared" si="2"/>
        <v>0.58961924270128485</v>
      </c>
      <c r="H34" s="3">
        <f t="shared" si="3"/>
        <v>15.072694706179909</v>
      </c>
      <c r="I34" s="3">
        <f t="shared" si="4"/>
        <v>671.02260681312021</v>
      </c>
      <c r="J34" s="3">
        <f t="shared" si="9"/>
        <v>17.014614278509271</v>
      </c>
      <c r="K34" s="4">
        <f t="shared" si="10"/>
        <v>35089.166736667255</v>
      </c>
      <c r="L34" s="3">
        <f t="shared" si="5"/>
        <v>33.739583400641592</v>
      </c>
    </row>
    <row r="35" spans="1:12" x14ac:dyDescent="0.25">
      <c r="A35" s="3">
        <f t="shared" si="6"/>
        <v>26</v>
      </c>
      <c r="B35" s="3">
        <f t="shared" si="7"/>
        <v>0.5</v>
      </c>
      <c r="C35" s="3">
        <v>69.195459999999997</v>
      </c>
      <c r="D35" s="3">
        <f t="shared" si="8"/>
        <v>0.49579638689358141</v>
      </c>
      <c r="E35" s="3">
        <f t="shared" si="0"/>
        <v>0.68998096284675803</v>
      </c>
      <c r="F35" s="3">
        <f t="shared" si="1"/>
        <v>0.28366435253761713</v>
      </c>
      <c r="G35" s="3">
        <f t="shared" si="2"/>
        <v>0.61166619222793339</v>
      </c>
      <c r="H35" s="3">
        <f t="shared" si="3"/>
        <v>17.91534510879778</v>
      </c>
      <c r="I35" s="3">
        <f t="shared" si="4"/>
        <v>689.98096284675808</v>
      </c>
      <c r="J35" s="3">
        <f t="shared" si="9"/>
        <v>-18.95835603363787</v>
      </c>
      <c r="K35" s="4">
        <f t="shared" si="10"/>
        <v>36434.73848665924</v>
      </c>
      <c r="L35" s="3">
        <f t="shared" si="5"/>
        <v>35.033402391018505</v>
      </c>
    </row>
    <row r="36" spans="1:12" x14ac:dyDescent="0.25">
      <c r="A36" s="3">
        <f t="shared" si="6"/>
        <v>27</v>
      </c>
      <c r="B36" s="3">
        <f t="shared" si="7"/>
        <v>0.51923076923076927</v>
      </c>
      <c r="C36" s="3">
        <v>68.283349999999999</v>
      </c>
      <c r="D36" s="3">
        <f t="shared" si="8"/>
        <v>0.47720851735415015</v>
      </c>
      <c r="E36" s="3">
        <f t="shared" si="0"/>
        <v>0.68339317668728172</v>
      </c>
      <c r="F36" s="3">
        <f t="shared" si="1"/>
        <v>0.26919594376968925</v>
      </c>
      <c r="G36" s="3">
        <f t="shared" si="2"/>
        <v>0.60611054924682761</v>
      </c>
      <c r="H36" s="3">
        <f t="shared" si="3"/>
        <v>17.078660017205785</v>
      </c>
      <c r="I36" s="3">
        <f t="shared" si="4"/>
        <v>683.39317668728177</v>
      </c>
      <c r="J36" s="3">
        <f t="shared" si="9"/>
        <v>6.587786159476309</v>
      </c>
      <c r="K36" s="4">
        <f t="shared" si="10"/>
        <v>36019.935780997585</v>
      </c>
      <c r="L36" s="3">
        <f t="shared" si="5"/>
        <v>34.634553635574605</v>
      </c>
    </row>
    <row r="37" spans="1:12" x14ac:dyDescent="0.25">
      <c r="A37" s="3">
        <f t="shared" si="6"/>
        <v>28</v>
      </c>
      <c r="B37" s="3">
        <f t="shared" si="7"/>
        <v>0.53846153846153844</v>
      </c>
      <c r="C37" s="3">
        <v>71.504779999999997</v>
      </c>
      <c r="D37" s="3">
        <f t="shared" si="8"/>
        <v>0.51800204463225519</v>
      </c>
      <c r="E37" s="3">
        <f t="shared" si="0"/>
        <v>0.69777157861329986</v>
      </c>
      <c r="F37" s="3">
        <f t="shared" si="1"/>
        <v>0.31419217848622794</v>
      </c>
      <c r="G37" s="3">
        <f t="shared" si="2"/>
        <v>0.62331245860411544</v>
      </c>
      <c r="H37" s="3">
        <f t="shared" si="3"/>
        <v>19.439351901473209</v>
      </c>
      <c r="I37" s="3">
        <f t="shared" si="4"/>
        <v>697.77157861329988</v>
      </c>
      <c r="J37" s="3">
        <f t="shared" si="9"/>
        <v>-14.378401926018114</v>
      </c>
      <c r="K37" s="4">
        <f t="shared" si="10"/>
        <v>37082.694801104662</v>
      </c>
      <c r="L37" s="3">
        <f t="shared" si="5"/>
        <v>35.656437308754484</v>
      </c>
    </row>
    <row r="38" spans="1:12" x14ac:dyDescent="0.25">
      <c r="A38" s="3">
        <f t="shared" si="6"/>
        <v>29</v>
      </c>
      <c r="B38" s="3">
        <f t="shared" si="7"/>
        <v>0.55769230769230771</v>
      </c>
      <c r="C38" s="3">
        <v>68.836650000000006</v>
      </c>
      <c r="D38" s="3">
        <f t="shared" si="8"/>
        <v>0.47468131362184329</v>
      </c>
      <c r="E38" s="3">
        <f t="shared" si="0"/>
        <v>0.68249293055521143</v>
      </c>
      <c r="F38" s="3">
        <f t="shared" si="1"/>
        <v>0.27516266209349044</v>
      </c>
      <c r="G38" s="3">
        <f t="shared" si="2"/>
        <v>0.60840436428875666</v>
      </c>
      <c r="H38" s="3">
        <f t="shared" si="3"/>
        <v>17.225679021470921</v>
      </c>
      <c r="I38" s="3">
        <f t="shared" si="4"/>
        <v>682.49293055521139</v>
      </c>
      <c r="J38" s="3">
        <f t="shared" si="9"/>
        <v>15.278648058088493</v>
      </c>
      <c r="K38" s="4">
        <f t="shared" si="10"/>
        <v>36066.620289565595</v>
      </c>
      <c r="L38" s="3">
        <f t="shared" si="5"/>
        <v>34.679442586120764</v>
      </c>
    </row>
    <row r="39" spans="1:12" x14ac:dyDescent="0.25">
      <c r="A39" s="3">
        <f t="shared" si="6"/>
        <v>30</v>
      </c>
      <c r="B39" s="3">
        <f t="shared" si="7"/>
        <v>0.57692307692307687</v>
      </c>
      <c r="C39" s="3">
        <v>71.036720000000003</v>
      </c>
      <c r="D39" s="3">
        <f t="shared" si="8"/>
        <v>0.50085934741360472</v>
      </c>
      <c r="E39" s="3">
        <f t="shared" si="0"/>
        <v>0.69176494267594835</v>
      </c>
      <c r="F39" s="3">
        <f t="shared" si="1"/>
        <v>0.30572625673720744</v>
      </c>
      <c r="G39" s="3">
        <f t="shared" si="2"/>
        <v>0.6200934600337985</v>
      </c>
      <c r="H39" s="3">
        <f t="shared" si="3"/>
        <v>18.785019211081092</v>
      </c>
      <c r="I39" s="3">
        <f t="shared" si="4"/>
        <v>691.7649426759483</v>
      </c>
      <c r="J39" s="3">
        <f t="shared" si="9"/>
        <v>-9.2720121207369175</v>
      </c>
      <c r="K39" s="4">
        <f t="shared" si="10"/>
        <v>36759.95306100911</v>
      </c>
      <c r="L39" s="3">
        <f t="shared" si="5"/>
        <v>35.346108712508759</v>
      </c>
    </row>
    <row r="40" spans="1:12" x14ac:dyDescent="0.25">
      <c r="A40" s="3">
        <f t="shared" si="6"/>
        <v>31</v>
      </c>
      <c r="B40" s="3">
        <f t="shared" si="7"/>
        <v>0.59615384615384615</v>
      </c>
      <c r="C40" s="3">
        <v>64.382800000000003</v>
      </c>
      <c r="D40" s="3">
        <f t="shared" si="8"/>
        <v>0.39723429225648643</v>
      </c>
      <c r="E40" s="3">
        <f t="shared" si="0"/>
        <v>0.65440265173339929</v>
      </c>
      <c r="F40" s="3">
        <f t="shared" si="1"/>
        <v>0.20658761946581367</v>
      </c>
      <c r="G40" s="3">
        <f t="shared" si="2"/>
        <v>0.58183403503607001</v>
      </c>
      <c r="H40" s="3">
        <f t="shared" si="3"/>
        <v>13.622110835772872</v>
      </c>
      <c r="I40" s="3">
        <f t="shared" si="4"/>
        <v>654.40265173339924</v>
      </c>
      <c r="J40" s="3">
        <f t="shared" si="9"/>
        <v>37.362290942549066</v>
      </c>
      <c r="K40" s="4">
        <f t="shared" si="10"/>
        <v>34389.810264425672</v>
      </c>
      <c r="L40" s="3">
        <f t="shared" si="5"/>
        <v>33.067125254255458</v>
      </c>
    </row>
    <row r="41" spans="1:12" x14ac:dyDescent="0.25">
      <c r="A41" s="3">
        <f>A40+1</f>
        <v>32</v>
      </c>
      <c r="B41" s="3">
        <f t="shared" si="7"/>
        <v>0.61538461538461542</v>
      </c>
      <c r="C41" s="3">
        <v>65.755380000000002</v>
      </c>
      <c r="D41" s="3">
        <f t="shared" si="8"/>
        <v>0.41306001656390656</v>
      </c>
      <c r="E41" s="3">
        <f t="shared" si="0"/>
        <v>0.66021867867553763</v>
      </c>
      <c r="F41" s="3">
        <f t="shared" si="1"/>
        <v>0.2270079146800939</v>
      </c>
      <c r="G41" s="3">
        <f t="shared" si="2"/>
        <v>0.58979120610113411</v>
      </c>
      <c r="H41" s="3">
        <f t="shared" si="3"/>
        <v>14.485058559462654</v>
      </c>
      <c r="I41" s="3">
        <f t="shared" si="4"/>
        <v>660.2186786755376</v>
      </c>
      <c r="J41" s="3">
        <f t="shared" si="9"/>
        <v>-5.8160269421383646</v>
      </c>
      <c r="K41" s="4">
        <f t="shared" si="10"/>
        <v>34805.312451350474</v>
      </c>
      <c r="L41" s="3">
        <f t="shared" si="5"/>
        <v>33.466646587836998</v>
      </c>
    </row>
    <row r="42" spans="1:12" x14ac:dyDescent="0.25">
      <c r="A42" s="3">
        <f t="shared" si="6"/>
        <v>33</v>
      </c>
      <c r="B42" s="3">
        <f t="shared" si="7"/>
        <v>0.63461538461538458</v>
      </c>
      <c r="C42" s="3">
        <v>65.966130000000007</v>
      </c>
      <c r="D42" s="3">
        <f t="shared" si="8"/>
        <v>0.4109931450621932</v>
      </c>
      <c r="E42" s="3">
        <f t="shared" si="0"/>
        <v>0.6594612194119065</v>
      </c>
      <c r="F42" s="3">
        <f t="shared" si="1"/>
        <v>0.22965198761409653</v>
      </c>
      <c r="G42" s="3">
        <f t="shared" si="2"/>
        <v>0.59081889697321621</v>
      </c>
      <c r="H42" s="3">
        <f t="shared" si="3"/>
        <v>14.49595004092237</v>
      </c>
      <c r="I42" s="3">
        <f t="shared" si="4"/>
        <v>659.46121941190654</v>
      </c>
      <c r="J42" s="3">
        <f t="shared" si="9"/>
        <v>0.75745926363106264</v>
      </c>
      <c r="K42" s="4">
        <f t="shared" si="10"/>
        <v>34788.81244168392</v>
      </c>
      <c r="L42" s="3">
        <f t="shared" si="5"/>
        <v>33.450781193926851</v>
      </c>
    </row>
    <row r="43" spans="1:12" x14ac:dyDescent="0.25">
      <c r="A43" s="3">
        <f t="shared" si="6"/>
        <v>34</v>
      </c>
      <c r="B43" s="3">
        <f t="shared" si="7"/>
        <v>0.65384615384615385</v>
      </c>
      <c r="C43" s="3">
        <v>61.985950000000003</v>
      </c>
      <c r="D43" s="3">
        <f t="shared" si="8"/>
        <v>0.34349166811413745</v>
      </c>
      <c r="E43" s="3">
        <f t="shared" si="0"/>
        <v>0.63438569606766537</v>
      </c>
      <c r="F43" s="3">
        <f t="shared" si="1"/>
        <v>0.16698714648977181</v>
      </c>
      <c r="G43" s="3">
        <f t="shared" si="2"/>
        <v>0.5663099187319961</v>
      </c>
      <c r="H43" s="3">
        <f t="shared" si="3"/>
        <v>11.493363312452409</v>
      </c>
      <c r="I43" s="3">
        <f t="shared" si="4"/>
        <v>634.38569606766532</v>
      </c>
      <c r="J43" s="3">
        <f t="shared" si="9"/>
        <v>25.075523344241219</v>
      </c>
      <c r="K43" s="4">
        <f t="shared" si="10"/>
        <v>33267.933086637873</v>
      </c>
      <c r="L43" s="3">
        <f t="shared" si="5"/>
        <v>31.988397198690265</v>
      </c>
    </row>
    <row r="44" spans="1:12" x14ac:dyDescent="0.25">
      <c r="A44" s="3">
        <f t="shared" si="6"/>
        <v>35</v>
      </c>
      <c r="B44" s="3">
        <f t="shared" si="7"/>
        <v>0.67307692307692313</v>
      </c>
      <c r="C44" s="3">
        <v>63.768790000000003</v>
      </c>
      <c r="D44" s="3">
        <f t="shared" si="8"/>
        <v>0.36657500585834057</v>
      </c>
      <c r="E44" s="3">
        <f t="shared" si="0"/>
        <v>0.64303197265590262</v>
      </c>
      <c r="F44" s="3">
        <f t="shared" si="1"/>
        <v>0.19504344338928092</v>
      </c>
      <c r="G44" s="3">
        <f t="shared" si="2"/>
        <v>0.57732053112144421</v>
      </c>
      <c r="H44" s="3">
        <f t="shared" si="3"/>
        <v>12.607357255485674</v>
      </c>
      <c r="I44" s="3">
        <f t="shared" si="4"/>
        <v>643.03197265590256</v>
      </c>
      <c r="J44" s="3">
        <f t="shared" si="9"/>
        <v>-8.6462765882372423</v>
      </c>
      <c r="K44" s="4">
        <f t="shared" si="10"/>
        <v>33851.284079873782</v>
      </c>
      <c r="L44" s="3">
        <f t="shared" si="5"/>
        <v>32.549311615263257</v>
      </c>
    </row>
    <row r="45" spans="1:12" x14ac:dyDescent="0.25">
      <c r="A45" s="3">
        <f t="shared" si="6"/>
        <v>36</v>
      </c>
      <c r="B45" s="3">
        <f t="shared" si="7"/>
        <v>0.69230769230769229</v>
      </c>
      <c r="C45" s="3">
        <v>64.66722</v>
      </c>
      <c r="D45" s="3">
        <f t="shared" si="8"/>
        <v>0.37528300185378732</v>
      </c>
      <c r="E45" s="3">
        <f t="shared" si="0"/>
        <v>0.64627499676831723</v>
      </c>
      <c r="F45" s="3">
        <f t="shared" si="1"/>
        <v>0.20887294298621858</v>
      </c>
      <c r="G45" s="3">
        <f t="shared" si="2"/>
        <v>0.58272628667697468</v>
      </c>
      <c r="H45" s="3">
        <f t="shared" si="3"/>
        <v>13.101313582566267</v>
      </c>
      <c r="I45" s="3">
        <f t="shared" si="4"/>
        <v>646.27499676831724</v>
      </c>
      <c r="J45" s="3">
        <f t="shared" si="9"/>
        <v>-3.2430241124146733</v>
      </c>
      <c r="K45" s="4">
        <f t="shared" si="10"/>
        <v>34093.550745231871</v>
      </c>
      <c r="L45" s="3">
        <f t="shared" si="5"/>
        <v>32.782260331953722</v>
      </c>
    </row>
    <row r="46" spans="1:12" x14ac:dyDescent="0.25">
      <c r="A46" s="3">
        <f t="shared" si="6"/>
        <v>37</v>
      </c>
      <c r="B46" s="3">
        <f t="shared" si="7"/>
        <v>0.71153846153846156</v>
      </c>
      <c r="C46" s="3">
        <v>64.863919999999993</v>
      </c>
      <c r="D46" s="3">
        <f t="shared" si="8"/>
        <v>0.37302219555240207</v>
      </c>
      <c r="E46" s="3">
        <f t="shared" si="0"/>
        <v>0.64543403769099339</v>
      </c>
      <c r="F46" s="3">
        <f t="shared" si="1"/>
        <v>0.21189634889352968</v>
      </c>
      <c r="G46" s="3">
        <f t="shared" si="2"/>
        <v>0.58390605045809885</v>
      </c>
      <c r="H46" s="3">
        <f t="shared" si="3"/>
        <v>13.088143225603446</v>
      </c>
      <c r="I46" s="3">
        <f t="shared" si="4"/>
        <v>645.43403769099336</v>
      </c>
      <c r="J46" s="3">
        <f t="shared" si="9"/>
        <v>0.84095907732387332</v>
      </c>
      <c r="K46" s="4">
        <f t="shared" si="10"/>
        <v>34071.785103249014</v>
      </c>
      <c r="L46" s="3">
        <f t="shared" si="5"/>
        <v>32.761331830047133</v>
      </c>
    </row>
    <row r="47" spans="1:12" x14ac:dyDescent="0.25">
      <c r="A47" s="3">
        <f t="shared" si="6"/>
        <v>38</v>
      </c>
      <c r="B47" s="3">
        <f t="shared" si="7"/>
        <v>0.73076923076923073</v>
      </c>
      <c r="C47" s="3">
        <v>63.993369999999999</v>
      </c>
      <c r="D47" s="3">
        <f t="shared" si="8"/>
        <v>0.354190113749345</v>
      </c>
      <c r="E47" s="3">
        <f t="shared" si="0"/>
        <v>0.63840179396010333</v>
      </c>
      <c r="F47" s="3">
        <f t="shared" si="1"/>
        <v>0.19852775725051378</v>
      </c>
      <c r="G47" s="3">
        <f t="shared" si="2"/>
        <v>0.57868391510940576</v>
      </c>
      <c r="H47" s="3">
        <f t="shared" si="3"/>
        <v>12.306175340859227</v>
      </c>
      <c r="I47" s="3">
        <f t="shared" si="4"/>
        <v>638.4017939601033</v>
      </c>
      <c r="J47" s="3">
        <f t="shared" si="9"/>
        <v>7.0322437308900589</v>
      </c>
      <c r="K47" s="4">
        <f t="shared" si="10"/>
        <v>33654.52946007804</v>
      </c>
      <c r="L47" s="3">
        <f t="shared" si="5"/>
        <v>32.36012448084427</v>
      </c>
    </row>
    <row r="48" spans="1:12" x14ac:dyDescent="0.25">
      <c r="A48" s="3">
        <f t="shared" si="6"/>
        <v>39</v>
      </c>
      <c r="B48" s="3">
        <f t="shared" si="7"/>
        <v>0.75</v>
      </c>
      <c r="C48" s="3">
        <v>64.914490000000001</v>
      </c>
      <c r="D48" s="3">
        <f t="shared" si="8"/>
        <v>0.36313119325890608</v>
      </c>
      <c r="E48" s="3">
        <f t="shared" si="0"/>
        <v>0.64174655804881564</v>
      </c>
      <c r="F48" s="3">
        <f t="shared" si="1"/>
        <v>0.21313119325890609</v>
      </c>
      <c r="G48" s="3">
        <f t="shared" si="2"/>
        <v>0.58438768257315776</v>
      </c>
      <c r="H48" s="3">
        <f t="shared" si="3"/>
        <v>12.802235415428477</v>
      </c>
      <c r="I48" s="3">
        <f t="shared" si="4"/>
        <v>641.74655804881559</v>
      </c>
      <c r="J48" s="3">
        <f t="shared" si="9"/>
        <v>-3.3447640887122816</v>
      </c>
      <c r="K48" s="4">
        <f t="shared" si="10"/>
        <v>33904.01323954796</v>
      </c>
      <c r="L48" s="3">
        <f t="shared" si="5"/>
        <v>32.600012730334576</v>
      </c>
    </row>
    <row r="49" spans="1:12" x14ac:dyDescent="0.25">
      <c r="A49" s="3">
        <f t="shared" si="6"/>
        <v>40</v>
      </c>
      <c r="B49" s="3">
        <f t="shared" si="7"/>
        <v>0.76923076923076927</v>
      </c>
      <c r="C49" s="3">
        <v>67.546400000000006</v>
      </c>
      <c r="D49" s="3">
        <f t="shared" si="8"/>
        <v>0.39748453349917845</v>
      </c>
      <c r="E49" s="3">
        <f t="shared" si="0"/>
        <v>0.65449490517932607</v>
      </c>
      <c r="F49" s="3">
        <f t="shared" si="1"/>
        <v>0.25336919507460004</v>
      </c>
      <c r="G49" s="3">
        <f t="shared" si="2"/>
        <v>0.60000853503172025</v>
      </c>
      <c r="H49" s="3">
        <f t="shared" si="3"/>
        <v>14.55251727093329</v>
      </c>
      <c r="I49" s="3">
        <f t="shared" si="4"/>
        <v>654.49490517932611</v>
      </c>
      <c r="J49" s="3">
        <f t="shared" si="9"/>
        <v>-12.748347130510524</v>
      </c>
      <c r="K49" s="4">
        <f t="shared" si="10"/>
        <v>34797.718206894613</v>
      </c>
      <c r="L49" s="3">
        <f t="shared" si="5"/>
        <v>33.459344429706363</v>
      </c>
    </row>
    <row r="50" spans="1:12" x14ac:dyDescent="0.25">
      <c r="A50" s="3">
        <f>A49+1</f>
        <v>41</v>
      </c>
      <c r="B50" s="3">
        <f t="shared" si="7"/>
        <v>0.78846153846153844</v>
      </c>
      <c r="C50" s="3">
        <v>69.333929999999995</v>
      </c>
      <c r="D50" s="3">
        <f t="shared" si="8"/>
        <v>0.41816094015358218</v>
      </c>
      <c r="E50" s="3">
        <f t="shared" si="0"/>
        <v>0.66208527412152107</v>
      </c>
      <c r="F50" s="3">
        <f t="shared" si="1"/>
        <v>0.28018100850241223</v>
      </c>
      <c r="G50" s="3">
        <f t="shared" si="2"/>
        <v>0.61033068179631544</v>
      </c>
      <c r="H50" s="3">
        <f t="shared" si="3"/>
        <v>15.709510033857931</v>
      </c>
      <c r="I50" s="3">
        <f t="shared" si="4"/>
        <v>662.08527412152102</v>
      </c>
      <c r="J50" s="3">
        <f t="shared" si="9"/>
        <v>-7.5903689421949139</v>
      </c>
      <c r="K50" s="4">
        <f t="shared" si="10"/>
        <v>35357.447660236634</v>
      </c>
      <c r="L50" s="3">
        <f t="shared" si="5"/>
        <v>33.99754582715061</v>
      </c>
    </row>
    <row r="51" spans="1:12" x14ac:dyDescent="0.25">
      <c r="A51" s="3">
        <f t="shared" si="6"/>
        <v>42</v>
      </c>
      <c r="B51" s="3">
        <f t="shared" si="7"/>
        <v>0.80769230769230771</v>
      </c>
      <c r="C51" s="3">
        <v>70.427459999999996</v>
      </c>
      <c r="D51" s="3">
        <f t="shared" si="8"/>
        <v>0.42829828205570009</v>
      </c>
      <c r="E51" s="3">
        <f t="shared" si="0"/>
        <v>0.66578301523741046</v>
      </c>
      <c r="F51" s="3">
        <f t="shared" si="1"/>
        <v>0.29673957915964572</v>
      </c>
      <c r="G51" s="3">
        <f t="shared" si="2"/>
        <v>0.61666733127101003</v>
      </c>
      <c r="H51" s="3">
        <f t="shared" si="3"/>
        <v>16.351093987723704</v>
      </c>
      <c r="I51" s="3">
        <f t="shared" si="4"/>
        <v>665.7830152374105</v>
      </c>
      <c r="J51" s="3">
        <f t="shared" si="9"/>
        <v>-3.6977411158894711</v>
      </c>
      <c r="K51" s="4">
        <f t="shared" si="10"/>
        <v>35651.867720593444</v>
      </c>
      <c r="L51" s="3">
        <f t="shared" si="5"/>
        <v>34.280642039032159</v>
      </c>
    </row>
    <row r="52" spans="1:12" x14ac:dyDescent="0.25">
      <c r="A52" s="3">
        <f t="shared" si="6"/>
        <v>43</v>
      </c>
      <c r="B52" s="3">
        <f t="shared" si="7"/>
        <v>0.82692307692307687</v>
      </c>
      <c r="C52" s="3">
        <v>70.104920000000007</v>
      </c>
      <c r="D52" s="3">
        <f t="shared" si="8"/>
        <v>0.4181081489862199</v>
      </c>
      <c r="E52" s="3">
        <f t="shared" si="0"/>
        <v>0.66206597639851616</v>
      </c>
      <c r="F52" s="3">
        <f t="shared" si="1"/>
        <v>0.29330060483554332</v>
      </c>
      <c r="G52" s="3">
        <f t="shared" si="2"/>
        <v>0.61535380431146669</v>
      </c>
      <c r="H52" s="3">
        <f t="shared" si="3"/>
        <v>15.911502186740631</v>
      </c>
      <c r="I52" s="3">
        <f t="shared" si="4"/>
        <v>662.06597639851611</v>
      </c>
      <c r="J52" s="3">
        <f t="shared" si="9"/>
        <v>3.717038838894382</v>
      </c>
      <c r="K52" s="4">
        <f t="shared" si="10"/>
        <v>35425.565652194891</v>
      </c>
      <c r="L52" s="3">
        <f t="shared" si="5"/>
        <v>34.063043896341242</v>
      </c>
    </row>
    <row r="53" spans="1:12" x14ac:dyDescent="0.25">
      <c r="A53" s="3">
        <f t="shared" si="6"/>
        <v>44</v>
      </c>
      <c r="B53" s="3">
        <f t="shared" si="7"/>
        <v>0.84615384615384615</v>
      </c>
      <c r="C53" s="3">
        <v>71.199950000000001</v>
      </c>
      <c r="D53" s="3">
        <f t="shared" si="8"/>
        <v>0.42789266971786244</v>
      </c>
      <c r="E53" s="3">
        <f t="shared" si="0"/>
        <v>0.66563536791644884</v>
      </c>
      <c r="F53" s="3">
        <f t="shared" si="1"/>
        <v>0.31022298863495201</v>
      </c>
      <c r="G53" s="3">
        <f t="shared" si="2"/>
        <v>0.6218043050467188</v>
      </c>
      <c r="H53" s="3">
        <f t="shared" si="3"/>
        <v>16.541227688641097</v>
      </c>
      <c r="I53" s="3">
        <f t="shared" si="4"/>
        <v>665.63536791644879</v>
      </c>
      <c r="J53" s="3">
        <f t="shared" si="9"/>
        <v>-3.5693915179326723</v>
      </c>
      <c r="K53" s="4">
        <f t="shared" si="10"/>
        <v>35713.769193698463</v>
      </c>
      <c r="L53" s="3">
        <f t="shared" si="5"/>
        <v>34.340162686248526</v>
      </c>
    </row>
    <row r="54" spans="1:12" x14ac:dyDescent="0.25">
      <c r="A54" s="3">
        <f t="shared" si="6"/>
        <v>45</v>
      </c>
      <c r="B54" s="3">
        <f t="shared" si="7"/>
        <v>0.86538461538461542</v>
      </c>
      <c r="C54" s="3">
        <v>73.414789999999996</v>
      </c>
      <c r="D54" s="3">
        <f t="shared" si="8"/>
        <v>0.45266090883087506</v>
      </c>
      <c r="E54" s="3">
        <f t="shared" si="0"/>
        <v>0.67460353383357585</v>
      </c>
      <c r="F54" s="3">
        <f t="shared" si="1"/>
        <v>0.34259100097507367</v>
      </c>
      <c r="G54" s="3">
        <f t="shared" si="2"/>
        <v>0.63404691349849707</v>
      </c>
      <c r="H54" s="3">
        <f t="shared" si="3"/>
        <v>18.036195766256991</v>
      </c>
      <c r="I54" s="3">
        <f t="shared" si="4"/>
        <v>674.60353383357585</v>
      </c>
      <c r="J54" s="3">
        <f t="shared" si="9"/>
        <v>-8.9681659171270667</v>
      </c>
      <c r="K54" s="4">
        <f t="shared" si="10"/>
        <v>36406.505373875749</v>
      </c>
      <c r="L54" s="3">
        <f t="shared" si="5"/>
        <v>35.006255167188222</v>
      </c>
    </row>
    <row r="55" spans="1:12" x14ac:dyDescent="0.25">
      <c r="A55" s="3">
        <f t="shared" si="6"/>
        <v>46</v>
      </c>
      <c r="B55" s="3">
        <f t="shared" si="7"/>
        <v>0.88461538461538458</v>
      </c>
      <c r="C55" s="3">
        <v>73.458709999999996</v>
      </c>
      <c r="D55" s="3">
        <f t="shared" si="8"/>
        <v>0.44719345669344363</v>
      </c>
      <c r="E55" s="3">
        <f t="shared" si="0"/>
        <v>0.67263230729383205</v>
      </c>
      <c r="F55" s="3">
        <f t="shared" si="1"/>
        <v>0.34528852362043</v>
      </c>
      <c r="G55" s="3">
        <f t="shared" si="2"/>
        <v>0.6350612632136835</v>
      </c>
      <c r="H55" s="3">
        <f t="shared" si="3"/>
        <v>17.840301766352223</v>
      </c>
      <c r="I55" s="3">
        <f t="shared" si="4"/>
        <v>672.63230729383201</v>
      </c>
      <c r="J55" s="3">
        <f t="shared" si="9"/>
        <v>1.9712265397438387</v>
      </c>
      <c r="K55" s="4">
        <f t="shared" si="10"/>
        <v>36296.707870315593</v>
      </c>
      <c r="L55" s="3">
        <f t="shared" si="5"/>
        <v>34.900680644534226</v>
      </c>
    </row>
    <row r="56" spans="1:12" x14ac:dyDescent="0.25">
      <c r="A56" s="3">
        <f t="shared" si="6"/>
        <v>47</v>
      </c>
      <c r="B56" s="3">
        <f t="shared" si="7"/>
        <v>0.90384615384615385</v>
      </c>
      <c r="C56" s="3">
        <v>76.28689</v>
      </c>
      <c r="D56" s="3">
        <f t="shared" si="8"/>
        <v>0.47863164205044484</v>
      </c>
      <c r="E56" s="3">
        <f t="shared" si="0"/>
        <v>0.68389964807089776</v>
      </c>
      <c r="F56" s="3">
        <f t="shared" si="1"/>
        <v>0.38560559110853854</v>
      </c>
      <c r="G56" s="3">
        <f t="shared" si="2"/>
        <v>0.6501056041027673</v>
      </c>
      <c r="H56" s="3">
        <f t="shared" si="3"/>
        <v>19.82319734320145</v>
      </c>
      <c r="I56" s="3">
        <f t="shared" si="4"/>
        <v>683.8996480708978</v>
      </c>
      <c r="J56" s="3">
        <f t="shared" si="9"/>
        <v>-11.267340777065783</v>
      </c>
      <c r="K56" s="4">
        <f t="shared" si="10"/>
        <v>37191.158937412656</v>
      </c>
      <c r="L56" s="3">
        <f t="shared" si="5"/>
        <v>35.760729747512173</v>
      </c>
    </row>
    <row r="57" spans="1:12" x14ac:dyDescent="0.25">
      <c r="A57" s="3">
        <f>A56+1</f>
        <v>48</v>
      </c>
      <c r="B57" s="3">
        <f t="shared" si="7"/>
        <v>0.92307692307692313</v>
      </c>
      <c r="C57" s="3">
        <v>73.522480000000002</v>
      </c>
      <c r="D57" s="3">
        <f t="shared" si="8"/>
        <v>0.43499341415996373</v>
      </c>
      <c r="E57" s="3">
        <f t="shared" si="0"/>
        <v>0.66821639609233441</v>
      </c>
      <c r="F57" s="3">
        <f t="shared" si="1"/>
        <v>0.3517883847261794</v>
      </c>
      <c r="G57" s="3">
        <f t="shared" si="2"/>
        <v>0.63750151494268614</v>
      </c>
      <c r="H57" s="3">
        <f t="shared" si="3"/>
        <v>17.37621185499221</v>
      </c>
      <c r="I57" s="3">
        <f t="shared" si="4"/>
        <v>668.21639609233443</v>
      </c>
      <c r="J57" s="3">
        <f t="shared" si="9"/>
        <v>15.683251978563362</v>
      </c>
      <c r="K57" s="4">
        <f t="shared" si="10"/>
        <v>36073.848087231279</v>
      </c>
      <c r="L57" s="3">
        <f t="shared" si="5"/>
        <v>34.686392391568539</v>
      </c>
    </row>
    <row r="58" spans="1:12" x14ac:dyDescent="0.25">
      <c r="A58" s="3">
        <f t="shared" si="6"/>
        <v>49</v>
      </c>
      <c r="B58" s="3">
        <f t="shared" si="7"/>
        <v>0.94230769230769229</v>
      </c>
      <c r="C58" s="3">
        <v>71.603890000000007</v>
      </c>
      <c r="D58" s="3">
        <f t="shared" si="8"/>
        <v>0.4012370217347575</v>
      </c>
      <c r="E58" s="3">
        <f t="shared" si="0"/>
        <v>0.6558771869735166</v>
      </c>
      <c r="F58" s="3">
        <f t="shared" si="1"/>
        <v>0.32917935252246827</v>
      </c>
      <c r="G58" s="3">
        <f t="shared" si="2"/>
        <v>0.62898993581777241</v>
      </c>
      <c r="H58" s="3">
        <f t="shared" si="3"/>
        <v>15.604450140951986</v>
      </c>
      <c r="I58" s="3">
        <f t="shared" si="4"/>
        <v>655.87718697351659</v>
      </c>
      <c r="J58" s="3">
        <f t="shared" si="9"/>
        <v>12.339209118817848</v>
      </c>
      <c r="K58" s="4">
        <f t="shared" si="10"/>
        <v>35224.999107192016</v>
      </c>
      <c r="L58" s="3">
        <f t="shared" si="5"/>
        <v>33.870191449223093</v>
      </c>
    </row>
    <row r="59" spans="1:12" x14ac:dyDescent="0.25">
      <c r="A59" s="3">
        <f t="shared" si="6"/>
        <v>50</v>
      </c>
      <c r="B59" s="3">
        <f t="shared" si="7"/>
        <v>0.96153846153846156</v>
      </c>
      <c r="C59" s="3">
        <v>71.315700000000007</v>
      </c>
      <c r="D59" s="3">
        <f t="shared" si="8"/>
        <v>0.38891095587009417</v>
      </c>
      <c r="E59" s="3">
        <f t="shared" si="0"/>
        <v>0.65132899133129141</v>
      </c>
      <c r="F59" s="3">
        <f t="shared" si="1"/>
        <v>0.33007611532863901</v>
      </c>
      <c r="G59" s="3">
        <f t="shared" si="2"/>
        <v>0.62932877500213025</v>
      </c>
      <c r="H59" s="3">
        <f t="shared" si="3"/>
        <v>15.043998431487459</v>
      </c>
      <c r="I59" s="3">
        <f t="shared" si="4"/>
        <v>651.32899133129138</v>
      </c>
      <c r="J59" s="3">
        <f t="shared" si="9"/>
        <v>4.5481956422252097</v>
      </c>
      <c r="K59" s="4">
        <f t="shared" si="10"/>
        <v>34934.511542679</v>
      </c>
      <c r="L59" s="3">
        <f t="shared" si="5"/>
        <v>33.590876483345191</v>
      </c>
    </row>
    <row r="60" spans="1:12" x14ac:dyDescent="0.25">
      <c r="A60" s="3">
        <f>A59+1</f>
        <v>51</v>
      </c>
      <c r="B60" s="3">
        <f t="shared" si="7"/>
        <v>0.98076923076923073</v>
      </c>
      <c r="C60" s="3">
        <v>72.028599999999997</v>
      </c>
      <c r="D60" s="3">
        <f t="shared" si="8"/>
        <v>0.38855278929429166</v>
      </c>
      <c r="E60" s="3">
        <f t="shared" si="0"/>
        <v>0.65119650183068245</v>
      </c>
      <c r="F60" s="3">
        <f t="shared" si="1"/>
        <v>0.34695027457739941</v>
      </c>
      <c r="G60" s="3">
        <f t="shared" si="2"/>
        <v>0.63568566195018927</v>
      </c>
      <c r="H60" s="3">
        <f t="shared" si="3"/>
        <v>15.151036376452726</v>
      </c>
      <c r="I60" s="3">
        <f t="shared" si="4"/>
        <v>651.19650183068245</v>
      </c>
      <c r="J60" s="3">
        <f t="shared" si="9"/>
        <v>0.13248950060892639</v>
      </c>
      <c r="K60" s="4">
        <f t="shared" si="10"/>
        <v>34958.559385918787</v>
      </c>
      <c r="L60" s="3">
        <f t="shared" si="5"/>
        <v>33.6139994095373</v>
      </c>
    </row>
    <row r="61" spans="1:12" x14ac:dyDescent="0.25">
      <c r="A61" s="3">
        <f t="shared" si="6"/>
        <v>52</v>
      </c>
      <c r="B61" s="3">
        <f t="shared" si="7"/>
        <v>1</v>
      </c>
      <c r="C61" s="3">
        <v>69.820260000000005</v>
      </c>
      <c r="D61" s="3">
        <f t="shared" si="8"/>
        <v>0.33390122010316814</v>
      </c>
      <c r="E61" s="3">
        <f>_xlfn.NORM.S.DIST(D61,TRUE)</f>
        <v>0.63077295046610504</v>
      </c>
      <c r="F61" s="3">
        <f t="shared" si="1"/>
        <v>0.33390122010316814</v>
      </c>
      <c r="G61" s="3">
        <f t="shared" si="2"/>
        <v>0.63077295046610504</v>
      </c>
      <c r="H61" s="3">
        <f t="shared" si="3"/>
        <v>12.50208387920533</v>
      </c>
      <c r="I61" s="3">
        <f t="shared" si="4"/>
        <v>630.77295046610504</v>
      </c>
      <c r="J61" s="3">
        <f t="shared" si="9"/>
        <v>20.423551364577406</v>
      </c>
      <c r="K61" s="4">
        <f t="shared" si="10"/>
        <v>33566.195718930176</v>
      </c>
      <c r="L61" s="3">
        <f t="shared" si="5"/>
        <v>32.275188191279014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Hedging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2022-01-20T13:42:51Z</dcterms:created>
  <dcterms:modified xsi:type="dcterms:W3CDTF">2022-01-21T08:51:51Z</dcterms:modified>
</cp:coreProperties>
</file>