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anm\Desktop\UrbanWatch\documentation\"/>
    </mc:Choice>
  </mc:AlternateContent>
  <xr:revisionPtr revIDLastSave="0" documentId="13_ncr:1_{F303CDC8-1D53-460E-A1AF-B666B6B91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ONE SPOR Chart &amp; Burndown" sheetId="1" r:id="rId1"/>
    <sheet name="Release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G33" i="1"/>
  <c r="F22" i="1" l="1"/>
  <c r="E22" i="1"/>
  <c r="E16" i="1"/>
  <c r="F16" i="1"/>
  <c r="G19" i="1"/>
  <c r="L19" i="1"/>
  <c r="G20" i="1"/>
  <c r="K20" i="1"/>
  <c r="L20" i="1"/>
  <c r="G31" i="1"/>
  <c r="K31" i="1"/>
  <c r="L31" i="1"/>
  <c r="CE43" i="1"/>
  <c r="L32" i="1"/>
  <c r="K32" i="1"/>
  <c r="G32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14" i="1"/>
  <c r="K14" i="1"/>
  <c r="G14" i="1"/>
  <c r="L21" i="1"/>
  <c r="K21" i="1"/>
  <c r="G21" i="1"/>
  <c r="L17" i="1"/>
  <c r="K17" i="1"/>
  <c r="G17" i="1"/>
  <c r="L18" i="1"/>
  <c r="K18" i="1"/>
  <c r="G18" i="1"/>
  <c r="L13" i="1"/>
  <c r="K13" i="1"/>
  <c r="G13" i="1"/>
  <c r="L12" i="1"/>
  <c r="K12" i="1"/>
  <c r="G12" i="1"/>
  <c r="L11" i="1"/>
  <c r="K11" i="1"/>
  <c r="G11" i="1"/>
  <c r="F10" i="1"/>
  <c r="E10" i="1"/>
  <c r="G28" i="1" l="1"/>
  <c r="G22" i="1"/>
  <c r="G16" i="1"/>
  <c r="G10" i="1"/>
  <c r="L16" i="1"/>
  <c r="L10" i="1"/>
  <c r="K10" i="1"/>
  <c r="L28" i="1"/>
  <c r="E40" i="1"/>
  <c r="M42" i="1" s="1"/>
  <c r="M44" i="1" s="1"/>
  <c r="N42" i="1" s="1"/>
  <c r="N44" i="1" s="1"/>
  <c r="O42" i="1" s="1"/>
  <c r="O44" i="1" s="1"/>
  <c r="P42" i="1" l="1"/>
  <c r="P44" i="1" s="1"/>
  <c r="Q42" i="1" s="1"/>
  <c r="P41" i="1"/>
  <c r="I40" i="1"/>
  <c r="M41" i="1"/>
  <c r="N41" i="1"/>
  <c r="O41" i="1"/>
  <c r="Q41" i="1" l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Q44" i="1"/>
  <c r="R42" i="1" l="1"/>
  <c r="R44" i="1" l="1"/>
  <c r="S42" i="1" l="1"/>
  <c r="S44" i="1" l="1"/>
  <c r="T42" i="1" l="1"/>
  <c r="T44" i="1" l="1"/>
  <c r="U42" i="1" l="1"/>
  <c r="U44" i="1" l="1"/>
  <c r="V42" i="1" s="1"/>
  <c r="V44" i="1" s="1"/>
  <c r="W42" i="1" s="1"/>
  <c r="W44" i="1" s="1"/>
  <c r="X42" i="1" s="1"/>
  <c r="X44" i="1" s="1"/>
  <c r="Y42" i="1" s="1"/>
  <c r="Y44" i="1" s="1"/>
  <c r="Z42" i="1" s="1"/>
  <c r="Z44" i="1" s="1"/>
  <c r="AA42" i="1" s="1"/>
  <c r="AA44" i="1" s="1"/>
  <c r="AB42" i="1" s="1"/>
  <c r="AB44" i="1" s="1"/>
  <c r="AC42" i="1" s="1"/>
  <c r="AC44" i="1" s="1"/>
  <c r="AD42" i="1" s="1"/>
  <c r="AD44" i="1" s="1"/>
  <c r="AE42" i="1" s="1"/>
  <c r="AE44" i="1" s="1"/>
  <c r="AF42" i="1" s="1"/>
  <c r="AF44" i="1" s="1"/>
  <c r="AG42" i="1" s="1"/>
  <c r="AG44" i="1" s="1"/>
  <c r="AH42" i="1" s="1"/>
  <c r="AH44" i="1" s="1"/>
  <c r="AI42" i="1" s="1"/>
  <c r="AI44" i="1" s="1"/>
  <c r="AJ42" i="1" s="1"/>
  <c r="AJ44" i="1" s="1"/>
  <c r="AK42" i="1" s="1"/>
  <c r="AK44" i="1" s="1"/>
  <c r="AL42" i="1" s="1"/>
  <c r="AL44" i="1" s="1"/>
  <c r="AM42" i="1" s="1"/>
  <c r="AM44" i="1" s="1"/>
  <c r="AN42" i="1" s="1"/>
  <c r="AN44" i="1" s="1"/>
  <c r="AO42" i="1" s="1"/>
  <c r="AO44" i="1" s="1"/>
  <c r="AP42" i="1" s="1"/>
  <c r="AP44" i="1" s="1"/>
  <c r="AQ42" i="1" s="1"/>
  <c r="AQ44" i="1" s="1"/>
  <c r="AR42" i="1" s="1"/>
  <c r="AR44" i="1" s="1"/>
  <c r="AS42" i="1" s="1"/>
  <c r="AS44" i="1" s="1"/>
  <c r="AT42" i="1" s="1"/>
  <c r="AT44" i="1" s="1"/>
  <c r="AU42" i="1" s="1"/>
  <c r="AU44" i="1" s="1"/>
  <c r="AV42" i="1" s="1"/>
  <c r="AV44" i="1" s="1"/>
  <c r="AW42" i="1" s="1"/>
  <c r="AW44" i="1" s="1"/>
  <c r="AX42" i="1" s="1"/>
  <c r="AX44" i="1" s="1"/>
  <c r="AY42" i="1" s="1"/>
  <c r="AY44" i="1" s="1"/>
  <c r="AZ42" i="1" s="1"/>
  <c r="AZ44" i="1" s="1"/>
  <c r="BA42" i="1" s="1"/>
  <c r="BA44" i="1" s="1"/>
  <c r="BB42" i="1" s="1"/>
  <c r="BB44" i="1" s="1"/>
  <c r="BC42" i="1" s="1"/>
  <c r="BC44" i="1" s="1"/>
  <c r="BD42" i="1" s="1"/>
  <c r="BD44" i="1" s="1"/>
  <c r="BE42" i="1" s="1"/>
  <c r="BE44" i="1" s="1"/>
  <c r="BF42" i="1" s="1"/>
  <c r="BF44" i="1" s="1"/>
  <c r="BG42" i="1" s="1"/>
  <c r="BG44" i="1" s="1"/>
  <c r="BH42" i="1" s="1"/>
  <c r="BH44" i="1" s="1"/>
  <c r="BI42" i="1" s="1"/>
  <c r="BI44" i="1" s="1"/>
  <c r="BJ42" i="1" s="1"/>
  <c r="BJ44" i="1" s="1"/>
  <c r="CE44" i="1" s="1"/>
  <c r="CE42" i="1" l="1"/>
  <c r="L22" i="1"/>
  <c r="F40" i="1"/>
  <c r="G40" i="1"/>
</calcChain>
</file>

<file path=xl/sharedStrings.xml><?xml version="1.0" encoding="utf-8"?>
<sst xmlns="http://schemas.openxmlformats.org/spreadsheetml/2006/main" count="184" uniqueCount="111">
  <si>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</si>
  <si>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</si>
  <si>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</si>
  <si>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</si>
  <si>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</si>
  <si>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</si>
  <si>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</si>
  <si>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</si>
  <si>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</si>
  <si>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</si>
  <si>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</si>
  <si>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</si>
  <si>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</si>
  <si>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</si>
  <si>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</si>
  <si>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</si>
  <si>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</si>
  <si>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</si>
  <si>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</si>
  <si>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</si>
  <si>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</si>
  <si>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</si>
  <si>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</si>
  <si>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</si>
  <si>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</si>
  <si>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</si>
  <si>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</si>
  <si>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</si>
  <si>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</si>
  <si>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</si>
  <si>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</si>
  <si>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</si>
  <si>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</si>
  <si>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Setup of the environment</t>
  </si>
  <si>
    <t>Database + containerization of DB</t>
  </si>
  <si>
    <t>Backend development</t>
  </si>
  <si>
    <t>2.4</t>
  </si>
  <si>
    <t>Frontend development</t>
  </si>
  <si>
    <t>3.3</t>
  </si>
  <si>
    <t>3.4</t>
  </si>
  <si>
    <t>3.5</t>
  </si>
  <si>
    <t>Finalization of functionalities and testing</t>
  </si>
  <si>
    <t>4.1</t>
  </si>
  <si>
    <t>4.2</t>
  </si>
  <si>
    <t>4.3</t>
  </si>
  <si>
    <t>4.4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</si>
  <si>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</si>
  <si>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</si>
  <si>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</si>
  <si>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</si>
  <si>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</si>
  <si>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</si>
  <si>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</si>
  <si>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</si>
  <si>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</si>
  <si>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</si>
  <si>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</si>
  <si>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</si>
  <si>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</si>
  <si>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</si>
  <si>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</si>
  <si>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</si>
  <si>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</si>
  <si>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</si>
  <si>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</si>
  <si>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</si>
  <si>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</si>
  <si>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</si>
  <si>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Completed</t>
  </si>
  <si>
    <t>Not Started</t>
  </si>
  <si>
    <t>Implementing the backend functionalities</t>
  </si>
  <si>
    <t>Backend Development</t>
  </si>
  <si>
    <t>In Progress</t>
  </si>
  <si>
    <t>Implementing the frontend functionalities</t>
  </si>
  <si>
    <t>Frontend Development</t>
  </si>
  <si>
    <t>Medium</t>
  </si>
  <si>
    <t>Finalization of the system</t>
  </si>
  <si>
    <t>Finalization and testing</t>
  </si>
  <si>
    <t>Authentication Microservice</t>
  </si>
  <si>
    <t>Setup of preliminary containers</t>
  </si>
  <si>
    <t>Connecting all the preliminary microservices</t>
  </si>
  <si>
    <t>2.1</t>
  </si>
  <si>
    <t>3.2</t>
  </si>
  <si>
    <t>In this sprint our objective was to have all the basics structure implemented</t>
  </si>
  <si>
    <t>Execution of the final features, comprehensive testing of both the features and the fully deployed system.</t>
  </si>
  <si>
    <t>SCRUM PROJECT MANAGEMENT ONE SPORT CHART</t>
  </si>
  <si>
    <t>ONE SPORT CHART AND BURNDOWN</t>
  </si>
  <si>
    <t>3.1</t>
  </si>
  <si>
    <t>2.3</t>
  </si>
  <si>
    <t>2.2</t>
  </si>
  <si>
    <t>2.5</t>
  </si>
  <si>
    <t>1.4</t>
  </si>
  <si>
    <t>1.1</t>
  </si>
  <si>
    <t>1.2</t>
  </si>
  <si>
    <t>1.3</t>
  </si>
  <si>
    <t>We exclusively focused on the microservices' backend</t>
  </si>
  <si>
    <t>We utilized TODO to create the Frontend pages, and we also added the necessary external API to backend features.</t>
  </si>
  <si>
    <t>Notification Microservice</t>
  </si>
  <si>
    <t>ESTIMATED</t>
  </si>
  <si>
    <t>Login + Logout setup</t>
  </si>
  <si>
    <t>Testing</t>
  </si>
  <si>
    <t>TO INVENT</t>
  </si>
  <si>
    <t>Profile</t>
  </si>
  <si>
    <t>Reports</t>
  </si>
  <si>
    <t>Map</t>
  </si>
  <si>
    <t>Dashboard</t>
  </si>
  <si>
    <t>Testing of Profile section</t>
  </si>
  <si>
    <t>Testing of Report section</t>
  </si>
  <si>
    <t>Testing of Map view</t>
  </si>
  <si>
    <t>Testing of Notifications</t>
  </si>
  <si>
    <t>Testing of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</si>
</sst>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Corbe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0"/>
      <color theme="4" tint="-0.249977111117893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  <scheme val="minor"/>
    </font>
    <font>
      <sz val="9"/>
      <color rgb="FF000000"/>
      <name val="Calibri"/>
      <family val="2"/>
    </font>
    <font>
      <b/>
      <sz val="24"/>
      <color rgb="FF345D7E"/>
      <name val="Calibri"/>
      <family val="2"/>
    </font>
    <font>
      <b/>
      <sz val="10"/>
      <color rgb="FF558BB7"/>
      <name val="Calibri"/>
      <family val="2"/>
    </font>
    <font>
      <b/>
      <sz val="16"/>
      <color rgb="FF7F7F7F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Arial"/>
      <family val="2"/>
    </font>
    <font>
      <sz val="9"/>
      <name val="Corbel"/>
      <family val="2"/>
    </font>
    <font>
      <b/>
      <sz val="6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2">
    <xf numFmtId="0" fontId="0" fillId="0" borderId="0"/>
    <xf numFmtId="0" fontId="24" fillId="0" borderId="68"/>
  </cellStyleXfs>
  <cellXfs count="18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2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/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4" borderId="32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/>
    </xf>
    <xf numFmtId="0" fontId="8" fillId="15" borderId="33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49" fontId="9" fillId="16" borderId="35" xfId="0" applyNumberFormat="1" applyFont="1" applyFill="1" applyBorder="1" applyAlignment="1">
      <alignment horizontal="left" vertical="center"/>
    </xf>
    <xf numFmtId="0" fontId="9" fillId="2" borderId="36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left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9" fontId="4" fillId="2" borderId="40" xfId="0" applyNumberFormat="1" applyFont="1" applyFill="1" applyBorder="1" applyAlignment="1">
      <alignment horizontal="center" vertical="center"/>
    </xf>
    <xf numFmtId="0" fontId="10" fillId="2" borderId="41" xfId="0" applyFont="1" applyFill="1" applyBorder="1"/>
    <xf numFmtId="0" fontId="10" fillId="2" borderId="42" xfId="0" applyFont="1" applyFill="1" applyBorder="1"/>
    <xf numFmtId="0" fontId="10" fillId="2" borderId="43" xfId="0" applyFont="1" applyFill="1" applyBorder="1"/>
    <xf numFmtId="49" fontId="9" fillId="16" borderId="44" xfId="0" applyNumberFormat="1" applyFont="1" applyFill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1" fontId="9" fillId="16" borderId="42" xfId="0" applyNumberFormat="1" applyFont="1" applyFill="1" applyBorder="1" applyAlignment="1">
      <alignment horizontal="center" vertical="center"/>
    </xf>
    <xf numFmtId="9" fontId="4" fillId="4" borderId="40" xfId="0" applyNumberFormat="1" applyFont="1" applyFill="1" applyBorder="1" applyAlignment="1">
      <alignment horizontal="center" vertical="center"/>
    </xf>
    <xf numFmtId="0" fontId="10" fillId="4" borderId="41" xfId="0" applyFont="1" applyFill="1" applyBorder="1"/>
    <xf numFmtId="0" fontId="10" fillId="17" borderId="42" xfId="0" applyFont="1" applyFill="1" applyBorder="1"/>
    <xf numFmtId="0" fontId="10" fillId="0" borderId="42" xfId="0" applyFont="1" applyBorder="1"/>
    <xf numFmtId="0" fontId="10" fillId="18" borderId="42" xfId="0" applyFont="1" applyFill="1" applyBorder="1"/>
    <xf numFmtId="0" fontId="10" fillId="0" borderId="43" xfId="0" applyFont="1" applyBorder="1"/>
    <xf numFmtId="0" fontId="10" fillId="0" borderId="41" xfId="0" applyFont="1" applyBorder="1"/>
    <xf numFmtId="0" fontId="10" fillId="19" borderId="42" xfId="0" applyFont="1" applyFill="1" applyBorder="1"/>
    <xf numFmtId="0" fontId="10" fillId="20" borderId="42" xfId="0" applyFont="1" applyFill="1" applyBorder="1"/>
    <xf numFmtId="0" fontId="10" fillId="21" borderId="42" xfId="0" applyFont="1" applyFill="1" applyBorder="1"/>
    <xf numFmtId="0" fontId="9" fillId="2" borderId="41" xfId="0" applyFont="1" applyFill="1" applyBorder="1" applyAlignment="1">
      <alignment horizontal="left" vertical="center"/>
    </xf>
    <xf numFmtId="0" fontId="9" fillId="2" borderId="47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2" xfId="0" applyFont="1" applyFill="1" applyBorder="1" applyAlignment="1">
      <alignment horizontal="center" vertical="center"/>
    </xf>
    <xf numFmtId="0" fontId="10" fillId="9" borderId="41" xfId="0" applyFont="1" applyFill="1" applyBorder="1"/>
    <xf numFmtId="0" fontId="11" fillId="0" borderId="49" xfId="0" applyFont="1" applyBorder="1"/>
    <xf numFmtId="0" fontId="10" fillId="10" borderId="41" xfId="0" applyFont="1" applyFill="1" applyBorder="1"/>
    <xf numFmtId="0" fontId="11" fillId="4" borderId="48" xfId="0" applyFont="1" applyFill="1" applyBorder="1"/>
    <xf numFmtId="0" fontId="11" fillId="0" borderId="50" xfId="0" applyFont="1" applyBorder="1"/>
    <xf numFmtId="49" fontId="9" fillId="16" borderId="51" xfId="0" applyNumberFormat="1" applyFont="1" applyFill="1" applyBorder="1" applyAlignment="1">
      <alignment horizontal="left"/>
    </xf>
    <xf numFmtId="0" fontId="11" fillId="0" borderId="52" xfId="0" applyFont="1" applyBorder="1"/>
    <xf numFmtId="0" fontId="11" fillId="0" borderId="53" xfId="0" applyFont="1" applyBorder="1" applyAlignment="1">
      <alignment horizontal="center"/>
    </xf>
    <xf numFmtId="0" fontId="9" fillId="16" borderId="54" xfId="0" applyFont="1" applyFill="1" applyBorder="1" applyAlignment="1">
      <alignment horizontal="center"/>
    </xf>
    <xf numFmtId="1" fontId="9" fillId="16" borderId="48" xfId="0" applyNumberFormat="1" applyFont="1" applyFill="1" applyBorder="1" applyAlignment="1">
      <alignment horizontal="center"/>
    </xf>
    <xf numFmtId="9" fontId="4" fillId="4" borderId="51" xfId="0" applyNumberFormat="1" applyFont="1" applyFill="1" applyBorder="1" applyAlignment="1">
      <alignment horizontal="center"/>
    </xf>
    <xf numFmtId="0" fontId="11" fillId="18" borderId="48" xfId="0" applyFont="1" applyFill="1" applyBorder="1"/>
    <xf numFmtId="0" fontId="11" fillId="0" borderId="55" xfId="0" applyFont="1" applyBorder="1"/>
    <xf numFmtId="0" fontId="11" fillId="19" borderId="48" xfId="0" applyFont="1" applyFill="1" applyBorder="1"/>
    <xf numFmtId="0" fontId="11" fillId="20" borderId="48" xfId="0" applyFont="1" applyFill="1" applyBorder="1"/>
    <xf numFmtId="0" fontId="11" fillId="21" borderId="48" xfId="0" applyFont="1" applyFill="1" applyBorder="1"/>
    <xf numFmtId="0" fontId="11" fillId="0" borderId="0" xfId="0" applyFont="1"/>
    <xf numFmtId="49" fontId="9" fillId="16" borderId="56" xfId="0" applyNumberFormat="1" applyFont="1" applyFill="1" applyBorder="1" applyAlignment="1">
      <alignment horizontal="left" vertical="center"/>
    </xf>
    <xf numFmtId="0" fontId="9" fillId="0" borderId="57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9" fillId="0" borderId="59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16" borderId="61" xfId="0" applyFont="1" applyFill="1" applyBorder="1" applyAlignment="1">
      <alignment horizontal="center" vertical="center"/>
    </xf>
    <xf numFmtId="1" fontId="9" fillId="16" borderId="62" xfId="0" applyNumberFormat="1" applyFont="1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 vertical="center"/>
    </xf>
    <xf numFmtId="0" fontId="10" fillId="0" borderId="57" xfId="0" applyFont="1" applyBorder="1"/>
    <xf numFmtId="0" fontId="10" fillId="0" borderId="64" xfId="0" applyFont="1" applyBorder="1"/>
    <xf numFmtId="0" fontId="10" fillId="18" borderId="64" xfId="0" applyFont="1" applyFill="1" applyBorder="1"/>
    <xf numFmtId="0" fontId="10" fillId="0" borderId="65" xfId="0" applyFont="1" applyBorder="1"/>
    <xf numFmtId="0" fontId="10" fillId="19" borderId="64" xfId="0" applyFont="1" applyFill="1" applyBorder="1"/>
    <xf numFmtId="0" fontId="10" fillId="20" borderId="64" xfId="0" applyFont="1" applyFill="1" applyBorder="1"/>
    <xf numFmtId="0" fontId="10" fillId="21" borderId="64" xfId="0" applyFont="1" applyFill="1" applyBorder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7" fillId="22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3" borderId="4" xfId="0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4" fillId="2" borderId="73" xfId="0" applyFont="1" applyFill="1" applyBorder="1" applyAlignment="1">
      <alignment horizontal="center" vertical="center" wrapText="1"/>
    </xf>
    <xf numFmtId="0" fontId="9" fillId="0" borderId="74" xfId="0" applyFont="1" applyBorder="1" applyAlignment="1">
      <alignment horizontal="left" vertical="center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left" vertical="center" wrapText="1"/>
    </xf>
    <xf numFmtId="0" fontId="19" fillId="19" borderId="4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20" fillId="21" borderId="46" xfId="0" applyFont="1" applyFill="1" applyBorder="1" applyAlignment="1">
      <alignment horizontal="center" vertical="center" wrapText="1"/>
    </xf>
    <xf numFmtId="0" fontId="21" fillId="23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left" vertical="center" wrapText="1"/>
    </xf>
    <xf numFmtId="0" fontId="9" fillId="0" borderId="78" xfId="0" applyFont="1" applyBorder="1" applyAlignment="1">
      <alignment horizontal="left" vertical="center" wrapText="1"/>
    </xf>
    <xf numFmtId="0" fontId="9" fillId="0" borderId="62" xfId="0" applyFont="1" applyBorder="1" applyAlignment="1">
      <alignment horizontal="left"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0" borderId="79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/>
    </xf>
    <xf numFmtId="0" fontId="22" fillId="24" borderId="42" xfId="0" applyFont="1" applyFill="1" applyBorder="1"/>
    <xf numFmtId="0" fontId="10" fillId="24" borderId="42" xfId="0" applyFont="1" applyFill="1" applyBorder="1"/>
    <xf numFmtId="0" fontId="10" fillId="24" borderId="43" xfId="0" applyFont="1" applyFill="1" applyBorder="1"/>
    <xf numFmtId="14" fontId="9" fillId="0" borderId="42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14" fontId="9" fillId="2" borderId="48" xfId="0" applyNumberFormat="1" applyFont="1" applyFill="1" applyBorder="1" applyAlignment="1">
      <alignment horizontal="center" vertical="center"/>
    </xf>
    <xf numFmtId="14" fontId="9" fillId="2" borderId="42" xfId="0" applyNumberFormat="1" applyFont="1" applyFill="1" applyBorder="1" applyAlignment="1">
      <alignment horizontal="center" vertical="center"/>
    </xf>
    <xf numFmtId="14" fontId="11" fillId="0" borderId="49" xfId="0" applyNumberFormat="1" applyFont="1" applyBorder="1" applyAlignment="1">
      <alignment horizontal="center"/>
    </xf>
    <xf numFmtId="14" fontId="23" fillId="0" borderId="42" xfId="0" applyNumberFormat="1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2" borderId="69" xfId="0" applyFont="1" applyFill="1" applyBorder="1" applyAlignment="1">
      <alignment horizontal="center" vertical="center" wrapText="1"/>
    </xf>
    <xf numFmtId="0" fontId="29" fillId="2" borderId="70" xfId="0" applyFont="1" applyFill="1" applyBorder="1" applyAlignment="1">
      <alignment horizontal="center" vertical="center" wrapText="1"/>
    </xf>
    <xf numFmtId="0" fontId="29" fillId="2" borderId="71" xfId="0" applyFont="1" applyFill="1" applyBorder="1" applyAlignment="1">
      <alignment horizontal="center" vertical="center" wrapText="1"/>
    </xf>
    <xf numFmtId="0" fontId="29" fillId="2" borderId="72" xfId="0" applyFont="1" applyFill="1" applyBorder="1" applyAlignment="1">
      <alignment horizontal="center" vertical="center" wrapText="1"/>
    </xf>
    <xf numFmtId="0" fontId="25" fillId="0" borderId="74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30" fillId="0" borderId="42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left" vertical="center" wrapText="1"/>
    </xf>
    <xf numFmtId="0" fontId="31" fillId="2" borderId="27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31" fillId="2" borderId="8" xfId="0" applyFont="1" applyFill="1" applyBorder="1" applyAlignment="1">
      <alignment horizontal="center" vertical="center" wrapText="1"/>
    </xf>
    <xf numFmtId="0" fontId="32" fillId="0" borderId="24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9" borderId="66" xfId="0" applyFont="1" applyFill="1" applyBorder="1" applyAlignment="1">
      <alignment horizontal="center" vertical="center"/>
    </xf>
    <xf numFmtId="0" fontId="6" fillId="0" borderId="67" xfId="0" applyFont="1" applyBorder="1"/>
    <xf numFmtId="0" fontId="6" fillId="0" borderId="68" xfId="0" applyFont="1" applyBorder="1"/>
    <xf numFmtId="0" fontId="7" fillId="11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7" fillId="11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8" borderId="19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</cellXfs>
  <cellStyles count="2">
    <cellStyle name="Normale" xfId="0" builtinId="0"/>
    <cellStyle name="Normale 2" xfId="1" xr:uid="{177D82B3-0E58-427C-A336-19BCE284B9B8}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Calibri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Burndown'!$M$43:$BT$43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356081"/>
        <c:axId val="1043079877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Burndown'!$M$41:$BT$41</c:f>
              <c:numCache>
                <c:formatCode>0</c:formatCode>
                <c:ptCount val="60"/>
                <c:pt idx="0" formatCode="General">
                  <c:v>499</c:v>
                </c:pt>
                <c:pt idx="1">
                  <c:v>499</c:v>
                </c:pt>
                <c:pt idx="2">
                  <c:v>499</c:v>
                </c:pt>
                <c:pt idx="3" formatCode="General">
                  <c:v>499</c:v>
                </c:pt>
                <c:pt idx="4">
                  <c:v>491.43939393939394</c:v>
                </c:pt>
                <c:pt idx="5">
                  <c:v>483.87878787878788</c:v>
                </c:pt>
                <c:pt idx="6">
                  <c:v>476.31818181818181</c:v>
                </c:pt>
                <c:pt idx="7">
                  <c:v>468.75757575757575</c:v>
                </c:pt>
                <c:pt idx="8">
                  <c:v>461.19696969696969</c:v>
                </c:pt>
                <c:pt idx="9">
                  <c:v>453.63636363636363</c:v>
                </c:pt>
                <c:pt idx="10">
                  <c:v>446.07575757575756</c:v>
                </c:pt>
                <c:pt idx="11">
                  <c:v>438.5151515151515</c:v>
                </c:pt>
                <c:pt idx="12">
                  <c:v>430.95454545454544</c:v>
                </c:pt>
                <c:pt idx="13">
                  <c:v>423.39393939393938</c:v>
                </c:pt>
                <c:pt idx="14">
                  <c:v>415.83333333333331</c:v>
                </c:pt>
                <c:pt idx="15">
                  <c:v>408.27272727272725</c:v>
                </c:pt>
                <c:pt idx="16">
                  <c:v>400.71212121212119</c:v>
                </c:pt>
                <c:pt idx="17">
                  <c:v>393.15151515151513</c:v>
                </c:pt>
                <c:pt idx="18">
                  <c:v>385.59090909090907</c:v>
                </c:pt>
                <c:pt idx="19">
                  <c:v>378.030303030303</c:v>
                </c:pt>
                <c:pt idx="20">
                  <c:v>370.46969696969694</c:v>
                </c:pt>
                <c:pt idx="21">
                  <c:v>362.90909090909088</c:v>
                </c:pt>
                <c:pt idx="22">
                  <c:v>355.34848484848482</c:v>
                </c:pt>
                <c:pt idx="23">
                  <c:v>347.78787878787875</c:v>
                </c:pt>
                <c:pt idx="24">
                  <c:v>340.22727272727269</c:v>
                </c:pt>
                <c:pt idx="25">
                  <c:v>332.66666666666663</c:v>
                </c:pt>
                <c:pt idx="26">
                  <c:v>325.10606060606057</c:v>
                </c:pt>
                <c:pt idx="27">
                  <c:v>317.5454545454545</c:v>
                </c:pt>
                <c:pt idx="28">
                  <c:v>309.98484848484844</c:v>
                </c:pt>
                <c:pt idx="29">
                  <c:v>302.42424242424238</c:v>
                </c:pt>
                <c:pt idx="30">
                  <c:v>294.86363636363632</c:v>
                </c:pt>
                <c:pt idx="31">
                  <c:v>287.30303030303025</c:v>
                </c:pt>
                <c:pt idx="32">
                  <c:v>279.74242424242419</c:v>
                </c:pt>
                <c:pt idx="33">
                  <c:v>272.18181818181813</c:v>
                </c:pt>
                <c:pt idx="34">
                  <c:v>264.62121212121207</c:v>
                </c:pt>
                <c:pt idx="35">
                  <c:v>257.06060606060601</c:v>
                </c:pt>
                <c:pt idx="36">
                  <c:v>249.49999999999994</c:v>
                </c:pt>
                <c:pt idx="37">
                  <c:v>241.93939393939388</c:v>
                </c:pt>
                <c:pt idx="38">
                  <c:v>234.37878787878782</c:v>
                </c:pt>
                <c:pt idx="39">
                  <c:v>226.81818181818176</c:v>
                </c:pt>
                <c:pt idx="40">
                  <c:v>219.25757575757569</c:v>
                </c:pt>
                <c:pt idx="41">
                  <c:v>211.69696969696963</c:v>
                </c:pt>
                <c:pt idx="42">
                  <c:v>204.13636363636357</c:v>
                </c:pt>
                <c:pt idx="43">
                  <c:v>196.57575757575751</c:v>
                </c:pt>
                <c:pt idx="44">
                  <c:v>189.01515151515144</c:v>
                </c:pt>
                <c:pt idx="45">
                  <c:v>181.45454545454538</c:v>
                </c:pt>
                <c:pt idx="46">
                  <c:v>173.89393939393932</c:v>
                </c:pt>
                <c:pt idx="47">
                  <c:v>166.33333333333326</c:v>
                </c:pt>
                <c:pt idx="48">
                  <c:v>158.7727272727272</c:v>
                </c:pt>
                <c:pt idx="49">
                  <c:v>151.21212121212113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49F-A6F9-A857A1C7D542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Burndown'!$M$42:$BT$42</c:f>
              <c:numCache>
                <c:formatCode>General</c:formatCode>
                <c:ptCount val="60"/>
                <c:pt idx="0">
                  <c:v>499</c:v>
                </c:pt>
                <c:pt idx="1">
                  <c:v>496</c:v>
                </c:pt>
                <c:pt idx="2">
                  <c:v>493</c:v>
                </c:pt>
                <c:pt idx="3">
                  <c:v>499</c:v>
                </c:pt>
                <c:pt idx="4">
                  <c:v>494</c:v>
                </c:pt>
                <c:pt idx="5">
                  <c:v>489</c:v>
                </c:pt>
                <c:pt idx="6">
                  <c:v>486</c:v>
                </c:pt>
                <c:pt idx="7">
                  <c:v>483</c:v>
                </c:pt>
                <c:pt idx="8">
                  <c:v>480</c:v>
                </c:pt>
                <c:pt idx="9">
                  <c:v>474</c:v>
                </c:pt>
                <c:pt idx="10">
                  <c:v>471</c:v>
                </c:pt>
                <c:pt idx="11">
                  <c:v>467</c:v>
                </c:pt>
                <c:pt idx="12">
                  <c:v>461</c:v>
                </c:pt>
                <c:pt idx="13">
                  <c:v>454</c:v>
                </c:pt>
                <c:pt idx="14">
                  <c:v>449</c:v>
                </c:pt>
                <c:pt idx="15">
                  <c:v>444</c:v>
                </c:pt>
                <c:pt idx="16">
                  <c:v>439</c:v>
                </c:pt>
                <c:pt idx="17">
                  <c:v>434</c:v>
                </c:pt>
                <c:pt idx="18">
                  <c:v>429</c:v>
                </c:pt>
                <c:pt idx="19">
                  <c:v>426</c:v>
                </c:pt>
                <c:pt idx="20">
                  <c:v>423</c:v>
                </c:pt>
                <c:pt idx="21">
                  <c:v>420</c:v>
                </c:pt>
                <c:pt idx="22">
                  <c:v>416</c:v>
                </c:pt>
                <c:pt idx="23">
                  <c:v>413</c:v>
                </c:pt>
                <c:pt idx="24">
                  <c:v>409</c:v>
                </c:pt>
                <c:pt idx="25">
                  <c:v>405</c:v>
                </c:pt>
                <c:pt idx="26">
                  <c:v>402</c:v>
                </c:pt>
                <c:pt idx="27">
                  <c:v>399</c:v>
                </c:pt>
                <c:pt idx="28">
                  <c:v>396</c:v>
                </c:pt>
                <c:pt idx="29">
                  <c:v>393</c:v>
                </c:pt>
                <c:pt idx="30">
                  <c:v>390</c:v>
                </c:pt>
                <c:pt idx="31">
                  <c:v>386</c:v>
                </c:pt>
                <c:pt idx="32">
                  <c:v>382</c:v>
                </c:pt>
                <c:pt idx="33">
                  <c:v>378</c:v>
                </c:pt>
                <c:pt idx="34">
                  <c:v>374</c:v>
                </c:pt>
                <c:pt idx="35">
                  <c:v>366</c:v>
                </c:pt>
                <c:pt idx="36">
                  <c:v>359</c:v>
                </c:pt>
                <c:pt idx="37">
                  <c:v>355</c:v>
                </c:pt>
                <c:pt idx="38">
                  <c:v>351</c:v>
                </c:pt>
                <c:pt idx="39">
                  <c:v>347</c:v>
                </c:pt>
                <c:pt idx="40">
                  <c:v>344</c:v>
                </c:pt>
                <c:pt idx="41">
                  <c:v>344</c:v>
                </c:pt>
                <c:pt idx="42">
                  <c:v>344</c:v>
                </c:pt>
                <c:pt idx="43">
                  <c:v>344</c:v>
                </c:pt>
                <c:pt idx="44">
                  <c:v>344</c:v>
                </c:pt>
                <c:pt idx="45">
                  <c:v>344</c:v>
                </c:pt>
                <c:pt idx="46">
                  <c:v>344</c:v>
                </c:pt>
                <c:pt idx="47">
                  <c:v>344</c:v>
                </c:pt>
                <c:pt idx="48">
                  <c:v>344</c:v>
                </c:pt>
                <c:pt idx="49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49F-A6F9-A857A1C7D542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Burndown'!$M$44:$BT$44</c:f>
              <c:numCache>
                <c:formatCode>General</c:formatCode>
                <c:ptCount val="60"/>
                <c:pt idx="0">
                  <c:v>496</c:v>
                </c:pt>
                <c:pt idx="1">
                  <c:v>493</c:v>
                </c:pt>
                <c:pt idx="2">
                  <c:v>490</c:v>
                </c:pt>
                <c:pt idx="3">
                  <c:v>494</c:v>
                </c:pt>
                <c:pt idx="4">
                  <c:v>489</c:v>
                </c:pt>
                <c:pt idx="5">
                  <c:v>486</c:v>
                </c:pt>
                <c:pt idx="6">
                  <c:v>483</c:v>
                </c:pt>
                <c:pt idx="7">
                  <c:v>480</c:v>
                </c:pt>
                <c:pt idx="8">
                  <c:v>474</c:v>
                </c:pt>
                <c:pt idx="9">
                  <c:v>471</c:v>
                </c:pt>
                <c:pt idx="10">
                  <c:v>467</c:v>
                </c:pt>
                <c:pt idx="11">
                  <c:v>461</c:v>
                </c:pt>
                <c:pt idx="12">
                  <c:v>454</c:v>
                </c:pt>
                <c:pt idx="13">
                  <c:v>449</c:v>
                </c:pt>
                <c:pt idx="14">
                  <c:v>444</c:v>
                </c:pt>
                <c:pt idx="15">
                  <c:v>439</c:v>
                </c:pt>
                <c:pt idx="16">
                  <c:v>434</c:v>
                </c:pt>
                <c:pt idx="17">
                  <c:v>429</c:v>
                </c:pt>
                <c:pt idx="18">
                  <c:v>426</c:v>
                </c:pt>
                <c:pt idx="19">
                  <c:v>423</c:v>
                </c:pt>
                <c:pt idx="20">
                  <c:v>420</c:v>
                </c:pt>
                <c:pt idx="21">
                  <c:v>416</c:v>
                </c:pt>
                <c:pt idx="22">
                  <c:v>413</c:v>
                </c:pt>
                <c:pt idx="23">
                  <c:v>409</c:v>
                </c:pt>
                <c:pt idx="24">
                  <c:v>405</c:v>
                </c:pt>
                <c:pt idx="25">
                  <c:v>402</c:v>
                </c:pt>
                <c:pt idx="26">
                  <c:v>399</c:v>
                </c:pt>
                <c:pt idx="27">
                  <c:v>396</c:v>
                </c:pt>
                <c:pt idx="28">
                  <c:v>393</c:v>
                </c:pt>
                <c:pt idx="29">
                  <c:v>390</c:v>
                </c:pt>
                <c:pt idx="30">
                  <c:v>386</c:v>
                </c:pt>
                <c:pt idx="31">
                  <c:v>382</c:v>
                </c:pt>
                <c:pt idx="32">
                  <c:v>378</c:v>
                </c:pt>
                <c:pt idx="33">
                  <c:v>374</c:v>
                </c:pt>
                <c:pt idx="34">
                  <c:v>366</c:v>
                </c:pt>
                <c:pt idx="35">
                  <c:v>359</c:v>
                </c:pt>
                <c:pt idx="36">
                  <c:v>355</c:v>
                </c:pt>
                <c:pt idx="37">
                  <c:v>351</c:v>
                </c:pt>
                <c:pt idx="38">
                  <c:v>347</c:v>
                </c:pt>
                <c:pt idx="39">
                  <c:v>344</c:v>
                </c:pt>
                <c:pt idx="40">
                  <c:v>344</c:v>
                </c:pt>
                <c:pt idx="41">
                  <c:v>344</c:v>
                </c:pt>
                <c:pt idx="42">
                  <c:v>344</c:v>
                </c:pt>
                <c:pt idx="43">
                  <c:v>344</c:v>
                </c:pt>
                <c:pt idx="44">
                  <c:v>344</c:v>
                </c:pt>
                <c:pt idx="45">
                  <c:v>344</c:v>
                </c:pt>
                <c:pt idx="46">
                  <c:v>344</c:v>
                </c:pt>
                <c:pt idx="47">
                  <c:v>344</c:v>
                </c:pt>
                <c:pt idx="48">
                  <c:v>344</c:v>
                </c:pt>
                <c:pt idx="49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43079877"/>
        <c:crosses val="autoZero"/>
        <c:auto val="1"/>
        <c:lblAlgn val="ctr"/>
        <c:lblOffset val="100"/>
        <c:noMultiLvlLbl val="1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0673560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152400</xdr:rowOff>
    </xdr:from>
    <xdr:ext cx="27632025" cy="52101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CE998"/>
  <sheetViews>
    <sheetView showGridLines="0" tabSelected="1" topLeftCell="A7" zoomScale="90" zoomScaleNormal="90" workbookViewId="0">
      <selection activeCell="I36" sqref="I36"/>
    </sheetView>
  </sheetViews>
  <sheetFormatPr defaultColWidth="11.19921875" defaultRowHeight="15" customHeight="1" x14ac:dyDescent="0.3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2:73" ht="36" customHeight="1" x14ac:dyDescent="0.3">
      <c r="B1" s="1" t="s">
        <v>85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2:73" ht="36" customHeight="1" thickBot="1" x14ac:dyDescent="0.35">
      <c r="B2" s="3" t="s">
        <v>86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3" ht="18" customHeight="1" x14ac:dyDescent="0.3">
      <c r="B3" s="4"/>
      <c r="C3" s="4"/>
      <c r="D3" s="4"/>
      <c r="E3" s="4"/>
      <c r="F3" s="4"/>
      <c r="G3" s="4"/>
      <c r="H3" s="4"/>
      <c r="I3" s="4"/>
      <c r="J3" s="5"/>
      <c r="K3" s="154" t="s">
        <v>0</v>
      </c>
      <c r="L3" s="6" t="s">
        <v>1</v>
      </c>
      <c r="M3" s="7"/>
      <c r="N3" s="8"/>
      <c r="O3" s="8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2:73" ht="18" customHeight="1" x14ac:dyDescent="0.3">
      <c r="B4" s="4"/>
      <c r="C4" s="4"/>
      <c r="D4" s="4"/>
      <c r="E4" s="4"/>
      <c r="F4" s="4"/>
      <c r="G4" s="4"/>
      <c r="H4" s="4"/>
      <c r="I4" s="4"/>
      <c r="J4" s="5"/>
      <c r="K4" s="155"/>
      <c r="L4" s="11" t="s">
        <v>2</v>
      </c>
      <c r="M4" s="7"/>
      <c r="N4" s="12"/>
      <c r="O4" s="13"/>
      <c r="P4" s="12"/>
      <c r="Q4" s="14"/>
      <c r="R4" s="14"/>
      <c r="S4" s="14"/>
      <c r="T4" s="14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2:73" ht="18" customHeight="1" x14ac:dyDescent="0.3">
      <c r="B5" s="3"/>
      <c r="C5" s="2"/>
      <c r="D5" s="2"/>
      <c r="E5" s="2"/>
      <c r="F5" s="2"/>
      <c r="G5" s="2"/>
      <c r="H5" s="2"/>
      <c r="I5" s="3"/>
      <c r="J5" s="2"/>
      <c r="K5" s="155"/>
      <c r="L5" s="15" t="s">
        <v>3</v>
      </c>
      <c r="M5" s="7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"/>
      <c r="AT5" s="12"/>
      <c r="AU5" s="12"/>
      <c r="AV5" s="12"/>
      <c r="AW5" s="12"/>
      <c r="AX5" s="12"/>
      <c r="AY5" s="12"/>
      <c r="AZ5" s="12"/>
      <c r="BA5" s="12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</row>
    <row r="6" spans="2:73" ht="18" customHeight="1" x14ac:dyDescent="0.3">
      <c r="B6" s="3"/>
      <c r="C6" s="2"/>
      <c r="D6" s="2"/>
      <c r="E6" s="2"/>
      <c r="F6" s="2"/>
      <c r="G6" s="2"/>
      <c r="H6" s="2"/>
      <c r="I6" s="3"/>
      <c r="J6" s="2"/>
      <c r="K6" s="156"/>
      <c r="L6" s="19" t="s">
        <v>4</v>
      </c>
      <c r="M6" s="7"/>
      <c r="N6" s="13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</row>
    <row r="7" spans="2:73" ht="18" customHeight="1" x14ac:dyDescent="0.3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spans="2:73" ht="18" customHeight="1" x14ac:dyDescent="0.3">
      <c r="B8" s="157" t="s">
        <v>5</v>
      </c>
      <c r="C8" s="159" t="s">
        <v>6</v>
      </c>
      <c r="D8" s="161" t="s">
        <v>7</v>
      </c>
      <c r="E8" s="163" t="s">
        <v>8</v>
      </c>
      <c r="F8" s="164"/>
      <c r="G8" s="165"/>
      <c r="H8" s="166" t="s">
        <v>9</v>
      </c>
      <c r="I8" s="168" t="s">
        <v>10</v>
      </c>
      <c r="J8" s="178" t="s">
        <v>11</v>
      </c>
      <c r="K8" s="180" t="s">
        <v>12</v>
      </c>
      <c r="L8" s="181" t="s">
        <v>13</v>
      </c>
      <c r="M8" s="183" t="s">
        <v>14</v>
      </c>
      <c r="N8" s="174"/>
      <c r="O8" s="174"/>
      <c r="P8" s="174"/>
      <c r="Q8" s="175"/>
      <c r="R8" s="184" t="s">
        <v>15</v>
      </c>
      <c r="S8" s="174"/>
      <c r="T8" s="174"/>
      <c r="U8" s="174"/>
      <c r="V8" s="175"/>
      <c r="W8" s="184" t="s">
        <v>16</v>
      </c>
      <c r="X8" s="174"/>
      <c r="Y8" s="174"/>
      <c r="Z8" s="174"/>
      <c r="AA8" s="177"/>
      <c r="AB8" s="185" t="s">
        <v>17</v>
      </c>
      <c r="AC8" s="174"/>
      <c r="AD8" s="174"/>
      <c r="AE8" s="174"/>
      <c r="AF8" s="175"/>
      <c r="AG8" s="186" t="s">
        <v>18</v>
      </c>
      <c r="AH8" s="174"/>
      <c r="AI8" s="174"/>
      <c r="AJ8" s="174"/>
      <c r="AK8" s="175"/>
      <c r="AL8" s="186" t="s">
        <v>19</v>
      </c>
      <c r="AM8" s="174"/>
      <c r="AN8" s="174"/>
      <c r="AO8" s="174"/>
      <c r="AP8" s="177"/>
      <c r="AQ8" s="187" t="s">
        <v>20</v>
      </c>
      <c r="AR8" s="174"/>
      <c r="AS8" s="174"/>
      <c r="AT8" s="174"/>
      <c r="AU8" s="175"/>
      <c r="AV8" s="188" t="s">
        <v>21</v>
      </c>
      <c r="AW8" s="174"/>
      <c r="AX8" s="174"/>
      <c r="AY8" s="174"/>
      <c r="AZ8" s="175"/>
      <c r="BA8" s="188" t="s">
        <v>22</v>
      </c>
      <c r="BB8" s="174"/>
      <c r="BC8" s="174"/>
      <c r="BD8" s="174"/>
      <c r="BE8" s="177"/>
      <c r="BF8" s="173" t="s">
        <v>23</v>
      </c>
      <c r="BG8" s="174"/>
      <c r="BH8" s="174"/>
      <c r="BI8" s="174"/>
      <c r="BJ8" s="175"/>
      <c r="BK8" s="176" t="s">
        <v>24</v>
      </c>
      <c r="BL8" s="174"/>
      <c r="BM8" s="174"/>
      <c r="BN8" s="174"/>
      <c r="BO8" s="175"/>
      <c r="BP8" s="176" t="s">
        <v>25</v>
      </c>
      <c r="BQ8" s="174"/>
      <c r="BR8" s="174"/>
      <c r="BS8" s="174"/>
      <c r="BT8" s="177"/>
    </row>
    <row r="9" spans="2:73" ht="18" customHeight="1" x14ac:dyDescent="0.3">
      <c r="B9" s="158"/>
      <c r="C9" s="160"/>
      <c r="D9" s="162"/>
      <c r="E9" s="151" t="s">
        <v>98</v>
      </c>
      <c r="F9" s="153" t="s">
        <v>27</v>
      </c>
      <c r="G9" s="152" t="s">
        <v>28</v>
      </c>
      <c r="H9" s="167"/>
      <c r="I9" s="169"/>
      <c r="J9" s="179"/>
      <c r="K9" s="179"/>
      <c r="L9" s="182"/>
      <c r="M9" s="21" t="s">
        <v>29</v>
      </c>
      <c r="N9" s="22" t="s">
        <v>30</v>
      </c>
      <c r="O9" s="22" t="s">
        <v>31</v>
      </c>
      <c r="P9" s="22" t="s">
        <v>30</v>
      </c>
      <c r="Q9" s="22" t="s">
        <v>32</v>
      </c>
      <c r="R9" s="22" t="s">
        <v>29</v>
      </c>
      <c r="S9" s="22" t="s">
        <v>30</v>
      </c>
      <c r="T9" s="22" t="s">
        <v>31</v>
      </c>
      <c r="U9" s="22" t="s">
        <v>30</v>
      </c>
      <c r="V9" s="22" t="s">
        <v>32</v>
      </c>
      <c r="W9" s="22" t="s">
        <v>29</v>
      </c>
      <c r="X9" s="22" t="s">
        <v>30</v>
      </c>
      <c r="Y9" s="22" t="s">
        <v>31</v>
      </c>
      <c r="Z9" s="22" t="s">
        <v>30</v>
      </c>
      <c r="AA9" s="23" t="s">
        <v>32</v>
      </c>
      <c r="AB9" s="24" t="s">
        <v>29</v>
      </c>
      <c r="AC9" s="25" t="s">
        <v>30</v>
      </c>
      <c r="AD9" s="25" t="s">
        <v>31</v>
      </c>
      <c r="AE9" s="25" t="s">
        <v>30</v>
      </c>
      <c r="AF9" s="25" t="s">
        <v>32</v>
      </c>
      <c r="AG9" s="25" t="s">
        <v>29</v>
      </c>
      <c r="AH9" s="25" t="s">
        <v>30</v>
      </c>
      <c r="AI9" s="25" t="s">
        <v>31</v>
      </c>
      <c r="AJ9" s="25" t="s">
        <v>30</v>
      </c>
      <c r="AK9" s="25" t="s">
        <v>32</v>
      </c>
      <c r="AL9" s="25" t="s">
        <v>29</v>
      </c>
      <c r="AM9" s="25" t="s">
        <v>30</v>
      </c>
      <c r="AN9" s="25" t="s">
        <v>31</v>
      </c>
      <c r="AO9" s="25" t="s">
        <v>30</v>
      </c>
      <c r="AP9" s="26" t="s">
        <v>32</v>
      </c>
      <c r="AQ9" s="27" t="s">
        <v>29</v>
      </c>
      <c r="AR9" s="28" t="s">
        <v>30</v>
      </c>
      <c r="AS9" s="28" t="s">
        <v>31</v>
      </c>
      <c r="AT9" s="28" t="s">
        <v>30</v>
      </c>
      <c r="AU9" s="28" t="s">
        <v>32</v>
      </c>
      <c r="AV9" s="28" t="s">
        <v>29</v>
      </c>
      <c r="AW9" s="28" t="s">
        <v>30</v>
      </c>
      <c r="AX9" s="28" t="s">
        <v>31</v>
      </c>
      <c r="AY9" s="28" t="s">
        <v>30</v>
      </c>
      <c r="AZ9" s="28" t="s">
        <v>32</v>
      </c>
      <c r="BA9" s="28" t="s">
        <v>29</v>
      </c>
      <c r="BB9" s="28" t="s">
        <v>30</v>
      </c>
      <c r="BC9" s="28" t="s">
        <v>31</v>
      </c>
      <c r="BD9" s="28" t="s">
        <v>30</v>
      </c>
      <c r="BE9" s="29" t="s">
        <v>32</v>
      </c>
      <c r="BF9" s="30" t="s">
        <v>29</v>
      </c>
      <c r="BG9" s="31" t="s">
        <v>30</v>
      </c>
      <c r="BH9" s="31" t="s">
        <v>31</v>
      </c>
      <c r="BI9" s="31" t="s">
        <v>30</v>
      </c>
      <c r="BJ9" s="31" t="s">
        <v>32</v>
      </c>
      <c r="BK9" s="31" t="s">
        <v>29</v>
      </c>
      <c r="BL9" s="31" t="s">
        <v>30</v>
      </c>
      <c r="BM9" s="31" t="s">
        <v>31</v>
      </c>
      <c r="BN9" s="31" t="s">
        <v>30</v>
      </c>
      <c r="BO9" s="31" t="s">
        <v>32</v>
      </c>
      <c r="BP9" s="31" t="s">
        <v>29</v>
      </c>
      <c r="BQ9" s="31" t="s">
        <v>30</v>
      </c>
      <c r="BR9" s="31" t="s">
        <v>31</v>
      </c>
      <c r="BS9" s="31" t="s">
        <v>30</v>
      </c>
      <c r="BT9" s="32" t="s">
        <v>32</v>
      </c>
    </row>
    <row r="10" spans="2:73" ht="18" customHeight="1" thickTop="1" x14ac:dyDescent="0.3">
      <c r="B10" s="33">
        <v>1</v>
      </c>
      <c r="C10" s="34" t="s">
        <v>33</v>
      </c>
      <c r="D10" s="35"/>
      <c r="E10" s="36">
        <f>SUM(E11:E15)</f>
        <v>45</v>
      </c>
      <c r="F10" s="37">
        <f>SUM(F11:F15)</f>
        <v>45</v>
      </c>
      <c r="G10" s="38">
        <f>SUM(E10-F10)</f>
        <v>0</v>
      </c>
      <c r="H10" s="39"/>
      <c r="I10" s="40"/>
      <c r="J10" s="41"/>
      <c r="K10" s="42">
        <f>SUM(K11:K15)</f>
        <v>4</v>
      </c>
      <c r="L10" s="43">
        <f t="shared" ref="L10:L31" si="0">F10/E10</f>
        <v>1</v>
      </c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4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6"/>
      <c r="AQ10" s="44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6"/>
      <c r="BF10" s="44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6"/>
    </row>
    <row r="11" spans="2:73" ht="18" customHeight="1" x14ac:dyDescent="0.3">
      <c r="B11" s="47" t="s">
        <v>92</v>
      </c>
      <c r="C11" s="48" t="s">
        <v>34</v>
      </c>
      <c r="D11" s="49"/>
      <c r="E11" s="50">
        <v>10</v>
      </c>
      <c r="F11" s="51">
        <v>10</v>
      </c>
      <c r="G11" s="52">
        <f t="shared" ref="G11:G12" si="1">E11-F11</f>
        <v>0</v>
      </c>
      <c r="H11" s="53">
        <v>1</v>
      </c>
      <c r="I11" s="132"/>
      <c r="J11" s="132"/>
      <c r="K11" s="54">
        <f t="shared" ref="K11:K12" si="2">J11-I11+1</f>
        <v>1</v>
      </c>
      <c r="L11" s="55">
        <f t="shared" si="0"/>
        <v>1</v>
      </c>
      <c r="M11" s="57"/>
      <c r="N11" s="57"/>
      <c r="O11" s="58"/>
      <c r="P11" s="58"/>
      <c r="Q11" s="58"/>
      <c r="R11" s="59"/>
      <c r="S11" s="59"/>
      <c r="T11" s="59"/>
      <c r="U11" s="59"/>
      <c r="V11" s="59"/>
      <c r="W11" s="58"/>
      <c r="X11" s="58"/>
      <c r="Y11" s="58"/>
      <c r="Z11" s="58"/>
      <c r="AA11" s="60"/>
      <c r="AB11" s="61"/>
      <c r="AC11" s="58"/>
      <c r="AD11" s="58"/>
      <c r="AE11" s="58"/>
      <c r="AF11" s="58"/>
      <c r="AG11" s="62"/>
      <c r="AH11" s="62"/>
      <c r="AI11" s="62"/>
      <c r="AJ11" s="62"/>
      <c r="AK11" s="62"/>
      <c r="AL11" s="58"/>
      <c r="AM11" s="58"/>
      <c r="AN11" s="58"/>
      <c r="AO11" s="58"/>
      <c r="AP11" s="60"/>
      <c r="AQ11" s="61"/>
      <c r="AR11" s="58"/>
      <c r="AS11" s="58"/>
      <c r="AT11" s="58"/>
      <c r="AU11" s="58"/>
      <c r="AV11" s="63"/>
      <c r="AW11" s="63"/>
      <c r="AX11" s="63"/>
      <c r="AY11" s="63"/>
      <c r="AZ11" s="63"/>
      <c r="BA11" s="58"/>
      <c r="BB11" s="58"/>
      <c r="BC11" s="58"/>
      <c r="BD11" s="58"/>
      <c r="BE11" s="60"/>
      <c r="BF11" s="61"/>
      <c r="BG11" s="58"/>
      <c r="BH11" s="58"/>
      <c r="BI11" s="58"/>
      <c r="BJ11" s="58"/>
      <c r="BK11" s="64"/>
      <c r="BL11" s="64"/>
      <c r="BM11" s="64"/>
      <c r="BN11" s="64"/>
      <c r="BO11" s="64"/>
      <c r="BP11" s="58"/>
      <c r="BQ11" s="58"/>
      <c r="BR11" s="58"/>
      <c r="BS11" s="58"/>
      <c r="BT11" s="60"/>
    </row>
    <row r="12" spans="2:73" ht="18" customHeight="1" x14ac:dyDescent="0.3">
      <c r="B12" s="47" t="s">
        <v>93</v>
      </c>
      <c r="C12" s="48" t="s">
        <v>79</v>
      </c>
      <c r="D12" s="49"/>
      <c r="E12" s="50">
        <v>10</v>
      </c>
      <c r="F12" s="51">
        <v>10</v>
      </c>
      <c r="G12" s="52">
        <f t="shared" si="1"/>
        <v>0</v>
      </c>
      <c r="H12" s="53">
        <v>1</v>
      </c>
      <c r="I12" s="132"/>
      <c r="J12" s="132"/>
      <c r="K12" s="54">
        <f t="shared" si="2"/>
        <v>1</v>
      </c>
      <c r="L12" s="55">
        <f t="shared" si="0"/>
        <v>1</v>
      </c>
      <c r="M12" s="57"/>
      <c r="N12" s="57"/>
      <c r="O12" s="58"/>
      <c r="P12" s="58"/>
      <c r="Q12" s="58"/>
      <c r="R12" s="59"/>
      <c r="S12" s="59"/>
      <c r="T12" s="59"/>
      <c r="U12" s="59"/>
      <c r="V12" s="59"/>
      <c r="W12" s="58"/>
      <c r="X12" s="58"/>
      <c r="Y12" s="58"/>
      <c r="Z12" s="58"/>
      <c r="AA12" s="60"/>
      <c r="AB12" s="61"/>
      <c r="AC12" s="58"/>
      <c r="AD12" s="58"/>
      <c r="AE12" s="58"/>
      <c r="AF12" s="58"/>
      <c r="AG12" s="62"/>
      <c r="AH12" s="62"/>
      <c r="AI12" s="62"/>
      <c r="AJ12" s="62"/>
      <c r="AK12" s="62"/>
      <c r="AL12" s="58"/>
      <c r="AM12" s="58"/>
      <c r="AN12" s="58"/>
      <c r="AO12" s="58"/>
      <c r="AP12" s="60"/>
      <c r="AQ12" s="61"/>
      <c r="AR12" s="58"/>
      <c r="AS12" s="58"/>
      <c r="AT12" s="58"/>
      <c r="AU12" s="58"/>
      <c r="AV12" s="63"/>
      <c r="AW12" s="63"/>
      <c r="AX12" s="63"/>
      <c r="AY12" s="63"/>
      <c r="AZ12" s="63"/>
      <c r="BA12" s="58"/>
      <c r="BB12" s="58"/>
      <c r="BC12" s="58"/>
      <c r="BD12" s="58"/>
      <c r="BE12" s="60"/>
      <c r="BF12" s="61"/>
      <c r="BG12" s="58"/>
      <c r="BH12" s="58"/>
      <c r="BI12" s="58"/>
      <c r="BJ12" s="58"/>
      <c r="BK12" s="64"/>
      <c r="BL12" s="64"/>
      <c r="BM12" s="64"/>
      <c r="BN12" s="64"/>
      <c r="BO12" s="64"/>
      <c r="BP12" s="58"/>
      <c r="BQ12" s="58"/>
      <c r="BR12" s="58"/>
      <c r="BS12" s="58"/>
      <c r="BT12" s="60"/>
    </row>
    <row r="13" spans="2:73" ht="18" customHeight="1" x14ac:dyDescent="0.3">
      <c r="B13" s="47" t="s">
        <v>94</v>
      </c>
      <c r="C13" s="48" t="s">
        <v>80</v>
      </c>
      <c r="D13" s="49"/>
      <c r="E13" s="50">
        <v>15</v>
      </c>
      <c r="F13" s="51">
        <v>15</v>
      </c>
      <c r="G13" s="52">
        <f>E13-F13</f>
        <v>0</v>
      </c>
      <c r="H13" s="53">
        <v>1</v>
      </c>
      <c r="I13" s="132"/>
      <c r="J13" s="132"/>
      <c r="K13" s="54">
        <f>J13-I13+1</f>
        <v>1</v>
      </c>
      <c r="L13" s="55">
        <f>F13/E13</f>
        <v>1</v>
      </c>
      <c r="M13" s="61"/>
      <c r="N13" s="58"/>
      <c r="O13" s="57"/>
      <c r="P13" s="57"/>
      <c r="Q13" s="57"/>
      <c r="R13" s="59"/>
      <c r="S13" s="59"/>
      <c r="T13" s="59"/>
      <c r="U13" s="59"/>
      <c r="V13" s="59"/>
      <c r="W13" s="58"/>
      <c r="X13" s="58"/>
      <c r="Y13" s="58"/>
      <c r="Z13" s="58"/>
      <c r="AA13" s="60"/>
      <c r="AB13" s="61"/>
      <c r="AC13" s="58"/>
      <c r="AD13" s="58"/>
      <c r="AE13" s="58"/>
      <c r="AF13" s="58"/>
      <c r="AG13" s="62"/>
      <c r="AH13" s="62"/>
      <c r="AI13" s="62"/>
      <c r="AJ13" s="62"/>
      <c r="AK13" s="62"/>
      <c r="AL13" s="58"/>
      <c r="AM13" s="58"/>
      <c r="AN13" s="58"/>
      <c r="AO13" s="58"/>
      <c r="AP13" s="60"/>
      <c r="AQ13" s="61"/>
      <c r="AR13" s="58"/>
      <c r="AS13" s="58"/>
      <c r="AT13" s="58"/>
      <c r="AU13" s="58"/>
      <c r="AV13" s="63"/>
      <c r="AW13" s="63"/>
      <c r="AX13" s="63"/>
      <c r="AY13" s="63"/>
      <c r="AZ13" s="63"/>
      <c r="BA13" s="58"/>
      <c r="BB13" s="58"/>
      <c r="BC13" s="58"/>
      <c r="BD13" s="58"/>
      <c r="BE13" s="60"/>
      <c r="BF13" s="61"/>
      <c r="BG13" s="58"/>
      <c r="BH13" s="58"/>
      <c r="BI13" s="58"/>
      <c r="BJ13" s="58"/>
      <c r="BK13" s="64"/>
      <c r="BL13" s="64"/>
      <c r="BM13" s="64"/>
      <c r="BN13" s="64"/>
      <c r="BO13" s="64"/>
      <c r="BP13" s="58"/>
      <c r="BQ13" s="58"/>
      <c r="BR13" s="58"/>
      <c r="BS13" s="58"/>
      <c r="BT13" s="60"/>
    </row>
    <row r="14" spans="2:73" ht="15.75" customHeight="1" x14ac:dyDescent="0.3">
      <c r="B14" s="47" t="s">
        <v>91</v>
      </c>
      <c r="C14" s="48" t="s">
        <v>99</v>
      </c>
      <c r="D14" s="49"/>
      <c r="E14" s="50">
        <v>10</v>
      </c>
      <c r="F14" s="51">
        <v>10</v>
      </c>
      <c r="G14" s="52">
        <f>E14-F14</f>
        <v>0</v>
      </c>
      <c r="H14" s="53">
        <v>1</v>
      </c>
      <c r="I14" s="133"/>
      <c r="J14" s="133"/>
      <c r="K14" s="54">
        <f>J14-I14+1</f>
        <v>1</v>
      </c>
      <c r="L14" s="55">
        <f>F14/E14</f>
        <v>1</v>
      </c>
      <c r="M14" s="61"/>
      <c r="N14" s="58"/>
      <c r="O14" s="58"/>
      <c r="P14" s="58"/>
      <c r="Q14" s="58"/>
      <c r="R14" s="57"/>
      <c r="S14" s="57"/>
      <c r="T14" s="57"/>
      <c r="U14" s="59"/>
      <c r="V14" s="59"/>
      <c r="W14" s="58"/>
      <c r="X14" s="58"/>
      <c r="Y14" s="58"/>
      <c r="Z14" s="58"/>
      <c r="AA14" s="60"/>
      <c r="AB14" s="58"/>
      <c r="AC14" s="58"/>
      <c r="AD14" s="58"/>
      <c r="AE14" s="58"/>
      <c r="AF14" s="58"/>
      <c r="AG14" s="62"/>
      <c r="AH14" s="62"/>
      <c r="AI14" s="62"/>
      <c r="AJ14" s="62"/>
      <c r="AK14" s="62"/>
      <c r="AL14" s="58"/>
      <c r="AM14" s="58"/>
      <c r="AN14" s="58"/>
      <c r="AO14" s="58"/>
      <c r="AP14" s="60"/>
      <c r="AQ14" s="56"/>
      <c r="AR14" s="58"/>
      <c r="AS14" s="58"/>
      <c r="AT14" s="58"/>
      <c r="AU14" s="58"/>
      <c r="AV14" s="63"/>
      <c r="AW14" s="63"/>
      <c r="AX14" s="63"/>
      <c r="AY14" s="63"/>
      <c r="AZ14" s="63"/>
      <c r="BA14" s="58"/>
      <c r="BB14" s="58"/>
      <c r="BC14" s="58"/>
      <c r="BD14" s="58"/>
      <c r="BE14" s="60"/>
      <c r="BF14" s="61"/>
      <c r="BG14" s="58"/>
      <c r="BH14" s="58"/>
      <c r="BI14" s="58"/>
      <c r="BJ14" s="58"/>
      <c r="BK14" s="64"/>
      <c r="BL14" s="64"/>
      <c r="BM14" s="64"/>
      <c r="BN14" s="64"/>
      <c r="BO14" s="64"/>
      <c r="BP14" s="58"/>
      <c r="BQ14" s="58"/>
      <c r="BR14" s="58"/>
      <c r="BS14" s="58"/>
      <c r="BT14" s="60"/>
    </row>
    <row r="15" spans="2:73" ht="18" customHeight="1" x14ac:dyDescent="0.3">
      <c r="B15" s="47"/>
      <c r="C15" s="48"/>
      <c r="D15" s="49"/>
      <c r="E15" s="50"/>
      <c r="F15" s="51"/>
      <c r="G15" s="52"/>
      <c r="H15" s="53"/>
      <c r="I15" s="132"/>
      <c r="J15" s="132"/>
      <c r="K15" s="54"/>
      <c r="L15" s="55"/>
      <c r="M15" s="61"/>
      <c r="N15" s="58"/>
      <c r="O15" s="58"/>
      <c r="P15" s="58"/>
      <c r="Q15" s="58"/>
      <c r="R15" s="59"/>
      <c r="S15" s="59"/>
      <c r="T15" s="59"/>
      <c r="U15" s="57"/>
      <c r="V15" s="57"/>
      <c r="W15" s="58"/>
      <c r="X15" s="58"/>
      <c r="Y15" s="58"/>
      <c r="Z15" s="58"/>
      <c r="AA15" s="60"/>
      <c r="AB15" s="61"/>
      <c r="AD15" s="58"/>
      <c r="AE15" s="58"/>
      <c r="AF15" s="58"/>
      <c r="AG15" s="62"/>
      <c r="AH15" s="62"/>
      <c r="AI15" s="62"/>
      <c r="AJ15" s="62"/>
      <c r="AK15" s="62"/>
      <c r="AL15" s="58"/>
      <c r="AM15" s="58"/>
      <c r="AN15" s="58"/>
      <c r="AO15" s="58"/>
      <c r="AP15" s="60"/>
      <c r="AQ15" s="61"/>
      <c r="AR15" s="58"/>
      <c r="AS15" s="58"/>
      <c r="AT15" s="58"/>
      <c r="AU15" s="58"/>
      <c r="AV15" s="63"/>
      <c r="AW15" s="63"/>
      <c r="AX15" s="63"/>
      <c r="AY15" s="63"/>
      <c r="AZ15" s="63"/>
      <c r="BA15" s="58"/>
      <c r="BB15" s="58"/>
      <c r="BC15" s="58"/>
      <c r="BD15" s="58"/>
      <c r="BE15" s="60"/>
      <c r="BF15" s="61"/>
      <c r="BG15" s="58"/>
      <c r="BH15" s="58"/>
      <c r="BI15" s="58"/>
      <c r="BJ15" s="58"/>
      <c r="BK15" s="64"/>
      <c r="BL15" s="64"/>
      <c r="BM15" s="64"/>
      <c r="BN15" s="64"/>
      <c r="BO15" s="64"/>
      <c r="BP15" s="58"/>
      <c r="BQ15" s="58"/>
      <c r="BR15" s="58"/>
      <c r="BS15" s="58"/>
      <c r="BT15" s="60"/>
    </row>
    <row r="16" spans="2:73" ht="18" customHeight="1" x14ac:dyDescent="0.3">
      <c r="B16" s="47">
        <v>2</v>
      </c>
      <c r="C16" s="65" t="s">
        <v>35</v>
      </c>
      <c r="D16" s="66"/>
      <c r="E16" s="36">
        <f>SUM(E17:E21)</f>
        <v>30</v>
      </c>
      <c r="F16" s="37">
        <f>SUM(F17:F21)</f>
        <v>25</v>
      </c>
      <c r="G16" s="38">
        <f>SUM(E16-F16)</f>
        <v>5</v>
      </c>
      <c r="H16" s="67"/>
      <c r="I16" s="134"/>
      <c r="J16" s="135"/>
      <c r="K16" s="68">
        <v>9</v>
      </c>
      <c r="L16" s="43">
        <f>F16/E16</f>
        <v>0.83333333333333337</v>
      </c>
      <c r="M16" s="44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44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6"/>
      <c r="AQ16" s="44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6"/>
      <c r="BF16" s="44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6"/>
    </row>
    <row r="17" spans="1:73" ht="18" customHeight="1" x14ac:dyDescent="0.3">
      <c r="B17" s="47" t="s">
        <v>81</v>
      </c>
      <c r="C17" s="48" t="s">
        <v>78</v>
      </c>
      <c r="D17" s="49"/>
      <c r="E17" s="50">
        <v>10</v>
      </c>
      <c r="F17" s="51">
        <v>10</v>
      </c>
      <c r="G17" s="52">
        <f>E17-F17</f>
        <v>0</v>
      </c>
      <c r="H17" s="53">
        <v>2</v>
      </c>
      <c r="I17" s="133"/>
      <c r="J17" s="133"/>
      <c r="K17" s="54">
        <f>J17-I17+1</f>
        <v>1</v>
      </c>
      <c r="L17" s="55">
        <f>F17/E17</f>
        <v>1</v>
      </c>
      <c r="M17" s="61"/>
      <c r="N17" s="58"/>
      <c r="O17" s="58"/>
      <c r="P17" s="58"/>
      <c r="Q17" s="58"/>
      <c r="R17" s="59"/>
      <c r="S17" s="59"/>
      <c r="T17" s="59"/>
      <c r="U17" s="59"/>
      <c r="V17" s="59"/>
      <c r="W17" s="130"/>
      <c r="X17" s="130"/>
      <c r="Y17" s="58"/>
      <c r="Z17" s="58"/>
      <c r="AA17" s="60"/>
      <c r="AB17" s="61"/>
      <c r="AC17" s="58"/>
      <c r="AD17" s="58"/>
      <c r="AE17" s="58"/>
      <c r="AF17" s="58"/>
      <c r="AG17" s="62"/>
      <c r="AH17" s="62"/>
      <c r="AI17" s="62"/>
      <c r="AJ17" s="62"/>
      <c r="AK17" s="62"/>
      <c r="AL17" s="58"/>
      <c r="AM17" s="58"/>
      <c r="AN17" s="58"/>
      <c r="AO17" s="58"/>
      <c r="AP17" s="60"/>
      <c r="AQ17" s="61"/>
      <c r="AR17" s="58"/>
      <c r="AS17" s="58"/>
      <c r="AT17" s="58"/>
      <c r="AU17" s="58"/>
      <c r="AV17" s="63"/>
      <c r="AW17" s="63"/>
      <c r="AX17" s="63"/>
      <c r="AY17" s="63"/>
      <c r="AZ17" s="63"/>
      <c r="BA17" s="58"/>
      <c r="BB17" s="58"/>
      <c r="BC17" s="58"/>
      <c r="BD17" s="58"/>
      <c r="BE17" s="60"/>
      <c r="BF17" s="61"/>
      <c r="BG17" s="58"/>
      <c r="BH17" s="58"/>
      <c r="BI17" s="58"/>
      <c r="BJ17" s="58"/>
      <c r="BK17" s="64"/>
      <c r="BL17" s="64"/>
      <c r="BM17" s="64"/>
      <c r="BN17" s="64"/>
      <c r="BO17" s="64"/>
      <c r="BP17" s="58"/>
      <c r="BQ17" s="58"/>
      <c r="BR17" s="58"/>
      <c r="BS17" s="58"/>
      <c r="BT17" s="60"/>
    </row>
    <row r="18" spans="1:73" ht="17.399999999999999" customHeight="1" x14ac:dyDescent="0.3">
      <c r="B18" s="47" t="s">
        <v>89</v>
      </c>
      <c r="C18" s="48" t="s">
        <v>97</v>
      </c>
      <c r="D18" s="49"/>
      <c r="E18" s="50">
        <v>10</v>
      </c>
      <c r="F18" s="51">
        <v>10</v>
      </c>
      <c r="G18" s="52">
        <f t="shared" ref="G18:G21" si="3">E18-F18</f>
        <v>0</v>
      </c>
      <c r="H18" s="53">
        <v>2</v>
      </c>
      <c r="I18" s="133"/>
      <c r="J18" s="132"/>
      <c r="K18" s="54">
        <f t="shared" ref="K18:K21" si="4">J18-I18+1</f>
        <v>1</v>
      </c>
      <c r="L18" s="55">
        <f t="shared" si="0"/>
        <v>1</v>
      </c>
      <c r="M18" s="61"/>
      <c r="N18" s="58"/>
      <c r="O18" s="58"/>
      <c r="P18" s="58"/>
      <c r="Q18" s="58"/>
      <c r="R18" s="59"/>
      <c r="S18" s="59"/>
      <c r="T18" s="59"/>
      <c r="U18" s="59"/>
      <c r="V18" s="59"/>
      <c r="W18" s="58"/>
      <c r="X18" s="58"/>
      <c r="Y18" s="130"/>
      <c r="Z18" s="129"/>
      <c r="AA18" s="60"/>
      <c r="AB18" s="61"/>
      <c r="AC18" s="58"/>
      <c r="AD18" s="58"/>
      <c r="AE18" s="58"/>
      <c r="AF18" s="58"/>
      <c r="AG18" s="62"/>
      <c r="AH18" s="62"/>
      <c r="AI18" s="62"/>
      <c r="AJ18" s="62"/>
      <c r="AK18" s="62"/>
      <c r="AL18" s="58"/>
      <c r="AM18" s="58"/>
      <c r="AN18" s="58"/>
      <c r="AO18" s="58"/>
      <c r="AP18" s="60"/>
      <c r="AQ18" s="61"/>
      <c r="AR18" s="58"/>
      <c r="AS18" s="58"/>
      <c r="AT18" s="58"/>
      <c r="AU18" s="58"/>
      <c r="AV18" s="63"/>
      <c r="AW18" s="63"/>
      <c r="AX18" s="63"/>
      <c r="AY18" s="63"/>
      <c r="AZ18" s="63"/>
      <c r="BA18" s="58"/>
      <c r="BB18" s="58"/>
      <c r="BC18" s="58"/>
      <c r="BD18" s="58"/>
      <c r="BE18" s="60"/>
      <c r="BF18" s="61"/>
      <c r="BG18" s="58"/>
      <c r="BH18" s="58"/>
      <c r="BI18" s="58"/>
      <c r="BJ18" s="58"/>
      <c r="BK18" s="64"/>
      <c r="BL18" s="64"/>
      <c r="BM18" s="64"/>
      <c r="BN18" s="64"/>
      <c r="BO18" s="64"/>
      <c r="BP18" s="58"/>
      <c r="BQ18" s="58"/>
      <c r="BR18" s="58"/>
      <c r="BS18" s="58"/>
      <c r="BT18" s="60"/>
    </row>
    <row r="19" spans="1:73" ht="17.399999999999999" customHeight="1" x14ac:dyDescent="0.3">
      <c r="B19" s="47" t="s">
        <v>88</v>
      </c>
      <c r="C19" s="48" t="s">
        <v>101</v>
      </c>
      <c r="D19" s="128"/>
      <c r="E19" s="50"/>
      <c r="F19" s="51"/>
      <c r="G19" s="52">
        <f t="shared" si="3"/>
        <v>0</v>
      </c>
      <c r="H19" s="53">
        <v>2</v>
      </c>
      <c r="I19" s="133"/>
      <c r="J19" s="132"/>
      <c r="K19" s="54">
        <v>2</v>
      </c>
      <c r="L19" s="55" t="e">
        <f t="shared" si="0"/>
        <v>#DIV/0!</v>
      </c>
      <c r="M19" s="61"/>
      <c r="N19" s="58"/>
      <c r="O19" s="58"/>
      <c r="P19" s="58"/>
      <c r="Q19" s="58"/>
      <c r="R19" s="59"/>
      <c r="S19" s="59"/>
      <c r="T19" s="59"/>
      <c r="U19" s="59"/>
      <c r="V19" s="59"/>
      <c r="W19" s="58"/>
      <c r="Y19" s="58"/>
      <c r="Z19" s="130"/>
      <c r="AA19" s="130"/>
      <c r="AB19" s="61"/>
      <c r="AC19" s="58"/>
      <c r="AD19" s="58"/>
      <c r="AE19" s="58"/>
      <c r="AF19" s="58"/>
      <c r="AG19" s="62"/>
      <c r="AH19" s="62"/>
      <c r="AI19" s="62"/>
      <c r="AJ19" s="62"/>
      <c r="AK19" s="62"/>
      <c r="AL19" s="58"/>
      <c r="AM19" s="58"/>
      <c r="AN19" s="58"/>
      <c r="AO19" s="58"/>
      <c r="AP19" s="60"/>
      <c r="AQ19" s="61"/>
      <c r="AR19" s="58"/>
      <c r="AS19" s="58"/>
      <c r="AT19" s="58"/>
      <c r="AU19" s="58"/>
      <c r="AV19" s="63"/>
      <c r="AW19" s="63"/>
      <c r="AX19" s="63"/>
      <c r="AY19" s="63"/>
      <c r="AZ19" s="63"/>
      <c r="BA19" s="58"/>
      <c r="BB19" s="58"/>
      <c r="BC19" s="58"/>
      <c r="BD19" s="58"/>
      <c r="BE19" s="60"/>
      <c r="BF19" s="61"/>
      <c r="BG19" s="58"/>
      <c r="BH19" s="58"/>
      <c r="BI19" s="58"/>
      <c r="BJ19" s="58"/>
      <c r="BK19" s="64"/>
      <c r="BL19" s="64"/>
      <c r="BM19" s="64"/>
      <c r="BN19" s="64"/>
      <c r="BO19" s="64"/>
      <c r="BP19" s="58"/>
      <c r="BQ19" s="58"/>
      <c r="BR19" s="58"/>
      <c r="BS19" s="58"/>
      <c r="BT19" s="60"/>
    </row>
    <row r="20" spans="1:73" ht="18" customHeight="1" x14ac:dyDescent="0.3">
      <c r="B20" s="47" t="s">
        <v>36</v>
      </c>
      <c r="C20" s="48" t="s">
        <v>100</v>
      </c>
      <c r="D20" s="49"/>
      <c r="E20" s="50">
        <v>5</v>
      </c>
      <c r="F20" s="51">
        <v>5</v>
      </c>
      <c r="G20" s="52">
        <f>E20-F20</f>
        <v>0</v>
      </c>
      <c r="H20" s="53">
        <v>2</v>
      </c>
      <c r="I20" s="133"/>
      <c r="J20" s="132"/>
      <c r="K20" s="54">
        <f>J20-I20+1</f>
        <v>1</v>
      </c>
      <c r="L20" s="55">
        <f>F20/E20</f>
        <v>1</v>
      </c>
      <c r="M20" s="61"/>
      <c r="N20" s="58"/>
      <c r="O20" s="58"/>
      <c r="P20" s="58"/>
      <c r="Q20" s="58"/>
      <c r="R20" s="59"/>
      <c r="S20" s="59"/>
      <c r="T20" s="59"/>
      <c r="U20" s="59"/>
      <c r="V20" s="59"/>
      <c r="W20" s="58"/>
      <c r="X20" s="58"/>
      <c r="Y20" s="58"/>
      <c r="Z20" s="58"/>
      <c r="AA20" s="60"/>
      <c r="AB20" s="130"/>
      <c r="AC20" s="130"/>
      <c r="AD20" s="131"/>
      <c r="AE20" s="58"/>
      <c r="AF20" s="58"/>
      <c r="AG20" s="62"/>
      <c r="AH20" s="62"/>
      <c r="AI20" s="62"/>
      <c r="AJ20" s="62"/>
      <c r="AK20" s="62"/>
      <c r="AL20" s="58"/>
      <c r="AM20" s="58"/>
      <c r="AN20" s="58"/>
      <c r="AO20" s="58"/>
      <c r="AP20" s="60"/>
      <c r="AQ20" s="61"/>
      <c r="AR20" s="58"/>
      <c r="AS20" s="58"/>
      <c r="AT20" s="58"/>
      <c r="AU20" s="58"/>
      <c r="AV20" s="63"/>
      <c r="AW20" s="63"/>
      <c r="AX20" s="63"/>
      <c r="AY20" s="63"/>
      <c r="AZ20" s="63"/>
      <c r="BA20" s="58"/>
      <c r="BB20" s="58"/>
      <c r="BC20" s="58"/>
      <c r="BD20" s="58"/>
      <c r="BE20" s="60"/>
      <c r="BF20" s="61"/>
      <c r="BG20" s="58"/>
      <c r="BH20" s="58"/>
      <c r="BI20" s="58"/>
      <c r="BJ20" s="58"/>
      <c r="BK20" s="64"/>
      <c r="BL20" s="64"/>
      <c r="BM20" s="64"/>
      <c r="BN20" s="64"/>
      <c r="BO20" s="64"/>
      <c r="BP20" s="58"/>
      <c r="BQ20" s="58"/>
      <c r="BR20" s="58"/>
      <c r="BS20" s="58"/>
      <c r="BT20" s="60"/>
    </row>
    <row r="21" spans="1:73" ht="18" customHeight="1" x14ac:dyDescent="0.3">
      <c r="B21" s="47" t="s">
        <v>90</v>
      </c>
      <c r="C21" s="48"/>
      <c r="D21" s="49"/>
      <c r="E21" s="50">
        <v>5</v>
      </c>
      <c r="F21" s="51"/>
      <c r="G21" s="52">
        <f t="shared" si="3"/>
        <v>5</v>
      </c>
      <c r="H21" s="53">
        <v>2</v>
      </c>
      <c r="I21" s="133"/>
      <c r="J21" s="133"/>
      <c r="K21" s="54">
        <f t="shared" si="4"/>
        <v>1</v>
      </c>
      <c r="L21" s="55">
        <f t="shared" si="0"/>
        <v>0</v>
      </c>
      <c r="M21" s="61"/>
      <c r="N21" s="58"/>
      <c r="O21" s="58"/>
      <c r="P21" s="58"/>
      <c r="Q21" s="58"/>
      <c r="R21" s="59"/>
      <c r="S21" s="59"/>
      <c r="T21" s="59"/>
      <c r="U21" s="59"/>
      <c r="V21" s="59"/>
      <c r="W21" s="58"/>
      <c r="X21" s="58"/>
      <c r="Y21" s="58"/>
      <c r="Z21" s="58"/>
      <c r="AB21" s="61"/>
      <c r="AC21" s="58"/>
      <c r="AD21" s="58"/>
      <c r="AE21" s="131"/>
      <c r="AF21" s="131"/>
      <c r="AG21" s="62"/>
      <c r="AH21" s="62"/>
      <c r="AI21" s="62"/>
      <c r="AJ21" s="62"/>
      <c r="AK21" s="62"/>
      <c r="AL21" s="58"/>
      <c r="AM21" s="58"/>
      <c r="AN21" s="58"/>
      <c r="AO21" s="58"/>
      <c r="AP21" s="60"/>
      <c r="AQ21" s="61"/>
      <c r="AR21" s="58"/>
      <c r="AS21" s="58"/>
      <c r="AT21" s="58"/>
      <c r="AU21" s="58"/>
      <c r="AV21" s="63"/>
      <c r="AW21" s="63"/>
      <c r="AX21" s="63"/>
      <c r="AY21" s="63"/>
      <c r="AZ21" s="63"/>
      <c r="BA21" s="58"/>
      <c r="BB21" s="58"/>
      <c r="BC21" s="58"/>
      <c r="BD21" s="58"/>
      <c r="BE21" s="60"/>
      <c r="BF21" s="61"/>
      <c r="BG21" s="58"/>
      <c r="BH21" s="58"/>
      <c r="BI21" s="58"/>
      <c r="BJ21" s="58"/>
      <c r="BK21" s="64"/>
      <c r="BL21" s="64"/>
      <c r="BM21" s="64"/>
      <c r="BN21" s="64"/>
      <c r="BO21" s="64"/>
      <c r="BP21" s="58"/>
      <c r="BQ21" s="58"/>
      <c r="BR21" s="58"/>
      <c r="BS21" s="58"/>
      <c r="BT21" s="60"/>
    </row>
    <row r="22" spans="1:73" ht="15.75" customHeight="1" x14ac:dyDescent="0.3">
      <c r="B22" s="47">
        <v>3</v>
      </c>
      <c r="C22" s="65" t="s">
        <v>37</v>
      </c>
      <c r="D22" s="66"/>
      <c r="E22" s="36">
        <f>SUM(E23:E27)</f>
        <v>55</v>
      </c>
      <c r="F22" s="37">
        <f>SUM(F23:F27)</f>
        <v>55</v>
      </c>
      <c r="G22" s="38">
        <f>SUM(E22-F22)</f>
        <v>0</v>
      </c>
      <c r="H22" s="67"/>
      <c r="I22" s="134"/>
      <c r="J22" s="135"/>
      <c r="K22" s="68">
        <v>17</v>
      </c>
      <c r="L22" s="43">
        <f t="shared" si="0"/>
        <v>1</v>
      </c>
      <c r="M22" s="44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4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6"/>
      <c r="AQ22" s="44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6"/>
      <c r="BF22" s="44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6"/>
    </row>
    <row r="23" spans="1:73" ht="15.75" customHeight="1" x14ac:dyDescent="0.3">
      <c r="B23" s="47" t="s">
        <v>87</v>
      </c>
      <c r="C23" s="48" t="s">
        <v>102</v>
      </c>
      <c r="D23" s="49"/>
      <c r="E23" s="50">
        <v>5</v>
      </c>
      <c r="F23" s="51">
        <v>5</v>
      </c>
      <c r="G23" s="52">
        <f t="shared" ref="G23:G27" si="5">E23-F23</f>
        <v>0</v>
      </c>
      <c r="H23" s="53">
        <v>3</v>
      </c>
      <c r="I23" s="133"/>
      <c r="J23" s="132"/>
      <c r="K23" s="54">
        <f t="shared" ref="K23:K27" si="6">J23-I23+1</f>
        <v>1</v>
      </c>
      <c r="L23" s="55">
        <f t="shared" si="0"/>
        <v>1</v>
      </c>
      <c r="M23" s="61"/>
      <c r="N23" s="58"/>
      <c r="O23" s="58"/>
      <c r="P23" s="58"/>
      <c r="Q23" s="58"/>
      <c r="R23" s="59"/>
      <c r="S23" s="59"/>
      <c r="T23" s="59"/>
      <c r="U23" s="59"/>
      <c r="V23" s="59"/>
      <c r="W23" s="58"/>
      <c r="X23" s="58"/>
      <c r="Y23" s="58"/>
      <c r="Z23" s="58"/>
      <c r="AA23" s="60"/>
      <c r="AB23" s="58"/>
      <c r="AC23" s="58"/>
      <c r="AD23" s="58"/>
      <c r="AE23" s="58"/>
      <c r="AF23" s="58"/>
      <c r="AG23" s="69"/>
      <c r="AH23" s="69"/>
      <c r="AI23" s="69"/>
      <c r="AJ23" s="62"/>
      <c r="AK23" s="62"/>
      <c r="AL23" s="58"/>
      <c r="AM23" s="58"/>
      <c r="AN23" s="58"/>
      <c r="AO23" s="58"/>
      <c r="AP23" s="60"/>
      <c r="AQ23" s="61"/>
      <c r="AR23" s="58"/>
      <c r="AS23" s="58"/>
      <c r="AT23" s="58"/>
      <c r="AU23" s="58"/>
      <c r="AV23" s="63"/>
      <c r="AW23" s="63"/>
      <c r="AX23" s="63"/>
      <c r="AY23" s="63"/>
      <c r="AZ23" s="63"/>
      <c r="BA23" s="58"/>
      <c r="BB23" s="58"/>
      <c r="BC23" s="58"/>
      <c r="BD23" s="58"/>
      <c r="BE23" s="60"/>
      <c r="BF23" s="61"/>
      <c r="BG23" s="58"/>
      <c r="BH23" s="58"/>
      <c r="BI23" s="58"/>
      <c r="BJ23" s="58"/>
      <c r="BK23" s="64"/>
      <c r="BL23" s="64"/>
      <c r="BM23" s="64"/>
      <c r="BN23" s="64"/>
      <c r="BO23" s="64"/>
      <c r="BP23" s="58"/>
      <c r="BQ23" s="58"/>
      <c r="BR23" s="58"/>
      <c r="BS23" s="58"/>
      <c r="BT23" s="60"/>
    </row>
    <row r="24" spans="1:73" ht="15.75" customHeight="1" x14ac:dyDescent="0.3">
      <c r="B24" s="47" t="s">
        <v>82</v>
      </c>
      <c r="C24" s="48" t="s">
        <v>103</v>
      </c>
      <c r="D24" s="49"/>
      <c r="E24" s="50">
        <v>15</v>
      </c>
      <c r="F24" s="51">
        <v>15</v>
      </c>
      <c r="G24" s="52">
        <f t="shared" si="5"/>
        <v>0</v>
      </c>
      <c r="H24" s="53">
        <v>3</v>
      </c>
      <c r="I24" s="132"/>
      <c r="J24" s="132"/>
      <c r="K24" s="54">
        <f t="shared" si="6"/>
        <v>1</v>
      </c>
      <c r="L24" s="55">
        <f t="shared" si="0"/>
        <v>1</v>
      </c>
      <c r="M24" s="61"/>
      <c r="N24" s="58"/>
      <c r="O24" s="58"/>
      <c r="P24" s="58"/>
      <c r="Q24" s="58"/>
      <c r="R24" s="59"/>
      <c r="S24" s="59"/>
      <c r="T24" s="59"/>
      <c r="U24" s="59"/>
      <c r="V24" s="59"/>
      <c r="W24" s="58"/>
      <c r="X24" s="58"/>
      <c r="Y24" s="58"/>
      <c r="Z24" s="58"/>
      <c r="AA24" s="60"/>
      <c r="AB24" s="61"/>
      <c r="AC24" s="58"/>
      <c r="AD24" s="58"/>
      <c r="AF24" s="58"/>
      <c r="AG24" s="62"/>
      <c r="AH24" s="62"/>
      <c r="AI24" s="69"/>
      <c r="AJ24" s="69"/>
      <c r="AK24" s="62"/>
      <c r="AL24" s="58"/>
      <c r="AM24" s="58"/>
      <c r="AN24" s="58"/>
      <c r="AO24" s="58"/>
      <c r="AP24" s="60"/>
      <c r="AQ24" s="61"/>
      <c r="AR24" s="58"/>
      <c r="AS24" s="58"/>
      <c r="AT24" s="58"/>
      <c r="AU24" s="58"/>
      <c r="AV24" s="63"/>
      <c r="AW24" s="63"/>
      <c r="AX24" s="63"/>
      <c r="AY24" s="63"/>
      <c r="AZ24" s="63"/>
      <c r="BA24" s="58"/>
      <c r="BB24" s="58"/>
      <c r="BC24" s="58"/>
      <c r="BD24" s="58"/>
      <c r="BE24" s="60"/>
      <c r="BF24" s="61"/>
      <c r="BG24" s="58"/>
      <c r="BH24" s="58"/>
      <c r="BI24" s="58"/>
      <c r="BJ24" s="58"/>
      <c r="BK24" s="64"/>
      <c r="BL24" s="64"/>
      <c r="BM24" s="64"/>
      <c r="BN24" s="64"/>
      <c r="BO24" s="64"/>
      <c r="BP24" s="58"/>
      <c r="BQ24" s="58"/>
      <c r="BR24" s="58"/>
      <c r="BS24" s="58"/>
      <c r="BT24" s="60"/>
    </row>
    <row r="25" spans="1:73" ht="15.75" customHeight="1" x14ac:dyDescent="0.3">
      <c r="B25" s="47" t="s">
        <v>38</v>
      </c>
      <c r="C25" s="48" t="s">
        <v>104</v>
      </c>
      <c r="D25" s="49"/>
      <c r="E25" s="50">
        <v>20</v>
      </c>
      <c r="F25" s="51">
        <v>20</v>
      </c>
      <c r="G25" s="52">
        <f t="shared" si="5"/>
        <v>0</v>
      </c>
      <c r="H25" s="53">
        <v>3</v>
      </c>
      <c r="I25" s="132"/>
      <c r="J25" s="132"/>
      <c r="K25" s="54">
        <f t="shared" si="6"/>
        <v>1</v>
      </c>
      <c r="L25" s="55">
        <f t="shared" si="0"/>
        <v>1</v>
      </c>
      <c r="M25" s="61"/>
      <c r="N25" s="58"/>
      <c r="O25" s="58"/>
      <c r="P25" s="58"/>
      <c r="Q25" s="58"/>
      <c r="R25" s="59"/>
      <c r="S25" s="59"/>
      <c r="T25" s="59"/>
      <c r="U25" s="59"/>
      <c r="V25" s="59"/>
      <c r="W25" s="58"/>
      <c r="X25" s="58"/>
      <c r="Y25" s="58"/>
      <c r="Z25" s="58"/>
      <c r="AA25" s="60"/>
      <c r="AB25" s="61"/>
      <c r="AC25" s="58"/>
      <c r="AE25" s="58"/>
      <c r="AF25" s="58"/>
      <c r="AG25" s="62"/>
      <c r="AH25" s="62"/>
      <c r="AI25" s="62"/>
      <c r="AJ25" s="69"/>
      <c r="AK25" s="69"/>
      <c r="AL25" s="58"/>
      <c r="AM25" s="58"/>
      <c r="AN25" s="58"/>
      <c r="AO25" s="58"/>
      <c r="AP25" s="60"/>
      <c r="AQ25" s="61"/>
      <c r="AR25" s="58"/>
      <c r="AS25" s="58"/>
      <c r="AT25" s="58"/>
      <c r="AU25" s="58"/>
      <c r="AV25" s="63"/>
      <c r="AW25" s="63"/>
      <c r="AX25" s="63"/>
      <c r="AY25" s="63"/>
      <c r="AZ25" s="63"/>
      <c r="BA25" s="58"/>
      <c r="BB25" s="58"/>
      <c r="BC25" s="58"/>
      <c r="BD25" s="58"/>
      <c r="BE25" s="60"/>
      <c r="BF25" s="61"/>
      <c r="BG25" s="58"/>
      <c r="BH25" s="58"/>
      <c r="BI25" s="58"/>
      <c r="BJ25" s="58"/>
      <c r="BK25" s="64"/>
      <c r="BL25" s="64"/>
      <c r="BM25" s="64"/>
      <c r="BN25" s="64"/>
      <c r="BO25" s="64"/>
      <c r="BP25" s="58"/>
      <c r="BQ25" s="58"/>
      <c r="BR25" s="58"/>
      <c r="BS25" s="58"/>
      <c r="BT25" s="60"/>
    </row>
    <row r="26" spans="1:73" ht="15.75" customHeight="1" x14ac:dyDescent="0.3">
      <c r="B26" s="47" t="s">
        <v>39</v>
      </c>
      <c r="C26" s="48" t="s">
        <v>105</v>
      </c>
      <c r="D26" s="49"/>
      <c r="E26" s="50">
        <v>10</v>
      </c>
      <c r="F26" s="51">
        <v>10</v>
      </c>
      <c r="G26" s="52">
        <f t="shared" si="5"/>
        <v>0</v>
      </c>
      <c r="H26" s="53">
        <v>3</v>
      </c>
      <c r="I26" s="132"/>
      <c r="J26" s="132"/>
      <c r="K26" s="54">
        <f t="shared" si="6"/>
        <v>1</v>
      </c>
      <c r="L26" s="55">
        <f t="shared" si="0"/>
        <v>1</v>
      </c>
      <c r="M26" s="61"/>
      <c r="N26" s="58"/>
      <c r="O26" s="58"/>
      <c r="P26" s="58"/>
      <c r="Q26" s="58"/>
      <c r="R26" s="59"/>
      <c r="S26" s="59"/>
      <c r="T26" s="59"/>
      <c r="U26" s="59"/>
      <c r="V26" s="59"/>
      <c r="W26" s="58"/>
      <c r="X26" s="58"/>
      <c r="Y26" s="58"/>
      <c r="Z26" s="58"/>
      <c r="AA26" s="60"/>
      <c r="AB26" s="61"/>
      <c r="AC26" s="58"/>
      <c r="AD26" s="58"/>
      <c r="AE26" s="58"/>
      <c r="AF26" s="58"/>
      <c r="AG26" s="62"/>
      <c r="AH26" s="62"/>
      <c r="AI26" s="62"/>
      <c r="AJ26" s="62"/>
      <c r="AK26" s="62"/>
      <c r="AL26" s="69"/>
      <c r="AM26" s="69"/>
      <c r="AN26" s="58"/>
      <c r="AO26" s="58"/>
      <c r="AP26" s="60"/>
      <c r="AQ26" s="61"/>
      <c r="AR26" s="58"/>
      <c r="AS26" s="58"/>
      <c r="AT26" s="58"/>
      <c r="AU26" s="58"/>
      <c r="AV26" s="63"/>
      <c r="AW26" s="63"/>
      <c r="AX26" s="63"/>
      <c r="AY26" s="63"/>
      <c r="AZ26" s="63"/>
      <c r="BA26" s="58"/>
      <c r="BB26" s="58"/>
      <c r="BC26" s="58"/>
      <c r="BD26" s="58"/>
      <c r="BE26" s="60"/>
      <c r="BF26" s="61"/>
      <c r="BG26" s="58"/>
      <c r="BH26" s="58"/>
      <c r="BI26" s="58"/>
      <c r="BJ26" s="58"/>
      <c r="BK26" s="64"/>
      <c r="BL26" s="64"/>
      <c r="BM26" s="64"/>
      <c r="BN26" s="64"/>
      <c r="BO26" s="64"/>
      <c r="BP26" s="58"/>
      <c r="BQ26" s="58"/>
      <c r="BR26" s="58"/>
      <c r="BS26" s="58"/>
      <c r="BT26" s="60"/>
    </row>
    <row r="27" spans="1:73" ht="15.75" customHeight="1" x14ac:dyDescent="0.3">
      <c r="B27" s="47" t="s">
        <v>40</v>
      </c>
      <c r="C27" s="48" t="s">
        <v>100</v>
      </c>
      <c r="D27" s="49"/>
      <c r="E27" s="50">
        <v>5</v>
      </c>
      <c r="F27" s="51">
        <v>5</v>
      </c>
      <c r="G27" s="52">
        <f t="shared" si="5"/>
        <v>0</v>
      </c>
      <c r="H27" s="53">
        <v>3</v>
      </c>
      <c r="I27" s="132"/>
      <c r="J27" s="132"/>
      <c r="K27" s="54">
        <f t="shared" si="6"/>
        <v>1</v>
      </c>
      <c r="L27" s="55">
        <f t="shared" si="0"/>
        <v>1</v>
      </c>
      <c r="M27" s="61"/>
      <c r="N27" s="58"/>
      <c r="O27" s="58"/>
      <c r="P27" s="58"/>
      <c r="Q27" s="58"/>
      <c r="R27" s="59"/>
      <c r="S27" s="59"/>
      <c r="T27" s="59"/>
      <c r="U27" s="59"/>
      <c r="V27" s="59"/>
      <c r="W27" s="58"/>
      <c r="X27" s="58"/>
      <c r="Y27" s="58"/>
      <c r="Z27" s="58"/>
      <c r="AA27" s="60"/>
      <c r="AB27" s="61"/>
      <c r="AC27" s="58"/>
      <c r="AD27" s="58"/>
      <c r="AE27" s="58"/>
      <c r="AF27" s="58"/>
      <c r="AG27" s="62"/>
      <c r="AH27" s="62"/>
      <c r="AI27" s="62"/>
      <c r="AJ27" s="62"/>
      <c r="AK27" s="62"/>
      <c r="AL27" s="58"/>
      <c r="AM27" s="58"/>
      <c r="AN27" s="69"/>
      <c r="AO27" s="69"/>
      <c r="AP27" s="69"/>
      <c r="AQ27" s="61"/>
      <c r="AR27" s="58"/>
      <c r="AS27" s="58"/>
      <c r="AT27" s="58"/>
      <c r="AU27" s="58"/>
      <c r="AV27" s="63"/>
      <c r="AW27" s="63"/>
      <c r="AX27" s="63"/>
      <c r="AY27" s="63"/>
      <c r="AZ27" s="63"/>
      <c r="BA27" s="58"/>
      <c r="BB27" s="58"/>
      <c r="BC27" s="58"/>
      <c r="BD27" s="58"/>
      <c r="BE27" s="60"/>
      <c r="BF27" s="61"/>
      <c r="BG27" s="58"/>
      <c r="BH27" s="58"/>
      <c r="BI27" s="58"/>
      <c r="BJ27" s="58"/>
      <c r="BK27" s="64"/>
      <c r="BL27" s="64"/>
      <c r="BM27" s="64"/>
      <c r="BN27" s="64"/>
      <c r="BO27" s="64"/>
      <c r="BP27" s="58"/>
      <c r="BQ27" s="58"/>
      <c r="BR27" s="58"/>
      <c r="BS27" s="58"/>
      <c r="BT27" s="60"/>
    </row>
    <row r="28" spans="1:73" ht="15.75" customHeight="1" x14ac:dyDescent="0.3">
      <c r="B28" s="47">
        <v>4</v>
      </c>
      <c r="C28" s="65" t="s">
        <v>41</v>
      </c>
      <c r="D28" s="66"/>
      <c r="E28" s="36">
        <f>SUM(E29:E32)</f>
        <v>14</v>
      </c>
      <c r="F28" s="37">
        <f>SUM(F29:F32)</f>
        <v>14</v>
      </c>
      <c r="G28" s="38">
        <f>SUM(E28-F28)</f>
        <v>0</v>
      </c>
      <c r="H28" s="67"/>
      <c r="I28" s="134"/>
      <c r="J28" s="135"/>
      <c r="K28" s="68">
        <v>13</v>
      </c>
      <c r="L28" s="43">
        <f t="shared" si="0"/>
        <v>1</v>
      </c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4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6"/>
      <c r="AQ28" s="44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6"/>
      <c r="BF28" s="44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6"/>
    </row>
    <row r="29" spans="1:73" ht="15.75" customHeight="1" x14ac:dyDescent="0.3">
      <c r="B29" s="47" t="s">
        <v>42</v>
      </c>
      <c r="C29" s="48" t="s">
        <v>106</v>
      </c>
      <c r="D29" s="49"/>
      <c r="E29" s="50">
        <v>3</v>
      </c>
      <c r="F29" s="51">
        <v>3</v>
      </c>
      <c r="G29" s="52">
        <f t="shared" ref="G29:G31" si="7">E29-F29</f>
        <v>0</v>
      </c>
      <c r="H29" s="53">
        <v>4</v>
      </c>
      <c r="I29" s="133"/>
      <c r="J29" s="137"/>
      <c r="K29" s="54">
        <f t="shared" ref="K29:K31" si="8">J29-I29+1</f>
        <v>1</v>
      </c>
      <c r="L29" s="55">
        <f t="shared" si="0"/>
        <v>1</v>
      </c>
      <c r="M29" s="61"/>
      <c r="N29" s="58"/>
      <c r="O29" s="58"/>
      <c r="P29" s="58"/>
      <c r="Q29" s="58"/>
      <c r="R29" s="59"/>
      <c r="S29" s="59"/>
      <c r="T29" s="59"/>
      <c r="U29" s="59"/>
      <c r="V29" s="59"/>
      <c r="W29" s="58"/>
      <c r="X29" s="58"/>
      <c r="Y29" s="58"/>
      <c r="Z29" s="58"/>
      <c r="AA29" s="60"/>
      <c r="AB29" s="61"/>
      <c r="AC29" s="58"/>
      <c r="AD29" s="58"/>
      <c r="AE29" s="58"/>
      <c r="AF29" s="58"/>
      <c r="AG29" s="62"/>
      <c r="AH29" s="62"/>
      <c r="AI29" s="62"/>
      <c r="AJ29" s="62"/>
      <c r="AK29" s="62"/>
      <c r="AL29" s="58"/>
      <c r="AM29" s="58"/>
      <c r="AN29" s="58"/>
      <c r="AO29" s="58"/>
      <c r="AP29" s="60"/>
      <c r="AQ29" s="58"/>
      <c r="AR29" s="58"/>
      <c r="AS29" s="70"/>
      <c r="AT29" s="70"/>
      <c r="AU29" s="70"/>
      <c r="AV29" s="63"/>
      <c r="AW29" s="63"/>
      <c r="AX29" s="83"/>
      <c r="AY29" s="83"/>
      <c r="AZ29" s="83"/>
      <c r="BA29" s="58"/>
      <c r="BB29" s="58"/>
      <c r="BC29" s="58"/>
      <c r="BD29" s="58"/>
      <c r="BE29" s="60"/>
      <c r="BF29" s="58"/>
      <c r="BH29" s="58"/>
      <c r="BI29" s="58"/>
      <c r="BJ29" s="58"/>
      <c r="BK29" s="71"/>
      <c r="BL29" s="71"/>
      <c r="BM29" s="71"/>
      <c r="BN29" s="64"/>
      <c r="BO29" s="64"/>
      <c r="BP29" s="58"/>
      <c r="BQ29" s="58"/>
      <c r="BR29" s="58"/>
      <c r="BS29" s="58"/>
      <c r="BT29" s="60"/>
    </row>
    <row r="30" spans="1:73" ht="15.75" customHeight="1" x14ac:dyDescent="0.3">
      <c r="A30" s="73"/>
      <c r="B30" s="74" t="s">
        <v>43</v>
      </c>
      <c r="C30" s="48" t="s">
        <v>107</v>
      </c>
      <c r="D30" s="75"/>
      <c r="E30" s="76">
        <v>3</v>
      </c>
      <c r="F30" s="76">
        <v>3</v>
      </c>
      <c r="G30" s="77">
        <f t="shared" si="7"/>
        <v>0</v>
      </c>
      <c r="H30" s="53">
        <v>4</v>
      </c>
      <c r="I30" s="133"/>
      <c r="J30" s="136"/>
      <c r="K30" s="78">
        <f t="shared" si="8"/>
        <v>1</v>
      </c>
      <c r="L30" s="79">
        <f t="shared" si="0"/>
        <v>1</v>
      </c>
      <c r="M30" s="70"/>
      <c r="N30" s="70"/>
      <c r="O30" s="70"/>
      <c r="P30" s="70"/>
      <c r="Q30" s="70"/>
      <c r="R30" s="80"/>
      <c r="S30" s="80"/>
      <c r="T30" s="80"/>
      <c r="U30" s="80"/>
      <c r="V30" s="80"/>
      <c r="W30" s="70"/>
      <c r="X30" s="70"/>
      <c r="Y30" s="70"/>
      <c r="Z30" s="70"/>
      <c r="AA30" s="81"/>
      <c r="AB30" s="70"/>
      <c r="AC30" s="70"/>
      <c r="AD30" s="70"/>
      <c r="AE30" s="70"/>
      <c r="AF30" s="70"/>
      <c r="AG30" s="82"/>
      <c r="AH30" s="82"/>
      <c r="AI30" s="82"/>
      <c r="AJ30" s="82"/>
      <c r="AK30" s="82"/>
      <c r="AL30" s="70"/>
      <c r="AM30" s="70"/>
      <c r="AN30" s="70"/>
      <c r="AO30" s="70"/>
      <c r="AP30" s="60"/>
      <c r="AQ30" s="70"/>
      <c r="AR30" s="70"/>
      <c r="AS30" s="70"/>
      <c r="AT30" s="58"/>
      <c r="AU30" s="70"/>
      <c r="AV30" s="83"/>
      <c r="AW30" s="83"/>
      <c r="AX30" s="83"/>
      <c r="AY30" s="83"/>
      <c r="AZ30" s="83"/>
      <c r="BA30" s="70"/>
      <c r="BB30" s="70"/>
      <c r="BC30" s="70"/>
      <c r="BD30" s="70"/>
      <c r="BE30" s="81"/>
      <c r="BF30" s="72"/>
      <c r="BG30" s="70"/>
      <c r="BH30" s="72"/>
      <c r="BI30" s="72"/>
      <c r="BK30" s="84"/>
      <c r="BL30" s="84"/>
      <c r="BM30" s="71"/>
      <c r="BN30" s="71"/>
      <c r="BO30" s="71"/>
      <c r="BP30" s="70"/>
      <c r="BQ30" s="70"/>
      <c r="BR30" s="70"/>
      <c r="BS30" s="70"/>
      <c r="BT30" s="81"/>
      <c r="BU30" s="85"/>
    </row>
    <row r="31" spans="1:73" ht="15.75" customHeight="1" x14ac:dyDescent="0.3">
      <c r="A31" s="73"/>
      <c r="B31" s="74" t="s">
        <v>44</v>
      </c>
      <c r="C31" s="70" t="s">
        <v>108</v>
      </c>
      <c r="D31" s="75"/>
      <c r="E31" s="76">
        <v>5</v>
      </c>
      <c r="F31" s="76">
        <v>5</v>
      </c>
      <c r="G31" s="77">
        <f t="shared" si="7"/>
        <v>0</v>
      </c>
      <c r="H31" s="53">
        <v>4</v>
      </c>
      <c r="I31" s="133"/>
      <c r="J31" s="136"/>
      <c r="K31" s="78">
        <f t="shared" si="8"/>
        <v>1</v>
      </c>
      <c r="L31" s="79">
        <f t="shared" si="0"/>
        <v>1</v>
      </c>
      <c r="M31" s="70"/>
      <c r="N31" s="70"/>
      <c r="O31" s="70"/>
      <c r="P31" s="70"/>
      <c r="Q31" s="70"/>
      <c r="R31" s="80"/>
      <c r="S31" s="80"/>
      <c r="T31" s="80"/>
      <c r="U31" s="80"/>
      <c r="V31" s="80"/>
      <c r="W31" s="70"/>
      <c r="X31" s="70"/>
      <c r="Y31" s="70"/>
      <c r="Z31" s="70"/>
      <c r="AA31" s="81"/>
      <c r="AB31" s="70"/>
      <c r="AC31" s="70"/>
      <c r="AD31" s="70"/>
      <c r="AE31" s="70"/>
      <c r="AF31" s="70"/>
      <c r="AG31" s="82"/>
      <c r="AH31" s="82"/>
      <c r="AI31" s="82"/>
      <c r="AJ31" s="82"/>
      <c r="AK31" s="82"/>
      <c r="AL31" s="70"/>
      <c r="AM31" s="70"/>
      <c r="AN31" s="70"/>
      <c r="AO31" s="70"/>
      <c r="AP31" s="60"/>
      <c r="AQ31" s="70"/>
      <c r="AR31" s="70"/>
      <c r="AS31" s="70"/>
      <c r="AT31" s="70"/>
      <c r="AU31" s="70"/>
      <c r="AV31" s="83"/>
      <c r="AW31" s="83"/>
      <c r="AX31" s="83"/>
      <c r="AY31" s="83"/>
      <c r="AZ31" s="83"/>
      <c r="BA31" s="70"/>
      <c r="BB31" s="70"/>
      <c r="BC31" s="70"/>
      <c r="BD31" s="70"/>
      <c r="BE31" s="81"/>
      <c r="BF31" s="72"/>
      <c r="BG31" s="70"/>
      <c r="BH31" s="70"/>
      <c r="BI31" s="70"/>
      <c r="BJ31" s="70"/>
      <c r="BK31" s="84"/>
      <c r="BL31" s="84"/>
      <c r="BM31" s="84"/>
      <c r="BN31" s="84"/>
      <c r="BO31" s="84"/>
      <c r="BP31" s="71"/>
      <c r="BQ31" s="71"/>
      <c r="BR31" s="70"/>
      <c r="BS31" s="70"/>
      <c r="BT31" s="81"/>
      <c r="BU31" s="85"/>
    </row>
    <row r="32" spans="1:73" ht="16.5" customHeight="1" thickBot="1" x14ac:dyDescent="0.35">
      <c r="B32" s="86" t="s">
        <v>45</v>
      </c>
      <c r="C32" s="87" t="s">
        <v>109</v>
      </c>
      <c r="D32" s="88"/>
      <c r="E32" s="89">
        <v>3</v>
      </c>
      <c r="F32" s="90">
        <v>3</v>
      </c>
      <c r="G32" s="91">
        <f>E32-F32</f>
        <v>0</v>
      </c>
      <c r="H32" s="53">
        <v>4</v>
      </c>
      <c r="I32" s="133"/>
      <c r="J32" s="133"/>
      <c r="K32" s="92">
        <f>J32-I32+1</f>
        <v>1</v>
      </c>
      <c r="L32" s="93">
        <f>F32/E32</f>
        <v>1</v>
      </c>
      <c r="M32" s="94"/>
      <c r="N32" s="95"/>
      <c r="O32" s="95"/>
      <c r="P32" s="95"/>
      <c r="Q32" s="95"/>
      <c r="R32" s="96"/>
      <c r="S32" s="96"/>
      <c r="T32" s="96"/>
      <c r="U32" s="96"/>
      <c r="V32" s="96"/>
      <c r="W32" s="95"/>
      <c r="X32" s="95"/>
      <c r="Y32" s="95"/>
      <c r="Z32" s="95"/>
      <c r="AA32" s="97"/>
      <c r="AB32" s="94"/>
      <c r="AC32" s="95"/>
      <c r="AD32" s="95"/>
      <c r="AE32" s="95"/>
      <c r="AF32" s="95"/>
      <c r="AG32" s="98"/>
      <c r="AH32" s="98"/>
      <c r="AI32" s="98"/>
      <c r="AJ32" s="98"/>
      <c r="AK32" s="98"/>
      <c r="AL32" s="95"/>
      <c r="AM32" s="95"/>
      <c r="AN32" s="95"/>
      <c r="AO32" s="95"/>
      <c r="AP32" s="97"/>
      <c r="AQ32" s="95"/>
      <c r="AR32" s="95"/>
      <c r="AS32" s="95"/>
      <c r="AT32" s="95"/>
      <c r="AU32" s="95"/>
      <c r="AV32" s="99"/>
      <c r="AW32" s="99"/>
      <c r="AX32" s="99"/>
      <c r="AY32" s="99"/>
      <c r="AZ32" s="99"/>
      <c r="BA32" s="95"/>
      <c r="BB32" s="95"/>
      <c r="BC32" s="95"/>
      <c r="BD32" s="95"/>
      <c r="BE32" s="97"/>
      <c r="BF32" s="94"/>
      <c r="BG32" s="95"/>
      <c r="BH32" s="95"/>
      <c r="BI32" s="95"/>
      <c r="BJ32" s="95"/>
      <c r="BK32" s="100"/>
      <c r="BL32" s="100"/>
      <c r="BM32" s="100"/>
      <c r="BN32" s="100"/>
      <c r="BO32" s="100"/>
      <c r="BP32" s="95"/>
      <c r="BQ32" s="95"/>
      <c r="BR32" s="71"/>
      <c r="BS32" s="71"/>
      <c r="BT32" s="71"/>
    </row>
    <row r="33" spans="1:83" ht="16.5" customHeight="1" thickBot="1" x14ac:dyDescent="0.35">
      <c r="B33" s="86" t="s">
        <v>45</v>
      </c>
      <c r="C33" s="87" t="s">
        <v>110</v>
      </c>
      <c r="D33" s="88"/>
      <c r="E33" s="89">
        <v>2</v>
      </c>
      <c r="F33" s="90">
        <v>2</v>
      </c>
      <c r="G33" s="91">
        <f>E33-F33</f>
        <v>0</v>
      </c>
      <c r="H33" s="53">
        <v>4</v>
      </c>
      <c r="I33" s="133"/>
      <c r="J33" s="133"/>
      <c r="K33" s="92">
        <f>J33-I33+1</f>
        <v>1</v>
      </c>
      <c r="L33" s="93">
        <f>F33/E33</f>
        <v>1</v>
      </c>
      <c r="M33" s="94"/>
      <c r="N33" s="95"/>
      <c r="O33" s="95"/>
      <c r="P33" s="95"/>
      <c r="Q33" s="95"/>
      <c r="R33" s="96"/>
      <c r="S33" s="96"/>
      <c r="T33" s="96"/>
      <c r="U33" s="96"/>
      <c r="V33" s="96"/>
      <c r="W33" s="95"/>
      <c r="X33" s="95"/>
      <c r="Y33" s="95"/>
      <c r="Z33" s="95"/>
      <c r="AA33" s="97"/>
      <c r="AB33" s="94"/>
      <c r="AC33" s="95"/>
      <c r="AD33" s="95"/>
      <c r="AE33" s="95"/>
      <c r="AF33" s="95"/>
      <c r="AG33" s="98"/>
      <c r="AH33" s="98"/>
      <c r="AI33" s="98"/>
      <c r="AJ33" s="98"/>
      <c r="AK33" s="98"/>
      <c r="AL33" s="95"/>
      <c r="AM33" s="95"/>
      <c r="AN33" s="95"/>
      <c r="AO33" s="95"/>
      <c r="AP33" s="97"/>
      <c r="AQ33" s="95"/>
      <c r="AR33" s="95"/>
      <c r="AS33" s="95"/>
      <c r="AT33" s="95"/>
      <c r="AU33" s="95"/>
      <c r="AV33" s="99"/>
      <c r="AW33" s="99"/>
      <c r="AX33" s="99"/>
      <c r="AY33" s="99"/>
      <c r="AZ33" s="99"/>
      <c r="BA33" s="95"/>
      <c r="BB33" s="95"/>
      <c r="BC33" s="95"/>
      <c r="BD33" s="95"/>
      <c r="BE33" s="97"/>
      <c r="BF33" s="94"/>
      <c r="BG33" s="95"/>
      <c r="BH33" s="95"/>
      <c r="BI33" s="95"/>
      <c r="BJ33" s="95"/>
      <c r="BK33" s="100"/>
      <c r="BL33" s="100"/>
      <c r="BM33" s="100"/>
      <c r="BN33" s="100"/>
      <c r="BO33" s="100"/>
      <c r="BP33" s="95"/>
      <c r="BQ33" s="95"/>
      <c r="BR33" s="71"/>
      <c r="BS33" s="71"/>
      <c r="BT33" s="71"/>
    </row>
    <row r="35" spans="1:83" ht="15.75" customHeight="1" x14ac:dyDescent="0.3">
      <c r="A35" s="73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</row>
    <row r="36" spans="1:83" ht="15.75" customHeight="1" x14ac:dyDescent="0.3">
      <c r="A36" s="73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</row>
    <row r="37" spans="1:83" ht="18.75" customHeight="1" x14ac:dyDescent="0.35">
      <c r="C37" s="101"/>
      <c r="D37" s="101"/>
    </row>
    <row r="38" spans="1:83" ht="18" customHeight="1" x14ac:dyDescent="0.3">
      <c r="E38" s="102" t="s">
        <v>26</v>
      </c>
      <c r="F38" s="102" t="s">
        <v>27</v>
      </c>
      <c r="G38" s="102" t="s">
        <v>28</v>
      </c>
      <c r="H38" s="102" t="s">
        <v>46</v>
      </c>
      <c r="I38" s="102" t="s">
        <v>47</v>
      </c>
    </row>
    <row r="39" spans="1:83" ht="15.75" customHeight="1" x14ac:dyDescent="0.3"/>
    <row r="40" spans="1:83" ht="18" customHeight="1" x14ac:dyDescent="0.3">
      <c r="C40" s="3" t="s">
        <v>48</v>
      </c>
      <c r="D40" s="103" t="s">
        <v>49</v>
      </c>
      <c r="E40" s="104">
        <f>SUM(E11:E15,E18:E21,E13:E27,E29:E32,E13:E36)</f>
        <v>499</v>
      </c>
      <c r="F40" s="104">
        <f>SUM(F11:F15,F18:F21,F13:F27,F29:F32,F13:F36)</f>
        <v>474</v>
      </c>
      <c r="G40" s="104">
        <f>SUM(G11:G15,G18:G21,G13:G27,G29:G32)</f>
        <v>15</v>
      </c>
      <c r="H40" s="104">
        <v>66</v>
      </c>
      <c r="I40" s="104">
        <f>E40/H40</f>
        <v>7.5606060606060606</v>
      </c>
      <c r="L40" s="105" t="s">
        <v>50</v>
      </c>
      <c r="M40" s="106">
        <v>1</v>
      </c>
      <c r="N40" s="106">
        <v>2</v>
      </c>
      <c r="O40" s="106">
        <v>3</v>
      </c>
      <c r="P40" s="106">
        <v>4</v>
      </c>
      <c r="Q40" s="106">
        <v>5</v>
      </c>
      <c r="R40" s="106">
        <v>6</v>
      </c>
      <c r="S40" s="106">
        <v>7</v>
      </c>
      <c r="T40" s="106">
        <v>8</v>
      </c>
      <c r="U40" s="106">
        <v>9</v>
      </c>
      <c r="V40" s="106">
        <v>10</v>
      </c>
      <c r="W40" s="106">
        <v>11</v>
      </c>
      <c r="X40" s="106">
        <v>12</v>
      </c>
      <c r="Y40" s="106">
        <v>13</v>
      </c>
      <c r="Z40" s="106">
        <v>14</v>
      </c>
      <c r="AA40" s="106">
        <v>15</v>
      </c>
      <c r="AB40" s="106">
        <v>16</v>
      </c>
      <c r="AC40" s="106">
        <v>17</v>
      </c>
      <c r="AD40" s="106">
        <v>18</v>
      </c>
      <c r="AE40" s="106">
        <v>19</v>
      </c>
      <c r="AF40" s="106">
        <v>20</v>
      </c>
      <c r="AG40" s="106">
        <v>21</v>
      </c>
      <c r="AH40" s="106">
        <v>22</v>
      </c>
      <c r="AI40" s="106">
        <v>23</v>
      </c>
      <c r="AJ40" s="106">
        <v>24</v>
      </c>
      <c r="AK40" s="106">
        <v>25</v>
      </c>
      <c r="AL40" s="106">
        <v>26</v>
      </c>
      <c r="AM40" s="106">
        <v>27</v>
      </c>
      <c r="AN40" s="106">
        <v>28</v>
      </c>
      <c r="AO40" s="106">
        <v>29</v>
      </c>
      <c r="AP40" s="106">
        <v>30</v>
      </c>
      <c r="AQ40" s="106">
        <v>31</v>
      </c>
      <c r="AR40" s="106">
        <v>32</v>
      </c>
      <c r="AS40" s="106">
        <v>33</v>
      </c>
      <c r="AT40" s="106">
        <v>34</v>
      </c>
      <c r="AU40" s="106">
        <v>35</v>
      </c>
      <c r="AV40" s="106">
        <v>36</v>
      </c>
      <c r="AW40" s="106">
        <v>37</v>
      </c>
      <c r="AX40" s="106">
        <v>38</v>
      </c>
      <c r="AY40" s="106">
        <v>39</v>
      </c>
      <c r="AZ40" s="106">
        <v>40</v>
      </c>
      <c r="BA40" s="106">
        <v>41</v>
      </c>
      <c r="BB40" s="106">
        <v>42</v>
      </c>
      <c r="BC40" s="106">
        <v>43</v>
      </c>
      <c r="BD40" s="106">
        <v>44</v>
      </c>
      <c r="BE40" s="106">
        <v>45</v>
      </c>
      <c r="BF40" s="106">
        <v>46</v>
      </c>
      <c r="BG40" s="106">
        <v>47</v>
      </c>
      <c r="BH40" s="106">
        <v>48</v>
      </c>
      <c r="BI40" s="106">
        <v>49</v>
      </c>
      <c r="BJ40" s="106">
        <v>50</v>
      </c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3" t="s">
        <v>49</v>
      </c>
    </row>
    <row r="41" spans="1:83" ht="18" customHeight="1" x14ac:dyDescent="0.3">
      <c r="H41" s="107" t="s">
        <v>51</v>
      </c>
      <c r="L41" s="105" t="s">
        <v>52</v>
      </c>
      <c r="M41" s="108">
        <f>E40</f>
        <v>499</v>
      </c>
      <c r="N41" s="109">
        <f>E40</f>
        <v>499</v>
      </c>
      <c r="O41" s="109">
        <f>E40</f>
        <v>499</v>
      </c>
      <c r="P41" s="108">
        <f>E40</f>
        <v>499</v>
      </c>
      <c r="Q41" s="109">
        <f>P41-I40</f>
        <v>491.43939393939394</v>
      </c>
      <c r="R41" s="109">
        <f>Q41-I40</f>
        <v>483.87878787878788</v>
      </c>
      <c r="S41" s="109">
        <f>R41-I40</f>
        <v>476.31818181818181</v>
      </c>
      <c r="T41" s="109">
        <f>S41-I40</f>
        <v>468.75757575757575</v>
      </c>
      <c r="U41" s="109">
        <f>T41-I40</f>
        <v>461.19696969696969</v>
      </c>
      <c r="V41" s="109">
        <f>U41-I40</f>
        <v>453.63636363636363</v>
      </c>
      <c r="W41" s="109">
        <f>V41-I40</f>
        <v>446.07575757575756</v>
      </c>
      <c r="X41" s="109">
        <f>W41-I40</f>
        <v>438.5151515151515</v>
      </c>
      <c r="Y41" s="109">
        <f>X41-I40</f>
        <v>430.95454545454544</v>
      </c>
      <c r="Z41" s="109">
        <f>Y41-I40</f>
        <v>423.39393939393938</v>
      </c>
      <c r="AA41" s="109">
        <f>Z41-I40</f>
        <v>415.83333333333331</v>
      </c>
      <c r="AB41" s="109">
        <f>AA41-I40</f>
        <v>408.27272727272725</v>
      </c>
      <c r="AC41" s="109">
        <f>AB41-I40</f>
        <v>400.71212121212119</v>
      </c>
      <c r="AD41" s="109">
        <f>AC41-I40</f>
        <v>393.15151515151513</v>
      </c>
      <c r="AE41" s="109">
        <f>AD41-I40</f>
        <v>385.59090909090907</v>
      </c>
      <c r="AF41" s="109">
        <f>AE41-I40</f>
        <v>378.030303030303</v>
      </c>
      <c r="AG41" s="109">
        <f>AF41-I40</f>
        <v>370.46969696969694</v>
      </c>
      <c r="AH41" s="109">
        <f>AG41-I40</f>
        <v>362.90909090909088</v>
      </c>
      <c r="AI41" s="109">
        <f>AH41-I40</f>
        <v>355.34848484848482</v>
      </c>
      <c r="AJ41" s="109">
        <f>AI41-I40</f>
        <v>347.78787878787875</v>
      </c>
      <c r="AK41" s="109">
        <f>AJ41-I40</f>
        <v>340.22727272727269</v>
      </c>
      <c r="AL41" s="109">
        <f>AK41-I40</f>
        <v>332.66666666666663</v>
      </c>
      <c r="AM41" s="109">
        <f>AL41-I40</f>
        <v>325.10606060606057</v>
      </c>
      <c r="AN41" s="109">
        <f>AM41-I40</f>
        <v>317.5454545454545</v>
      </c>
      <c r="AO41" s="109">
        <f>AN41-I40</f>
        <v>309.98484848484844</v>
      </c>
      <c r="AP41" s="109">
        <f>AO41-I40</f>
        <v>302.42424242424238</v>
      </c>
      <c r="AQ41" s="109">
        <f>AP41-I40</f>
        <v>294.86363636363632</v>
      </c>
      <c r="AR41" s="109">
        <f>AQ41-I40</f>
        <v>287.30303030303025</v>
      </c>
      <c r="AS41" s="109">
        <f>AR41-I40</f>
        <v>279.74242424242419</v>
      </c>
      <c r="AT41" s="109">
        <f>AS41-I40</f>
        <v>272.18181818181813</v>
      </c>
      <c r="AU41" s="109">
        <f>AT41-I40</f>
        <v>264.62121212121207</v>
      </c>
      <c r="AV41" s="109">
        <f>AU41-I40</f>
        <v>257.06060606060601</v>
      </c>
      <c r="AW41" s="109">
        <f>AV41-I40</f>
        <v>249.49999999999994</v>
      </c>
      <c r="AX41" s="109">
        <f>AW41-I40</f>
        <v>241.93939393939388</v>
      </c>
      <c r="AY41" s="109">
        <f>AX41-I40</f>
        <v>234.37878787878782</v>
      </c>
      <c r="AZ41" s="109">
        <f>AY41-I40</f>
        <v>226.81818181818176</v>
      </c>
      <c r="BA41" s="109">
        <f>AZ41-I40</f>
        <v>219.25757575757569</v>
      </c>
      <c r="BB41" s="109">
        <f>BA41-I40</f>
        <v>211.69696969696963</v>
      </c>
      <c r="BC41" s="109">
        <f>BB41-I40</f>
        <v>204.13636363636357</v>
      </c>
      <c r="BD41" s="109">
        <f>BC41-I40</f>
        <v>196.57575757575751</v>
      </c>
      <c r="BE41" s="109">
        <f>BD41-I40</f>
        <v>189.01515151515144</v>
      </c>
      <c r="BF41" s="109">
        <f>BE41-I40</f>
        <v>181.45454545454538</v>
      </c>
      <c r="BG41" s="109">
        <f>BF41-I40</f>
        <v>173.89393939393932</v>
      </c>
      <c r="BH41" s="109">
        <f>BG41-I40</f>
        <v>166.33333333333326</v>
      </c>
      <c r="BI41" s="109">
        <f>BH41-I40</f>
        <v>158.7727272727272</v>
      </c>
      <c r="BJ41" s="109">
        <f>BI41-I40</f>
        <v>151.21212121212113</v>
      </c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4"/>
    </row>
    <row r="42" spans="1:83" ht="18" customHeight="1" x14ac:dyDescent="0.3">
      <c r="L42" s="105" t="s">
        <v>26</v>
      </c>
      <c r="M42" s="108">
        <f>E40</f>
        <v>499</v>
      </c>
      <c r="N42" s="108">
        <f t="shared" ref="N42:O42" si="9">M44</f>
        <v>496</v>
      </c>
      <c r="O42" s="108">
        <f t="shared" si="9"/>
        <v>493</v>
      </c>
      <c r="P42" s="108">
        <f>E40</f>
        <v>499</v>
      </c>
      <c r="Q42" s="108">
        <f t="shared" ref="Q42:BJ42" si="10">P44</f>
        <v>494</v>
      </c>
      <c r="R42" s="108">
        <f t="shared" si="10"/>
        <v>489</v>
      </c>
      <c r="S42" s="108">
        <f t="shared" si="10"/>
        <v>486</v>
      </c>
      <c r="T42" s="108">
        <f t="shared" si="10"/>
        <v>483</v>
      </c>
      <c r="U42" s="108">
        <f t="shared" si="10"/>
        <v>480</v>
      </c>
      <c r="V42" s="108">
        <f t="shared" si="10"/>
        <v>474</v>
      </c>
      <c r="W42" s="108">
        <f t="shared" si="10"/>
        <v>471</v>
      </c>
      <c r="X42" s="108">
        <f t="shared" si="10"/>
        <v>467</v>
      </c>
      <c r="Y42" s="108">
        <f t="shared" si="10"/>
        <v>461</v>
      </c>
      <c r="Z42" s="108">
        <f t="shared" si="10"/>
        <v>454</v>
      </c>
      <c r="AA42" s="108">
        <f t="shared" si="10"/>
        <v>449</v>
      </c>
      <c r="AB42" s="108">
        <f t="shared" si="10"/>
        <v>444</v>
      </c>
      <c r="AC42" s="108">
        <f t="shared" si="10"/>
        <v>439</v>
      </c>
      <c r="AD42" s="108">
        <f t="shared" si="10"/>
        <v>434</v>
      </c>
      <c r="AE42" s="108">
        <f t="shared" si="10"/>
        <v>429</v>
      </c>
      <c r="AF42" s="108">
        <f t="shared" si="10"/>
        <v>426</v>
      </c>
      <c r="AG42" s="108">
        <f t="shared" si="10"/>
        <v>423</v>
      </c>
      <c r="AH42" s="108">
        <f t="shared" si="10"/>
        <v>420</v>
      </c>
      <c r="AI42" s="108">
        <f t="shared" si="10"/>
        <v>416</v>
      </c>
      <c r="AJ42" s="108">
        <f t="shared" si="10"/>
        <v>413</v>
      </c>
      <c r="AK42" s="108">
        <f t="shared" si="10"/>
        <v>409</v>
      </c>
      <c r="AL42" s="108">
        <f t="shared" si="10"/>
        <v>405</v>
      </c>
      <c r="AM42" s="108">
        <f t="shared" si="10"/>
        <v>402</v>
      </c>
      <c r="AN42" s="108">
        <f t="shared" si="10"/>
        <v>399</v>
      </c>
      <c r="AO42" s="108">
        <f t="shared" si="10"/>
        <v>396</v>
      </c>
      <c r="AP42" s="108">
        <f t="shared" si="10"/>
        <v>393</v>
      </c>
      <c r="AQ42" s="108">
        <f t="shared" si="10"/>
        <v>390</v>
      </c>
      <c r="AR42" s="108">
        <f t="shared" si="10"/>
        <v>386</v>
      </c>
      <c r="AS42" s="108">
        <f t="shared" si="10"/>
        <v>382</v>
      </c>
      <c r="AT42" s="108">
        <f t="shared" si="10"/>
        <v>378</v>
      </c>
      <c r="AU42" s="108">
        <f t="shared" si="10"/>
        <v>374</v>
      </c>
      <c r="AV42" s="108">
        <f t="shared" si="10"/>
        <v>366</v>
      </c>
      <c r="AW42" s="108">
        <f t="shared" si="10"/>
        <v>359</v>
      </c>
      <c r="AX42" s="108">
        <f t="shared" si="10"/>
        <v>355</v>
      </c>
      <c r="AY42" s="108">
        <f t="shared" si="10"/>
        <v>351</v>
      </c>
      <c r="AZ42" s="108">
        <f t="shared" si="10"/>
        <v>347</v>
      </c>
      <c r="BA42" s="108">
        <f t="shared" si="10"/>
        <v>344</v>
      </c>
      <c r="BB42" s="108">
        <f t="shared" si="10"/>
        <v>344</v>
      </c>
      <c r="BC42" s="108">
        <f t="shared" si="10"/>
        <v>344</v>
      </c>
      <c r="BD42" s="108">
        <f t="shared" si="10"/>
        <v>344</v>
      </c>
      <c r="BE42" s="108">
        <f t="shared" si="10"/>
        <v>344</v>
      </c>
      <c r="BF42" s="108">
        <f t="shared" si="10"/>
        <v>344</v>
      </c>
      <c r="BG42" s="108">
        <f t="shared" si="10"/>
        <v>344</v>
      </c>
      <c r="BH42" s="108">
        <f t="shared" si="10"/>
        <v>344</v>
      </c>
      <c r="BI42" s="108">
        <f t="shared" si="10"/>
        <v>344</v>
      </c>
      <c r="BJ42" s="108">
        <f t="shared" si="10"/>
        <v>344</v>
      </c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4">
        <f>SUM(P42:CD42)</f>
        <v>19083</v>
      </c>
    </row>
    <row r="43" spans="1:83" ht="15.75" customHeight="1" x14ac:dyDescent="0.3">
      <c r="K43" s="110" t="s">
        <v>53</v>
      </c>
      <c r="L43" s="105" t="s">
        <v>54</v>
      </c>
      <c r="M43" s="51">
        <v>3</v>
      </c>
      <c r="N43" s="51">
        <v>3</v>
      </c>
      <c r="O43" s="51">
        <v>3</v>
      </c>
      <c r="P43" s="51">
        <v>5</v>
      </c>
      <c r="Q43" s="51">
        <v>5</v>
      </c>
      <c r="R43" s="51">
        <v>3</v>
      </c>
      <c r="S43" s="51">
        <v>3</v>
      </c>
      <c r="T43" s="51">
        <v>3</v>
      </c>
      <c r="U43" s="51">
        <v>6</v>
      </c>
      <c r="V43" s="51">
        <v>3</v>
      </c>
      <c r="W43" s="51">
        <v>4</v>
      </c>
      <c r="X43" s="51">
        <v>6</v>
      </c>
      <c r="Y43" s="51">
        <v>7</v>
      </c>
      <c r="Z43" s="51">
        <v>5</v>
      </c>
      <c r="AA43" s="51">
        <v>5</v>
      </c>
      <c r="AB43" s="51">
        <v>5</v>
      </c>
      <c r="AC43" s="51">
        <v>5</v>
      </c>
      <c r="AD43" s="51">
        <v>5</v>
      </c>
      <c r="AE43" s="51">
        <v>3</v>
      </c>
      <c r="AF43" s="51">
        <v>3</v>
      </c>
      <c r="AG43" s="51">
        <v>3</v>
      </c>
      <c r="AH43" s="51">
        <v>4</v>
      </c>
      <c r="AI43" s="51">
        <v>3</v>
      </c>
      <c r="AJ43" s="51">
        <v>4</v>
      </c>
      <c r="AK43" s="51">
        <v>4</v>
      </c>
      <c r="AL43" s="51">
        <v>3</v>
      </c>
      <c r="AM43" s="51">
        <v>3</v>
      </c>
      <c r="AN43" s="51">
        <v>3</v>
      </c>
      <c r="AO43" s="51">
        <v>3</v>
      </c>
      <c r="AP43" s="51">
        <v>3</v>
      </c>
      <c r="AQ43" s="51">
        <v>4</v>
      </c>
      <c r="AR43" s="51">
        <v>4</v>
      </c>
      <c r="AS43" s="51">
        <v>4</v>
      </c>
      <c r="AT43" s="51">
        <v>4</v>
      </c>
      <c r="AU43" s="51">
        <v>8</v>
      </c>
      <c r="AV43" s="51">
        <v>7</v>
      </c>
      <c r="AW43" s="51">
        <v>4</v>
      </c>
      <c r="AX43" s="51">
        <v>4</v>
      </c>
      <c r="AY43" s="51">
        <v>4</v>
      </c>
      <c r="AZ43" s="51">
        <v>3</v>
      </c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104">
        <f>SUM(P43:BT43)</f>
        <v>155</v>
      </c>
    </row>
    <row r="44" spans="1:83" ht="15.75" customHeight="1" x14ac:dyDescent="0.3">
      <c r="L44" s="105" t="s">
        <v>55</v>
      </c>
      <c r="M44" s="108">
        <f t="shared" ref="M44:BJ44" si="11">M42-M43</f>
        <v>496</v>
      </c>
      <c r="N44" s="108">
        <f t="shared" si="11"/>
        <v>493</v>
      </c>
      <c r="O44" s="108">
        <f t="shared" si="11"/>
        <v>490</v>
      </c>
      <c r="P44" s="108">
        <f t="shared" si="11"/>
        <v>494</v>
      </c>
      <c r="Q44" s="108">
        <f t="shared" si="11"/>
        <v>489</v>
      </c>
      <c r="R44" s="108">
        <f t="shared" si="11"/>
        <v>486</v>
      </c>
      <c r="S44" s="108">
        <f t="shared" si="11"/>
        <v>483</v>
      </c>
      <c r="T44" s="108">
        <f t="shared" si="11"/>
        <v>480</v>
      </c>
      <c r="U44" s="108">
        <f t="shared" si="11"/>
        <v>474</v>
      </c>
      <c r="V44" s="108">
        <f t="shared" si="11"/>
        <v>471</v>
      </c>
      <c r="W44" s="108">
        <f t="shared" si="11"/>
        <v>467</v>
      </c>
      <c r="X44" s="108">
        <f t="shared" si="11"/>
        <v>461</v>
      </c>
      <c r="Y44" s="108">
        <f t="shared" si="11"/>
        <v>454</v>
      </c>
      <c r="Z44" s="108">
        <f t="shared" si="11"/>
        <v>449</v>
      </c>
      <c r="AA44" s="108">
        <f t="shared" si="11"/>
        <v>444</v>
      </c>
      <c r="AB44" s="108">
        <f t="shared" si="11"/>
        <v>439</v>
      </c>
      <c r="AC44" s="108">
        <f t="shared" si="11"/>
        <v>434</v>
      </c>
      <c r="AD44" s="108">
        <f t="shared" si="11"/>
        <v>429</v>
      </c>
      <c r="AE44" s="108">
        <f t="shared" si="11"/>
        <v>426</v>
      </c>
      <c r="AF44" s="108">
        <f t="shared" si="11"/>
        <v>423</v>
      </c>
      <c r="AG44" s="108">
        <f t="shared" si="11"/>
        <v>420</v>
      </c>
      <c r="AH44" s="108">
        <f t="shared" si="11"/>
        <v>416</v>
      </c>
      <c r="AI44" s="108">
        <f t="shared" si="11"/>
        <v>413</v>
      </c>
      <c r="AJ44" s="108">
        <f t="shared" si="11"/>
        <v>409</v>
      </c>
      <c r="AK44" s="108">
        <f t="shared" si="11"/>
        <v>405</v>
      </c>
      <c r="AL44" s="108">
        <f t="shared" si="11"/>
        <v>402</v>
      </c>
      <c r="AM44" s="108">
        <f t="shared" si="11"/>
        <v>399</v>
      </c>
      <c r="AN44" s="108">
        <f t="shared" si="11"/>
        <v>396</v>
      </c>
      <c r="AO44" s="108">
        <f t="shared" si="11"/>
        <v>393</v>
      </c>
      <c r="AP44" s="108">
        <f t="shared" si="11"/>
        <v>390</v>
      </c>
      <c r="AQ44" s="108">
        <f t="shared" si="11"/>
        <v>386</v>
      </c>
      <c r="AR44" s="108">
        <f t="shared" si="11"/>
        <v>382</v>
      </c>
      <c r="AS44" s="108">
        <f t="shared" si="11"/>
        <v>378</v>
      </c>
      <c r="AT44" s="108">
        <f t="shared" si="11"/>
        <v>374</v>
      </c>
      <c r="AU44" s="108">
        <f t="shared" si="11"/>
        <v>366</v>
      </c>
      <c r="AV44" s="108">
        <f t="shared" si="11"/>
        <v>359</v>
      </c>
      <c r="AW44" s="108">
        <f t="shared" si="11"/>
        <v>355</v>
      </c>
      <c r="AX44" s="108">
        <f t="shared" si="11"/>
        <v>351</v>
      </c>
      <c r="AY44" s="108">
        <f t="shared" si="11"/>
        <v>347</v>
      </c>
      <c r="AZ44" s="108">
        <f t="shared" si="11"/>
        <v>344</v>
      </c>
      <c r="BA44" s="108">
        <f t="shared" si="11"/>
        <v>344</v>
      </c>
      <c r="BB44" s="108">
        <f t="shared" si="11"/>
        <v>344</v>
      </c>
      <c r="BC44" s="108">
        <f t="shared" si="11"/>
        <v>344</v>
      </c>
      <c r="BD44" s="108">
        <f t="shared" si="11"/>
        <v>344</v>
      </c>
      <c r="BE44" s="108">
        <f t="shared" si="11"/>
        <v>344</v>
      </c>
      <c r="BF44" s="108">
        <f t="shared" si="11"/>
        <v>344</v>
      </c>
      <c r="BG44" s="108">
        <f t="shared" si="11"/>
        <v>344</v>
      </c>
      <c r="BH44" s="108">
        <f t="shared" si="11"/>
        <v>344</v>
      </c>
      <c r="BI44" s="108">
        <f t="shared" si="11"/>
        <v>344</v>
      </c>
      <c r="BJ44" s="108">
        <f t="shared" si="11"/>
        <v>344</v>
      </c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4">
        <f>SUM(P44:CD44)</f>
        <v>18928</v>
      </c>
    </row>
    <row r="45" spans="1:83" ht="15.75" customHeight="1" x14ac:dyDescent="0.3"/>
    <row r="46" spans="1:83" ht="15.75" customHeight="1" x14ac:dyDescent="0.3"/>
    <row r="47" spans="1:83" ht="15.75" customHeight="1" x14ac:dyDescent="0.3"/>
    <row r="48" spans="1:83" ht="36" customHeight="1" x14ac:dyDescent="0.3">
      <c r="E48" s="170" t="s">
        <v>56</v>
      </c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2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381.75" customHeight="1" x14ac:dyDescent="0.3"/>
    <row r="82" ht="223.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3"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6"/>
    <mergeCell ref="B8:B9"/>
    <mergeCell ref="C8:C9"/>
    <mergeCell ref="D8:D9"/>
    <mergeCell ref="E8:G8"/>
    <mergeCell ref="H8:H9"/>
    <mergeCell ref="I8:I9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1000"/>
  <sheetViews>
    <sheetView showGridLines="0" topLeftCell="E1" workbookViewId="0">
      <selection activeCell="K10" sqref="K10"/>
    </sheetView>
  </sheetViews>
  <sheetFormatPr defaultColWidth="11.19921875" defaultRowHeight="15" customHeight="1" x14ac:dyDescent="0.3"/>
  <cols>
    <col min="1" max="1" width="2.3984375" customWidth="1"/>
    <col min="2" max="2" width="9" customWidth="1"/>
    <col min="3" max="3" width="9.296875" customWidth="1"/>
    <col min="4" max="4" width="33.398437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69921875" customWidth="1"/>
    <col min="10" max="10" width="39.09765625" customWidth="1"/>
    <col min="11" max="11" width="3" customWidth="1"/>
    <col min="12" max="12" width="15.69921875" customWidth="1"/>
    <col min="13" max="13" width="3" customWidth="1"/>
    <col min="14" max="14" width="14.3984375" customWidth="1"/>
    <col min="15" max="26" width="13.3984375" customWidth="1"/>
  </cols>
  <sheetData>
    <row r="1" spans="2:14" ht="36" customHeight="1" x14ac:dyDescent="0.3">
      <c r="B1" s="139" t="s">
        <v>85</v>
      </c>
      <c r="C1" s="140"/>
      <c r="D1" s="140"/>
      <c r="E1" s="139"/>
      <c r="F1" s="140"/>
      <c r="G1" s="140"/>
      <c r="H1" s="140"/>
      <c r="I1" s="140"/>
      <c r="J1" s="140"/>
      <c r="K1" s="2"/>
    </row>
    <row r="2" spans="2:14" ht="36" customHeight="1" x14ac:dyDescent="0.3">
      <c r="B2" s="141" t="s">
        <v>57</v>
      </c>
      <c r="C2" s="140"/>
      <c r="D2" s="140"/>
      <c r="E2" s="141"/>
      <c r="F2" s="140"/>
      <c r="G2" s="140"/>
      <c r="H2" s="140"/>
      <c r="I2" s="140"/>
      <c r="J2" s="140"/>
      <c r="K2" s="2"/>
    </row>
    <row r="3" spans="2:14" ht="36" customHeight="1" x14ac:dyDescent="0.3">
      <c r="B3" s="142" t="s">
        <v>58</v>
      </c>
      <c r="C3" s="143" t="s">
        <v>9</v>
      </c>
      <c r="D3" s="143" t="s">
        <v>59</v>
      </c>
      <c r="E3" s="143" t="s">
        <v>6</v>
      </c>
      <c r="F3" s="143" t="s">
        <v>60</v>
      </c>
      <c r="G3" s="144" t="s">
        <v>7</v>
      </c>
      <c r="H3" s="144" t="s">
        <v>61</v>
      </c>
      <c r="I3" s="145" t="s">
        <v>62</v>
      </c>
      <c r="J3" s="145" t="s">
        <v>63</v>
      </c>
      <c r="L3" s="111" t="s">
        <v>64</v>
      </c>
      <c r="N3" s="111" t="s">
        <v>61</v>
      </c>
    </row>
    <row r="4" spans="2:14" ht="18" customHeight="1" x14ac:dyDescent="0.3">
      <c r="B4" s="146" t="s">
        <v>65</v>
      </c>
      <c r="C4" s="138">
        <v>1</v>
      </c>
      <c r="D4" s="138" t="s">
        <v>66</v>
      </c>
      <c r="E4" s="138" t="s">
        <v>67</v>
      </c>
      <c r="F4" s="138" t="s">
        <v>83</v>
      </c>
      <c r="G4" s="147"/>
      <c r="H4" s="148">
        <v>8</v>
      </c>
      <c r="I4" s="149" t="s">
        <v>68</v>
      </c>
      <c r="J4" s="150"/>
      <c r="L4" s="118" t="s">
        <v>69</v>
      </c>
      <c r="N4" s="119">
        <v>1</v>
      </c>
    </row>
    <row r="5" spans="2:14" ht="18" customHeight="1" x14ac:dyDescent="0.3">
      <c r="B5" s="146" t="s">
        <v>65</v>
      </c>
      <c r="C5" s="138">
        <v>2</v>
      </c>
      <c r="D5" s="138" t="s">
        <v>70</v>
      </c>
      <c r="E5" s="138" t="s">
        <v>71</v>
      </c>
      <c r="F5" s="138" t="s">
        <v>95</v>
      </c>
      <c r="G5" s="147"/>
      <c r="H5" s="148">
        <v>24</v>
      </c>
      <c r="I5" s="149" t="s">
        <v>72</v>
      </c>
      <c r="J5" s="150"/>
      <c r="L5" s="120" t="s">
        <v>72</v>
      </c>
      <c r="N5" s="119">
        <v>2</v>
      </c>
    </row>
    <row r="6" spans="2:14" ht="18" customHeight="1" x14ac:dyDescent="0.3">
      <c r="B6" s="146" t="s">
        <v>65</v>
      </c>
      <c r="C6" s="138">
        <v>3</v>
      </c>
      <c r="D6" s="138" t="s">
        <v>73</v>
      </c>
      <c r="E6" s="138" t="s">
        <v>74</v>
      </c>
      <c r="F6" s="138" t="s">
        <v>96</v>
      </c>
      <c r="G6" s="147"/>
      <c r="H6" s="148">
        <v>40</v>
      </c>
      <c r="I6" s="149" t="s">
        <v>72</v>
      </c>
      <c r="J6" s="150"/>
      <c r="L6" s="121" t="s">
        <v>68</v>
      </c>
      <c r="N6" s="119">
        <v>4</v>
      </c>
    </row>
    <row r="7" spans="2:14" ht="18" customHeight="1" x14ac:dyDescent="0.3">
      <c r="B7" s="146" t="s">
        <v>75</v>
      </c>
      <c r="C7" s="138">
        <v>4</v>
      </c>
      <c r="D7" s="138" t="s">
        <v>76</v>
      </c>
      <c r="E7" s="138" t="s">
        <v>77</v>
      </c>
      <c r="F7" s="138" t="s">
        <v>84</v>
      </c>
      <c r="G7" s="147"/>
      <c r="H7" s="148">
        <v>16</v>
      </c>
      <c r="I7" s="149" t="s">
        <v>69</v>
      </c>
      <c r="J7" s="150"/>
      <c r="N7" s="119">
        <v>8</v>
      </c>
    </row>
    <row r="8" spans="2:14" ht="18" customHeight="1" x14ac:dyDescent="0.3">
      <c r="B8" s="112"/>
      <c r="C8" s="113"/>
      <c r="D8" s="113"/>
      <c r="E8" s="113"/>
      <c r="F8" s="113"/>
      <c r="G8" s="114"/>
      <c r="H8" s="115"/>
      <c r="I8" s="116"/>
      <c r="J8" s="117"/>
      <c r="N8" s="119">
        <v>16</v>
      </c>
    </row>
    <row r="9" spans="2:14" ht="18" customHeight="1" x14ac:dyDescent="0.3">
      <c r="B9" s="112"/>
      <c r="C9" s="113"/>
      <c r="D9" s="113"/>
      <c r="E9" s="113"/>
      <c r="F9" s="113"/>
      <c r="G9" s="114"/>
      <c r="H9" s="115"/>
      <c r="I9" s="116"/>
      <c r="J9" s="117"/>
      <c r="N9" s="119">
        <v>24</v>
      </c>
    </row>
    <row r="10" spans="2:14" ht="18" customHeight="1" x14ac:dyDescent="0.3">
      <c r="B10" s="112"/>
      <c r="C10" s="113"/>
      <c r="D10" s="113"/>
      <c r="E10" s="113"/>
      <c r="F10" s="113"/>
      <c r="G10" s="114"/>
      <c r="H10" s="115"/>
      <c r="I10" s="116"/>
      <c r="J10" s="117"/>
      <c r="N10" s="119">
        <v>40</v>
      </c>
    </row>
    <row r="11" spans="2:14" ht="18" customHeight="1" x14ac:dyDescent="0.3">
      <c r="B11" s="112"/>
      <c r="C11" s="113"/>
      <c r="D11" s="113"/>
      <c r="E11" s="113"/>
      <c r="F11" s="113"/>
      <c r="G11" s="114"/>
      <c r="H11" s="115"/>
      <c r="I11" s="116"/>
      <c r="J11" s="117"/>
      <c r="N11" s="122">
        <v>80</v>
      </c>
    </row>
    <row r="12" spans="2:14" ht="18" customHeight="1" x14ac:dyDescent="0.3">
      <c r="B12" s="112"/>
      <c r="C12" s="113"/>
      <c r="D12" s="113"/>
      <c r="E12" s="113"/>
      <c r="F12" s="113"/>
      <c r="G12" s="114"/>
      <c r="H12" s="115"/>
      <c r="I12" s="116"/>
      <c r="J12" s="117"/>
    </row>
    <row r="13" spans="2:14" ht="18" customHeight="1" x14ac:dyDescent="0.3">
      <c r="B13" s="112"/>
      <c r="C13" s="113"/>
      <c r="D13" s="113"/>
      <c r="E13" s="113"/>
      <c r="F13" s="113"/>
      <c r="G13" s="114"/>
      <c r="H13" s="115"/>
      <c r="I13" s="116"/>
      <c r="J13" s="117"/>
    </row>
    <row r="14" spans="2:14" ht="18" customHeight="1" x14ac:dyDescent="0.3">
      <c r="B14" s="112"/>
      <c r="C14" s="113"/>
      <c r="D14" s="113"/>
      <c r="E14" s="113"/>
      <c r="F14" s="113"/>
      <c r="G14" s="114"/>
      <c r="H14" s="115"/>
      <c r="I14" s="116"/>
      <c r="J14" s="117"/>
    </row>
    <row r="15" spans="2:14" ht="15.75" customHeight="1" x14ac:dyDescent="0.3">
      <c r="B15" s="112"/>
      <c r="C15" s="113"/>
      <c r="D15" s="113"/>
      <c r="E15" s="113"/>
      <c r="F15" s="113"/>
      <c r="G15" s="114"/>
      <c r="H15" s="115"/>
      <c r="I15" s="116"/>
      <c r="J15" s="117"/>
    </row>
    <row r="16" spans="2:14" ht="15.75" customHeight="1" x14ac:dyDescent="0.3">
      <c r="B16" s="112"/>
      <c r="C16" s="113"/>
      <c r="D16" s="113"/>
      <c r="E16" s="113"/>
      <c r="F16" s="113"/>
      <c r="G16" s="114"/>
      <c r="H16" s="115"/>
      <c r="I16" s="116"/>
      <c r="J16" s="117"/>
    </row>
    <row r="17" spans="2:10" ht="15.75" customHeight="1" x14ac:dyDescent="0.3">
      <c r="B17" s="112"/>
      <c r="C17" s="113"/>
      <c r="D17" s="113"/>
      <c r="E17" s="113"/>
      <c r="F17" s="113"/>
      <c r="G17" s="114"/>
      <c r="H17" s="115"/>
      <c r="I17" s="116"/>
      <c r="J17" s="117"/>
    </row>
    <row r="18" spans="2:10" ht="15.75" customHeight="1" x14ac:dyDescent="0.3">
      <c r="B18" s="112"/>
      <c r="C18" s="113"/>
      <c r="D18" s="113"/>
      <c r="E18" s="113"/>
      <c r="F18" s="113"/>
      <c r="G18" s="114"/>
      <c r="H18" s="115"/>
      <c r="I18" s="116"/>
      <c r="J18" s="117"/>
    </row>
    <row r="19" spans="2:10" ht="15.75" customHeight="1" x14ac:dyDescent="0.3">
      <c r="B19" s="112"/>
      <c r="C19" s="113"/>
      <c r="D19" s="113"/>
      <c r="E19" s="113"/>
      <c r="F19" s="113"/>
      <c r="G19" s="114"/>
      <c r="H19" s="115"/>
      <c r="I19" s="116"/>
      <c r="J19" s="117"/>
    </row>
    <row r="20" spans="2:10" ht="15.75" customHeight="1" x14ac:dyDescent="0.3">
      <c r="B20" s="112"/>
      <c r="C20" s="113"/>
      <c r="D20" s="113"/>
      <c r="E20" s="113"/>
      <c r="F20" s="113"/>
      <c r="G20" s="114"/>
      <c r="H20" s="115"/>
      <c r="I20" s="116"/>
      <c r="J20" s="117"/>
    </row>
    <row r="21" spans="2:10" ht="15.75" customHeight="1" x14ac:dyDescent="0.3">
      <c r="B21" s="112"/>
      <c r="C21" s="113"/>
      <c r="D21" s="113"/>
      <c r="E21" s="113"/>
      <c r="F21" s="113"/>
      <c r="G21" s="114"/>
      <c r="H21" s="115"/>
      <c r="I21" s="116"/>
      <c r="J21" s="117"/>
    </row>
    <row r="22" spans="2:10" ht="15.75" customHeight="1" x14ac:dyDescent="0.3">
      <c r="B22" s="112"/>
      <c r="C22" s="113"/>
      <c r="D22" s="113"/>
      <c r="E22" s="113"/>
      <c r="F22" s="113"/>
      <c r="G22" s="114"/>
      <c r="H22" s="115"/>
      <c r="I22" s="116"/>
      <c r="J22" s="117"/>
    </row>
    <row r="23" spans="2:10" ht="18" customHeight="1" x14ac:dyDescent="0.3">
      <c r="B23" s="112"/>
      <c r="C23" s="113"/>
      <c r="D23" s="113"/>
      <c r="E23" s="113"/>
      <c r="F23" s="113"/>
      <c r="G23" s="114"/>
      <c r="H23" s="115"/>
      <c r="I23" s="116"/>
      <c r="J23" s="117"/>
    </row>
    <row r="24" spans="2:10" ht="18" customHeight="1" x14ac:dyDescent="0.3">
      <c r="B24" s="112"/>
      <c r="C24" s="113"/>
      <c r="D24" s="113"/>
      <c r="E24" s="113"/>
      <c r="F24" s="113"/>
      <c r="G24" s="114"/>
      <c r="H24" s="115"/>
      <c r="I24" s="116"/>
      <c r="J24" s="117"/>
    </row>
    <row r="25" spans="2:10" ht="18" customHeight="1" x14ac:dyDescent="0.3">
      <c r="B25" s="112"/>
      <c r="C25" s="113"/>
      <c r="D25" s="113"/>
      <c r="E25" s="113"/>
      <c r="F25" s="113"/>
      <c r="G25" s="114"/>
      <c r="H25" s="115"/>
      <c r="I25" s="116"/>
      <c r="J25" s="117"/>
    </row>
    <row r="26" spans="2:10" ht="18" customHeight="1" x14ac:dyDescent="0.3">
      <c r="B26" s="112"/>
      <c r="C26" s="113"/>
      <c r="D26" s="113"/>
      <c r="E26" s="113"/>
      <c r="F26" s="113"/>
      <c r="G26" s="114"/>
      <c r="H26" s="115"/>
      <c r="I26" s="116"/>
      <c r="J26" s="117"/>
    </row>
    <row r="27" spans="2:10" ht="18" customHeight="1" x14ac:dyDescent="0.3">
      <c r="B27" s="112"/>
      <c r="C27" s="113"/>
      <c r="D27" s="113"/>
      <c r="E27" s="113"/>
      <c r="F27" s="113"/>
      <c r="G27" s="114"/>
      <c r="H27" s="115"/>
      <c r="I27" s="116"/>
      <c r="J27" s="117"/>
    </row>
    <row r="28" spans="2:10" ht="18" customHeight="1" x14ac:dyDescent="0.3">
      <c r="B28" s="112"/>
      <c r="C28" s="113"/>
      <c r="D28" s="113"/>
      <c r="E28" s="113"/>
      <c r="F28" s="113"/>
      <c r="G28" s="114"/>
      <c r="H28" s="115"/>
      <c r="I28" s="116"/>
      <c r="J28" s="117"/>
    </row>
    <row r="29" spans="2:10" ht="18" customHeight="1" x14ac:dyDescent="0.3">
      <c r="B29" s="112"/>
      <c r="C29" s="113"/>
      <c r="D29" s="113"/>
      <c r="E29" s="113"/>
      <c r="F29" s="113"/>
      <c r="G29" s="114"/>
      <c r="H29" s="115"/>
      <c r="I29" s="116"/>
      <c r="J29" s="117"/>
    </row>
    <row r="30" spans="2:10" ht="18" customHeight="1" x14ac:dyDescent="0.3">
      <c r="B30" s="112"/>
      <c r="C30" s="113"/>
      <c r="D30" s="113"/>
      <c r="E30" s="113"/>
      <c r="F30" s="113"/>
      <c r="G30" s="114"/>
      <c r="H30" s="115"/>
      <c r="I30" s="116"/>
      <c r="J30" s="117"/>
    </row>
    <row r="31" spans="2:10" ht="15.75" customHeight="1" x14ac:dyDescent="0.3">
      <c r="B31" s="112"/>
      <c r="C31" s="113"/>
      <c r="D31" s="113"/>
      <c r="E31" s="113"/>
      <c r="F31" s="113"/>
      <c r="G31" s="114"/>
      <c r="H31" s="115"/>
      <c r="I31" s="116"/>
      <c r="J31" s="117"/>
    </row>
    <row r="32" spans="2:10" ht="15.75" customHeight="1" x14ac:dyDescent="0.3">
      <c r="B32" s="112"/>
      <c r="C32" s="113"/>
      <c r="D32" s="113"/>
      <c r="E32" s="113"/>
      <c r="F32" s="113"/>
      <c r="G32" s="114"/>
      <c r="H32" s="115"/>
      <c r="I32" s="116"/>
      <c r="J32" s="117"/>
    </row>
    <row r="33" spans="2:10" ht="15.75" customHeight="1" x14ac:dyDescent="0.3">
      <c r="B33" s="112"/>
      <c r="C33" s="113"/>
      <c r="D33" s="113"/>
      <c r="E33" s="113"/>
      <c r="F33" s="113"/>
      <c r="G33" s="114"/>
      <c r="H33" s="115"/>
      <c r="I33" s="116"/>
      <c r="J33" s="117"/>
    </row>
    <row r="34" spans="2:10" ht="15.75" customHeight="1" x14ac:dyDescent="0.3">
      <c r="B34" s="112"/>
      <c r="C34" s="113"/>
      <c r="D34" s="113"/>
      <c r="E34" s="113"/>
      <c r="F34" s="113"/>
      <c r="G34" s="114"/>
      <c r="H34" s="115"/>
      <c r="I34" s="116"/>
      <c r="J34" s="117"/>
    </row>
    <row r="35" spans="2:10" ht="15.75" customHeight="1" x14ac:dyDescent="0.3">
      <c r="B35" s="112"/>
      <c r="C35" s="113"/>
      <c r="D35" s="113"/>
      <c r="E35" s="113"/>
      <c r="F35" s="113"/>
      <c r="G35" s="114"/>
      <c r="H35" s="115"/>
      <c r="I35" s="116"/>
      <c r="J35" s="117"/>
    </row>
    <row r="36" spans="2:10" ht="15.75" customHeight="1" x14ac:dyDescent="0.3">
      <c r="B36" s="112"/>
      <c r="C36" s="113"/>
      <c r="D36" s="113"/>
      <c r="E36" s="113"/>
      <c r="F36" s="113"/>
      <c r="G36" s="114"/>
      <c r="H36" s="115"/>
      <c r="I36" s="116"/>
      <c r="J36" s="117"/>
    </row>
    <row r="37" spans="2:10" ht="15.75" customHeight="1" x14ac:dyDescent="0.3">
      <c r="B37" s="112"/>
      <c r="C37" s="113"/>
      <c r="D37" s="113"/>
      <c r="E37" s="113"/>
      <c r="F37" s="113"/>
      <c r="G37" s="114"/>
      <c r="H37" s="115"/>
      <c r="I37" s="116"/>
      <c r="J37" s="117"/>
    </row>
    <row r="38" spans="2:10" ht="15.75" customHeight="1" x14ac:dyDescent="0.3">
      <c r="B38" s="112"/>
      <c r="C38" s="113"/>
      <c r="D38" s="113"/>
      <c r="E38" s="113"/>
      <c r="F38" s="113"/>
      <c r="G38" s="114"/>
      <c r="H38" s="115"/>
      <c r="I38" s="116"/>
      <c r="J38" s="117"/>
    </row>
    <row r="39" spans="2:10" ht="15.75" customHeight="1" x14ac:dyDescent="0.3">
      <c r="B39" s="112"/>
      <c r="C39" s="113"/>
      <c r="D39" s="113"/>
      <c r="E39" s="113"/>
      <c r="F39" s="113"/>
      <c r="G39" s="114"/>
      <c r="H39" s="115"/>
      <c r="I39" s="116"/>
      <c r="J39" s="117"/>
    </row>
    <row r="40" spans="2:10" ht="16.5" customHeight="1" x14ac:dyDescent="0.3">
      <c r="B40" s="123"/>
      <c r="C40" s="124"/>
      <c r="D40" s="124"/>
      <c r="E40" s="124"/>
      <c r="F40" s="124"/>
      <c r="G40" s="125"/>
      <c r="H40" s="125"/>
      <c r="I40" s="126"/>
      <c r="J40" s="127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4" operator="equal">
      <formula>$L$6</formula>
    </cfRule>
    <cfRule type="cellIs" dxfId="5" priority="5" operator="equal">
      <formula>$L$5</formula>
    </cfRule>
    <cfRule type="cellIs" dxfId="4" priority="6" operator="equal">
      <formula>$L$4</formula>
    </cfRule>
    <cfRule type="containsText" dxfId="3" priority="7" operator="containsText" text="Not Started">
      <formula>NOT(ISERROR(SEARCH(("Not Started"),(I4))))</formula>
    </cfRule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1" operator="equal">
      <formula>$L$4</formula>
    </cfRule>
  </conditionalFormatting>
  <conditionalFormatting sqref="L4:L6">
    <cfRule type="containsText" dxfId="1" priority="9" operator="containsText" text="In Progress">
      <formula>NOT(ISERROR(SEARCH(("In Progress"),(L4))))</formula>
    </cfRule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2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100-000000000000}">
      <formula1>$N$4:$N$11</formula1>
    </dataValidation>
    <dataValidation type="list" allowBlank="1" showErrorMessage="1" sqref="I4:I40" xr:uid="{00000000-0002-0000-0100-000001000000}">
      <formula1>$L$4:$L$6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ONE SPOR Chart &amp; Burndown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Gianmarco Zizzo</cp:lastModifiedBy>
  <dcterms:modified xsi:type="dcterms:W3CDTF">2024-10-05T10:11:37Z</dcterms:modified>
</cp:coreProperties>
</file>