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1330" windowHeight="9600" activeTab="2"/>
  </bookViews>
  <sheets>
    <sheet name="Sheet1" sheetId="1" r:id="rId1"/>
    <sheet name="Sheet2" sheetId="2" r:id="rId2"/>
    <sheet name="职业表" sheetId="3" r:id="rId3"/>
    <sheet name="技能表" sheetId="5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AB3" i="3"/>
  <c r="AE4"/>
  <c r="AF4"/>
  <c r="AG4"/>
  <c r="AH4"/>
  <c r="AI4"/>
  <c r="AJ4"/>
  <c r="AK4"/>
  <c r="AL4"/>
  <c r="AE5"/>
  <c r="AF5"/>
  <c r="AG5"/>
  <c r="AH5"/>
  <c r="AI5"/>
  <c r="AJ5"/>
  <c r="AK5"/>
  <c r="AL5"/>
  <c r="AE6"/>
  <c r="AF6"/>
  <c r="AG6"/>
  <c r="AH6"/>
  <c r="AI6"/>
  <c r="AJ6"/>
  <c r="AK6"/>
  <c r="AL6"/>
  <c r="AE7"/>
  <c r="AF7"/>
  <c r="AG7"/>
  <c r="AH7"/>
  <c r="AI7"/>
  <c r="AJ7"/>
  <c r="AK7"/>
  <c r="AL7"/>
  <c r="AE8"/>
  <c r="AF8"/>
  <c r="AG8"/>
  <c r="AH8"/>
  <c r="AI8"/>
  <c r="AJ8"/>
  <c r="AK8"/>
  <c r="AL8"/>
  <c r="AE9"/>
  <c r="AF9"/>
  <c r="AG9"/>
  <c r="AH9"/>
  <c r="AI9"/>
  <c r="AJ9"/>
  <c r="AK9"/>
  <c r="AL9"/>
  <c r="AE10"/>
  <c r="AF10"/>
  <c r="AG10"/>
  <c r="AH10"/>
  <c r="AI10"/>
  <c r="AJ10"/>
  <c r="AK10"/>
  <c r="AL10"/>
  <c r="AE11"/>
  <c r="AF11"/>
  <c r="AG11"/>
  <c r="AH11"/>
  <c r="AI11"/>
  <c r="AJ11"/>
  <c r="AK11"/>
  <c r="AL11"/>
  <c r="AE12"/>
  <c r="AF12"/>
  <c r="AG12"/>
  <c r="AH12"/>
  <c r="AI12"/>
  <c r="AJ12"/>
  <c r="AK12"/>
  <c r="AL12"/>
  <c r="AE13"/>
  <c r="AF13"/>
  <c r="AG13"/>
  <c r="AH13"/>
  <c r="AI13"/>
  <c r="AJ13"/>
  <c r="AK13"/>
  <c r="AL13"/>
  <c r="AE14"/>
  <c r="AF14"/>
  <c r="AG14"/>
  <c r="AH14"/>
  <c r="AI14"/>
  <c r="AJ14"/>
  <c r="AK14"/>
  <c r="AL14"/>
  <c r="AE15"/>
  <c r="AF15"/>
  <c r="AG15"/>
  <c r="AH15"/>
  <c r="AI15"/>
  <c r="AJ15"/>
  <c r="AK15"/>
  <c r="AL15"/>
  <c r="AE16"/>
  <c r="AF16"/>
  <c r="AG16"/>
  <c r="AH16"/>
  <c r="AI16"/>
  <c r="AJ16"/>
  <c r="AK16"/>
  <c r="AL16"/>
  <c r="AE17"/>
  <c r="AF17"/>
  <c r="AG17"/>
  <c r="AH17"/>
  <c r="AI17"/>
  <c r="AJ17"/>
  <c r="AK17"/>
  <c r="AL17"/>
  <c r="AE18"/>
  <c r="AF18"/>
  <c r="AG18"/>
  <c r="AH18"/>
  <c r="AI18"/>
  <c r="AJ18"/>
  <c r="AK18"/>
  <c r="AL18"/>
  <c r="AE19"/>
  <c r="AF19"/>
  <c r="AG19"/>
  <c r="AH19"/>
  <c r="AI19"/>
  <c r="AJ19"/>
  <c r="AK19"/>
  <c r="AL19"/>
  <c r="AE20"/>
  <c r="AF20"/>
  <c r="AG20"/>
  <c r="AH20"/>
  <c r="AI20"/>
  <c r="AJ20"/>
  <c r="AK20"/>
  <c r="AL20"/>
  <c r="AE21"/>
  <c r="AF21"/>
  <c r="AG21"/>
  <c r="AH21"/>
  <c r="AI21"/>
  <c r="AJ21"/>
  <c r="AK21"/>
  <c r="AL21"/>
  <c r="AE22"/>
  <c r="AF22"/>
  <c r="AG22"/>
  <c r="AH22"/>
  <c r="AI22"/>
  <c r="AJ22"/>
  <c r="AK22"/>
  <c r="AL22"/>
  <c r="AE23"/>
  <c r="AF23"/>
  <c r="AG23"/>
  <c r="AH23"/>
  <c r="AI23"/>
  <c r="AJ23"/>
  <c r="AK23"/>
  <c r="AL23"/>
  <c r="AE24"/>
  <c r="AF24"/>
  <c r="AG24"/>
  <c r="AH24"/>
  <c r="AI24"/>
  <c r="AJ24"/>
  <c r="AK24"/>
  <c r="AL24"/>
  <c r="AE25"/>
  <c r="AF25"/>
  <c r="AG25"/>
  <c r="AH25"/>
  <c r="AI25"/>
  <c r="AJ25"/>
  <c r="AK25"/>
  <c r="AL25"/>
  <c r="AE26"/>
  <c r="AF26"/>
  <c r="AG26"/>
  <c r="AH26"/>
  <c r="AI26"/>
  <c r="AJ26"/>
  <c r="AK26"/>
  <c r="AL26"/>
  <c r="AE27"/>
  <c r="AF27"/>
  <c r="AG27"/>
  <c r="AH27"/>
  <c r="AI27"/>
  <c r="AJ27"/>
  <c r="AK27"/>
  <c r="AL27"/>
  <c r="AE28"/>
  <c r="AF28"/>
  <c r="AG28"/>
  <c r="AH28"/>
  <c r="AI28"/>
  <c r="AJ28"/>
  <c r="AK28"/>
  <c r="AL28"/>
  <c r="AE29"/>
  <c r="AF29"/>
  <c r="AG29"/>
  <c r="AH29"/>
  <c r="AI29"/>
  <c r="AJ29"/>
  <c r="AK29"/>
  <c r="AL29"/>
  <c r="AE30"/>
  <c r="AF30"/>
  <c r="AG30"/>
  <c r="AH30"/>
  <c r="AI30"/>
  <c r="AJ30"/>
  <c r="AK30"/>
  <c r="AL30"/>
  <c r="AE31"/>
  <c r="AF31"/>
  <c r="AG31"/>
  <c r="AH31"/>
  <c r="AI31"/>
  <c r="AJ31"/>
  <c r="AK31"/>
  <c r="AL31"/>
  <c r="AE32"/>
  <c r="AF32"/>
  <c r="AG32"/>
  <c r="AH32"/>
  <c r="AI32"/>
  <c r="AJ32"/>
  <c r="AK32"/>
  <c r="AL32"/>
  <c r="AE33"/>
  <c r="AF33"/>
  <c r="AG33"/>
  <c r="AH33"/>
  <c r="AI33"/>
  <c r="AJ33"/>
  <c r="AK33"/>
  <c r="AL33"/>
  <c r="AE34"/>
  <c r="AF34"/>
  <c r="AG34"/>
  <c r="AH34"/>
  <c r="AI34"/>
  <c r="AJ34"/>
  <c r="AK34"/>
  <c r="AL34"/>
  <c r="AE35"/>
  <c r="AF35"/>
  <c r="AG35"/>
  <c r="AH35"/>
  <c r="AI35"/>
  <c r="AJ35"/>
  <c r="AK35"/>
  <c r="AL35"/>
  <c r="AE36"/>
  <c r="AF36"/>
  <c r="AG36"/>
  <c r="AH36"/>
  <c r="AI36"/>
  <c r="AJ36"/>
  <c r="AK36"/>
  <c r="AL36"/>
  <c r="AE37"/>
  <c r="AF37"/>
  <c r="AG37"/>
  <c r="AH37"/>
  <c r="AI37"/>
  <c r="AJ37"/>
  <c r="AK37"/>
  <c r="AL37"/>
  <c r="AE38"/>
  <c r="AF38"/>
  <c r="AG38"/>
  <c r="AH38"/>
  <c r="AI38"/>
  <c r="AJ38"/>
  <c r="AK38"/>
  <c r="AL38"/>
  <c r="AE39"/>
  <c r="AF39"/>
  <c r="AG39"/>
  <c r="AH39"/>
  <c r="AI39"/>
  <c r="AJ39"/>
  <c r="AK39"/>
  <c r="AL39"/>
  <c r="AE40"/>
  <c r="AF40"/>
  <c r="AG40"/>
  <c r="AH40"/>
  <c r="AI40"/>
  <c r="AJ40"/>
  <c r="AK40"/>
  <c r="AL40"/>
  <c r="AE41"/>
  <c r="AF41"/>
  <c r="AG41"/>
  <c r="AH41"/>
  <c r="AI41"/>
  <c r="AJ41"/>
  <c r="AK41"/>
  <c r="AL41"/>
  <c r="AE42"/>
  <c r="AF42"/>
  <c r="AG42"/>
  <c r="AH42"/>
  <c r="AI42"/>
  <c r="AJ42"/>
  <c r="AK42"/>
  <c r="AL42"/>
  <c r="AE43"/>
  <c r="AF43"/>
  <c r="AG43"/>
  <c r="AH43"/>
  <c r="AI43"/>
  <c r="AJ43"/>
  <c r="AK43"/>
  <c r="AL43"/>
  <c r="AE44"/>
  <c r="AF44"/>
  <c r="AG44"/>
  <c r="AH44"/>
  <c r="AI44"/>
  <c r="AJ44"/>
  <c r="AK44"/>
  <c r="AL44"/>
  <c r="AE45"/>
  <c r="AF45"/>
  <c r="AG45"/>
  <c r="AH45"/>
  <c r="AI45"/>
  <c r="AJ45"/>
  <c r="AK45"/>
  <c r="AL45"/>
  <c r="AE46"/>
  <c r="AF46"/>
  <c r="AG46"/>
  <c r="AH46"/>
  <c r="AI46"/>
  <c r="AJ46"/>
  <c r="AK46"/>
  <c r="AL46"/>
  <c r="AE47"/>
  <c r="AF47"/>
  <c r="AG47"/>
  <c r="AH47"/>
  <c r="AI47"/>
  <c r="AJ47"/>
  <c r="AK47"/>
  <c r="AL47"/>
  <c r="AE48"/>
  <c r="AF48"/>
  <c r="AG48"/>
  <c r="AH48"/>
  <c r="AI48"/>
  <c r="AJ48"/>
  <c r="AK48"/>
  <c r="AL48"/>
  <c r="AE49"/>
  <c r="AF49"/>
  <c r="AG49"/>
  <c r="AH49"/>
  <c r="AI49"/>
  <c r="AJ49"/>
  <c r="AK49"/>
  <c r="AL49"/>
  <c r="AE50"/>
  <c r="AF50"/>
  <c r="AG50"/>
  <c r="AH50"/>
  <c r="AI50"/>
  <c r="AJ50"/>
  <c r="AK50"/>
  <c r="AL50"/>
  <c r="AE51"/>
  <c r="AF51"/>
  <c r="AG51"/>
  <c r="AH51"/>
  <c r="AI51"/>
  <c r="AJ51"/>
  <c r="AK51"/>
  <c r="AL51"/>
  <c r="AE52"/>
  <c r="AF52"/>
  <c r="AG52"/>
  <c r="AH52"/>
  <c r="AI52"/>
  <c r="AJ52"/>
  <c r="AK52"/>
  <c r="AL52"/>
  <c r="AE53"/>
  <c r="AF53"/>
  <c r="AG53"/>
  <c r="AH53"/>
  <c r="AI53"/>
  <c r="AJ53"/>
  <c r="AK53"/>
  <c r="AL53"/>
  <c r="AE54"/>
  <c r="AF54"/>
  <c r="AG54"/>
  <c r="AH54"/>
  <c r="AI54"/>
  <c r="AJ54"/>
  <c r="AK54"/>
  <c r="AL54"/>
  <c r="AE55"/>
  <c r="AF55"/>
  <c r="AG55"/>
  <c r="AH55"/>
  <c r="AI55"/>
  <c r="AJ55"/>
  <c r="AK55"/>
  <c r="AL55"/>
  <c r="AE56"/>
  <c r="AF56"/>
  <c r="AG56"/>
  <c r="AH56"/>
  <c r="AI56"/>
  <c r="AJ56"/>
  <c r="AK56"/>
  <c r="AL56"/>
  <c r="AE57"/>
  <c r="AF57"/>
  <c r="AG57"/>
  <c r="AH57"/>
  <c r="AI57"/>
  <c r="AJ57"/>
  <c r="AK57"/>
  <c r="AL57"/>
  <c r="AE58"/>
  <c r="AF58"/>
  <c r="AG58"/>
  <c r="AH58"/>
  <c r="AI58"/>
  <c r="AJ58"/>
  <c r="AK58"/>
  <c r="AL58"/>
  <c r="AE59"/>
  <c r="AF59"/>
  <c r="AG59"/>
  <c r="AH59"/>
  <c r="AI59"/>
  <c r="AJ59"/>
  <c r="AK59"/>
  <c r="AL59"/>
  <c r="AE60"/>
  <c r="AF60"/>
  <c r="AG60"/>
  <c r="AH60"/>
  <c r="AI60"/>
  <c r="AJ60"/>
  <c r="AK60"/>
  <c r="AL60"/>
  <c r="AE61"/>
  <c r="AF61"/>
  <c r="AG61"/>
  <c r="AH61"/>
  <c r="AI61"/>
  <c r="AJ61"/>
  <c r="AK61"/>
  <c r="AL61"/>
  <c r="AE62"/>
  <c r="AF62"/>
  <c r="AG62"/>
  <c r="AH62"/>
  <c r="AI62"/>
  <c r="AJ62"/>
  <c r="AK62"/>
  <c r="AL62"/>
  <c r="AE63"/>
  <c r="AF63"/>
  <c r="AG63"/>
  <c r="AH63"/>
  <c r="AI63"/>
  <c r="AJ63"/>
  <c r="AK63"/>
  <c r="AL63"/>
  <c r="AE64"/>
  <c r="AF64"/>
  <c r="AG64"/>
  <c r="AH64"/>
  <c r="AI64"/>
  <c r="AJ64"/>
  <c r="AK64"/>
  <c r="AL64"/>
  <c r="AE65"/>
  <c r="AF65"/>
  <c r="AG65"/>
  <c r="AH65"/>
  <c r="AI65"/>
  <c r="AJ65"/>
  <c r="AK65"/>
  <c r="AL65"/>
  <c r="AE66"/>
  <c r="AF66"/>
  <c r="AG66"/>
  <c r="AH66"/>
  <c r="AI66"/>
  <c r="AJ66"/>
  <c r="AK66"/>
  <c r="AL66"/>
  <c r="AE67"/>
  <c r="AF67"/>
  <c r="AG67"/>
  <c r="AH67"/>
  <c r="AI67"/>
  <c r="AJ67"/>
  <c r="AK67"/>
  <c r="AL67"/>
  <c r="AE68"/>
  <c r="AF68"/>
  <c r="AG68"/>
  <c r="AH68"/>
  <c r="AI68"/>
  <c r="AJ68"/>
  <c r="AK68"/>
  <c r="AL68"/>
  <c r="AE69"/>
  <c r="AF69"/>
  <c r="AG69"/>
  <c r="AH69"/>
  <c r="AI69"/>
  <c r="AJ69"/>
  <c r="AK69"/>
  <c r="AL69"/>
  <c r="AE70"/>
  <c r="AF70"/>
  <c r="AG70"/>
  <c r="AH70"/>
  <c r="AI70"/>
  <c r="AJ70"/>
  <c r="AK70"/>
  <c r="AL70"/>
  <c r="AE71"/>
  <c r="AF71"/>
  <c r="AG71"/>
  <c r="AH71"/>
  <c r="AI71"/>
  <c r="AJ71"/>
  <c r="AK71"/>
  <c r="AL71"/>
  <c r="AE72"/>
  <c r="AF72"/>
  <c r="AG72"/>
  <c r="AH72"/>
  <c r="AI72"/>
  <c r="AJ72"/>
  <c r="AK72"/>
  <c r="AL72"/>
  <c r="AE73"/>
  <c r="AF73"/>
  <c r="AG73"/>
  <c r="AH73"/>
  <c r="AI73"/>
  <c r="AJ73"/>
  <c r="AK73"/>
  <c r="AL73"/>
  <c r="AE74"/>
  <c r="AF74"/>
  <c r="AG74"/>
  <c r="AH74"/>
  <c r="AI74"/>
  <c r="AJ74"/>
  <c r="AK74"/>
  <c r="AL74"/>
  <c r="AC17"/>
  <c r="AC18"/>
  <c r="AC19"/>
  <c r="AC20"/>
  <c r="AC21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AC48" s="1"/>
  <c r="L49"/>
  <c r="L50"/>
  <c r="AC50" s="1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I23"/>
  <c r="AC23" s="1"/>
  <c r="AB23" s="1"/>
  <c r="I24"/>
  <c r="AC24" s="1"/>
  <c r="AB24" s="1"/>
  <c r="I25"/>
  <c r="AC25" s="1"/>
  <c r="AB25" s="1"/>
  <c r="I26"/>
  <c r="AC26" s="1"/>
  <c r="AB26" s="1"/>
  <c r="I27"/>
  <c r="AC27" s="1"/>
  <c r="AB27" s="1"/>
  <c r="I28"/>
  <c r="I29"/>
  <c r="I30"/>
  <c r="AC30" s="1"/>
  <c r="AB30" s="1"/>
  <c r="I31"/>
  <c r="AC31" s="1"/>
  <c r="AB31" s="1"/>
  <c r="I32"/>
  <c r="AC32" s="1"/>
  <c r="AB32" s="1"/>
  <c r="I33"/>
  <c r="AC33" s="1"/>
  <c r="I34"/>
  <c r="AC34" s="1"/>
  <c r="AB34" s="1"/>
  <c r="I35"/>
  <c r="AC35" s="1"/>
  <c r="I36"/>
  <c r="I37"/>
  <c r="AC37" s="1"/>
  <c r="I38"/>
  <c r="AC38" s="1"/>
  <c r="I39"/>
  <c r="AC39" s="1"/>
  <c r="I40"/>
  <c r="AC40" s="1"/>
  <c r="I41"/>
  <c r="AC41" s="1"/>
  <c r="I42"/>
  <c r="AC42" s="1"/>
  <c r="I43"/>
  <c r="AC43" s="1"/>
  <c r="I44"/>
  <c r="AC44" s="1"/>
  <c r="I45"/>
  <c r="AC45" s="1"/>
  <c r="I46"/>
  <c r="AC46" s="1"/>
  <c r="I47"/>
  <c r="AC47" s="1"/>
  <c r="I48"/>
  <c r="I49"/>
  <c r="AC49" s="1"/>
  <c r="I50"/>
  <c r="I51"/>
  <c r="AC51" s="1"/>
  <c r="AB51" s="1"/>
  <c r="I52"/>
  <c r="AC52" s="1"/>
  <c r="AB52" s="1"/>
  <c r="I53"/>
  <c r="AC53" s="1"/>
  <c r="I54"/>
  <c r="AC54" s="1"/>
  <c r="I55"/>
  <c r="AC55" s="1"/>
  <c r="AB55" s="1"/>
  <c r="I56"/>
  <c r="AC56" s="1"/>
  <c r="I57"/>
  <c r="I58"/>
  <c r="I59"/>
  <c r="I60"/>
  <c r="I61"/>
  <c r="I62"/>
  <c r="I63"/>
  <c r="AC63" s="1"/>
  <c r="I64"/>
  <c r="AC64" s="1"/>
  <c r="I65"/>
  <c r="AC65" s="1"/>
  <c r="AB65" s="1"/>
  <c r="I66"/>
  <c r="AC66" s="1"/>
  <c r="I67"/>
  <c r="AC67" s="1"/>
  <c r="I68"/>
  <c r="AC68" s="1"/>
  <c r="I69"/>
  <c r="I70"/>
  <c r="AC70" s="1"/>
  <c r="I71"/>
  <c r="AC71" s="1"/>
  <c r="I72"/>
  <c r="AC72" s="1"/>
  <c r="I73"/>
  <c r="AC73" s="1"/>
  <c r="I74"/>
  <c r="AC74" s="1"/>
  <c r="I17"/>
  <c r="I18"/>
  <c r="I19"/>
  <c r="I20"/>
  <c r="I21"/>
  <c r="I22"/>
  <c r="F45"/>
  <c r="W69"/>
  <c r="Y69"/>
  <c r="AD69"/>
  <c r="W70"/>
  <c r="Y70"/>
  <c r="AD70"/>
  <c r="W71"/>
  <c r="Y71"/>
  <c r="AD71"/>
  <c r="W72"/>
  <c r="Y72"/>
  <c r="AD72"/>
  <c r="W73"/>
  <c r="Y73"/>
  <c r="AD73"/>
  <c r="W74"/>
  <c r="Y74"/>
  <c r="AD74"/>
  <c r="E69"/>
  <c r="F69"/>
  <c r="E70"/>
  <c r="F70"/>
  <c r="E71"/>
  <c r="F71"/>
  <c r="E72"/>
  <c r="F72"/>
  <c r="E73"/>
  <c r="F73"/>
  <c r="E74"/>
  <c r="F74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C16"/>
  <c r="AB16"/>
  <c r="O4" i="5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3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7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7"/>
  <c r="M8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7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4"/>
  <c r="I5"/>
  <c r="I6"/>
  <c r="I3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F17" i="3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16"/>
  <c r="AD3"/>
  <c r="AD4"/>
  <c r="AD5"/>
  <c r="AD6"/>
  <c r="AD15"/>
  <c r="AD16"/>
  <c r="W22"/>
  <c r="Y22"/>
  <c r="W23"/>
  <c r="Y23"/>
  <c r="W24"/>
  <c r="Y24"/>
  <c r="W25"/>
  <c r="Y25"/>
  <c r="W26"/>
  <c r="Y26"/>
  <c r="W27"/>
  <c r="Y27"/>
  <c r="W28"/>
  <c r="Y28"/>
  <c r="W29"/>
  <c r="Y29"/>
  <c r="W30"/>
  <c r="Y30"/>
  <c r="W31"/>
  <c r="Y31"/>
  <c r="W32"/>
  <c r="Y32"/>
  <c r="W33"/>
  <c r="Y33"/>
  <c r="W34"/>
  <c r="Y34"/>
  <c r="W35"/>
  <c r="Y35"/>
  <c r="W36"/>
  <c r="Y36"/>
  <c r="W37"/>
  <c r="Y37"/>
  <c r="W38"/>
  <c r="Y38"/>
  <c r="W39"/>
  <c r="Y39"/>
  <c r="W40"/>
  <c r="Y40"/>
  <c r="W41"/>
  <c r="Y41"/>
  <c r="W42"/>
  <c r="Y42"/>
  <c r="W43"/>
  <c r="Y43"/>
  <c r="W44"/>
  <c r="Y44"/>
  <c r="W45"/>
  <c r="Y45"/>
  <c r="W46"/>
  <c r="Y46"/>
  <c r="W47"/>
  <c r="Y47"/>
  <c r="W48"/>
  <c r="Y48"/>
  <c r="W49"/>
  <c r="Y49"/>
  <c r="W50"/>
  <c r="Y50"/>
  <c r="W51"/>
  <c r="Y51"/>
  <c r="W52"/>
  <c r="Y52"/>
  <c r="W53"/>
  <c r="Y53"/>
  <c r="W54"/>
  <c r="Y54"/>
  <c r="W55"/>
  <c r="Y55"/>
  <c r="W56"/>
  <c r="Y56"/>
  <c r="W57"/>
  <c r="Y57"/>
  <c r="W58"/>
  <c r="Y58"/>
  <c r="W59"/>
  <c r="Y59"/>
  <c r="W60"/>
  <c r="Y60"/>
  <c r="W61"/>
  <c r="Y61"/>
  <c r="W62"/>
  <c r="Y62"/>
  <c r="W63"/>
  <c r="Y63"/>
  <c r="W64"/>
  <c r="Y64"/>
  <c r="W65"/>
  <c r="Y65"/>
  <c r="W66"/>
  <c r="Y66"/>
  <c r="W67"/>
  <c r="Y67"/>
  <c r="W68"/>
  <c r="Y68"/>
  <c r="Y17"/>
  <c r="Y18"/>
  <c r="Y19"/>
  <c r="Y20"/>
  <c r="Y21"/>
  <c r="W18"/>
  <c r="W19"/>
  <c r="W20"/>
  <c r="W21"/>
  <c r="Y16"/>
  <c r="W16"/>
  <c r="U16"/>
  <c r="R16"/>
  <c r="O16"/>
  <c r="L16"/>
  <c r="I16"/>
  <c r="Y4"/>
  <c r="Y5"/>
  <c r="Y6"/>
  <c r="Y7"/>
  <c r="Y8"/>
  <c r="Y9"/>
  <c r="Y10"/>
  <c r="Y11"/>
  <c r="Y12"/>
  <c r="Y13"/>
  <c r="Y14"/>
  <c r="Y15"/>
  <c r="Y3"/>
  <c r="W6"/>
  <c r="W7"/>
  <c r="W8"/>
  <c r="W9"/>
  <c r="W10"/>
  <c r="W11"/>
  <c r="W12"/>
  <c r="W13"/>
  <c r="W14"/>
  <c r="W15"/>
  <c r="W3"/>
  <c r="W4"/>
  <c r="W5"/>
  <c r="U15"/>
  <c r="R15"/>
  <c r="O15"/>
  <c r="L15"/>
  <c r="I15"/>
  <c r="T8"/>
  <c r="T12" s="1"/>
  <c r="T9"/>
  <c r="T13" s="1"/>
  <c r="T10"/>
  <c r="T14"/>
  <c r="T7"/>
  <c r="T11" s="1"/>
  <c r="Q8"/>
  <c r="Q12" s="1"/>
  <c r="Q9"/>
  <c r="P13" s="1"/>
  <c r="Q10"/>
  <c r="Q14" s="1"/>
  <c r="Q13"/>
  <c r="Q7"/>
  <c r="R7" s="1"/>
  <c r="N8"/>
  <c r="N12" s="1"/>
  <c r="N9"/>
  <c r="N13" s="1"/>
  <c r="N10"/>
  <c r="N14" s="1"/>
  <c r="N7"/>
  <c r="N11" s="1"/>
  <c r="H8"/>
  <c r="H12" s="1"/>
  <c r="H9"/>
  <c r="H10"/>
  <c r="H14" s="1"/>
  <c r="H13"/>
  <c r="H7"/>
  <c r="H11" s="1"/>
  <c r="S8"/>
  <c r="S7"/>
  <c r="P8"/>
  <c r="P10"/>
  <c r="P7"/>
  <c r="M8"/>
  <c r="M12" s="1"/>
  <c r="M7"/>
  <c r="M11" s="1"/>
  <c r="J8"/>
  <c r="J12" s="1"/>
  <c r="J9"/>
  <c r="J13" s="1"/>
  <c r="J10"/>
  <c r="AD10" s="1"/>
  <c r="J7"/>
  <c r="J11" s="1"/>
  <c r="R6" i="5"/>
  <c r="M4"/>
  <c r="M5"/>
  <c r="M6"/>
  <c r="M3"/>
  <c r="K4"/>
  <c r="K5"/>
  <c r="K6"/>
  <c r="K3"/>
  <c r="G4"/>
  <c r="G5"/>
  <c r="G6"/>
  <c r="G3"/>
  <c r="E4"/>
  <c r="E5"/>
  <c r="E6"/>
  <c r="E3"/>
  <c r="AC62" i="3" l="1"/>
  <c r="AC60"/>
  <c r="AC61"/>
  <c r="AB61" s="1"/>
  <c r="AC59"/>
  <c r="AC58"/>
  <c r="AB58" s="1"/>
  <c r="AC57"/>
  <c r="AB66"/>
  <c r="AB64"/>
  <c r="AB50"/>
  <c r="AB48"/>
  <c r="AB49"/>
  <c r="AB47"/>
  <c r="AB46"/>
  <c r="AB53"/>
  <c r="AB43"/>
  <c r="AB42"/>
  <c r="AB41"/>
  <c r="AB40"/>
  <c r="AB39"/>
  <c r="AB38"/>
  <c r="AB37"/>
  <c r="AC36"/>
  <c r="AB36" s="1"/>
  <c r="AB35"/>
  <c r="AC69"/>
  <c r="AB33"/>
  <c r="AC29"/>
  <c r="AB29" s="1"/>
  <c r="AC28"/>
  <c r="AB28" s="1"/>
  <c r="AC22"/>
  <c r="AB22" s="1"/>
  <c r="AB67"/>
  <c r="AB63"/>
  <c r="AB62"/>
  <c r="AB59"/>
  <c r="AB57"/>
  <c r="AB60"/>
  <c r="AB56"/>
  <c r="AB54"/>
  <c r="AB44"/>
  <c r="AB45"/>
  <c r="AB69"/>
  <c r="AB68"/>
  <c r="AB74"/>
  <c r="AB73"/>
  <c r="AB72"/>
  <c r="AB71"/>
  <c r="AB70"/>
  <c r="AC15"/>
  <c r="V83" i="5"/>
  <c r="V81"/>
  <c r="V79"/>
  <c r="V77"/>
  <c r="V75"/>
  <c r="V73"/>
  <c r="V71"/>
  <c r="V67"/>
  <c r="V65"/>
  <c r="V63"/>
  <c r="V61"/>
  <c r="V59"/>
  <c r="V57"/>
  <c r="V55"/>
  <c r="V53"/>
  <c r="V51"/>
  <c r="V17"/>
  <c r="V15"/>
  <c r="V13"/>
  <c r="V11"/>
  <c r="V9"/>
  <c r="V49"/>
  <c r="V41"/>
  <c r="V39"/>
  <c r="V37"/>
  <c r="V35"/>
  <c r="V33"/>
  <c r="V31"/>
  <c r="V3"/>
  <c r="V5"/>
  <c r="V6"/>
  <c r="V4"/>
  <c r="V84"/>
  <c r="V82"/>
  <c r="V78"/>
  <c r="V76"/>
  <c r="V74"/>
  <c r="V72"/>
  <c r="V68"/>
  <c r="V66"/>
  <c r="V64"/>
  <c r="V62"/>
  <c r="V60"/>
  <c r="V58"/>
  <c r="V56"/>
  <c r="V54"/>
  <c r="V52"/>
  <c r="V50"/>
  <c r="V48"/>
  <c r="V40"/>
  <c r="V38"/>
  <c r="V36"/>
  <c r="V34"/>
  <c r="V32"/>
  <c r="V30"/>
  <c r="V20"/>
  <c r="V7"/>
  <c r="V23"/>
  <c r="V21"/>
  <c r="V19"/>
  <c r="V69"/>
  <c r="V26"/>
  <c r="V24"/>
  <c r="V29"/>
  <c r="V28"/>
  <c r="V27"/>
  <c r="V25"/>
  <c r="V22"/>
  <c r="V18"/>
  <c r="V80"/>
  <c r="V43"/>
  <c r="V46"/>
  <c r="V44"/>
  <c r="V16"/>
  <c r="V14"/>
  <c r="V12"/>
  <c r="V10"/>
  <c r="V8"/>
  <c r="V70"/>
  <c r="V47"/>
  <c r="V45"/>
  <c r="V42"/>
  <c r="J14" i="3"/>
  <c r="AD14" s="1"/>
  <c r="AD8"/>
  <c r="AD9"/>
  <c r="AD7"/>
  <c r="AB15"/>
  <c r="M13"/>
  <c r="AD13" s="1"/>
  <c r="Q11"/>
  <c r="AN15"/>
  <c r="AO15"/>
  <c r="P11"/>
  <c r="AD11" s="1"/>
  <c r="P12"/>
  <c r="AD12" s="1"/>
  <c r="I11" l="1"/>
  <c r="AN5"/>
  <c r="AO5"/>
  <c r="AN6"/>
  <c r="AO6"/>
  <c r="AN7"/>
  <c r="AO7"/>
  <c r="AN8"/>
  <c r="AO8"/>
  <c r="AN9"/>
  <c r="AO9"/>
  <c r="AN10"/>
  <c r="AO10"/>
  <c r="AN11"/>
  <c r="AO11"/>
  <c r="AN12"/>
  <c r="AO12"/>
  <c r="AN13"/>
  <c r="AO13"/>
  <c r="AN14"/>
  <c r="AO14"/>
  <c r="U5"/>
  <c r="U6"/>
  <c r="U7"/>
  <c r="U8"/>
  <c r="U9"/>
  <c r="U10"/>
  <c r="U11"/>
  <c r="U12"/>
  <c r="U13"/>
  <c r="U14"/>
  <c r="R5"/>
  <c r="R6"/>
  <c r="R8"/>
  <c r="R9"/>
  <c r="R10"/>
  <c r="R11"/>
  <c r="R12"/>
  <c r="R13"/>
  <c r="R14"/>
  <c r="L6"/>
  <c r="L7"/>
  <c r="L8"/>
  <c r="L9"/>
  <c r="L10"/>
  <c r="L11"/>
  <c r="L12"/>
  <c r="L13"/>
  <c r="L14"/>
  <c r="I6"/>
  <c r="I7"/>
  <c r="I8"/>
  <c r="I9"/>
  <c r="I10"/>
  <c r="I12"/>
  <c r="I13"/>
  <c r="I14"/>
  <c r="AB17"/>
  <c r="O5"/>
  <c r="O6"/>
  <c r="O7"/>
  <c r="O8"/>
  <c r="O9"/>
  <c r="O10"/>
  <c r="O11"/>
  <c r="O12"/>
  <c r="O13"/>
  <c r="O14"/>
  <c r="L5"/>
  <c r="I5"/>
  <c r="AO4"/>
  <c r="AL3"/>
  <c r="AK3"/>
  <c r="AJ3"/>
  <c r="AI3"/>
  <c r="AH3"/>
  <c r="AF3"/>
  <c r="AG3"/>
  <c r="AE3"/>
  <c r="R4"/>
  <c r="U4"/>
  <c r="O4"/>
  <c r="I4"/>
  <c r="L4"/>
  <c r="L3"/>
  <c r="I3"/>
  <c r="U3"/>
  <c r="R3"/>
  <c r="O3"/>
  <c r="C101" i="2"/>
  <c r="H101" s="1"/>
  <c r="B101"/>
  <c r="D101" s="1"/>
  <c r="C100"/>
  <c r="H100" s="1"/>
  <c r="G100" s="1"/>
  <c r="J100" s="1"/>
  <c r="B100"/>
  <c r="C99"/>
  <c r="H99" s="1"/>
  <c r="F99" s="1"/>
  <c r="B99"/>
  <c r="D99" s="1"/>
  <c r="C98"/>
  <c r="H98" s="1"/>
  <c r="F98" s="1"/>
  <c r="B98"/>
  <c r="D98" s="1"/>
  <c r="C97"/>
  <c r="H97" s="1"/>
  <c r="B97"/>
  <c r="D97" s="1"/>
  <c r="C96"/>
  <c r="H96" s="1"/>
  <c r="B96"/>
  <c r="F95"/>
  <c r="C95"/>
  <c r="H95" s="1"/>
  <c r="G95" s="1"/>
  <c r="J95" s="1"/>
  <c r="B95"/>
  <c r="C94"/>
  <c r="H94" s="1"/>
  <c r="F94" s="1"/>
  <c r="B94"/>
  <c r="D94" s="1"/>
  <c r="C93"/>
  <c r="H93" s="1"/>
  <c r="B93"/>
  <c r="C92"/>
  <c r="H92" s="1"/>
  <c r="K92" s="1"/>
  <c r="B92"/>
  <c r="D92" s="1"/>
  <c r="C91"/>
  <c r="H91" s="1"/>
  <c r="F91" s="1"/>
  <c r="B91"/>
  <c r="D91" s="1"/>
  <c r="C90"/>
  <c r="H90" s="1"/>
  <c r="F90" s="1"/>
  <c r="B90"/>
  <c r="D90" s="1"/>
  <c r="C89"/>
  <c r="H89" s="1"/>
  <c r="B89"/>
  <c r="D89" s="1"/>
  <c r="H88"/>
  <c r="K88" s="1"/>
  <c r="C88"/>
  <c r="B88"/>
  <c r="D88" s="1"/>
  <c r="C87"/>
  <c r="H87" s="1"/>
  <c r="F87" s="1"/>
  <c r="B87"/>
  <c r="D87" s="1"/>
  <c r="C86"/>
  <c r="H86" s="1"/>
  <c r="F86" s="1"/>
  <c r="B86"/>
  <c r="D86" s="1"/>
  <c r="C85"/>
  <c r="H85" s="1"/>
  <c r="B85"/>
  <c r="D85" s="1"/>
  <c r="C84"/>
  <c r="H84" s="1"/>
  <c r="G84" s="1"/>
  <c r="J84" s="1"/>
  <c r="B84"/>
  <c r="C83"/>
  <c r="H83" s="1"/>
  <c r="F83" s="1"/>
  <c r="B83"/>
  <c r="C82"/>
  <c r="H82" s="1"/>
  <c r="F82" s="1"/>
  <c r="B82"/>
  <c r="C81"/>
  <c r="H81" s="1"/>
  <c r="B81"/>
  <c r="C80"/>
  <c r="H80" s="1"/>
  <c r="B80"/>
  <c r="C79"/>
  <c r="H79" s="1"/>
  <c r="F79" s="1"/>
  <c r="B79"/>
  <c r="C78"/>
  <c r="H78" s="1"/>
  <c r="F78" s="1"/>
  <c r="B78"/>
  <c r="C77"/>
  <c r="B77"/>
  <c r="C76"/>
  <c r="H76" s="1"/>
  <c r="B76"/>
  <c r="D76" s="1"/>
  <c r="C75"/>
  <c r="H75" s="1"/>
  <c r="B75"/>
  <c r="C74"/>
  <c r="H74" s="1"/>
  <c r="B74"/>
  <c r="D74" s="1"/>
  <c r="C73"/>
  <c r="B73"/>
  <c r="C72"/>
  <c r="H72" s="1"/>
  <c r="B72"/>
  <c r="C71"/>
  <c r="H71" s="1"/>
  <c r="B71"/>
  <c r="F70"/>
  <c r="I70" s="1"/>
  <c r="C70"/>
  <c r="H70" s="1"/>
  <c r="K70" s="1"/>
  <c r="B70"/>
  <c r="D70" s="1"/>
  <c r="C69"/>
  <c r="B69"/>
  <c r="C68"/>
  <c r="H68" s="1"/>
  <c r="B68"/>
  <c r="D68" s="1"/>
  <c r="C67"/>
  <c r="H67" s="1"/>
  <c r="F67" s="1"/>
  <c r="B67"/>
  <c r="C66"/>
  <c r="H66" s="1"/>
  <c r="F66" s="1"/>
  <c r="B66"/>
  <c r="C65"/>
  <c r="B65"/>
  <c r="C64"/>
  <c r="H64" s="1"/>
  <c r="G64" s="1"/>
  <c r="J64" s="1"/>
  <c r="B64"/>
  <c r="C63"/>
  <c r="H63" s="1"/>
  <c r="Z63" s="1"/>
  <c r="B63"/>
  <c r="C62"/>
  <c r="H62" s="1"/>
  <c r="F62" s="1"/>
  <c r="B62"/>
  <c r="C61"/>
  <c r="H61" s="1"/>
  <c r="Z61" s="1"/>
  <c r="B61"/>
  <c r="C60"/>
  <c r="H60" s="1"/>
  <c r="Z60" s="1"/>
  <c r="B60"/>
  <c r="D60" s="1"/>
  <c r="C59"/>
  <c r="H59" s="1"/>
  <c r="G59" s="1"/>
  <c r="B59"/>
  <c r="C58"/>
  <c r="H58" s="1"/>
  <c r="B58"/>
  <c r="C57"/>
  <c r="B57"/>
  <c r="C56"/>
  <c r="B56"/>
  <c r="C55"/>
  <c r="H55" s="1"/>
  <c r="B55"/>
  <c r="C54"/>
  <c r="H54" s="1"/>
  <c r="B54"/>
  <c r="C53"/>
  <c r="H53" s="1"/>
  <c r="Z53" s="1"/>
  <c r="B53"/>
  <c r="C52"/>
  <c r="H52" s="1"/>
  <c r="K52" s="1"/>
  <c r="N52" s="1"/>
  <c r="B52"/>
  <c r="D52" s="1"/>
  <c r="C51"/>
  <c r="D51" s="1"/>
  <c r="B51"/>
  <c r="C50"/>
  <c r="H50" s="1"/>
  <c r="B50"/>
  <c r="C49"/>
  <c r="H49" s="1"/>
  <c r="B49"/>
  <c r="C48"/>
  <c r="H48" s="1"/>
  <c r="B48"/>
  <c r="C47"/>
  <c r="B47"/>
  <c r="G46"/>
  <c r="J46" s="1"/>
  <c r="C46"/>
  <c r="H46" s="1"/>
  <c r="B46"/>
  <c r="D46" s="1"/>
  <c r="C45"/>
  <c r="H45" s="1"/>
  <c r="F45" s="1"/>
  <c r="B45"/>
  <c r="G44"/>
  <c r="J44" s="1"/>
  <c r="C44"/>
  <c r="H44" s="1"/>
  <c r="B44"/>
  <c r="D44" s="1"/>
  <c r="C43"/>
  <c r="B43"/>
  <c r="C42"/>
  <c r="H42" s="1"/>
  <c r="B42"/>
  <c r="D42" s="1"/>
  <c r="C41"/>
  <c r="H41" s="1"/>
  <c r="B41"/>
  <c r="C40"/>
  <c r="H40" s="1"/>
  <c r="B40"/>
  <c r="D40" s="1"/>
  <c r="C39"/>
  <c r="B39"/>
  <c r="C38"/>
  <c r="H38" s="1"/>
  <c r="B38"/>
  <c r="D38" s="1"/>
  <c r="C37"/>
  <c r="H37" s="1"/>
  <c r="B37"/>
  <c r="C36"/>
  <c r="H36" s="1"/>
  <c r="K36" s="1"/>
  <c r="B36"/>
  <c r="C35"/>
  <c r="B35"/>
  <c r="C34"/>
  <c r="H34" s="1"/>
  <c r="K34" s="1"/>
  <c r="S36" s="1"/>
  <c r="B34"/>
  <c r="D34" s="1"/>
  <c r="C33"/>
  <c r="H33" s="1"/>
  <c r="B33"/>
  <c r="C32"/>
  <c r="H32" s="1"/>
  <c r="B32"/>
  <c r="C31"/>
  <c r="H31" s="1"/>
  <c r="B31"/>
  <c r="D31" s="1"/>
  <c r="C30"/>
  <c r="B30"/>
  <c r="C29"/>
  <c r="B29"/>
  <c r="C28"/>
  <c r="H28" s="1"/>
  <c r="B28"/>
  <c r="C27"/>
  <c r="H27" s="1"/>
  <c r="G27" s="1"/>
  <c r="B27"/>
  <c r="C26"/>
  <c r="D26" s="1"/>
  <c r="B26"/>
  <c r="C25"/>
  <c r="H25" s="1"/>
  <c r="Z25" s="1"/>
  <c r="B25"/>
  <c r="C24"/>
  <c r="H24" s="1"/>
  <c r="G24" s="1"/>
  <c r="B24"/>
  <c r="C23"/>
  <c r="H23" s="1"/>
  <c r="F23" s="1"/>
  <c r="B23"/>
  <c r="C22"/>
  <c r="B22"/>
  <c r="C21"/>
  <c r="H21" s="1"/>
  <c r="G21" s="1"/>
  <c r="J21" s="1"/>
  <c r="B21"/>
  <c r="C20"/>
  <c r="H20" s="1"/>
  <c r="B20"/>
  <c r="G19"/>
  <c r="J19" s="1"/>
  <c r="C19"/>
  <c r="H19" s="1"/>
  <c r="K19" s="1"/>
  <c r="B19"/>
  <c r="D19" s="1"/>
  <c r="C18"/>
  <c r="H18" s="1"/>
  <c r="B18"/>
  <c r="D18" s="1"/>
  <c r="C17"/>
  <c r="H17" s="1"/>
  <c r="K17" s="1"/>
  <c r="B17"/>
  <c r="D17" s="1"/>
  <c r="C16"/>
  <c r="H16" s="1"/>
  <c r="B16"/>
  <c r="D16" s="1"/>
  <c r="C15"/>
  <c r="H15" s="1"/>
  <c r="B15"/>
  <c r="C14"/>
  <c r="H14" s="1"/>
  <c r="F14" s="1"/>
  <c r="B14"/>
  <c r="D14" s="1"/>
  <c r="C13"/>
  <c r="B13"/>
  <c r="C12"/>
  <c r="H12" s="1"/>
  <c r="B12"/>
  <c r="D12" s="1"/>
  <c r="C11"/>
  <c r="B11"/>
  <c r="C10"/>
  <c r="H10" s="1"/>
  <c r="B10"/>
  <c r="D10" s="1"/>
  <c r="C9"/>
  <c r="H9" s="1"/>
  <c r="B9"/>
  <c r="D9" s="1"/>
  <c r="C8"/>
  <c r="H8" s="1"/>
  <c r="B8"/>
  <c r="C7"/>
  <c r="B7"/>
  <c r="C6"/>
  <c r="H6" s="1"/>
  <c r="G6" s="1"/>
  <c r="J6" s="1"/>
  <c r="B6"/>
  <c r="C5"/>
  <c r="H5" s="1"/>
  <c r="B5"/>
  <c r="C4"/>
  <c r="B4"/>
  <c r="B4" i="1"/>
  <c r="D4" s="1"/>
  <c r="C4"/>
  <c r="B5"/>
  <c r="C5"/>
  <c r="D5"/>
  <c r="H5"/>
  <c r="G5" s="1"/>
  <c r="B6"/>
  <c r="C6"/>
  <c r="H6" s="1"/>
  <c r="B7"/>
  <c r="C7"/>
  <c r="D7"/>
  <c r="H7"/>
  <c r="G7" s="1"/>
  <c r="B8"/>
  <c r="C8"/>
  <c r="H8"/>
  <c r="B9"/>
  <c r="C9"/>
  <c r="D9" s="1"/>
  <c r="B10"/>
  <c r="C10"/>
  <c r="H10" s="1"/>
  <c r="B11"/>
  <c r="C11"/>
  <c r="D11" s="1"/>
  <c r="B12"/>
  <c r="D12" s="1"/>
  <c r="C12"/>
  <c r="H12" s="1"/>
  <c r="B13"/>
  <c r="C13"/>
  <c r="D13"/>
  <c r="G13"/>
  <c r="H13"/>
  <c r="F13" s="1"/>
  <c r="J13"/>
  <c r="K13"/>
  <c r="X13"/>
  <c r="Z13"/>
  <c r="B14"/>
  <c r="D14" s="1"/>
  <c r="C14"/>
  <c r="H14"/>
  <c r="G14" s="1"/>
  <c r="Z14"/>
  <c r="Y14" s="1"/>
  <c r="B15"/>
  <c r="C15"/>
  <c r="D15" s="1"/>
  <c r="B16"/>
  <c r="C16"/>
  <c r="H16" s="1"/>
  <c r="B17"/>
  <c r="C17"/>
  <c r="D17" s="1"/>
  <c r="B18"/>
  <c r="C18"/>
  <c r="H18" s="1"/>
  <c r="B19"/>
  <c r="C19"/>
  <c r="D19"/>
  <c r="H19"/>
  <c r="G19" s="1"/>
  <c r="B20"/>
  <c r="C20"/>
  <c r="H20" s="1"/>
  <c r="B21"/>
  <c r="C21"/>
  <c r="D21" s="1"/>
  <c r="B22"/>
  <c r="C22"/>
  <c r="H22" s="1"/>
  <c r="B23"/>
  <c r="C23"/>
  <c r="D23" s="1"/>
  <c r="B24"/>
  <c r="D24" s="1"/>
  <c r="C24"/>
  <c r="H24"/>
  <c r="G24" s="1"/>
  <c r="K24"/>
  <c r="W24" s="1"/>
  <c r="AC24" s="1"/>
  <c r="Z24"/>
  <c r="Y24" s="1"/>
  <c r="B25"/>
  <c r="C25"/>
  <c r="D25" s="1"/>
  <c r="B26"/>
  <c r="D26" s="1"/>
  <c r="C26"/>
  <c r="H26"/>
  <c r="G26" s="1"/>
  <c r="K26"/>
  <c r="W26" s="1"/>
  <c r="AC26" s="1"/>
  <c r="S26"/>
  <c r="Z26"/>
  <c r="Y26" s="1"/>
  <c r="B27"/>
  <c r="C27"/>
  <c r="D27" s="1"/>
  <c r="B28"/>
  <c r="D28" s="1"/>
  <c r="C28"/>
  <c r="H28"/>
  <c r="G28" s="1"/>
  <c r="K28"/>
  <c r="W28" s="1"/>
  <c r="AC28" s="1"/>
  <c r="S28"/>
  <c r="Z28"/>
  <c r="Y28" s="1"/>
  <c r="B29"/>
  <c r="C29"/>
  <c r="D29" s="1"/>
  <c r="B30"/>
  <c r="D30" s="1"/>
  <c r="C30"/>
  <c r="H30"/>
  <c r="G30" s="1"/>
  <c r="K30"/>
  <c r="W30" s="1"/>
  <c r="AC30" s="1"/>
  <c r="S30"/>
  <c r="Z30"/>
  <c r="Y30" s="1"/>
  <c r="B31"/>
  <c r="C31"/>
  <c r="D31" s="1"/>
  <c r="B32"/>
  <c r="D32" s="1"/>
  <c r="C32"/>
  <c r="H32"/>
  <c r="G32" s="1"/>
  <c r="K32"/>
  <c r="W32" s="1"/>
  <c r="AC32" s="1"/>
  <c r="S32"/>
  <c r="Z32"/>
  <c r="Y32" s="1"/>
  <c r="B33"/>
  <c r="C33"/>
  <c r="D33" s="1"/>
  <c r="H33"/>
  <c r="G33" s="1"/>
  <c r="J33" s="1"/>
  <c r="K33"/>
  <c r="Z33"/>
  <c r="B34"/>
  <c r="C34"/>
  <c r="B35"/>
  <c r="C35"/>
  <c r="H35" s="1"/>
  <c r="B36"/>
  <c r="C36"/>
  <c r="B37"/>
  <c r="C37"/>
  <c r="H37" s="1"/>
  <c r="K37" s="1"/>
  <c r="F37"/>
  <c r="B38"/>
  <c r="C38"/>
  <c r="D38"/>
  <c r="H38"/>
  <c r="F38" s="1"/>
  <c r="B39"/>
  <c r="C39"/>
  <c r="H39"/>
  <c r="B40"/>
  <c r="C40"/>
  <c r="B41"/>
  <c r="C41"/>
  <c r="H41" s="1"/>
  <c r="K41" s="1"/>
  <c r="F41"/>
  <c r="B42"/>
  <c r="C42"/>
  <c r="D42"/>
  <c r="H42"/>
  <c r="F42" s="1"/>
  <c r="Z42"/>
  <c r="X42" s="1"/>
  <c r="B43"/>
  <c r="C43"/>
  <c r="H43" s="1"/>
  <c r="B44"/>
  <c r="C44"/>
  <c r="B45"/>
  <c r="D45" s="1"/>
  <c r="C45"/>
  <c r="F45"/>
  <c r="H45"/>
  <c r="B46"/>
  <c r="C46"/>
  <c r="B47"/>
  <c r="D47" s="1"/>
  <c r="C47"/>
  <c r="F47"/>
  <c r="H47"/>
  <c r="G47" s="1"/>
  <c r="J47" s="1"/>
  <c r="K47"/>
  <c r="Z47"/>
  <c r="Y47" s="1"/>
  <c r="B48"/>
  <c r="C48"/>
  <c r="D48" s="1"/>
  <c r="B49"/>
  <c r="C49"/>
  <c r="H49" s="1"/>
  <c r="G49"/>
  <c r="K49"/>
  <c r="T49" s="1"/>
  <c r="X49"/>
  <c r="Z49"/>
  <c r="Y49" s="1"/>
  <c r="B50"/>
  <c r="C50"/>
  <c r="B51"/>
  <c r="C51"/>
  <c r="H51" s="1"/>
  <c r="G51"/>
  <c r="J51" s="1"/>
  <c r="Z51"/>
  <c r="Y51" s="1"/>
  <c r="B52"/>
  <c r="C52"/>
  <c r="D52" s="1"/>
  <c r="B53"/>
  <c r="C53"/>
  <c r="H53" s="1"/>
  <c r="G53"/>
  <c r="K53"/>
  <c r="T53" s="1"/>
  <c r="Q53"/>
  <c r="B54"/>
  <c r="C54"/>
  <c r="B55"/>
  <c r="D55" s="1"/>
  <c r="C55"/>
  <c r="F55"/>
  <c r="H55"/>
  <c r="K55"/>
  <c r="T55" s="1"/>
  <c r="B56"/>
  <c r="C56"/>
  <c r="D56"/>
  <c r="H56"/>
  <c r="B57"/>
  <c r="D57" s="1"/>
  <c r="C57"/>
  <c r="H57"/>
  <c r="F57" s="1"/>
  <c r="B58"/>
  <c r="C58"/>
  <c r="B59"/>
  <c r="C59"/>
  <c r="H59" s="1"/>
  <c r="G59"/>
  <c r="J59" s="1"/>
  <c r="Q59"/>
  <c r="Z59"/>
  <c r="Y59" s="1"/>
  <c r="B60"/>
  <c r="C60"/>
  <c r="D60" s="1"/>
  <c r="B61"/>
  <c r="D61" s="1"/>
  <c r="C61"/>
  <c r="F61"/>
  <c r="H61"/>
  <c r="Z61"/>
  <c r="Y61" s="1"/>
  <c r="B62"/>
  <c r="C62"/>
  <c r="B63"/>
  <c r="C63"/>
  <c r="H63" s="1"/>
  <c r="K63" s="1"/>
  <c r="B64"/>
  <c r="C64"/>
  <c r="D64"/>
  <c r="H64"/>
  <c r="B65"/>
  <c r="D65" s="1"/>
  <c r="C65"/>
  <c r="H65" s="1"/>
  <c r="B66"/>
  <c r="C66"/>
  <c r="D66"/>
  <c r="H66"/>
  <c r="B67"/>
  <c r="D67" s="1"/>
  <c r="C67"/>
  <c r="H67" s="1"/>
  <c r="G67"/>
  <c r="J67" s="1"/>
  <c r="K67"/>
  <c r="B68"/>
  <c r="C68"/>
  <c r="B69"/>
  <c r="C69"/>
  <c r="H69" s="1"/>
  <c r="K69" s="1"/>
  <c r="B70"/>
  <c r="C70"/>
  <c r="B71"/>
  <c r="C71"/>
  <c r="H71" s="1"/>
  <c r="G71" s="1"/>
  <c r="J71" s="1"/>
  <c r="B72"/>
  <c r="C72"/>
  <c r="B73"/>
  <c r="C73"/>
  <c r="H73" s="1"/>
  <c r="Z73" s="1"/>
  <c r="X73" s="1"/>
  <c r="B74"/>
  <c r="C74"/>
  <c r="D74"/>
  <c r="H74"/>
  <c r="G74" s="1"/>
  <c r="Z74"/>
  <c r="Y74" s="1"/>
  <c r="B75"/>
  <c r="C75"/>
  <c r="H75" s="1"/>
  <c r="B76"/>
  <c r="C76"/>
  <c r="D76" s="1"/>
  <c r="B77"/>
  <c r="D77" s="1"/>
  <c r="C77"/>
  <c r="H77"/>
  <c r="Z77" s="1"/>
  <c r="X77" s="1"/>
  <c r="B78"/>
  <c r="C78"/>
  <c r="D78"/>
  <c r="H78"/>
  <c r="G78" s="1"/>
  <c r="Z78"/>
  <c r="Y78" s="1"/>
  <c r="B79"/>
  <c r="C79"/>
  <c r="H79" s="1"/>
  <c r="B80"/>
  <c r="C80"/>
  <c r="D80" s="1"/>
  <c r="B81"/>
  <c r="D81" s="1"/>
  <c r="C81"/>
  <c r="H81"/>
  <c r="Z81" s="1"/>
  <c r="X81" s="1"/>
  <c r="B82"/>
  <c r="C82"/>
  <c r="D82"/>
  <c r="H82"/>
  <c r="G82" s="1"/>
  <c r="B83"/>
  <c r="C83"/>
  <c r="H83" s="1"/>
  <c r="B84"/>
  <c r="C84"/>
  <c r="D84" s="1"/>
  <c r="B85"/>
  <c r="D85" s="1"/>
  <c r="C85"/>
  <c r="H85"/>
  <c r="B86"/>
  <c r="C86"/>
  <c r="D86" s="1"/>
  <c r="B87"/>
  <c r="C87"/>
  <c r="H87" s="1"/>
  <c r="B88"/>
  <c r="C88"/>
  <c r="D88"/>
  <c r="H88"/>
  <c r="G88" s="1"/>
  <c r="J88"/>
  <c r="Z88"/>
  <c r="Y88" s="1"/>
  <c r="B89"/>
  <c r="C89"/>
  <c r="H89" s="1"/>
  <c r="Z89" s="1"/>
  <c r="X89" s="1"/>
  <c r="B90"/>
  <c r="C90"/>
  <c r="D90" s="1"/>
  <c r="B91"/>
  <c r="C91"/>
  <c r="H91" s="1"/>
  <c r="B92"/>
  <c r="C92"/>
  <c r="D92"/>
  <c r="H92"/>
  <c r="G92" s="1"/>
  <c r="J92"/>
  <c r="Z92"/>
  <c r="Y92" s="1"/>
  <c r="B93"/>
  <c r="C93"/>
  <c r="H93" s="1"/>
  <c r="Z93" s="1"/>
  <c r="X93" s="1"/>
  <c r="B94"/>
  <c r="C94"/>
  <c r="D94" s="1"/>
  <c r="B95"/>
  <c r="C95"/>
  <c r="H95" s="1"/>
  <c r="B96"/>
  <c r="D96" s="1"/>
  <c r="C96"/>
  <c r="H96"/>
  <c r="G96" s="1"/>
  <c r="J96"/>
  <c r="Z96"/>
  <c r="Y96" s="1"/>
  <c r="B97"/>
  <c r="C97"/>
  <c r="H97" s="1"/>
  <c r="Z97" s="1"/>
  <c r="X97" s="1"/>
  <c r="B98"/>
  <c r="C98"/>
  <c r="D98" s="1"/>
  <c r="B99"/>
  <c r="C99"/>
  <c r="H99" s="1"/>
  <c r="B100"/>
  <c r="D100" s="1"/>
  <c r="C100"/>
  <c r="H100"/>
  <c r="G100" s="1"/>
  <c r="J100"/>
  <c r="Z100"/>
  <c r="Y100" s="1"/>
  <c r="B101"/>
  <c r="C101"/>
  <c r="H101" s="1"/>
  <c r="AB21" i="3" l="1"/>
  <c r="AB19"/>
  <c r="AB20"/>
  <c r="AB18"/>
  <c r="AC4"/>
  <c r="AB4" s="1"/>
  <c r="AN3"/>
  <c r="AC5"/>
  <c r="AB5" s="1"/>
  <c r="AC14"/>
  <c r="AB14" s="1"/>
  <c r="AC12"/>
  <c r="AC3"/>
  <c r="AC9"/>
  <c r="AC7"/>
  <c r="AB7" s="1"/>
  <c r="AC11"/>
  <c r="AC13"/>
  <c r="AB13" s="1"/>
  <c r="AC10"/>
  <c r="AC8"/>
  <c r="AB8" s="1"/>
  <c r="AC6"/>
  <c r="AO3"/>
  <c r="AN4"/>
  <c r="AB11"/>
  <c r="AB10"/>
  <c r="AB12"/>
  <c r="AB9"/>
  <c r="AB6"/>
  <c r="K101" i="1"/>
  <c r="Z101"/>
  <c r="X101" s="1"/>
  <c r="G43"/>
  <c r="P53"/>
  <c r="G35"/>
  <c r="R41"/>
  <c r="D72"/>
  <c r="H72"/>
  <c r="D70"/>
  <c r="H70"/>
  <c r="G64"/>
  <c r="F64"/>
  <c r="I64" s="1"/>
  <c r="Z64"/>
  <c r="G61"/>
  <c r="K61"/>
  <c r="Q61"/>
  <c r="O59"/>
  <c r="F59"/>
  <c r="K59"/>
  <c r="P59" s="1"/>
  <c r="O55"/>
  <c r="G55"/>
  <c r="J55" s="1"/>
  <c r="Q55"/>
  <c r="Z55"/>
  <c r="F53"/>
  <c r="Z53"/>
  <c r="F51"/>
  <c r="K51"/>
  <c r="O61" s="1"/>
  <c r="F49"/>
  <c r="T51"/>
  <c r="G45"/>
  <c r="K45"/>
  <c r="Q51" s="1"/>
  <c r="Z45"/>
  <c r="T47"/>
  <c r="D44"/>
  <c r="H44"/>
  <c r="D36"/>
  <c r="H36"/>
  <c r="D34"/>
  <c r="H34"/>
  <c r="Y33"/>
  <c r="X33"/>
  <c r="J32"/>
  <c r="AI32"/>
  <c r="J30"/>
  <c r="AI30"/>
  <c r="J28"/>
  <c r="AI28"/>
  <c r="J26"/>
  <c r="AI26"/>
  <c r="AE24"/>
  <c r="AA24"/>
  <c r="F22"/>
  <c r="K22"/>
  <c r="G22"/>
  <c r="Z22"/>
  <c r="F20"/>
  <c r="K20"/>
  <c r="W20" s="1"/>
  <c r="AC20" s="1"/>
  <c r="G20"/>
  <c r="S20"/>
  <c r="Z20"/>
  <c r="F18"/>
  <c r="K18"/>
  <c r="W18" s="1"/>
  <c r="Z18"/>
  <c r="G18"/>
  <c r="Z82"/>
  <c r="D101"/>
  <c r="X100"/>
  <c r="F100"/>
  <c r="I100" s="1"/>
  <c r="H98"/>
  <c r="D97"/>
  <c r="X96"/>
  <c r="F96"/>
  <c r="I96" s="1"/>
  <c r="H94"/>
  <c r="D93"/>
  <c r="X92"/>
  <c r="F92"/>
  <c r="I92" s="1"/>
  <c r="H90"/>
  <c r="D89"/>
  <c r="X88"/>
  <c r="F88"/>
  <c r="I88" s="1"/>
  <c r="H86"/>
  <c r="H84"/>
  <c r="F82"/>
  <c r="I82" s="1"/>
  <c r="H80"/>
  <c r="X78"/>
  <c r="F78"/>
  <c r="I78" s="1"/>
  <c r="H76"/>
  <c r="X74"/>
  <c r="F74"/>
  <c r="I74" s="1"/>
  <c r="K71"/>
  <c r="X61"/>
  <c r="H60"/>
  <c r="Z60" s="1"/>
  <c r="X59"/>
  <c r="Z57"/>
  <c r="H52"/>
  <c r="Z52" s="1"/>
  <c r="X51"/>
  <c r="H48"/>
  <c r="X47"/>
  <c r="Z38"/>
  <c r="X38" s="1"/>
  <c r="D68"/>
  <c r="H68"/>
  <c r="G66"/>
  <c r="F66"/>
  <c r="I66" s="1"/>
  <c r="Z66"/>
  <c r="G63"/>
  <c r="J63" s="1"/>
  <c r="O57"/>
  <c r="G57"/>
  <c r="K57"/>
  <c r="Q63" s="1"/>
  <c r="Q57"/>
  <c r="T59"/>
  <c r="D40"/>
  <c r="H40"/>
  <c r="G39"/>
  <c r="P49"/>
  <c r="AE32"/>
  <c r="AA32"/>
  <c r="AE30"/>
  <c r="AA30"/>
  <c r="AE28"/>
  <c r="AA28"/>
  <c r="AE26"/>
  <c r="AA26"/>
  <c r="J24"/>
  <c r="AI24"/>
  <c r="F33"/>
  <c r="X32"/>
  <c r="F32"/>
  <c r="X30"/>
  <c r="F30"/>
  <c r="X28"/>
  <c r="F28"/>
  <c r="X26"/>
  <c r="F26"/>
  <c r="X24"/>
  <c r="F24"/>
  <c r="K62" i="2"/>
  <c r="N62" s="1"/>
  <c r="G79"/>
  <c r="J79" s="1"/>
  <c r="D73" i="1"/>
  <c r="D71"/>
  <c r="D69"/>
  <c r="D63"/>
  <c r="D59"/>
  <c r="D53"/>
  <c r="D51"/>
  <c r="D49"/>
  <c r="D43"/>
  <c r="D39"/>
  <c r="D35"/>
  <c r="Q32"/>
  <c r="H31"/>
  <c r="Q30"/>
  <c r="H29"/>
  <c r="Q28"/>
  <c r="H27"/>
  <c r="Q26"/>
  <c r="H25"/>
  <c r="Q24"/>
  <c r="H23"/>
  <c r="D22"/>
  <c r="H21"/>
  <c r="D20"/>
  <c r="Z19"/>
  <c r="K19"/>
  <c r="D18"/>
  <c r="H17"/>
  <c r="H11"/>
  <c r="H9"/>
  <c r="K7"/>
  <c r="D6"/>
  <c r="K5"/>
  <c r="D4" i="2"/>
  <c r="D6"/>
  <c r="D11"/>
  <c r="D20"/>
  <c r="D23"/>
  <c r="D27"/>
  <c r="D35"/>
  <c r="D43"/>
  <c r="D45"/>
  <c r="R52"/>
  <c r="D48"/>
  <c r="D50"/>
  <c r="D53"/>
  <c r="D54"/>
  <c r="D55"/>
  <c r="D58"/>
  <c r="D61"/>
  <c r="D62"/>
  <c r="G62"/>
  <c r="J62" s="1"/>
  <c r="D66"/>
  <c r="K66"/>
  <c r="D69"/>
  <c r="G70"/>
  <c r="D79"/>
  <c r="D81"/>
  <c r="D82"/>
  <c r="D83"/>
  <c r="F37"/>
  <c r="I37" s="1"/>
  <c r="K37"/>
  <c r="W37" s="1"/>
  <c r="Z71"/>
  <c r="Y71" s="1"/>
  <c r="F71"/>
  <c r="G71"/>
  <c r="K71"/>
  <c r="N19"/>
  <c r="W19"/>
  <c r="N36"/>
  <c r="O46"/>
  <c r="W36"/>
  <c r="G96"/>
  <c r="K96"/>
  <c r="N96" s="1"/>
  <c r="G80"/>
  <c r="K80"/>
  <c r="R80" s="1"/>
  <c r="D8"/>
  <c r="D13"/>
  <c r="F19"/>
  <c r="K23"/>
  <c r="R23" s="1"/>
  <c r="D25"/>
  <c r="D28"/>
  <c r="D29"/>
  <c r="G36"/>
  <c r="J36" s="1"/>
  <c r="D37"/>
  <c r="D39"/>
  <c r="D41"/>
  <c r="O44"/>
  <c r="D47"/>
  <c r="D49"/>
  <c r="G54"/>
  <c r="J54" s="1"/>
  <c r="D63"/>
  <c r="D64"/>
  <c r="H69"/>
  <c r="D71"/>
  <c r="D80"/>
  <c r="D84"/>
  <c r="G87"/>
  <c r="J87" s="1"/>
  <c r="G88"/>
  <c r="J88" s="1"/>
  <c r="D96"/>
  <c r="D100"/>
  <c r="D7"/>
  <c r="S21"/>
  <c r="H26"/>
  <c r="Z26" s="1"/>
  <c r="H35"/>
  <c r="F36"/>
  <c r="I36" s="1"/>
  <c r="Q42"/>
  <c r="K60"/>
  <c r="O70" s="1"/>
  <c r="W62"/>
  <c r="S64"/>
  <c r="D95"/>
  <c r="K100"/>
  <c r="N100" s="1"/>
  <c r="H11"/>
  <c r="D30"/>
  <c r="D33"/>
  <c r="D36"/>
  <c r="H43"/>
  <c r="H51"/>
  <c r="D73"/>
  <c r="D78"/>
  <c r="D93"/>
  <c r="K5"/>
  <c r="G5"/>
  <c r="F5"/>
  <c r="Z5"/>
  <c r="I23"/>
  <c r="Z8"/>
  <c r="F8"/>
  <c r="K9"/>
  <c r="G9"/>
  <c r="P19"/>
  <c r="K16"/>
  <c r="F16"/>
  <c r="Z16"/>
  <c r="S19"/>
  <c r="N17"/>
  <c r="K18"/>
  <c r="S20" s="1"/>
  <c r="G18"/>
  <c r="S18"/>
  <c r="F18"/>
  <c r="G20"/>
  <c r="N23"/>
  <c r="Z38"/>
  <c r="F38"/>
  <c r="S38"/>
  <c r="K38"/>
  <c r="P38" s="1"/>
  <c r="G38"/>
  <c r="X60"/>
  <c r="Y60"/>
  <c r="K75"/>
  <c r="F75"/>
  <c r="G75"/>
  <c r="Z75"/>
  <c r="Z10"/>
  <c r="F10"/>
  <c r="K11"/>
  <c r="G11"/>
  <c r="F17"/>
  <c r="G17"/>
  <c r="Q17"/>
  <c r="F21"/>
  <c r="Z21"/>
  <c r="K21"/>
  <c r="J24"/>
  <c r="K33"/>
  <c r="T33" s="1"/>
  <c r="F33"/>
  <c r="G33"/>
  <c r="Z33"/>
  <c r="K41"/>
  <c r="R41" s="1"/>
  <c r="G41"/>
  <c r="F41"/>
  <c r="Z41"/>
  <c r="K49"/>
  <c r="O59" s="1"/>
  <c r="G49"/>
  <c r="F49"/>
  <c r="Z49"/>
  <c r="K12"/>
  <c r="Q18" s="1"/>
  <c r="G12"/>
  <c r="F12"/>
  <c r="Z14"/>
  <c r="G14"/>
  <c r="P34"/>
  <c r="Z24"/>
  <c r="Q24"/>
  <c r="K24"/>
  <c r="R24" s="1"/>
  <c r="F24"/>
  <c r="F25"/>
  <c r="Q25"/>
  <c r="K25"/>
  <c r="S27" s="1"/>
  <c r="G25"/>
  <c r="G26"/>
  <c r="P36"/>
  <c r="F72"/>
  <c r="K72"/>
  <c r="Z72"/>
  <c r="S72"/>
  <c r="O72"/>
  <c r="G72"/>
  <c r="Q72"/>
  <c r="K8"/>
  <c r="D5"/>
  <c r="F9"/>
  <c r="K10"/>
  <c r="O20" s="1"/>
  <c r="Z11"/>
  <c r="T19"/>
  <c r="F20"/>
  <c r="G8"/>
  <c r="F11"/>
  <c r="Z12"/>
  <c r="K14"/>
  <c r="Q20" s="1"/>
  <c r="G16"/>
  <c r="R17"/>
  <c r="Z18"/>
  <c r="Z20"/>
  <c r="D21"/>
  <c r="O27"/>
  <c r="T17"/>
  <c r="O15"/>
  <c r="K15"/>
  <c r="R15" s="1"/>
  <c r="F15"/>
  <c r="R21"/>
  <c r="Z15"/>
  <c r="H22"/>
  <c r="D22"/>
  <c r="Z6"/>
  <c r="F6"/>
  <c r="P16"/>
  <c r="Z23"/>
  <c r="G23"/>
  <c r="Q23"/>
  <c r="X25"/>
  <c r="Y25"/>
  <c r="Y26"/>
  <c r="J27"/>
  <c r="T34"/>
  <c r="K32"/>
  <c r="Q38" s="1"/>
  <c r="F32"/>
  <c r="G32"/>
  <c r="Z32"/>
  <c r="I86"/>
  <c r="W17"/>
  <c r="K6"/>
  <c r="O16" s="1"/>
  <c r="H7"/>
  <c r="Z9"/>
  <c r="G10"/>
  <c r="H13"/>
  <c r="I14"/>
  <c r="G15"/>
  <c r="Z17"/>
  <c r="K20"/>
  <c r="P20" s="1"/>
  <c r="S23"/>
  <c r="O28"/>
  <c r="Z31"/>
  <c r="F40"/>
  <c r="Z40"/>
  <c r="Q43"/>
  <c r="K43"/>
  <c r="P43" s="1"/>
  <c r="G43"/>
  <c r="I45"/>
  <c r="F48"/>
  <c r="Z48"/>
  <c r="S51"/>
  <c r="Z51"/>
  <c r="K51"/>
  <c r="P51" s="1"/>
  <c r="Y53"/>
  <c r="X53"/>
  <c r="Q55"/>
  <c r="G55"/>
  <c r="D57"/>
  <c r="H57"/>
  <c r="Y61"/>
  <c r="X61"/>
  <c r="Y63"/>
  <c r="I67"/>
  <c r="N70"/>
  <c r="W70"/>
  <c r="W71"/>
  <c r="AC71" s="1"/>
  <c r="N71"/>
  <c r="O81"/>
  <c r="Z74"/>
  <c r="S74"/>
  <c r="F74"/>
  <c r="H77"/>
  <c r="D77"/>
  <c r="W92"/>
  <c r="N92"/>
  <c r="T21"/>
  <c r="Z19"/>
  <c r="Z36"/>
  <c r="Z46"/>
  <c r="F46"/>
  <c r="D56"/>
  <c r="H56"/>
  <c r="K59"/>
  <c r="R59" s="1"/>
  <c r="F59"/>
  <c r="Z59"/>
  <c r="R72"/>
  <c r="Z66"/>
  <c r="G66"/>
  <c r="F68"/>
  <c r="Q68"/>
  <c r="G68"/>
  <c r="Z68"/>
  <c r="S68"/>
  <c r="K68"/>
  <c r="J70"/>
  <c r="F76"/>
  <c r="Z76"/>
  <c r="G76"/>
  <c r="K76"/>
  <c r="Q82" s="1"/>
  <c r="Q76"/>
  <c r="I78"/>
  <c r="N80"/>
  <c r="K82"/>
  <c r="O92" s="1"/>
  <c r="G82"/>
  <c r="P92"/>
  <c r="Z82"/>
  <c r="R88"/>
  <c r="I90"/>
  <c r="F92"/>
  <c r="Z92"/>
  <c r="G92"/>
  <c r="W96"/>
  <c r="Q98"/>
  <c r="K98"/>
  <c r="R98" s="1"/>
  <c r="G98"/>
  <c r="Z98"/>
  <c r="O98"/>
  <c r="S98"/>
  <c r="F101"/>
  <c r="K101"/>
  <c r="R101" s="1"/>
  <c r="G101"/>
  <c r="Z101"/>
  <c r="Z28"/>
  <c r="R34"/>
  <c r="W34"/>
  <c r="R37"/>
  <c r="K40"/>
  <c r="R40" s="1"/>
  <c r="R43"/>
  <c r="Z43"/>
  <c r="K48"/>
  <c r="P48" s="1"/>
  <c r="D15"/>
  <c r="I19"/>
  <c r="F27"/>
  <c r="K27"/>
  <c r="P27" s="1"/>
  <c r="G28"/>
  <c r="H29"/>
  <c r="H30"/>
  <c r="G31"/>
  <c r="D32"/>
  <c r="S40"/>
  <c r="G42"/>
  <c r="F43"/>
  <c r="K46"/>
  <c r="P46" s="1"/>
  <c r="R49"/>
  <c r="G50"/>
  <c r="F51"/>
  <c r="Z52"/>
  <c r="F55"/>
  <c r="F58"/>
  <c r="O62"/>
  <c r="K63"/>
  <c r="X63"/>
  <c r="X71"/>
  <c r="H73"/>
  <c r="F34"/>
  <c r="K35"/>
  <c r="Q41" s="1"/>
  <c r="G35"/>
  <c r="F44"/>
  <c r="Z44"/>
  <c r="K53"/>
  <c r="G53"/>
  <c r="F53"/>
  <c r="N60"/>
  <c r="K61"/>
  <c r="O71" s="1"/>
  <c r="G61"/>
  <c r="F61"/>
  <c r="G63"/>
  <c r="H65"/>
  <c r="D65"/>
  <c r="N66"/>
  <c r="W66"/>
  <c r="J71"/>
  <c r="I79"/>
  <c r="F85"/>
  <c r="K85"/>
  <c r="P85" s="1"/>
  <c r="G85"/>
  <c r="Z85"/>
  <c r="O85"/>
  <c r="I91"/>
  <c r="I95"/>
  <c r="E33"/>
  <c r="E16"/>
  <c r="E13"/>
  <c r="Z27"/>
  <c r="P52"/>
  <c r="Z42"/>
  <c r="F42"/>
  <c r="K45"/>
  <c r="P45" s="1"/>
  <c r="G45"/>
  <c r="R51"/>
  <c r="S45"/>
  <c r="P60"/>
  <c r="T52"/>
  <c r="Z50"/>
  <c r="F50"/>
  <c r="F52"/>
  <c r="Q52"/>
  <c r="P62"/>
  <c r="G52"/>
  <c r="T60"/>
  <c r="Z58"/>
  <c r="Q58"/>
  <c r="G58"/>
  <c r="P70"/>
  <c r="R66"/>
  <c r="F60"/>
  <c r="G60"/>
  <c r="R70"/>
  <c r="F64"/>
  <c r="T66"/>
  <c r="Z64"/>
  <c r="K64"/>
  <c r="R64" s="1"/>
  <c r="J80"/>
  <c r="I82"/>
  <c r="K86"/>
  <c r="O96" s="1"/>
  <c r="G86"/>
  <c r="P96"/>
  <c r="T88"/>
  <c r="Z86"/>
  <c r="R92"/>
  <c r="J96"/>
  <c r="I98"/>
  <c r="F28"/>
  <c r="K28"/>
  <c r="Q34" s="1"/>
  <c r="F31"/>
  <c r="K31"/>
  <c r="P31" s="1"/>
  <c r="O34"/>
  <c r="Z34"/>
  <c r="O35"/>
  <c r="Z35"/>
  <c r="T36"/>
  <c r="P37"/>
  <c r="Z37"/>
  <c r="H39"/>
  <c r="G40"/>
  <c r="Q40"/>
  <c r="P41"/>
  <c r="K44"/>
  <c r="R44" s="1"/>
  <c r="H47"/>
  <c r="G48"/>
  <c r="W52"/>
  <c r="Z55"/>
  <c r="W60"/>
  <c r="AC60" s="1"/>
  <c r="AF60" s="1"/>
  <c r="T70"/>
  <c r="T71"/>
  <c r="K74"/>
  <c r="P74" s="1"/>
  <c r="O76"/>
  <c r="H4"/>
  <c r="D24"/>
  <c r="R33"/>
  <c r="G34"/>
  <c r="N34"/>
  <c r="S34"/>
  <c r="F35"/>
  <c r="G37"/>
  <c r="N37"/>
  <c r="T37"/>
  <c r="K42"/>
  <c r="Q48" s="1"/>
  <c r="Z45"/>
  <c r="K50"/>
  <c r="R50" s="1"/>
  <c r="S54"/>
  <c r="K55"/>
  <c r="Q61" s="1"/>
  <c r="K58"/>
  <c r="J59"/>
  <c r="T62"/>
  <c r="F63"/>
  <c r="I66"/>
  <c r="P71"/>
  <c r="G74"/>
  <c r="P72"/>
  <c r="T64"/>
  <c r="Z62"/>
  <c r="I87"/>
  <c r="W88"/>
  <c r="N88"/>
  <c r="Q94"/>
  <c r="K94"/>
  <c r="R94" s="1"/>
  <c r="G94"/>
  <c r="T96"/>
  <c r="Z94"/>
  <c r="S94"/>
  <c r="I99"/>
  <c r="S100"/>
  <c r="F100"/>
  <c r="Z100"/>
  <c r="F54"/>
  <c r="K54"/>
  <c r="R54" s="1"/>
  <c r="D59"/>
  <c r="I62"/>
  <c r="G67"/>
  <c r="D75"/>
  <c r="K84"/>
  <c r="O94" s="1"/>
  <c r="Z54"/>
  <c r="Z67"/>
  <c r="K69"/>
  <c r="Q75" s="1"/>
  <c r="I71"/>
  <c r="K78"/>
  <c r="P78" s="1"/>
  <c r="G78"/>
  <c r="P88"/>
  <c r="T80"/>
  <c r="Z78"/>
  <c r="S78"/>
  <c r="O78"/>
  <c r="I83"/>
  <c r="O84"/>
  <c r="F84"/>
  <c r="Z84"/>
  <c r="K90"/>
  <c r="G90"/>
  <c r="T92"/>
  <c r="Z90"/>
  <c r="R96"/>
  <c r="S90"/>
  <c r="F93"/>
  <c r="K93"/>
  <c r="Q99" s="1"/>
  <c r="G93"/>
  <c r="Z93"/>
  <c r="I94"/>
  <c r="W100"/>
  <c r="K67"/>
  <c r="R67" s="1"/>
  <c r="D72"/>
  <c r="T86"/>
  <c r="T72"/>
  <c r="Z70"/>
  <c r="Z79"/>
  <c r="Z87"/>
  <c r="S87"/>
  <c r="Z95"/>
  <c r="O95"/>
  <c r="D67"/>
  <c r="K79"/>
  <c r="G83"/>
  <c r="R85"/>
  <c r="K87"/>
  <c r="R87" s="1"/>
  <c r="G91"/>
  <c r="K95"/>
  <c r="G99"/>
  <c r="O80"/>
  <c r="F80"/>
  <c r="F81"/>
  <c r="K81"/>
  <c r="G81"/>
  <c r="T85"/>
  <c r="Z83"/>
  <c r="F88"/>
  <c r="F89"/>
  <c r="K89"/>
  <c r="T89" s="1"/>
  <c r="G89"/>
  <c r="Z91"/>
  <c r="O91"/>
  <c r="S96"/>
  <c r="F96"/>
  <c r="F97"/>
  <c r="K97"/>
  <c r="R97" s="1"/>
  <c r="G97"/>
  <c r="Z99"/>
  <c r="Z80"/>
  <c r="Z81"/>
  <c r="K83"/>
  <c r="S85" s="1"/>
  <c r="Z88"/>
  <c r="Z89"/>
  <c r="K91"/>
  <c r="O101" s="1"/>
  <c r="Z96"/>
  <c r="Z97"/>
  <c r="K99"/>
  <c r="R99" s="1"/>
  <c r="F79" i="1"/>
  <c r="O79"/>
  <c r="K79"/>
  <c r="Z79"/>
  <c r="G79"/>
  <c r="Y52"/>
  <c r="X52"/>
  <c r="W101"/>
  <c r="N101"/>
  <c r="F99"/>
  <c r="T101"/>
  <c r="K99"/>
  <c r="T99" s="1"/>
  <c r="Z99"/>
  <c r="G99"/>
  <c r="F91"/>
  <c r="P101"/>
  <c r="K91"/>
  <c r="S93" s="1"/>
  <c r="Z91"/>
  <c r="G91"/>
  <c r="F83"/>
  <c r="K83"/>
  <c r="Z83"/>
  <c r="G83"/>
  <c r="F75"/>
  <c r="K75"/>
  <c r="Z75"/>
  <c r="G75"/>
  <c r="Q75"/>
  <c r="P69"/>
  <c r="N69"/>
  <c r="W69"/>
  <c r="F95"/>
  <c r="K95"/>
  <c r="Z95"/>
  <c r="G95"/>
  <c r="R101"/>
  <c r="F87"/>
  <c r="K87"/>
  <c r="Z87"/>
  <c r="G87"/>
  <c r="F97"/>
  <c r="F93"/>
  <c r="F89"/>
  <c r="O89"/>
  <c r="F77"/>
  <c r="T79"/>
  <c r="O77"/>
  <c r="S77"/>
  <c r="F73"/>
  <c r="P83"/>
  <c r="O73"/>
  <c r="S73"/>
  <c r="P71"/>
  <c r="N71"/>
  <c r="W71"/>
  <c r="J66"/>
  <c r="F65"/>
  <c r="T67"/>
  <c r="O65"/>
  <c r="S65"/>
  <c r="Z65"/>
  <c r="R71"/>
  <c r="P63"/>
  <c r="T63"/>
  <c r="R63"/>
  <c r="W63"/>
  <c r="N63"/>
  <c r="Y60"/>
  <c r="X60"/>
  <c r="J57"/>
  <c r="H50"/>
  <c r="D50"/>
  <c r="G48"/>
  <c r="K48"/>
  <c r="F48"/>
  <c r="J45"/>
  <c r="I41"/>
  <c r="W37"/>
  <c r="P37"/>
  <c r="N37"/>
  <c r="G36"/>
  <c r="K36"/>
  <c r="Q36"/>
  <c r="F36"/>
  <c r="O36"/>
  <c r="Z36"/>
  <c r="F12"/>
  <c r="Z12"/>
  <c r="R18"/>
  <c r="G12"/>
  <c r="P22"/>
  <c r="K12"/>
  <c r="F10"/>
  <c r="Z10"/>
  <c r="G10"/>
  <c r="P20"/>
  <c r="K10"/>
  <c r="J61"/>
  <c r="G56"/>
  <c r="K56"/>
  <c r="F56"/>
  <c r="H54"/>
  <c r="D54"/>
  <c r="H46"/>
  <c r="D46"/>
  <c r="G44"/>
  <c r="F44"/>
  <c r="K44"/>
  <c r="J39"/>
  <c r="I37"/>
  <c r="J19"/>
  <c r="F71"/>
  <c r="T73"/>
  <c r="Z71"/>
  <c r="O71"/>
  <c r="S71"/>
  <c r="F67"/>
  <c r="T69"/>
  <c r="O67"/>
  <c r="Z67"/>
  <c r="J64"/>
  <c r="F63"/>
  <c r="O63"/>
  <c r="S63"/>
  <c r="Z63"/>
  <c r="R69"/>
  <c r="G60"/>
  <c r="K60"/>
  <c r="Q66" s="1"/>
  <c r="F60"/>
  <c r="D58"/>
  <c r="H58"/>
  <c r="J35"/>
  <c r="F8"/>
  <c r="Z8"/>
  <c r="G8"/>
  <c r="P18"/>
  <c r="K8"/>
  <c r="W7"/>
  <c r="O17"/>
  <c r="N7"/>
  <c r="Z85"/>
  <c r="AC101"/>
  <c r="K97"/>
  <c r="R97" s="1"/>
  <c r="K93"/>
  <c r="Q99" s="1"/>
  <c r="K89"/>
  <c r="R89" s="1"/>
  <c r="K85"/>
  <c r="T85" s="1"/>
  <c r="K81"/>
  <c r="O91" s="1"/>
  <c r="K77"/>
  <c r="T77" s="1"/>
  <c r="G73"/>
  <c r="G69"/>
  <c r="G65"/>
  <c r="R99"/>
  <c r="R83"/>
  <c r="R79"/>
  <c r="K73"/>
  <c r="Q79" s="1"/>
  <c r="K65"/>
  <c r="S67" s="1"/>
  <c r="Z48"/>
  <c r="F101"/>
  <c r="O101"/>
  <c r="S101"/>
  <c r="F85"/>
  <c r="T87"/>
  <c r="S85"/>
  <c r="F81"/>
  <c r="P91"/>
  <c r="O81"/>
  <c r="S81"/>
  <c r="F69"/>
  <c r="T71"/>
  <c r="P79"/>
  <c r="Z69"/>
  <c r="O69"/>
  <c r="S69"/>
  <c r="P67"/>
  <c r="N67"/>
  <c r="W67"/>
  <c r="R67"/>
  <c r="G52"/>
  <c r="K52"/>
  <c r="F52"/>
  <c r="H62"/>
  <c r="D62"/>
  <c r="J53"/>
  <c r="J49"/>
  <c r="J43"/>
  <c r="W41"/>
  <c r="P41"/>
  <c r="N41"/>
  <c r="Q47"/>
  <c r="G40"/>
  <c r="K40"/>
  <c r="F40"/>
  <c r="O40"/>
  <c r="Z40"/>
  <c r="W33"/>
  <c r="AC33" s="1"/>
  <c r="P33"/>
  <c r="N33"/>
  <c r="T33"/>
  <c r="R33"/>
  <c r="I33"/>
  <c r="AG33"/>
  <c r="J14"/>
  <c r="Y101"/>
  <c r="Q101"/>
  <c r="G101"/>
  <c r="D99"/>
  <c r="Y97"/>
  <c r="G97"/>
  <c r="D95"/>
  <c r="Y93"/>
  <c r="Q93"/>
  <c r="G93"/>
  <c r="D91"/>
  <c r="Y89"/>
  <c r="G89"/>
  <c r="D87"/>
  <c r="Q85"/>
  <c r="G85"/>
  <c r="D83"/>
  <c r="J82"/>
  <c r="Y81"/>
  <c r="Q81"/>
  <c r="G81"/>
  <c r="D79"/>
  <c r="J78"/>
  <c r="Y77"/>
  <c r="Q77"/>
  <c r="G77"/>
  <c r="D75"/>
  <c r="J74"/>
  <c r="Y73"/>
  <c r="Q73"/>
  <c r="Q69"/>
  <c r="Q65"/>
  <c r="Z56"/>
  <c r="Z44"/>
  <c r="R37"/>
  <c r="I59"/>
  <c r="W55"/>
  <c r="AC55" s="1"/>
  <c r="N55"/>
  <c r="R55"/>
  <c r="I51"/>
  <c r="W47"/>
  <c r="AC47" s="1"/>
  <c r="S49"/>
  <c r="N47"/>
  <c r="I47"/>
  <c r="O43"/>
  <c r="S43"/>
  <c r="F43"/>
  <c r="K43"/>
  <c r="Q43"/>
  <c r="R49"/>
  <c r="S39"/>
  <c r="F39"/>
  <c r="K39"/>
  <c r="Q39"/>
  <c r="T41"/>
  <c r="R45"/>
  <c r="S35"/>
  <c r="F35"/>
  <c r="K35"/>
  <c r="S37" s="1"/>
  <c r="T37"/>
  <c r="Z16"/>
  <c r="R22"/>
  <c r="G16"/>
  <c r="P26"/>
  <c r="F16"/>
  <c r="K16"/>
  <c r="R16" s="1"/>
  <c r="T18"/>
  <c r="X14"/>
  <c r="N13"/>
  <c r="O23"/>
  <c r="I13"/>
  <c r="J5"/>
  <c r="E13"/>
  <c r="E33"/>
  <c r="I42"/>
  <c r="I38"/>
  <c r="N32"/>
  <c r="R32"/>
  <c r="P32"/>
  <c r="T32"/>
  <c r="O42"/>
  <c r="I32"/>
  <c r="AG32"/>
  <c r="N30"/>
  <c r="R30"/>
  <c r="P30"/>
  <c r="T30"/>
  <c r="I30"/>
  <c r="AG30"/>
  <c r="N28"/>
  <c r="R28"/>
  <c r="P28"/>
  <c r="T28"/>
  <c r="O38"/>
  <c r="I28"/>
  <c r="AG28"/>
  <c r="N26"/>
  <c r="R26"/>
  <c r="T26"/>
  <c r="I26"/>
  <c r="AG26"/>
  <c r="N24"/>
  <c r="R24"/>
  <c r="T24"/>
  <c r="O34"/>
  <c r="I24"/>
  <c r="AG24"/>
  <c r="N22"/>
  <c r="T22"/>
  <c r="O32"/>
  <c r="I22"/>
  <c r="N20"/>
  <c r="T20"/>
  <c r="O30"/>
  <c r="I20"/>
  <c r="N18"/>
  <c r="O28"/>
  <c r="I18"/>
  <c r="J7"/>
  <c r="O45"/>
  <c r="K100"/>
  <c r="Q98"/>
  <c r="K98"/>
  <c r="Q96"/>
  <c r="K96"/>
  <c r="K94"/>
  <c r="Q100" s="1"/>
  <c r="K92"/>
  <c r="Q90"/>
  <c r="K90"/>
  <c r="Q88"/>
  <c r="K88"/>
  <c r="K86"/>
  <c r="K84"/>
  <c r="Q82"/>
  <c r="K82"/>
  <c r="Q80"/>
  <c r="K80"/>
  <c r="K78"/>
  <c r="K76"/>
  <c r="Q74"/>
  <c r="K74"/>
  <c r="K72"/>
  <c r="K70"/>
  <c r="K68"/>
  <c r="K66"/>
  <c r="Q72" s="1"/>
  <c r="K64"/>
  <c r="P55"/>
  <c r="P51"/>
  <c r="P47"/>
  <c r="T45"/>
  <c r="AB32"/>
  <c r="AB30"/>
  <c r="AB28"/>
  <c r="AB26"/>
  <c r="AB24"/>
  <c r="AB20"/>
  <c r="Q16"/>
  <c r="E16"/>
  <c r="H15"/>
  <c r="W13"/>
  <c r="D8"/>
  <c r="H4"/>
  <c r="W59"/>
  <c r="AC59" s="1"/>
  <c r="AG59" s="1"/>
  <c r="N59"/>
  <c r="R59"/>
  <c r="I55"/>
  <c r="W51"/>
  <c r="AC51" s="1"/>
  <c r="N51"/>
  <c r="R51"/>
  <c r="W61"/>
  <c r="AC61" s="1"/>
  <c r="AI61" s="1"/>
  <c r="N61"/>
  <c r="R61"/>
  <c r="I61"/>
  <c r="AG61"/>
  <c r="W57"/>
  <c r="AC57" s="1"/>
  <c r="N57"/>
  <c r="R57"/>
  <c r="I57"/>
  <c r="W53"/>
  <c r="AC53" s="1"/>
  <c r="N53"/>
  <c r="R53"/>
  <c r="I53"/>
  <c r="W49"/>
  <c r="AC49" s="1"/>
  <c r="AI49" s="1"/>
  <c r="S51"/>
  <c r="N49"/>
  <c r="I49"/>
  <c r="AG49"/>
  <c r="W45"/>
  <c r="AC45" s="1"/>
  <c r="N45"/>
  <c r="I45"/>
  <c r="S41"/>
  <c r="Z41"/>
  <c r="G41"/>
  <c r="R47"/>
  <c r="Z37"/>
  <c r="G37"/>
  <c r="S14"/>
  <c r="R20"/>
  <c r="F14"/>
  <c r="K14"/>
  <c r="T16"/>
  <c r="P24"/>
  <c r="F6"/>
  <c r="Z6"/>
  <c r="G6"/>
  <c r="K6"/>
  <c r="O16" s="1"/>
  <c r="O51"/>
  <c r="O47"/>
  <c r="Z43"/>
  <c r="Z39"/>
  <c r="Z35"/>
  <c r="AH32"/>
  <c r="AH30"/>
  <c r="AH28"/>
  <c r="AH26"/>
  <c r="AH24"/>
  <c r="D10"/>
  <c r="Y42"/>
  <c r="G42"/>
  <c r="K42"/>
  <c r="O52" s="1"/>
  <c r="Q42"/>
  <c r="Y38"/>
  <c r="G38"/>
  <c r="K38"/>
  <c r="S40" s="1"/>
  <c r="Q38"/>
  <c r="G34"/>
  <c r="K34"/>
  <c r="S36" s="1"/>
  <c r="Q34"/>
  <c r="F31"/>
  <c r="F29"/>
  <c r="F27"/>
  <c r="F25"/>
  <c r="F23"/>
  <c r="F21"/>
  <c r="F19"/>
  <c r="F17"/>
  <c r="T19"/>
  <c r="Y13"/>
  <c r="AI13" s="1"/>
  <c r="AC13"/>
  <c r="F11"/>
  <c r="Z11"/>
  <c r="F9"/>
  <c r="Z9"/>
  <c r="P19"/>
  <c r="F7"/>
  <c r="Z7"/>
  <c r="F5"/>
  <c r="Z5"/>
  <c r="S61"/>
  <c r="S59"/>
  <c r="S57"/>
  <c r="S55"/>
  <c r="S53"/>
  <c r="S47"/>
  <c r="D41"/>
  <c r="D37"/>
  <c r="Q25"/>
  <c r="Q19"/>
  <c r="D16"/>
  <c r="W5" l="1"/>
  <c r="N5"/>
  <c r="G11"/>
  <c r="J11" s="1"/>
  <c r="K11"/>
  <c r="X19"/>
  <c r="Y19"/>
  <c r="Z21"/>
  <c r="G21"/>
  <c r="K21"/>
  <c r="S21"/>
  <c r="S23"/>
  <c r="G23"/>
  <c r="K23"/>
  <c r="Z23"/>
  <c r="S25"/>
  <c r="G25"/>
  <c r="K25"/>
  <c r="Z25"/>
  <c r="S27"/>
  <c r="G27"/>
  <c r="K27"/>
  <c r="R27" s="1"/>
  <c r="Z27"/>
  <c r="S29"/>
  <c r="G29"/>
  <c r="K29"/>
  <c r="Z29"/>
  <c r="S31"/>
  <c r="G31"/>
  <c r="K31"/>
  <c r="R31" s="1"/>
  <c r="Z31"/>
  <c r="Y66"/>
  <c r="X66"/>
  <c r="Y57"/>
  <c r="X57"/>
  <c r="AG57" s="1"/>
  <c r="G80"/>
  <c r="J80" s="1"/>
  <c r="Z80"/>
  <c r="F80"/>
  <c r="I80" s="1"/>
  <c r="G84"/>
  <c r="J84" s="1"/>
  <c r="Z84"/>
  <c r="F84"/>
  <c r="I84" s="1"/>
  <c r="J18"/>
  <c r="Y20"/>
  <c r="AI20" s="1"/>
  <c r="X20"/>
  <c r="AG20" s="1"/>
  <c r="J20"/>
  <c r="W22"/>
  <c r="AC22" s="1"/>
  <c r="S24"/>
  <c r="F34"/>
  <c r="I34" s="1"/>
  <c r="Z34"/>
  <c r="S34"/>
  <c r="X53"/>
  <c r="AG53" s="1"/>
  <c r="Y53"/>
  <c r="X55"/>
  <c r="AG55" s="1"/>
  <c r="Y55"/>
  <c r="T61"/>
  <c r="P61"/>
  <c r="Q67"/>
  <c r="G70"/>
  <c r="J70" s="1"/>
  <c r="Z70"/>
  <c r="F70"/>
  <c r="I70" s="1"/>
  <c r="G72"/>
  <c r="J72" s="1"/>
  <c r="F72"/>
  <c r="I72" s="1"/>
  <c r="Z72"/>
  <c r="P73"/>
  <c r="P81"/>
  <c r="S44"/>
  <c r="P66"/>
  <c r="R42"/>
  <c r="O48"/>
  <c r="Q48"/>
  <c r="P99"/>
  <c r="O87"/>
  <c r="Q95"/>
  <c r="S95"/>
  <c r="S75"/>
  <c r="S83"/>
  <c r="S91"/>
  <c r="S99"/>
  <c r="R85"/>
  <c r="S79"/>
  <c r="Q89" i="2"/>
  <c r="T55"/>
  <c r="T46"/>
  <c r="P54"/>
  <c r="S76"/>
  <c r="Q21"/>
  <c r="O51"/>
  <c r="P79"/>
  <c r="AC18" i="1"/>
  <c r="S22"/>
  <c r="U24"/>
  <c r="P45"/>
  <c r="G9"/>
  <c r="J9" s="1"/>
  <c r="K9"/>
  <c r="Z17"/>
  <c r="G17"/>
  <c r="K17"/>
  <c r="R23"/>
  <c r="O29"/>
  <c r="R19"/>
  <c r="W19"/>
  <c r="AC19" s="1"/>
  <c r="N19"/>
  <c r="T57"/>
  <c r="P57"/>
  <c r="G68"/>
  <c r="J68" s="1"/>
  <c r="F68"/>
  <c r="I68" s="1"/>
  <c r="Z68"/>
  <c r="G76"/>
  <c r="J76" s="1"/>
  <c r="Z76"/>
  <c r="F76"/>
  <c r="I76" s="1"/>
  <c r="G86"/>
  <c r="J86" s="1"/>
  <c r="F86"/>
  <c r="I86" s="1"/>
  <c r="Z86"/>
  <c r="G90"/>
  <c r="J90" s="1"/>
  <c r="F90"/>
  <c r="I90" s="1"/>
  <c r="Z90"/>
  <c r="G94"/>
  <c r="J94" s="1"/>
  <c r="F94"/>
  <c r="I94" s="1"/>
  <c r="Z94"/>
  <c r="G98"/>
  <c r="J98" s="1"/>
  <c r="F98"/>
  <c r="I98" s="1"/>
  <c r="Z98"/>
  <c r="Y82"/>
  <c r="X82"/>
  <c r="X18"/>
  <c r="Y18"/>
  <c r="AE20"/>
  <c r="AA20"/>
  <c r="Y22"/>
  <c r="X22"/>
  <c r="J22"/>
  <c r="AI22"/>
  <c r="X45"/>
  <c r="AG45" s="1"/>
  <c r="Y45"/>
  <c r="AI45" s="1"/>
  <c r="Y64"/>
  <c r="X64"/>
  <c r="AI57"/>
  <c r="T42"/>
  <c r="P77"/>
  <c r="T38"/>
  <c r="S87"/>
  <c r="T89"/>
  <c r="O95"/>
  <c r="T93"/>
  <c r="O99"/>
  <c r="Q33" i="2"/>
  <c r="P28"/>
  <c r="R60"/>
  <c r="U26" i="1"/>
  <c r="U28"/>
  <c r="U30"/>
  <c r="U32"/>
  <c r="T45" i="2"/>
  <c r="T25"/>
  <c r="P25"/>
  <c r="P82"/>
  <c r="S88"/>
  <c r="R86"/>
  <c r="Q93"/>
  <c r="O90"/>
  <c r="P100"/>
  <c r="G69"/>
  <c r="P64"/>
  <c r="R100"/>
  <c r="O48"/>
  <c r="Q31"/>
  <c r="O86"/>
  <c r="Q86"/>
  <c r="S62"/>
  <c r="O60"/>
  <c r="O52"/>
  <c r="T100"/>
  <c r="S82"/>
  <c r="W80"/>
  <c r="R82"/>
  <c r="Q66"/>
  <c r="P76"/>
  <c r="R42"/>
  <c r="O74"/>
  <c r="P61"/>
  <c r="Q50"/>
  <c r="Q16"/>
  <c r="R38"/>
  <c r="F26"/>
  <c r="K26"/>
  <c r="T51"/>
  <c r="O33"/>
  <c r="T23"/>
  <c r="S17"/>
  <c r="W23"/>
  <c r="T20"/>
  <c r="Z69"/>
  <c r="F69"/>
  <c r="I69" s="1"/>
  <c r="AF71"/>
  <c r="T93"/>
  <c r="O79"/>
  <c r="P80"/>
  <c r="S84"/>
  <c r="R61"/>
  <c r="S44"/>
  <c r="S86"/>
  <c r="S63"/>
  <c r="S53"/>
  <c r="P94"/>
  <c r="T38"/>
  <c r="G51"/>
  <c r="X26"/>
  <c r="R32"/>
  <c r="S25"/>
  <c r="R55"/>
  <c r="R75"/>
  <c r="O38"/>
  <c r="AB60"/>
  <c r="AA60"/>
  <c r="AA71"/>
  <c r="AB71"/>
  <c r="AI71"/>
  <c r="AG71"/>
  <c r="N97"/>
  <c r="W97"/>
  <c r="Q87"/>
  <c r="N81"/>
  <c r="W81"/>
  <c r="N95"/>
  <c r="W95"/>
  <c r="T95"/>
  <c r="S97"/>
  <c r="Y87"/>
  <c r="X87"/>
  <c r="X93"/>
  <c r="Y93"/>
  <c r="N90"/>
  <c r="W90"/>
  <c r="P90"/>
  <c r="Q96"/>
  <c r="T90"/>
  <c r="I84"/>
  <c r="I54"/>
  <c r="Y45"/>
  <c r="X45"/>
  <c r="J40"/>
  <c r="X34"/>
  <c r="Y34"/>
  <c r="AC34"/>
  <c r="AF34" s="1"/>
  <c r="I28"/>
  <c r="X64"/>
  <c r="Y64"/>
  <c r="AK60"/>
  <c r="I60"/>
  <c r="AG60"/>
  <c r="Y58"/>
  <c r="X58"/>
  <c r="I52"/>
  <c r="I42"/>
  <c r="J85"/>
  <c r="N53"/>
  <c r="W53"/>
  <c r="AC53" s="1"/>
  <c r="AF53" s="1"/>
  <c r="W63"/>
  <c r="AC63" s="1"/>
  <c r="AF63" s="1"/>
  <c r="N63"/>
  <c r="J50"/>
  <c r="P40"/>
  <c r="R36"/>
  <c r="Q30"/>
  <c r="K30"/>
  <c r="G30"/>
  <c r="T32"/>
  <c r="S30"/>
  <c r="F30"/>
  <c r="Z30"/>
  <c r="O30"/>
  <c r="X92"/>
  <c r="Y92"/>
  <c r="AC92"/>
  <c r="AF92" s="1"/>
  <c r="S70"/>
  <c r="W68"/>
  <c r="R68"/>
  <c r="N68"/>
  <c r="J68"/>
  <c r="J66"/>
  <c r="X59"/>
  <c r="Y59"/>
  <c r="J51"/>
  <c r="X51"/>
  <c r="Y51"/>
  <c r="I48"/>
  <c r="Y23"/>
  <c r="X23"/>
  <c r="AC23"/>
  <c r="AF23" s="1"/>
  <c r="J8"/>
  <c r="I9"/>
  <c r="N8"/>
  <c r="W8"/>
  <c r="AC8" s="1"/>
  <c r="AF8" s="1"/>
  <c r="W72"/>
  <c r="N72"/>
  <c r="I24"/>
  <c r="Y41"/>
  <c r="X41"/>
  <c r="J41"/>
  <c r="J33"/>
  <c r="I21"/>
  <c r="I38"/>
  <c r="W5"/>
  <c r="N5"/>
  <c r="X97"/>
  <c r="AC97"/>
  <c r="Y97"/>
  <c r="N91"/>
  <c r="W91"/>
  <c r="AC91" s="1"/>
  <c r="AF91" s="1"/>
  <c r="T91"/>
  <c r="P91"/>
  <c r="X81"/>
  <c r="AC81"/>
  <c r="AI81" s="1"/>
  <c r="Y81"/>
  <c r="J97"/>
  <c r="Y83"/>
  <c r="X83"/>
  <c r="J99"/>
  <c r="Y95"/>
  <c r="AC95"/>
  <c r="AF95" s="1"/>
  <c r="X95"/>
  <c r="J90"/>
  <c r="J67"/>
  <c r="J74"/>
  <c r="N58"/>
  <c r="W58"/>
  <c r="AC58" s="1"/>
  <c r="I50"/>
  <c r="X42"/>
  <c r="Y42"/>
  <c r="X27"/>
  <c r="Y27"/>
  <c r="J63"/>
  <c r="AI53"/>
  <c r="J53"/>
  <c r="J35"/>
  <c r="I55"/>
  <c r="N46"/>
  <c r="W46"/>
  <c r="Y43"/>
  <c r="X43"/>
  <c r="X28"/>
  <c r="Y28"/>
  <c r="I76"/>
  <c r="Y66"/>
  <c r="X66"/>
  <c r="AC66"/>
  <c r="AF66" s="1"/>
  <c r="I59"/>
  <c r="I46"/>
  <c r="J10"/>
  <c r="J32"/>
  <c r="X72"/>
  <c r="AC72"/>
  <c r="AF72" s="1"/>
  <c r="Y72"/>
  <c r="AI72" s="1"/>
  <c r="J25"/>
  <c r="W12"/>
  <c r="AC12" s="1"/>
  <c r="AF12" s="1"/>
  <c r="N12"/>
  <c r="S14"/>
  <c r="I33"/>
  <c r="Q27"/>
  <c r="W21"/>
  <c r="N21"/>
  <c r="I17"/>
  <c r="N11"/>
  <c r="W11"/>
  <c r="I10"/>
  <c r="I75"/>
  <c r="J38"/>
  <c r="X38"/>
  <c r="Y38"/>
  <c r="I18"/>
  <c r="N18"/>
  <c r="W18"/>
  <c r="AC18" s="1"/>
  <c r="R18"/>
  <c r="X16"/>
  <c r="Y16"/>
  <c r="W16"/>
  <c r="AC16" s="1"/>
  <c r="AF16" s="1"/>
  <c r="O26"/>
  <c r="N16"/>
  <c r="J5"/>
  <c r="X96"/>
  <c r="Y96"/>
  <c r="AC96"/>
  <c r="AF96" s="1"/>
  <c r="I97"/>
  <c r="Y91"/>
  <c r="X91"/>
  <c r="J89"/>
  <c r="I81"/>
  <c r="J91"/>
  <c r="N79"/>
  <c r="W79"/>
  <c r="AC79" s="1"/>
  <c r="AF79" s="1"/>
  <c r="O89"/>
  <c r="S81"/>
  <c r="Y79"/>
  <c r="X79"/>
  <c r="Y70"/>
  <c r="AC70"/>
  <c r="AF70" s="1"/>
  <c r="X70"/>
  <c r="J93"/>
  <c r="X84"/>
  <c r="Y84"/>
  <c r="X67"/>
  <c r="Y67"/>
  <c r="N42"/>
  <c r="W42"/>
  <c r="AC42" s="1"/>
  <c r="AF42" s="1"/>
  <c r="J37"/>
  <c r="N74"/>
  <c r="W74"/>
  <c r="AC74" s="1"/>
  <c r="AF74" s="1"/>
  <c r="Q80"/>
  <c r="Y55"/>
  <c r="X55"/>
  <c r="J48"/>
  <c r="Y35"/>
  <c r="X35"/>
  <c r="N86"/>
  <c r="W86"/>
  <c r="AC86" s="1"/>
  <c r="AF86" s="1"/>
  <c r="P86"/>
  <c r="I64"/>
  <c r="J60"/>
  <c r="AI60"/>
  <c r="W45"/>
  <c r="AC45" s="1"/>
  <c r="N45"/>
  <c r="X85"/>
  <c r="Y85"/>
  <c r="I53"/>
  <c r="X44"/>
  <c r="Y44"/>
  <c r="AG34"/>
  <c r="I34"/>
  <c r="R79"/>
  <c r="Q73"/>
  <c r="K73"/>
  <c r="G73"/>
  <c r="O73"/>
  <c r="F73"/>
  <c r="P83"/>
  <c r="T75"/>
  <c r="Z73"/>
  <c r="S73"/>
  <c r="I58"/>
  <c r="J42"/>
  <c r="J31"/>
  <c r="J28"/>
  <c r="I101"/>
  <c r="Y98"/>
  <c r="X98"/>
  <c r="N98"/>
  <c r="W98"/>
  <c r="AC98" s="1"/>
  <c r="AF98" s="1"/>
  <c r="T98"/>
  <c r="P98"/>
  <c r="I92"/>
  <c r="N82"/>
  <c r="W82"/>
  <c r="T82"/>
  <c r="Q88"/>
  <c r="W76"/>
  <c r="N76"/>
  <c r="R76"/>
  <c r="X68"/>
  <c r="Y68"/>
  <c r="AC68"/>
  <c r="AF68" s="1"/>
  <c r="AC19"/>
  <c r="AF19" s="1"/>
  <c r="X19"/>
  <c r="Y19"/>
  <c r="I74"/>
  <c r="J43"/>
  <c r="X31"/>
  <c r="Y31"/>
  <c r="W20"/>
  <c r="N20"/>
  <c r="R20"/>
  <c r="R19"/>
  <c r="P23"/>
  <c r="Z13"/>
  <c r="G13"/>
  <c r="T15"/>
  <c r="F13"/>
  <c r="K13"/>
  <c r="P17"/>
  <c r="K7"/>
  <c r="G7"/>
  <c r="F7"/>
  <c r="Z7"/>
  <c r="X6"/>
  <c r="Y6"/>
  <c r="X15"/>
  <c r="Y15"/>
  <c r="W15"/>
  <c r="AC15" s="1"/>
  <c r="AF15" s="1"/>
  <c r="O25"/>
  <c r="N15"/>
  <c r="Y18"/>
  <c r="X18"/>
  <c r="J16"/>
  <c r="X11"/>
  <c r="Y11"/>
  <c r="AC11"/>
  <c r="AF11" s="1"/>
  <c r="I72"/>
  <c r="W25"/>
  <c r="AC25" s="1"/>
  <c r="AF25" s="1"/>
  <c r="R25"/>
  <c r="N25"/>
  <c r="J14"/>
  <c r="Y14"/>
  <c r="X14"/>
  <c r="J12"/>
  <c r="W49"/>
  <c r="N49"/>
  <c r="I41"/>
  <c r="X21"/>
  <c r="AC21"/>
  <c r="AF21" s="1"/>
  <c r="Y21"/>
  <c r="J11"/>
  <c r="J75"/>
  <c r="J18"/>
  <c r="I16"/>
  <c r="W9"/>
  <c r="O19"/>
  <c r="N9"/>
  <c r="AC5"/>
  <c r="AF5" s="1"/>
  <c r="Y5"/>
  <c r="X5"/>
  <c r="T81"/>
  <c r="Q37"/>
  <c r="P69"/>
  <c r="P59"/>
  <c r="R95"/>
  <c r="P97"/>
  <c r="S71"/>
  <c r="S35"/>
  <c r="T53"/>
  <c r="S60"/>
  <c r="P68"/>
  <c r="T84"/>
  <c r="P84"/>
  <c r="S55"/>
  <c r="P53"/>
  <c r="O18"/>
  <c r="R31"/>
  <c r="O24"/>
  <c r="Q49"/>
  <c r="S33"/>
  <c r="S16"/>
  <c r="P18"/>
  <c r="R89"/>
  <c r="O99"/>
  <c r="T101"/>
  <c r="S83"/>
  <c r="P93"/>
  <c r="S95"/>
  <c r="S93"/>
  <c r="R90"/>
  <c r="Q91"/>
  <c r="Q67"/>
  <c r="R58"/>
  <c r="O45"/>
  <c r="R48"/>
  <c r="Q85"/>
  <c r="O63"/>
  <c r="S61"/>
  <c r="S37"/>
  <c r="Q51"/>
  <c r="S48"/>
  <c r="Q92"/>
  <c r="S92"/>
  <c r="R74"/>
  <c r="T68"/>
  <c r="Q74"/>
  <c r="T76"/>
  <c r="O55"/>
  <c r="S43"/>
  <c r="T42"/>
  <c r="R46"/>
  <c r="P42"/>
  <c r="S26"/>
  <c r="Q26"/>
  <c r="O41"/>
  <c r="R27"/>
  <c r="R16"/>
  <c r="R81"/>
  <c r="Q15"/>
  <c r="P15"/>
  <c r="X88"/>
  <c r="AC88"/>
  <c r="AF88" s="1"/>
  <c r="Y88"/>
  <c r="Y99"/>
  <c r="X99"/>
  <c r="I96"/>
  <c r="I88"/>
  <c r="N78"/>
  <c r="W78"/>
  <c r="Q84"/>
  <c r="T78"/>
  <c r="N69"/>
  <c r="W69"/>
  <c r="AC69" s="1"/>
  <c r="X54"/>
  <c r="Y54"/>
  <c r="J94"/>
  <c r="I35"/>
  <c r="N31"/>
  <c r="W31"/>
  <c r="AC31" s="1"/>
  <c r="AF31" s="1"/>
  <c r="J58"/>
  <c r="J52"/>
  <c r="J61"/>
  <c r="N35"/>
  <c r="W35"/>
  <c r="AC35" s="1"/>
  <c r="AF35" s="1"/>
  <c r="X52"/>
  <c r="Y52"/>
  <c r="AC52"/>
  <c r="AF52" s="1"/>
  <c r="I27"/>
  <c r="N101"/>
  <c r="W101"/>
  <c r="AC101" s="1"/>
  <c r="AF101" s="1"/>
  <c r="I68"/>
  <c r="W59"/>
  <c r="AC59" s="1"/>
  <c r="AF59" s="1"/>
  <c r="O69"/>
  <c r="N59"/>
  <c r="Y74"/>
  <c r="X74"/>
  <c r="X40"/>
  <c r="Y40"/>
  <c r="I40"/>
  <c r="J15"/>
  <c r="I32"/>
  <c r="Y20"/>
  <c r="X20"/>
  <c r="AC20"/>
  <c r="AF20" s="1"/>
  <c r="AE20" s="1"/>
  <c r="N14"/>
  <c r="W14"/>
  <c r="AC14" s="1"/>
  <c r="AF14" s="1"/>
  <c r="I20"/>
  <c r="J72"/>
  <c r="J26"/>
  <c r="X24"/>
  <c r="Y24"/>
  <c r="I12"/>
  <c r="I49"/>
  <c r="W33"/>
  <c r="AC33" s="1"/>
  <c r="AF33" s="1"/>
  <c r="N33"/>
  <c r="J17"/>
  <c r="X10"/>
  <c r="Y10"/>
  <c r="W75"/>
  <c r="AC75" s="1"/>
  <c r="AF75" s="1"/>
  <c r="N75"/>
  <c r="J20"/>
  <c r="I8"/>
  <c r="Q95"/>
  <c r="N89"/>
  <c r="W89"/>
  <c r="J81"/>
  <c r="N87"/>
  <c r="W87"/>
  <c r="AC87" s="1"/>
  <c r="AF87" s="1"/>
  <c r="O97"/>
  <c r="S89"/>
  <c r="N93"/>
  <c r="W93"/>
  <c r="AC93" s="1"/>
  <c r="AF93" s="1"/>
  <c r="AC90"/>
  <c r="AF90" s="1"/>
  <c r="Y90"/>
  <c r="X90"/>
  <c r="AC78"/>
  <c r="AF78" s="1"/>
  <c r="Y78"/>
  <c r="X78"/>
  <c r="J78"/>
  <c r="J69"/>
  <c r="W84"/>
  <c r="AC84" s="1"/>
  <c r="AF84" s="1"/>
  <c r="N84"/>
  <c r="N54"/>
  <c r="W54"/>
  <c r="AC54" s="1"/>
  <c r="AF54" s="1"/>
  <c r="I100"/>
  <c r="I63"/>
  <c r="N50"/>
  <c r="W50"/>
  <c r="AC50" s="1"/>
  <c r="AI50" s="1"/>
  <c r="J34"/>
  <c r="S47"/>
  <c r="O47"/>
  <c r="Q47"/>
  <c r="K47"/>
  <c r="G47"/>
  <c r="R53"/>
  <c r="F47"/>
  <c r="Z47"/>
  <c r="T49"/>
  <c r="Y37"/>
  <c r="AC37"/>
  <c r="AF37" s="1"/>
  <c r="X37"/>
  <c r="W28"/>
  <c r="AC28" s="1"/>
  <c r="AF28" s="1"/>
  <c r="N28"/>
  <c r="I85"/>
  <c r="I51"/>
  <c r="N27"/>
  <c r="W27"/>
  <c r="AC27" s="1"/>
  <c r="AF27" s="1"/>
  <c r="T27"/>
  <c r="N48"/>
  <c r="W48"/>
  <c r="AC48" s="1"/>
  <c r="AF48" s="1"/>
  <c r="Q54"/>
  <c r="S50"/>
  <c r="J101"/>
  <c r="J92"/>
  <c r="J76"/>
  <c r="J55"/>
  <c r="W43"/>
  <c r="AC43" s="1"/>
  <c r="AF43" s="1"/>
  <c r="N43"/>
  <c r="O53"/>
  <c r="N6"/>
  <c r="W6"/>
  <c r="AC6" s="1"/>
  <c r="AF6" s="1"/>
  <c r="AE6" s="1"/>
  <c r="I11"/>
  <c r="N10"/>
  <c r="W10"/>
  <c r="AC10" s="1"/>
  <c r="AF10" s="1"/>
  <c r="N99"/>
  <c r="W99"/>
  <c r="AC99" s="1"/>
  <c r="AF99" s="1"/>
  <c r="P99"/>
  <c r="T99"/>
  <c r="S101"/>
  <c r="X89"/>
  <c r="AC89"/>
  <c r="AF89" s="1"/>
  <c r="Y89"/>
  <c r="N83"/>
  <c r="W83"/>
  <c r="AC83" s="1"/>
  <c r="AF83" s="1"/>
  <c r="T83"/>
  <c r="O93"/>
  <c r="X80"/>
  <c r="Y80"/>
  <c r="AC80"/>
  <c r="AF80" s="1"/>
  <c r="I89"/>
  <c r="I80"/>
  <c r="J83"/>
  <c r="W67"/>
  <c r="AC67" s="1"/>
  <c r="AF67" s="1"/>
  <c r="S69"/>
  <c r="N67"/>
  <c r="I93"/>
  <c r="X100"/>
  <c r="AC100"/>
  <c r="AF100" s="1"/>
  <c r="Y100"/>
  <c r="Y94"/>
  <c r="X94"/>
  <c r="N94"/>
  <c r="W94"/>
  <c r="AC94" s="1"/>
  <c r="T94"/>
  <c r="Q100"/>
  <c r="AC62"/>
  <c r="AF62" s="1"/>
  <c r="X62"/>
  <c r="Y62"/>
  <c r="W55"/>
  <c r="AC55" s="1"/>
  <c r="AF55" s="1"/>
  <c r="N55"/>
  <c r="P55"/>
  <c r="Z4"/>
  <c r="F4"/>
  <c r="K4"/>
  <c r="P14"/>
  <c r="G4"/>
  <c r="N44"/>
  <c r="O54"/>
  <c r="S46"/>
  <c r="W44"/>
  <c r="AC44" s="1"/>
  <c r="AF44" s="1"/>
  <c r="S39"/>
  <c r="Q39"/>
  <c r="K39"/>
  <c r="G39"/>
  <c r="R45"/>
  <c r="F39"/>
  <c r="P49"/>
  <c r="Z39"/>
  <c r="T41"/>
  <c r="I31"/>
  <c r="Y86"/>
  <c r="X86"/>
  <c r="J86"/>
  <c r="W64"/>
  <c r="AC64" s="1"/>
  <c r="AF64" s="1"/>
  <c r="Q70"/>
  <c r="S66"/>
  <c r="N64"/>
  <c r="X50"/>
  <c r="Y50"/>
  <c r="J45"/>
  <c r="N85"/>
  <c r="W85"/>
  <c r="AC85" s="1"/>
  <c r="AF85" s="1"/>
  <c r="Q65"/>
  <c r="K65"/>
  <c r="G65"/>
  <c r="P75"/>
  <c r="T67"/>
  <c r="Z65"/>
  <c r="O65"/>
  <c r="R71"/>
  <c r="S65"/>
  <c r="F65"/>
  <c r="I61"/>
  <c r="N61"/>
  <c r="T61"/>
  <c r="W61"/>
  <c r="AC61" s="1"/>
  <c r="AF61" s="1"/>
  <c r="I44"/>
  <c r="I43"/>
  <c r="F29"/>
  <c r="P39"/>
  <c r="K29"/>
  <c r="S29"/>
  <c r="G29"/>
  <c r="T31"/>
  <c r="Z29"/>
  <c r="O29"/>
  <c r="R35"/>
  <c r="Q29"/>
  <c r="N40"/>
  <c r="Q46"/>
  <c r="W40"/>
  <c r="AC40" s="1"/>
  <c r="O50"/>
  <c r="S42"/>
  <c r="X101"/>
  <c r="Y101"/>
  <c r="J98"/>
  <c r="AC82"/>
  <c r="AF82" s="1"/>
  <c r="Y82"/>
  <c r="X82"/>
  <c r="J82"/>
  <c r="X76"/>
  <c r="Y76"/>
  <c r="AC76"/>
  <c r="AF76" s="1"/>
  <c r="R62"/>
  <c r="F56"/>
  <c r="K56"/>
  <c r="T58"/>
  <c r="Z56"/>
  <c r="O56"/>
  <c r="P66"/>
  <c r="Q56"/>
  <c r="S56"/>
  <c r="G56"/>
  <c r="X46"/>
  <c r="Y46"/>
  <c r="AC46"/>
  <c r="AF46" s="1"/>
  <c r="AC36"/>
  <c r="AF36" s="1"/>
  <c r="X36"/>
  <c r="Y36"/>
  <c r="R83"/>
  <c r="F77"/>
  <c r="Q77"/>
  <c r="K77"/>
  <c r="G77"/>
  <c r="Z77"/>
  <c r="S77"/>
  <c r="T79"/>
  <c r="O77"/>
  <c r="P87"/>
  <c r="P67"/>
  <c r="Q57"/>
  <c r="K57"/>
  <c r="G57"/>
  <c r="Z57"/>
  <c r="R63"/>
  <c r="S57"/>
  <c r="F57"/>
  <c r="T59"/>
  <c r="W51"/>
  <c r="AC51" s="1"/>
  <c r="AF51" s="1"/>
  <c r="N51"/>
  <c r="O61"/>
  <c r="X48"/>
  <c r="Y48"/>
  <c r="X17"/>
  <c r="Y17"/>
  <c r="AC17"/>
  <c r="AC9"/>
  <c r="Y9"/>
  <c r="X9"/>
  <c r="X32"/>
  <c r="Y32"/>
  <c r="W32"/>
  <c r="AC32" s="1"/>
  <c r="AF32" s="1"/>
  <c r="AE32" s="1"/>
  <c r="O42"/>
  <c r="N32"/>
  <c r="J23"/>
  <c r="I6"/>
  <c r="Q22"/>
  <c r="K22"/>
  <c r="G22"/>
  <c r="Z22"/>
  <c r="O22"/>
  <c r="R28"/>
  <c r="P32"/>
  <c r="T24"/>
  <c r="S22"/>
  <c r="F22"/>
  <c r="I15"/>
  <c r="Y12"/>
  <c r="X12"/>
  <c r="O36"/>
  <c r="W26"/>
  <c r="AC26" s="1"/>
  <c r="AF26" s="1"/>
  <c r="AE26" s="1"/>
  <c r="N26"/>
  <c r="T26"/>
  <c r="I25"/>
  <c r="AG25"/>
  <c r="W24"/>
  <c r="AC24" s="1"/>
  <c r="AF24" s="1"/>
  <c r="AE24" s="1"/>
  <c r="N24"/>
  <c r="AC49"/>
  <c r="AF49" s="1"/>
  <c r="Y49"/>
  <c r="X49"/>
  <c r="J49"/>
  <c r="W41"/>
  <c r="AC41" s="1"/>
  <c r="AF41" s="1"/>
  <c r="N41"/>
  <c r="X33"/>
  <c r="Y33"/>
  <c r="X75"/>
  <c r="Y75"/>
  <c r="N38"/>
  <c r="Q44"/>
  <c r="W38"/>
  <c r="AC38" s="1"/>
  <c r="AF38" s="1"/>
  <c r="J9"/>
  <c r="X8"/>
  <c r="Y8"/>
  <c r="I5"/>
  <c r="P81"/>
  <c r="R78"/>
  <c r="Q14"/>
  <c r="S99"/>
  <c r="O88"/>
  <c r="O64"/>
  <c r="T87"/>
  <c r="T63"/>
  <c r="O82"/>
  <c r="T48"/>
  <c r="T50"/>
  <c r="P50"/>
  <c r="P33"/>
  <c r="T28"/>
  <c r="Q97"/>
  <c r="S91"/>
  <c r="P101"/>
  <c r="Q81"/>
  <c r="S80"/>
  <c r="R93"/>
  <c r="T97"/>
  <c r="P89"/>
  <c r="Q90"/>
  <c r="R84"/>
  <c r="Q78"/>
  <c r="Q69"/>
  <c r="O100"/>
  <c r="Q64"/>
  <c r="P58"/>
  <c r="Q60"/>
  <c r="O58"/>
  <c r="S52"/>
  <c r="T44"/>
  <c r="P95"/>
  <c r="R91"/>
  <c r="R69"/>
  <c r="O37"/>
  <c r="P44"/>
  <c r="T69"/>
  <c r="Q59"/>
  <c r="O31"/>
  <c r="P63"/>
  <c r="Q101"/>
  <c r="O68"/>
  <c r="O43"/>
  <c r="T16"/>
  <c r="T54"/>
  <c r="T18"/>
  <c r="T74"/>
  <c r="P35"/>
  <c r="P24"/>
  <c r="T14"/>
  <c r="T43"/>
  <c r="T35"/>
  <c r="O21"/>
  <c r="P21"/>
  <c r="T40"/>
  <c r="P26"/>
  <c r="R14"/>
  <c r="I19" i="1"/>
  <c r="I29"/>
  <c r="X35"/>
  <c r="Y35"/>
  <c r="AA51"/>
  <c r="AE51"/>
  <c r="AB51"/>
  <c r="AI51"/>
  <c r="V20"/>
  <c r="AJ20"/>
  <c r="V28"/>
  <c r="AJ28"/>
  <c r="N70"/>
  <c r="R70"/>
  <c r="T70"/>
  <c r="O80"/>
  <c r="S72"/>
  <c r="W70"/>
  <c r="AC70" s="1"/>
  <c r="N78"/>
  <c r="R78"/>
  <c r="T78"/>
  <c r="O88"/>
  <c r="P78"/>
  <c r="W78"/>
  <c r="AC78" s="1"/>
  <c r="S80"/>
  <c r="N86"/>
  <c r="R86"/>
  <c r="T86"/>
  <c r="S88"/>
  <c r="O96"/>
  <c r="P86"/>
  <c r="W86"/>
  <c r="AC86" s="1"/>
  <c r="W43"/>
  <c r="S45"/>
  <c r="P43"/>
  <c r="N43"/>
  <c r="Q49"/>
  <c r="T43"/>
  <c r="AA47"/>
  <c r="AE47"/>
  <c r="AB47"/>
  <c r="AI47"/>
  <c r="J77"/>
  <c r="AI77"/>
  <c r="J44"/>
  <c r="G54"/>
  <c r="K54"/>
  <c r="Q54"/>
  <c r="F54"/>
  <c r="T56"/>
  <c r="S54"/>
  <c r="O54"/>
  <c r="Z54"/>
  <c r="P64"/>
  <c r="R60"/>
  <c r="I10"/>
  <c r="J12"/>
  <c r="I12"/>
  <c r="I48"/>
  <c r="I65"/>
  <c r="I93"/>
  <c r="J95"/>
  <c r="I95"/>
  <c r="J75"/>
  <c r="AA13"/>
  <c r="AE13"/>
  <c r="AB13"/>
  <c r="I23"/>
  <c r="J42"/>
  <c r="AA53"/>
  <c r="AE53"/>
  <c r="AB53"/>
  <c r="N64"/>
  <c r="S66"/>
  <c r="O74"/>
  <c r="W64"/>
  <c r="AC64" s="1"/>
  <c r="N72"/>
  <c r="R72"/>
  <c r="T72"/>
  <c r="W72"/>
  <c r="AC72" s="1"/>
  <c r="S74"/>
  <c r="O82"/>
  <c r="N80"/>
  <c r="R80"/>
  <c r="P80"/>
  <c r="O90"/>
  <c r="W80"/>
  <c r="AC80" s="1"/>
  <c r="S82"/>
  <c r="T80"/>
  <c r="N88"/>
  <c r="R88"/>
  <c r="P88"/>
  <c r="O98"/>
  <c r="W88"/>
  <c r="AC88" s="1"/>
  <c r="S90"/>
  <c r="T88"/>
  <c r="N96"/>
  <c r="R96"/>
  <c r="P96"/>
  <c r="W96"/>
  <c r="AC96" s="1"/>
  <c r="S98"/>
  <c r="T96"/>
  <c r="I16"/>
  <c r="J93"/>
  <c r="J101"/>
  <c r="AI101"/>
  <c r="I40"/>
  <c r="J52"/>
  <c r="X69"/>
  <c r="AC69"/>
  <c r="AG69" s="1"/>
  <c r="Y69"/>
  <c r="I69"/>
  <c r="I81"/>
  <c r="Y48"/>
  <c r="X48"/>
  <c r="N8"/>
  <c r="O18"/>
  <c r="W8"/>
  <c r="AC8" s="1"/>
  <c r="AI8" s="1"/>
  <c r="I44"/>
  <c r="I56"/>
  <c r="Y10"/>
  <c r="X10"/>
  <c r="Y12"/>
  <c r="X12"/>
  <c r="I36"/>
  <c r="J48"/>
  <c r="I73"/>
  <c r="I89"/>
  <c r="J87"/>
  <c r="W87"/>
  <c r="N87"/>
  <c r="W95"/>
  <c r="N95"/>
  <c r="W75"/>
  <c r="AC75" s="1"/>
  <c r="N75"/>
  <c r="J83"/>
  <c r="W83"/>
  <c r="AC83" s="1"/>
  <c r="N83"/>
  <c r="J91"/>
  <c r="W91"/>
  <c r="N91"/>
  <c r="J99"/>
  <c r="I99"/>
  <c r="J79"/>
  <c r="I5"/>
  <c r="I7"/>
  <c r="I9"/>
  <c r="I11"/>
  <c r="I25"/>
  <c r="I31"/>
  <c r="J38"/>
  <c r="P42"/>
  <c r="N42"/>
  <c r="W42"/>
  <c r="AC42" s="1"/>
  <c r="AI42" s="1"/>
  <c r="X43"/>
  <c r="AC43"/>
  <c r="Y43"/>
  <c r="N6"/>
  <c r="W6"/>
  <c r="I6"/>
  <c r="I14"/>
  <c r="J37"/>
  <c r="AA49"/>
  <c r="AE49"/>
  <c r="AB49"/>
  <c r="F4"/>
  <c r="Z4"/>
  <c r="G4"/>
  <c r="K4"/>
  <c r="P14"/>
  <c r="G15"/>
  <c r="K15"/>
  <c r="Q15"/>
  <c r="T17"/>
  <c r="P25"/>
  <c r="F15"/>
  <c r="S15"/>
  <c r="Z15"/>
  <c r="O15"/>
  <c r="R21"/>
  <c r="V26"/>
  <c r="AJ26"/>
  <c r="V30"/>
  <c r="AJ30"/>
  <c r="N66"/>
  <c r="T66"/>
  <c r="W66"/>
  <c r="AC66" s="1"/>
  <c r="O76"/>
  <c r="S68"/>
  <c r="N74"/>
  <c r="R74"/>
  <c r="T74"/>
  <c r="S76"/>
  <c r="O84"/>
  <c r="P74"/>
  <c r="W74"/>
  <c r="AC74" s="1"/>
  <c r="N82"/>
  <c r="R82"/>
  <c r="T82"/>
  <c r="W82"/>
  <c r="AC82" s="1"/>
  <c r="O92"/>
  <c r="P82"/>
  <c r="S84"/>
  <c r="N90"/>
  <c r="R90"/>
  <c r="T90"/>
  <c r="O100"/>
  <c r="P90"/>
  <c r="W90"/>
  <c r="AC90" s="1"/>
  <c r="S92"/>
  <c r="N98"/>
  <c r="R98"/>
  <c r="T98"/>
  <c r="P98"/>
  <c r="W98"/>
  <c r="AC98" s="1"/>
  <c r="S100"/>
  <c r="N16"/>
  <c r="O26"/>
  <c r="Q22"/>
  <c r="P16"/>
  <c r="S18"/>
  <c r="W16"/>
  <c r="AC16" s="1"/>
  <c r="J16"/>
  <c r="I35"/>
  <c r="I39"/>
  <c r="J81"/>
  <c r="AA33"/>
  <c r="AE33"/>
  <c r="AB33"/>
  <c r="AI33"/>
  <c r="J40"/>
  <c r="G62"/>
  <c r="K62"/>
  <c r="Q62"/>
  <c r="O62"/>
  <c r="Z62"/>
  <c r="R68"/>
  <c r="T64"/>
  <c r="F62"/>
  <c r="S62"/>
  <c r="P72"/>
  <c r="P52"/>
  <c r="W52"/>
  <c r="AC52" s="1"/>
  <c r="AI52" s="1"/>
  <c r="N52"/>
  <c r="J73"/>
  <c r="W77"/>
  <c r="AC77" s="1"/>
  <c r="N77"/>
  <c r="R77"/>
  <c r="W81"/>
  <c r="AC81" s="1"/>
  <c r="N81"/>
  <c r="W85"/>
  <c r="N85"/>
  <c r="X85"/>
  <c r="Y85"/>
  <c r="AC85"/>
  <c r="J8"/>
  <c r="G58"/>
  <c r="K58"/>
  <c r="Q58"/>
  <c r="F58"/>
  <c r="T60"/>
  <c r="S58"/>
  <c r="R64"/>
  <c r="O58"/>
  <c r="Z58"/>
  <c r="P68"/>
  <c r="I60"/>
  <c r="I63"/>
  <c r="X71"/>
  <c r="Y71"/>
  <c r="AC71"/>
  <c r="AG71" s="1"/>
  <c r="I71"/>
  <c r="P44"/>
  <c r="T44"/>
  <c r="W44"/>
  <c r="AC44" s="1"/>
  <c r="N44"/>
  <c r="R44"/>
  <c r="G46"/>
  <c r="K46"/>
  <c r="Q46"/>
  <c r="F46"/>
  <c r="T48"/>
  <c r="P56"/>
  <c r="S46"/>
  <c r="Z46"/>
  <c r="O46"/>
  <c r="R52"/>
  <c r="J56"/>
  <c r="N10"/>
  <c r="O20"/>
  <c r="W10"/>
  <c r="AC10" s="1"/>
  <c r="N12"/>
  <c r="O22"/>
  <c r="Q18"/>
  <c r="W12"/>
  <c r="AC12" s="1"/>
  <c r="J36"/>
  <c r="P48"/>
  <c r="W48"/>
  <c r="AC48" s="1"/>
  <c r="N48"/>
  <c r="R48"/>
  <c r="X65"/>
  <c r="Y65"/>
  <c r="X95"/>
  <c r="AC95"/>
  <c r="Y95"/>
  <c r="X75"/>
  <c r="Y75"/>
  <c r="W99"/>
  <c r="AC99" s="1"/>
  <c r="N99"/>
  <c r="W79"/>
  <c r="N79"/>
  <c r="Q40"/>
  <c r="T65"/>
  <c r="R43"/>
  <c r="AI53"/>
  <c r="Q76"/>
  <c r="Q84"/>
  <c r="Q92"/>
  <c r="AG13"/>
  <c r="Q89"/>
  <c r="Q97"/>
  <c r="P95"/>
  <c r="R75"/>
  <c r="R66"/>
  <c r="P87"/>
  <c r="S89"/>
  <c r="T95"/>
  <c r="O97"/>
  <c r="Q87"/>
  <c r="R93"/>
  <c r="P97"/>
  <c r="T97"/>
  <c r="R87"/>
  <c r="R81"/>
  <c r="P85"/>
  <c r="Q83"/>
  <c r="P93"/>
  <c r="Q91"/>
  <c r="T81"/>
  <c r="I17"/>
  <c r="I21"/>
  <c r="P34"/>
  <c r="T34"/>
  <c r="R34"/>
  <c r="N34"/>
  <c r="W34"/>
  <c r="AC34" s="1"/>
  <c r="AA57"/>
  <c r="AE57"/>
  <c r="AB57"/>
  <c r="V24"/>
  <c r="AJ24"/>
  <c r="V32"/>
  <c r="AJ32"/>
  <c r="N94"/>
  <c r="R94"/>
  <c r="T94"/>
  <c r="W94"/>
  <c r="AC94" s="1"/>
  <c r="S96"/>
  <c r="P94"/>
  <c r="Y56"/>
  <c r="AC56"/>
  <c r="X56"/>
  <c r="J85"/>
  <c r="AG52"/>
  <c r="I52"/>
  <c r="P65"/>
  <c r="R65"/>
  <c r="W65"/>
  <c r="AC65" s="1"/>
  <c r="N65"/>
  <c r="Q71"/>
  <c r="J65"/>
  <c r="Y8"/>
  <c r="X8"/>
  <c r="W60"/>
  <c r="AC60" s="1"/>
  <c r="N60"/>
  <c r="O70"/>
  <c r="X63"/>
  <c r="Y63"/>
  <c r="AC63"/>
  <c r="AG63" s="1"/>
  <c r="I67"/>
  <c r="J10"/>
  <c r="I79"/>
  <c r="J6"/>
  <c r="Y41"/>
  <c r="X41"/>
  <c r="AC41"/>
  <c r="AC5"/>
  <c r="Y5"/>
  <c r="X5"/>
  <c r="AG5" s="1"/>
  <c r="Y7"/>
  <c r="X7"/>
  <c r="AC7"/>
  <c r="AG7" s="1"/>
  <c r="X9"/>
  <c r="Y9"/>
  <c r="Y11"/>
  <c r="X11"/>
  <c r="I27"/>
  <c r="J34"/>
  <c r="P38"/>
  <c r="R38"/>
  <c r="N38"/>
  <c r="W38"/>
  <c r="AC38" s="1"/>
  <c r="AI38" s="1"/>
  <c r="X39"/>
  <c r="Y39"/>
  <c r="Y6"/>
  <c r="X6"/>
  <c r="AC6"/>
  <c r="AI6" s="1"/>
  <c r="W14"/>
  <c r="AC14" s="1"/>
  <c r="O24"/>
  <c r="Q20"/>
  <c r="N14"/>
  <c r="Y37"/>
  <c r="X37"/>
  <c r="AC37"/>
  <c r="J41"/>
  <c r="AA45"/>
  <c r="AE45"/>
  <c r="AB45"/>
  <c r="AA61"/>
  <c r="AE61"/>
  <c r="AB61"/>
  <c r="AA59"/>
  <c r="AE59"/>
  <c r="AB59"/>
  <c r="AI59"/>
  <c r="N68"/>
  <c r="T68"/>
  <c r="S70"/>
  <c r="O78"/>
  <c r="W68"/>
  <c r="AC68" s="1"/>
  <c r="N76"/>
  <c r="R76"/>
  <c r="P76"/>
  <c r="O86"/>
  <c r="W76"/>
  <c r="AC76" s="1"/>
  <c r="S78"/>
  <c r="T76"/>
  <c r="N84"/>
  <c r="R84"/>
  <c r="P84"/>
  <c r="W84"/>
  <c r="AC84" s="1"/>
  <c r="S86"/>
  <c r="T84"/>
  <c r="O94"/>
  <c r="N92"/>
  <c r="R92"/>
  <c r="P92"/>
  <c r="W92"/>
  <c r="AC92" s="1"/>
  <c r="S94"/>
  <c r="T92"/>
  <c r="N100"/>
  <c r="R100"/>
  <c r="P100"/>
  <c r="W100"/>
  <c r="AC100" s="1"/>
  <c r="T100"/>
  <c r="Y16"/>
  <c r="X16"/>
  <c r="W35"/>
  <c r="AC35" s="1"/>
  <c r="R35"/>
  <c r="P35"/>
  <c r="Q41"/>
  <c r="N35"/>
  <c r="T35"/>
  <c r="W39"/>
  <c r="AC39" s="1"/>
  <c r="R39"/>
  <c r="O49"/>
  <c r="P39"/>
  <c r="N39"/>
  <c r="Q45"/>
  <c r="T39"/>
  <c r="I43"/>
  <c r="AA55"/>
  <c r="AE55"/>
  <c r="AB55"/>
  <c r="AI55"/>
  <c r="Y44"/>
  <c r="X44"/>
  <c r="J89"/>
  <c r="J97"/>
  <c r="Y40"/>
  <c r="X40"/>
  <c r="N40"/>
  <c r="R40"/>
  <c r="W40"/>
  <c r="AC40" s="1"/>
  <c r="P40"/>
  <c r="S42"/>
  <c r="T40"/>
  <c r="I85"/>
  <c r="I101"/>
  <c r="AG101"/>
  <c r="N73"/>
  <c r="W73"/>
  <c r="AC73" s="1"/>
  <c r="AG73" s="1"/>
  <c r="R73"/>
  <c r="J69"/>
  <c r="AI69"/>
  <c r="W89"/>
  <c r="AC89" s="1"/>
  <c r="AI89" s="1"/>
  <c r="N89"/>
  <c r="W93"/>
  <c r="AC93" s="1"/>
  <c r="AG93" s="1"/>
  <c r="N93"/>
  <c r="W97"/>
  <c r="AC97" s="1"/>
  <c r="AI97" s="1"/>
  <c r="N97"/>
  <c r="AB101"/>
  <c r="AA101"/>
  <c r="AE101"/>
  <c r="I8"/>
  <c r="AI60"/>
  <c r="J60"/>
  <c r="X67"/>
  <c r="Y67"/>
  <c r="AC67"/>
  <c r="W56"/>
  <c r="N56"/>
  <c r="O66"/>
  <c r="Y36"/>
  <c r="X36"/>
  <c r="N36"/>
  <c r="R36"/>
  <c r="W36"/>
  <c r="AC36" s="1"/>
  <c r="P36"/>
  <c r="S38"/>
  <c r="T36"/>
  <c r="G50"/>
  <c r="K50"/>
  <c r="Q50"/>
  <c r="F50"/>
  <c r="T52"/>
  <c r="P60"/>
  <c r="S50"/>
  <c r="Z50"/>
  <c r="O50"/>
  <c r="R56"/>
  <c r="I77"/>
  <c r="AG77"/>
  <c r="I97"/>
  <c r="X87"/>
  <c r="AC87"/>
  <c r="Y87"/>
  <c r="I87"/>
  <c r="I75"/>
  <c r="X83"/>
  <c r="Y83"/>
  <c r="I83"/>
  <c r="X91"/>
  <c r="AC91"/>
  <c r="Y91"/>
  <c r="I91"/>
  <c r="X99"/>
  <c r="Y99"/>
  <c r="X79"/>
  <c r="AC79"/>
  <c r="Y79"/>
  <c r="AG47"/>
  <c r="O53"/>
  <c r="Q14"/>
  <c r="Q70"/>
  <c r="Q78"/>
  <c r="Q86"/>
  <c r="Q94"/>
  <c r="S16"/>
  <c r="AG51"/>
  <c r="T83"/>
  <c r="O85"/>
  <c r="R95"/>
  <c r="R14"/>
  <c r="P70"/>
  <c r="O44"/>
  <c r="Q44"/>
  <c r="T14"/>
  <c r="P75"/>
  <c r="T75"/>
  <c r="T91"/>
  <c r="O93"/>
  <c r="S97"/>
  <c r="R91"/>
  <c r="O75"/>
  <c r="O83"/>
  <c r="P89"/>
  <c r="AB19" l="1"/>
  <c r="AI19"/>
  <c r="AA19"/>
  <c r="AE19"/>
  <c r="AG19"/>
  <c r="Y94"/>
  <c r="X94"/>
  <c r="Y86"/>
  <c r="X86"/>
  <c r="Y76"/>
  <c r="X76"/>
  <c r="Y68"/>
  <c r="X68"/>
  <c r="O27"/>
  <c r="N17"/>
  <c r="W17"/>
  <c r="S19"/>
  <c r="P17"/>
  <c r="Q23"/>
  <c r="X17"/>
  <c r="Y17"/>
  <c r="AC17"/>
  <c r="AE18"/>
  <c r="AA18"/>
  <c r="AG18"/>
  <c r="AB18"/>
  <c r="Y72"/>
  <c r="X72"/>
  <c r="Y70"/>
  <c r="X70"/>
  <c r="X34"/>
  <c r="Y34"/>
  <c r="AI34" s="1"/>
  <c r="Y80"/>
  <c r="X80"/>
  <c r="X31"/>
  <c r="Y31"/>
  <c r="J31"/>
  <c r="X29"/>
  <c r="Y29"/>
  <c r="J29"/>
  <c r="X27"/>
  <c r="Y27"/>
  <c r="J27"/>
  <c r="N25"/>
  <c r="R25"/>
  <c r="W25"/>
  <c r="O35"/>
  <c r="Q31"/>
  <c r="T25"/>
  <c r="X23"/>
  <c r="Y23"/>
  <c r="J23"/>
  <c r="O31"/>
  <c r="N21"/>
  <c r="W21"/>
  <c r="Q27"/>
  <c r="T21"/>
  <c r="P21"/>
  <c r="X21"/>
  <c r="Y21"/>
  <c r="AC21"/>
  <c r="AG97"/>
  <c r="AG95"/>
  <c r="AI93"/>
  <c r="AI17" i="2"/>
  <c r="AI82"/>
  <c r="AE27"/>
  <c r="AD27" s="1"/>
  <c r="AI78"/>
  <c r="AI11"/>
  <c r="AG68"/>
  <c r="AE16"/>
  <c r="AI97"/>
  <c r="AI34"/>
  <c r="AG26"/>
  <c r="R17" i="1"/>
  <c r="U20"/>
  <c r="AH20"/>
  <c r="Y98"/>
  <c r="X98"/>
  <c r="Y90"/>
  <c r="X90"/>
  <c r="J17"/>
  <c r="AI17"/>
  <c r="W9"/>
  <c r="AC9" s="1"/>
  <c r="N9"/>
  <c r="O19"/>
  <c r="AE22"/>
  <c r="AA22"/>
  <c r="AB22"/>
  <c r="AG22"/>
  <c r="Y84"/>
  <c r="X84"/>
  <c r="N31"/>
  <c r="Q37"/>
  <c r="W31"/>
  <c r="AC31" s="1"/>
  <c r="O41"/>
  <c r="P31"/>
  <c r="T31"/>
  <c r="S33"/>
  <c r="N29"/>
  <c r="W29"/>
  <c r="AC29" s="1"/>
  <c r="Q35"/>
  <c r="O39"/>
  <c r="T29"/>
  <c r="P29"/>
  <c r="N27"/>
  <c r="W27"/>
  <c r="AC27" s="1"/>
  <c r="T27"/>
  <c r="Q33"/>
  <c r="O37"/>
  <c r="P27"/>
  <c r="X25"/>
  <c r="Y25"/>
  <c r="AI25" s="1"/>
  <c r="AC25"/>
  <c r="J25"/>
  <c r="N23"/>
  <c r="W23"/>
  <c r="AC23" s="1"/>
  <c r="T23"/>
  <c r="O33"/>
  <c r="P23"/>
  <c r="Q29"/>
  <c r="J21"/>
  <c r="AI21"/>
  <c r="N11"/>
  <c r="O21"/>
  <c r="W11"/>
  <c r="AC11" s="1"/>
  <c r="AG11" s="1"/>
  <c r="Q17"/>
  <c r="AG8"/>
  <c r="AI73"/>
  <c r="AF97" i="2"/>
  <c r="AI18" i="1"/>
  <c r="R29"/>
  <c r="AI45" i="2"/>
  <c r="AF45"/>
  <c r="AF18"/>
  <c r="AG18"/>
  <c r="AI18"/>
  <c r="AI94"/>
  <c r="AF94"/>
  <c r="AG58"/>
  <c r="AF58"/>
  <c r="AE21"/>
  <c r="AD21" s="1"/>
  <c r="AG40"/>
  <c r="AF40"/>
  <c r="AE10"/>
  <c r="AD10" s="1"/>
  <c r="AE11"/>
  <c r="AE28"/>
  <c r="AD28" s="1"/>
  <c r="AE33"/>
  <c r="AD33" s="1"/>
  <c r="AE12"/>
  <c r="AD12" s="1"/>
  <c r="AI58"/>
  <c r="I26"/>
  <c r="AG80"/>
  <c r="AI26"/>
  <c r="AG88"/>
  <c r="AI63"/>
  <c r="AI23"/>
  <c r="AF17"/>
  <c r="AE17" s="1"/>
  <c r="AD17" s="1"/>
  <c r="AF50"/>
  <c r="AF81"/>
  <c r="AF69"/>
  <c r="X69"/>
  <c r="Y69"/>
  <c r="AI69" s="1"/>
  <c r="AG9"/>
  <c r="AG76"/>
  <c r="AG50"/>
  <c r="AG100"/>
  <c r="AG20"/>
  <c r="AG72"/>
  <c r="AI66"/>
  <c r="AF9"/>
  <c r="AE9" s="1"/>
  <c r="R26"/>
  <c r="Q32"/>
  <c r="S28"/>
  <c r="AG27"/>
  <c r="AE15"/>
  <c r="AI49"/>
  <c r="AG44"/>
  <c r="AG63"/>
  <c r="AE25"/>
  <c r="AD25" s="1"/>
  <c r="AA32"/>
  <c r="AB32"/>
  <c r="AI32"/>
  <c r="AG32"/>
  <c r="AB6"/>
  <c r="AA6"/>
  <c r="AI6"/>
  <c r="AG6"/>
  <c r="AA43"/>
  <c r="AB43"/>
  <c r="AI43"/>
  <c r="AG43"/>
  <c r="AA84"/>
  <c r="AB84"/>
  <c r="AI84"/>
  <c r="AG84"/>
  <c r="AB93"/>
  <c r="AA93"/>
  <c r="AG93"/>
  <c r="AI93"/>
  <c r="AA35"/>
  <c r="AB35"/>
  <c r="AG35"/>
  <c r="AI35"/>
  <c r="AA15"/>
  <c r="AB15"/>
  <c r="AI15"/>
  <c r="AG15"/>
  <c r="AB38"/>
  <c r="AA38"/>
  <c r="AI38"/>
  <c r="AG38"/>
  <c r="AA41"/>
  <c r="AB41"/>
  <c r="AI41"/>
  <c r="AG41"/>
  <c r="AA83"/>
  <c r="AB83"/>
  <c r="AG83"/>
  <c r="AI83"/>
  <c r="AB48"/>
  <c r="AA48"/>
  <c r="AG48"/>
  <c r="AI48"/>
  <c r="AA28"/>
  <c r="AB28"/>
  <c r="AG28"/>
  <c r="AI28"/>
  <c r="AA59"/>
  <c r="AB59"/>
  <c r="AI59"/>
  <c r="AG59"/>
  <c r="AA79"/>
  <c r="AB79"/>
  <c r="AI79"/>
  <c r="AG79"/>
  <c r="AA12"/>
  <c r="AB12"/>
  <c r="AI12"/>
  <c r="AG12"/>
  <c r="AA91"/>
  <c r="AB91"/>
  <c r="AG91"/>
  <c r="AI91"/>
  <c r="AB8"/>
  <c r="AA8"/>
  <c r="AG8"/>
  <c r="AI8"/>
  <c r="AA24"/>
  <c r="AB24"/>
  <c r="AI24"/>
  <c r="AG24"/>
  <c r="AA55"/>
  <c r="AB55"/>
  <c r="AG55"/>
  <c r="AI55"/>
  <c r="AA75"/>
  <c r="AB75"/>
  <c r="AG75"/>
  <c r="AI75"/>
  <c r="AA98"/>
  <c r="AB98"/>
  <c r="AG98"/>
  <c r="AI98"/>
  <c r="AB64"/>
  <c r="AA64"/>
  <c r="AI64"/>
  <c r="AG64"/>
  <c r="AA33"/>
  <c r="AB33"/>
  <c r="AI33"/>
  <c r="AG33"/>
  <c r="AB101"/>
  <c r="AA101"/>
  <c r="AG101"/>
  <c r="AI101"/>
  <c r="AB31"/>
  <c r="AA31"/>
  <c r="AI31"/>
  <c r="AG31"/>
  <c r="AA86"/>
  <c r="AB86"/>
  <c r="AG86"/>
  <c r="AI86"/>
  <c r="AA16"/>
  <c r="AB16"/>
  <c r="AI16"/>
  <c r="AG16"/>
  <c r="AB46"/>
  <c r="AA46"/>
  <c r="AI46"/>
  <c r="W29"/>
  <c r="N29"/>
  <c r="P29"/>
  <c r="Q35"/>
  <c r="T29"/>
  <c r="S31"/>
  <c r="R29"/>
  <c r="AB89"/>
  <c r="AA89"/>
  <c r="I47"/>
  <c r="AB10"/>
  <c r="AA10"/>
  <c r="AB74"/>
  <c r="AA74"/>
  <c r="AB14"/>
  <c r="AA14"/>
  <c r="AG14"/>
  <c r="AB11"/>
  <c r="AA11"/>
  <c r="J13"/>
  <c r="I73"/>
  <c r="Q79"/>
  <c r="W73"/>
  <c r="T73"/>
  <c r="N73"/>
  <c r="O83"/>
  <c r="P73"/>
  <c r="S75"/>
  <c r="R73"/>
  <c r="AA67"/>
  <c r="AB67"/>
  <c r="AG67"/>
  <c r="AA96"/>
  <c r="AB96"/>
  <c r="AI96"/>
  <c r="AB42"/>
  <c r="AA42"/>
  <c r="AA51"/>
  <c r="AB51"/>
  <c r="V71"/>
  <c r="AJ71"/>
  <c r="W77"/>
  <c r="AC77" s="1"/>
  <c r="AF77" s="1"/>
  <c r="N77"/>
  <c r="T77"/>
  <c r="R77"/>
  <c r="S79"/>
  <c r="P77"/>
  <c r="O87"/>
  <c r="Q83"/>
  <c r="W56"/>
  <c r="AC56" s="1"/>
  <c r="AF56" s="1"/>
  <c r="N56"/>
  <c r="Q62"/>
  <c r="O66"/>
  <c r="S58"/>
  <c r="T56"/>
  <c r="R56"/>
  <c r="P56"/>
  <c r="I29"/>
  <c r="AA61"/>
  <c r="AB61"/>
  <c r="Y65"/>
  <c r="X65"/>
  <c r="Y39"/>
  <c r="X39"/>
  <c r="AA94"/>
  <c r="AB94"/>
  <c r="AG94"/>
  <c r="AA20"/>
  <c r="AB20"/>
  <c r="AA54"/>
  <c r="AB54"/>
  <c r="AI54"/>
  <c r="AA99"/>
  <c r="AB99"/>
  <c r="AG99"/>
  <c r="AB21"/>
  <c r="AA21"/>
  <c r="AI21"/>
  <c r="I7"/>
  <c r="J73"/>
  <c r="AB44"/>
  <c r="AA44"/>
  <c r="AI44"/>
  <c r="AB85"/>
  <c r="AA85"/>
  <c r="AA70"/>
  <c r="AG70"/>
  <c r="AB70"/>
  <c r="AI70"/>
  <c r="AA95"/>
  <c r="AB95"/>
  <c r="AI95"/>
  <c r="AG95"/>
  <c r="AA92"/>
  <c r="AB92"/>
  <c r="W30"/>
  <c r="N30"/>
  <c r="Q36"/>
  <c r="P30"/>
  <c r="T30"/>
  <c r="O40"/>
  <c r="R30"/>
  <c r="S32"/>
  <c r="AA53"/>
  <c r="AB53"/>
  <c r="AB34"/>
  <c r="AA34"/>
  <c r="U60"/>
  <c r="AH60"/>
  <c r="I22"/>
  <c r="J22"/>
  <c r="I57"/>
  <c r="Y57"/>
  <c r="X57"/>
  <c r="J77"/>
  <c r="AG36"/>
  <c r="AA36"/>
  <c r="AI36"/>
  <c r="AB36"/>
  <c r="J29"/>
  <c r="I65"/>
  <c r="J65"/>
  <c r="AB50"/>
  <c r="AA50"/>
  <c r="I39"/>
  <c r="W39"/>
  <c r="AC39" s="1"/>
  <c r="AF39" s="1"/>
  <c r="N39"/>
  <c r="R39"/>
  <c r="O49"/>
  <c r="S41"/>
  <c r="Q45"/>
  <c r="T39"/>
  <c r="J4"/>
  <c r="X4"/>
  <c r="Y4"/>
  <c r="AA62"/>
  <c r="AG62"/>
  <c r="AB62"/>
  <c r="AI62"/>
  <c r="AA80"/>
  <c r="AB80"/>
  <c r="AI80"/>
  <c r="Y47"/>
  <c r="X47"/>
  <c r="AB52"/>
  <c r="AA52"/>
  <c r="AA88"/>
  <c r="AB88"/>
  <c r="AI88"/>
  <c r="W7"/>
  <c r="N7"/>
  <c r="O17"/>
  <c r="I13"/>
  <c r="AA23"/>
  <c r="AB23"/>
  <c r="AG23"/>
  <c r="I30"/>
  <c r="J30"/>
  <c r="AA63"/>
  <c r="AB63"/>
  <c r="AG5"/>
  <c r="AG96"/>
  <c r="AI89"/>
  <c r="AG97"/>
  <c r="AI99"/>
  <c r="AI40"/>
  <c r="AI9"/>
  <c r="AG61"/>
  <c r="AI52"/>
  <c r="AI42"/>
  <c r="AG53"/>
  <c r="AG81"/>
  <c r="AG10"/>
  <c r="AI67"/>
  <c r="AI51"/>
  <c r="AG52"/>
  <c r="AA9"/>
  <c r="AB9"/>
  <c r="J57"/>
  <c r="X77"/>
  <c r="Y77"/>
  <c r="J56"/>
  <c r="AA76"/>
  <c r="AB76"/>
  <c r="X29"/>
  <c r="AG29" s="1"/>
  <c r="AC29"/>
  <c r="AF29" s="1"/>
  <c r="AE29" s="1"/>
  <c r="AD29" s="1"/>
  <c r="Y29"/>
  <c r="N4"/>
  <c r="W4"/>
  <c r="AC4" s="1"/>
  <c r="O14"/>
  <c r="W47"/>
  <c r="AC47" s="1"/>
  <c r="AF47" s="1"/>
  <c r="N47"/>
  <c r="Q53"/>
  <c r="P47"/>
  <c r="R47"/>
  <c r="T47"/>
  <c r="S49"/>
  <c r="AA5"/>
  <c r="AB5"/>
  <c r="AB25"/>
  <c r="AA25"/>
  <c r="AC73"/>
  <c r="Y73"/>
  <c r="X73"/>
  <c r="AB81"/>
  <c r="AA81"/>
  <c r="AB97"/>
  <c r="AA97"/>
  <c r="AA45"/>
  <c r="AB45"/>
  <c r="AG45"/>
  <c r="V60"/>
  <c r="AJ60"/>
  <c r="W22"/>
  <c r="AC22" s="1"/>
  <c r="AF22" s="1"/>
  <c r="N22"/>
  <c r="P22"/>
  <c r="R22"/>
  <c r="T22"/>
  <c r="O32"/>
  <c r="Q28"/>
  <c r="S24"/>
  <c r="W65"/>
  <c r="AC65" s="1"/>
  <c r="AF65" s="1"/>
  <c r="N65"/>
  <c r="P65"/>
  <c r="R65"/>
  <c r="S67"/>
  <c r="O75"/>
  <c r="T65"/>
  <c r="Q71"/>
  <c r="J47"/>
  <c r="AB40"/>
  <c r="AA40"/>
  <c r="AA19"/>
  <c r="AB19"/>
  <c r="AG19"/>
  <c r="AI19"/>
  <c r="AA49"/>
  <c r="AB49"/>
  <c r="AA26"/>
  <c r="AB26"/>
  <c r="Y22"/>
  <c r="X22"/>
  <c r="AB17"/>
  <c r="AA17"/>
  <c r="W57"/>
  <c r="AC57" s="1"/>
  <c r="AF57" s="1"/>
  <c r="N57"/>
  <c r="O67"/>
  <c r="S59"/>
  <c r="R57"/>
  <c r="Q63"/>
  <c r="T57"/>
  <c r="I77"/>
  <c r="X56"/>
  <c r="Y56"/>
  <c r="I56"/>
  <c r="AA82"/>
  <c r="AB82"/>
  <c r="AG82"/>
  <c r="J39"/>
  <c r="I4"/>
  <c r="AA100"/>
  <c r="AB100"/>
  <c r="AI100"/>
  <c r="AA37"/>
  <c r="AB37"/>
  <c r="AG37"/>
  <c r="AA78"/>
  <c r="AB78"/>
  <c r="AG78"/>
  <c r="AA90"/>
  <c r="AB90"/>
  <c r="AG90"/>
  <c r="AA69"/>
  <c r="AB69"/>
  <c r="AG69"/>
  <c r="AA18"/>
  <c r="AB18"/>
  <c r="AC7"/>
  <c r="Y7"/>
  <c r="X7"/>
  <c r="J7"/>
  <c r="W13"/>
  <c r="AC13" s="1"/>
  <c r="AF13" s="1"/>
  <c r="N13"/>
  <c r="Q19"/>
  <c r="S15"/>
  <c r="O23"/>
  <c r="Y13"/>
  <c r="X13"/>
  <c r="AB68"/>
  <c r="AA68"/>
  <c r="AB72"/>
  <c r="AA72"/>
  <c r="AB66"/>
  <c r="AA66"/>
  <c r="AG66"/>
  <c r="AA27"/>
  <c r="AB27"/>
  <c r="AI27"/>
  <c r="AC30"/>
  <c r="Y30"/>
  <c r="X30"/>
  <c r="AB58"/>
  <c r="AA58"/>
  <c r="AA87"/>
  <c r="AB87"/>
  <c r="AI87"/>
  <c r="AG87"/>
  <c r="U71"/>
  <c r="AH71"/>
  <c r="AK71"/>
  <c r="O39"/>
  <c r="AG89"/>
  <c r="AI76"/>
  <c r="AG74"/>
  <c r="AG46"/>
  <c r="O57"/>
  <c r="AG11"/>
  <c r="AI92"/>
  <c r="AG51"/>
  <c r="AG85"/>
  <c r="P57"/>
  <c r="AI20"/>
  <c r="AG49"/>
  <c r="AI61"/>
  <c r="AI14"/>
  <c r="AG92"/>
  <c r="AI37"/>
  <c r="AI5"/>
  <c r="AG17"/>
  <c r="AI25"/>
  <c r="AI10"/>
  <c r="AI74"/>
  <c r="AI90"/>
  <c r="AG21"/>
  <c r="AI68"/>
  <c r="AI85"/>
  <c r="AG42"/>
  <c r="AG54"/>
  <c r="AB65" i="1"/>
  <c r="AE65"/>
  <c r="AA65"/>
  <c r="AG65"/>
  <c r="AI65"/>
  <c r="AB99"/>
  <c r="AA99"/>
  <c r="AE99"/>
  <c r="AG99"/>
  <c r="AI99"/>
  <c r="AB75"/>
  <c r="AA75"/>
  <c r="AE75"/>
  <c r="AI75"/>
  <c r="AG75"/>
  <c r="AE40"/>
  <c r="AB40"/>
  <c r="AA40"/>
  <c r="AG40"/>
  <c r="AI40"/>
  <c r="AA35"/>
  <c r="AB35"/>
  <c r="AE35"/>
  <c r="AI35"/>
  <c r="AG35"/>
  <c r="AB48"/>
  <c r="AE48"/>
  <c r="AA48"/>
  <c r="AG48"/>
  <c r="AI48"/>
  <c r="AE36"/>
  <c r="AB36"/>
  <c r="AA36"/>
  <c r="AG36"/>
  <c r="AI36"/>
  <c r="AE12"/>
  <c r="AB12"/>
  <c r="AA12"/>
  <c r="AG12"/>
  <c r="AI12"/>
  <c r="AB44"/>
  <c r="AE44"/>
  <c r="AA44"/>
  <c r="AI44"/>
  <c r="AG44"/>
  <c r="AB83"/>
  <c r="AA83"/>
  <c r="AE83"/>
  <c r="AG83"/>
  <c r="AI83"/>
  <c r="I50"/>
  <c r="AB67"/>
  <c r="AE67"/>
  <c r="AA67"/>
  <c r="AI67"/>
  <c r="U101"/>
  <c r="AH101"/>
  <c r="AE16"/>
  <c r="AB16"/>
  <c r="AA16"/>
  <c r="U57"/>
  <c r="AH57"/>
  <c r="AB79"/>
  <c r="AA79"/>
  <c r="AE79"/>
  <c r="AB91"/>
  <c r="AA91"/>
  <c r="AE91"/>
  <c r="AB87"/>
  <c r="AA87"/>
  <c r="AE87"/>
  <c r="W50"/>
  <c r="N50"/>
  <c r="T50"/>
  <c r="P50"/>
  <c r="Q56"/>
  <c r="R50"/>
  <c r="O60"/>
  <c r="S52"/>
  <c r="V55"/>
  <c r="AJ55"/>
  <c r="AE92"/>
  <c r="AG92"/>
  <c r="AB92"/>
  <c r="AA92"/>
  <c r="AI92"/>
  <c r="V59"/>
  <c r="AJ59"/>
  <c r="U45"/>
  <c r="AH45"/>
  <c r="AA38"/>
  <c r="AB38"/>
  <c r="AE38"/>
  <c r="AG38"/>
  <c r="AE9"/>
  <c r="AB9"/>
  <c r="AA9"/>
  <c r="AI9"/>
  <c r="AA41"/>
  <c r="AE41"/>
  <c r="AB41"/>
  <c r="AG41"/>
  <c r="AB60"/>
  <c r="AA60"/>
  <c r="AE60"/>
  <c r="AB56"/>
  <c r="AA56"/>
  <c r="AE56"/>
  <c r="AE94"/>
  <c r="AA94"/>
  <c r="AB94"/>
  <c r="AG94"/>
  <c r="AI94"/>
  <c r="V57"/>
  <c r="AJ57"/>
  <c r="W46"/>
  <c r="N46"/>
  <c r="Q52"/>
  <c r="O56"/>
  <c r="S48"/>
  <c r="P46"/>
  <c r="T46"/>
  <c r="R46"/>
  <c r="I58"/>
  <c r="AB81"/>
  <c r="AA81"/>
  <c r="AE81"/>
  <c r="I62"/>
  <c r="Y62"/>
  <c r="X62"/>
  <c r="J62"/>
  <c r="V33"/>
  <c r="AJ33"/>
  <c r="AE90"/>
  <c r="AA90"/>
  <c r="AB90"/>
  <c r="AI90"/>
  <c r="AG90"/>
  <c r="J15"/>
  <c r="J4"/>
  <c r="V49"/>
  <c r="AJ49"/>
  <c r="AA43"/>
  <c r="AB43"/>
  <c r="AE43"/>
  <c r="AI43"/>
  <c r="AE10"/>
  <c r="AB10"/>
  <c r="AA10"/>
  <c r="AE96"/>
  <c r="AG96"/>
  <c r="AB96"/>
  <c r="AA96"/>
  <c r="AI96"/>
  <c r="AE72"/>
  <c r="AB72"/>
  <c r="AG72"/>
  <c r="AA72"/>
  <c r="AI72"/>
  <c r="AE64"/>
  <c r="AB64"/>
  <c r="AG64"/>
  <c r="AA64"/>
  <c r="AI64"/>
  <c r="V53"/>
  <c r="AJ53"/>
  <c r="I54"/>
  <c r="AE70"/>
  <c r="AB70"/>
  <c r="AA70"/>
  <c r="AG70"/>
  <c r="AI70"/>
  <c r="V101"/>
  <c r="AJ101"/>
  <c r="AB93"/>
  <c r="AA93"/>
  <c r="AE93"/>
  <c r="AE84"/>
  <c r="AG84"/>
  <c r="AB84"/>
  <c r="AA84"/>
  <c r="AI84"/>
  <c r="V61"/>
  <c r="AJ61"/>
  <c r="AA37"/>
  <c r="AE37"/>
  <c r="AB37"/>
  <c r="AG37"/>
  <c r="AE5"/>
  <c r="AB5"/>
  <c r="AA5"/>
  <c r="AI5"/>
  <c r="AB63"/>
  <c r="AE63"/>
  <c r="AA63"/>
  <c r="AI63"/>
  <c r="AA34"/>
  <c r="AB34"/>
  <c r="AE34"/>
  <c r="AG34"/>
  <c r="J58"/>
  <c r="AB77"/>
  <c r="AA77"/>
  <c r="AE77"/>
  <c r="AB52"/>
  <c r="AE52"/>
  <c r="AA52"/>
  <c r="N62"/>
  <c r="W62"/>
  <c r="AC62" s="1"/>
  <c r="O72"/>
  <c r="S64"/>
  <c r="Q68"/>
  <c r="R62"/>
  <c r="T62"/>
  <c r="P62"/>
  <c r="Y15"/>
  <c r="X15"/>
  <c r="I15"/>
  <c r="N15"/>
  <c r="R15"/>
  <c r="W15"/>
  <c r="AC15" s="1"/>
  <c r="AG15" s="1"/>
  <c r="O25"/>
  <c r="T15"/>
  <c r="P15"/>
  <c r="S17"/>
  <c r="Q21"/>
  <c r="N4"/>
  <c r="W4"/>
  <c r="O14"/>
  <c r="I4"/>
  <c r="V13"/>
  <c r="AJ13"/>
  <c r="Y54"/>
  <c r="X54"/>
  <c r="J54"/>
  <c r="AH47"/>
  <c r="U47"/>
  <c r="V51"/>
  <c r="AJ51"/>
  <c r="AG6"/>
  <c r="AG56"/>
  <c r="AG43"/>
  <c r="AI10"/>
  <c r="AG60"/>
  <c r="AI81"/>
  <c r="AI37"/>
  <c r="AI79"/>
  <c r="AI91"/>
  <c r="AI87"/>
  <c r="AG10"/>
  <c r="AH55"/>
  <c r="U55"/>
  <c r="AE100"/>
  <c r="AG100"/>
  <c r="AB100"/>
  <c r="AA100"/>
  <c r="AI100"/>
  <c r="AE68"/>
  <c r="AB68"/>
  <c r="AG68"/>
  <c r="AA68"/>
  <c r="AI68"/>
  <c r="AH59"/>
  <c r="U59"/>
  <c r="V45"/>
  <c r="AJ45"/>
  <c r="AE6"/>
  <c r="AA6"/>
  <c r="AB6"/>
  <c r="AA39"/>
  <c r="AB39"/>
  <c r="AE39"/>
  <c r="AI39"/>
  <c r="AE11"/>
  <c r="AB11"/>
  <c r="AA11"/>
  <c r="AI11"/>
  <c r="AE7"/>
  <c r="AB7"/>
  <c r="AA7"/>
  <c r="AI7"/>
  <c r="AB95"/>
  <c r="AA95"/>
  <c r="AE95"/>
  <c r="I46"/>
  <c r="Y58"/>
  <c r="X58"/>
  <c r="W58"/>
  <c r="AC58" s="1"/>
  <c r="N58"/>
  <c r="O68"/>
  <c r="P58"/>
  <c r="T58"/>
  <c r="S60"/>
  <c r="R58"/>
  <c r="Q64"/>
  <c r="AB85"/>
  <c r="AA85"/>
  <c r="AE85"/>
  <c r="U33"/>
  <c r="AH33"/>
  <c r="AE98"/>
  <c r="AA98"/>
  <c r="AB98"/>
  <c r="AI98"/>
  <c r="AG98"/>
  <c r="AE66"/>
  <c r="AB66"/>
  <c r="AA66"/>
  <c r="AG66"/>
  <c r="AI66"/>
  <c r="Y4"/>
  <c r="X4"/>
  <c r="AC4"/>
  <c r="AI4" s="1"/>
  <c r="U49"/>
  <c r="AH49"/>
  <c r="AA42"/>
  <c r="AB42"/>
  <c r="AE42"/>
  <c r="AG42"/>
  <c r="AB69"/>
  <c r="AA69"/>
  <c r="AE69"/>
  <c r="AE88"/>
  <c r="AG88"/>
  <c r="AB88"/>
  <c r="AA88"/>
  <c r="AI88"/>
  <c r="U53"/>
  <c r="AH53"/>
  <c r="W54"/>
  <c r="AC54" s="1"/>
  <c r="O64"/>
  <c r="N54"/>
  <c r="S56"/>
  <c r="P54"/>
  <c r="T54"/>
  <c r="R54"/>
  <c r="Q60"/>
  <c r="AE86"/>
  <c r="AA86"/>
  <c r="AB86"/>
  <c r="AG86"/>
  <c r="AI86"/>
  <c r="AE78"/>
  <c r="AA78"/>
  <c r="AB78"/>
  <c r="AG78"/>
  <c r="AI78"/>
  <c r="Y50"/>
  <c r="AC50"/>
  <c r="X50"/>
  <c r="J50"/>
  <c r="AB97"/>
  <c r="AA97"/>
  <c r="AE97"/>
  <c r="AB89"/>
  <c r="AA89"/>
  <c r="AE89"/>
  <c r="AB73"/>
  <c r="AA73"/>
  <c r="AE73"/>
  <c r="AE76"/>
  <c r="AG76"/>
  <c r="AB76"/>
  <c r="AA76"/>
  <c r="AI76"/>
  <c r="U61"/>
  <c r="AH61"/>
  <c r="AA14"/>
  <c r="AB14"/>
  <c r="AE14"/>
  <c r="AI14"/>
  <c r="AE8"/>
  <c r="AB8"/>
  <c r="AA8"/>
  <c r="Y46"/>
  <c r="AC46"/>
  <c r="X46"/>
  <c r="J46"/>
  <c r="AB71"/>
  <c r="AA71"/>
  <c r="AE71"/>
  <c r="AI71"/>
  <c r="AE82"/>
  <c r="AA82"/>
  <c r="AB82"/>
  <c r="AG82"/>
  <c r="AI82"/>
  <c r="AE74"/>
  <c r="AA74"/>
  <c r="AB74"/>
  <c r="AG74"/>
  <c r="AI74"/>
  <c r="AE80"/>
  <c r="AG80"/>
  <c r="AB80"/>
  <c r="AA80"/>
  <c r="AI80"/>
  <c r="U13"/>
  <c r="AH13"/>
  <c r="V47"/>
  <c r="AJ47"/>
  <c r="AH51"/>
  <c r="U51"/>
  <c r="AI16"/>
  <c r="AI95"/>
  <c r="AG91"/>
  <c r="AG87"/>
  <c r="AG85"/>
  <c r="AI41"/>
  <c r="AG79"/>
  <c r="AG67"/>
  <c r="AI85"/>
  <c r="AI56"/>
  <c r="AG39"/>
  <c r="AG14"/>
  <c r="AG9"/>
  <c r="AG89"/>
  <c r="AG81"/>
  <c r="AG16"/>
  <c r="AB23" l="1"/>
  <c r="AA23"/>
  <c r="AE23"/>
  <c r="AG23"/>
  <c r="AI23"/>
  <c r="AB27"/>
  <c r="AA27"/>
  <c r="AE27"/>
  <c r="AG27"/>
  <c r="AI27"/>
  <c r="AB29"/>
  <c r="AA29"/>
  <c r="AE29"/>
  <c r="AG29"/>
  <c r="AI29"/>
  <c r="AB31"/>
  <c r="AA31"/>
  <c r="AE31"/>
  <c r="AG31"/>
  <c r="AI31"/>
  <c r="AB25"/>
  <c r="AA25"/>
  <c r="AE25"/>
  <c r="AG25"/>
  <c r="U22"/>
  <c r="AH22"/>
  <c r="AB21"/>
  <c r="AA21"/>
  <c r="AE21"/>
  <c r="AG21"/>
  <c r="U19"/>
  <c r="AH19"/>
  <c r="V19"/>
  <c r="AJ19"/>
  <c r="AI50"/>
  <c r="AI58"/>
  <c r="AG73" i="2"/>
  <c r="AD11"/>
  <c r="AJ22" i="1"/>
  <c r="V22"/>
  <c r="AJ18"/>
  <c r="V18"/>
  <c r="U18"/>
  <c r="AH18"/>
  <c r="AB17"/>
  <c r="AA17"/>
  <c r="AE17"/>
  <c r="AG17"/>
  <c r="AD15" i="2"/>
  <c r="AE18"/>
  <c r="AD18" s="1"/>
  <c r="AD26"/>
  <c r="AD16"/>
  <c r="AI4"/>
  <c r="AF4"/>
  <c r="AE5" s="1"/>
  <c r="AD6" s="1"/>
  <c r="AG4"/>
  <c r="AE13"/>
  <c r="AD13" s="1"/>
  <c r="AE14"/>
  <c r="AE22"/>
  <c r="AD22" s="1"/>
  <c r="AE23"/>
  <c r="AG7"/>
  <c r="AI30"/>
  <c r="AI7"/>
  <c r="AF7"/>
  <c r="AE19"/>
  <c r="AF30"/>
  <c r="AF73"/>
  <c r="AA39"/>
  <c r="AB39"/>
  <c r="AG39"/>
  <c r="AI39"/>
  <c r="AB13"/>
  <c r="AA13"/>
  <c r="AI13"/>
  <c r="AG13"/>
  <c r="AB57"/>
  <c r="AA57"/>
  <c r="AI57"/>
  <c r="AG57"/>
  <c r="AB65"/>
  <c r="AA65"/>
  <c r="AG65"/>
  <c r="AI65"/>
  <c r="AB22"/>
  <c r="AA22"/>
  <c r="AG22"/>
  <c r="AI22"/>
  <c r="AA47"/>
  <c r="AB47"/>
  <c r="AI47"/>
  <c r="AG47"/>
  <c r="AB56"/>
  <c r="AA56"/>
  <c r="AI56"/>
  <c r="AG56"/>
  <c r="AB77"/>
  <c r="AA77"/>
  <c r="AI77"/>
  <c r="AG77"/>
  <c r="V58"/>
  <c r="AJ58"/>
  <c r="V72"/>
  <c r="AJ72"/>
  <c r="V78"/>
  <c r="AJ78"/>
  <c r="V26"/>
  <c r="AJ26"/>
  <c r="U40"/>
  <c r="AH40"/>
  <c r="AK40"/>
  <c r="V81"/>
  <c r="AJ81"/>
  <c r="V5"/>
  <c r="AJ5"/>
  <c r="V76"/>
  <c r="AJ76"/>
  <c r="V62"/>
  <c r="AJ62"/>
  <c r="V36"/>
  <c r="AJ36"/>
  <c r="U34"/>
  <c r="AH34"/>
  <c r="AK34"/>
  <c r="V70"/>
  <c r="AJ70"/>
  <c r="V54"/>
  <c r="AJ54"/>
  <c r="V61"/>
  <c r="AJ61"/>
  <c r="V96"/>
  <c r="AJ96"/>
  <c r="U67"/>
  <c r="AK67"/>
  <c r="AH67"/>
  <c r="V74"/>
  <c r="AJ74"/>
  <c r="U101"/>
  <c r="AH101"/>
  <c r="AK101"/>
  <c r="V75"/>
  <c r="AJ75"/>
  <c r="V8"/>
  <c r="AJ8"/>
  <c r="U59"/>
  <c r="AH59"/>
  <c r="AK59"/>
  <c r="V28"/>
  <c r="AJ28"/>
  <c r="U41"/>
  <c r="AH41"/>
  <c r="AK41"/>
  <c r="U38"/>
  <c r="AH38"/>
  <c r="AK38"/>
  <c r="V93"/>
  <c r="AJ93"/>
  <c r="V84"/>
  <c r="AJ84"/>
  <c r="U72"/>
  <c r="AH72"/>
  <c r="AK72"/>
  <c r="U18"/>
  <c r="AH18"/>
  <c r="AK18"/>
  <c r="U49"/>
  <c r="AH49"/>
  <c r="AK49"/>
  <c r="V45"/>
  <c r="AJ45"/>
  <c r="U9"/>
  <c r="AH9"/>
  <c r="AK9"/>
  <c r="V52"/>
  <c r="AJ52"/>
  <c r="U85"/>
  <c r="AH85"/>
  <c r="AK85"/>
  <c r="V44"/>
  <c r="AJ44"/>
  <c r="V11"/>
  <c r="AJ11"/>
  <c r="U31"/>
  <c r="AH31"/>
  <c r="AK31"/>
  <c r="V64"/>
  <c r="AJ64"/>
  <c r="U8"/>
  <c r="AH8"/>
  <c r="AK8"/>
  <c r="U79"/>
  <c r="AH79"/>
  <c r="AK79"/>
  <c r="U93"/>
  <c r="AH93"/>
  <c r="AK93"/>
  <c r="V32"/>
  <c r="AJ32"/>
  <c r="U87"/>
  <c r="AH87"/>
  <c r="AK87"/>
  <c r="V27"/>
  <c r="AJ27"/>
  <c r="V66"/>
  <c r="AJ66"/>
  <c r="V68"/>
  <c r="AJ68"/>
  <c r="V18"/>
  <c r="AJ18"/>
  <c r="V69"/>
  <c r="AJ69"/>
  <c r="U90"/>
  <c r="AH90"/>
  <c r="AK90"/>
  <c r="V100"/>
  <c r="AJ100"/>
  <c r="V82"/>
  <c r="AJ82"/>
  <c r="V17"/>
  <c r="AJ17"/>
  <c r="V49"/>
  <c r="AJ49"/>
  <c r="V19"/>
  <c r="AJ19"/>
  <c r="V97"/>
  <c r="AJ97"/>
  <c r="U25"/>
  <c r="AH25"/>
  <c r="AK25"/>
  <c r="AB29"/>
  <c r="AA29"/>
  <c r="V9"/>
  <c r="AJ9"/>
  <c r="U52"/>
  <c r="AH52"/>
  <c r="AK52"/>
  <c r="U80"/>
  <c r="AH80"/>
  <c r="AK80"/>
  <c r="U62"/>
  <c r="AH62"/>
  <c r="AK62"/>
  <c r="U36"/>
  <c r="AK36"/>
  <c r="AH36"/>
  <c r="U92"/>
  <c r="AH92"/>
  <c r="AK92"/>
  <c r="U95"/>
  <c r="AH95"/>
  <c r="AK95"/>
  <c r="U70"/>
  <c r="AK70"/>
  <c r="AH70"/>
  <c r="U44"/>
  <c r="AH44"/>
  <c r="AK44"/>
  <c r="U21"/>
  <c r="AH21"/>
  <c r="AK21"/>
  <c r="U99"/>
  <c r="AH99"/>
  <c r="AK99"/>
  <c r="V20"/>
  <c r="AJ20"/>
  <c r="U94"/>
  <c r="AH94"/>
  <c r="AK94"/>
  <c r="V42"/>
  <c r="AJ42"/>
  <c r="U11"/>
  <c r="AH11"/>
  <c r="AK11"/>
  <c r="V14"/>
  <c r="AJ14"/>
  <c r="V10"/>
  <c r="AJ10"/>
  <c r="U89"/>
  <c r="AH89"/>
  <c r="AK89"/>
  <c r="U16"/>
  <c r="AH16"/>
  <c r="AK16"/>
  <c r="V86"/>
  <c r="AJ86"/>
  <c r="U33"/>
  <c r="AH33"/>
  <c r="AK33"/>
  <c r="U64"/>
  <c r="AH64"/>
  <c r="AK64"/>
  <c r="U55"/>
  <c r="AH55"/>
  <c r="AK55"/>
  <c r="V24"/>
  <c r="AJ24"/>
  <c r="U12"/>
  <c r="AH12"/>
  <c r="AK12"/>
  <c r="V79"/>
  <c r="AJ79"/>
  <c r="V48"/>
  <c r="AJ48"/>
  <c r="V83"/>
  <c r="AJ83"/>
  <c r="U15"/>
  <c r="AH15"/>
  <c r="AK15"/>
  <c r="V35"/>
  <c r="AJ35"/>
  <c r="U43"/>
  <c r="AH43"/>
  <c r="AK43"/>
  <c r="U6"/>
  <c r="AH6"/>
  <c r="AK6"/>
  <c r="AG30"/>
  <c r="AI29"/>
  <c r="AB30"/>
  <c r="AA30"/>
  <c r="U37"/>
  <c r="AK37"/>
  <c r="AH37"/>
  <c r="U45"/>
  <c r="AH45"/>
  <c r="AK45"/>
  <c r="AB73"/>
  <c r="AA73"/>
  <c r="U63"/>
  <c r="AH63"/>
  <c r="AK63"/>
  <c r="U23"/>
  <c r="AH23"/>
  <c r="AK23"/>
  <c r="V88"/>
  <c r="AJ88"/>
  <c r="V50"/>
  <c r="AJ50"/>
  <c r="U53"/>
  <c r="AH53"/>
  <c r="AK53"/>
  <c r="V85"/>
  <c r="AJ85"/>
  <c r="U51"/>
  <c r="AH51"/>
  <c r="AK51"/>
  <c r="U46"/>
  <c r="AH46"/>
  <c r="AK46"/>
  <c r="V31"/>
  <c r="AJ31"/>
  <c r="U98"/>
  <c r="AH98"/>
  <c r="AK98"/>
  <c r="V91"/>
  <c r="AJ91"/>
  <c r="U32"/>
  <c r="AH32"/>
  <c r="AK32"/>
  <c r="AH58"/>
  <c r="U58"/>
  <c r="AK58"/>
  <c r="U27"/>
  <c r="AH27"/>
  <c r="AK27"/>
  <c r="U69"/>
  <c r="AH69"/>
  <c r="AK69"/>
  <c r="V37"/>
  <c r="AJ37"/>
  <c r="U100"/>
  <c r="AH100"/>
  <c r="AK100"/>
  <c r="U82"/>
  <c r="AH82"/>
  <c r="AK82"/>
  <c r="U19"/>
  <c r="AH19"/>
  <c r="AK19"/>
  <c r="U81"/>
  <c r="AH81"/>
  <c r="AK81"/>
  <c r="V25"/>
  <c r="AJ25"/>
  <c r="V63"/>
  <c r="AJ63"/>
  <c r="V23"/>
  <c r="AJ23"/>
  <c r="AB4"/>
  <c r="AA4"/>
  <c r="U50"/>
  <c r="AH50"/>
  <c r="AK50"/>
  <c r="V53"/>
  <c r="AJ53"/>
  <c r="V21"/>
  <c r="AJ21"/>
  <c r="U20"/>
  <c r="AH20"/>
  <c r="AK20"/>
  <c r="V51"/>
  <c r="AJ51"/>
  <c r="V67"/>
  <c r="AJ67"/>
  <c r="U74"/>
  <c r="AH74"/>
  <c r="AK74"/>
  <c r="V89"/>
  <c r="AJ89"/>
  <c r="U86"/>
  <c r="AH86"/>
  <c r="AK86"/>
  <c r="V98"/>
  <c r="AJ98"/>
  <c r="U24"/>
  <c r="AH24"/>
  <c r="AK24"/>
  <c r="V59"/>
  <c r="AJ59"/>
  <c r="U83"/>
  <c r="AH83"/>
  <c r="AK83"/>
  <c r="V41"/>
  <c r="AJ41"/>
  <c r="U35"/>
  <c r="AH35"/>
  <c r="AK35"/>
  <c r="V6"/>
  <c r="AJ6"/>
  <c r="V87"/>
  <c r="AJ87"/>
  <c r="U66"/>
  <c r="AK66"/>
  <c r="AH66"/>
  <c r="U68"/>
  <c r="AH68"/>
  <c r="AK68"/>
  <c r="AA7"/>
  <c r="AB7"/>
  <c r="V90"/>
  <c r="AJ90"/>
  <c r="U78"/>
  <c r="AK78"/>
  <c r="AH78"/>
  <c r="U17"/>
  <c r="AH17"/>
  <c r="AK17"/>
  <c r="U26"/>
  <c r="AH26"/>
  <c r="AK26"/>
  <c r="V40"/>
  <c r="AJ40"/>
  <c r="U97"/>
  <c r="AH97"/>
  <c r="AK97"/>
  <c r="U5"/>
  <c r="AH5"/>
  <c r="AK5"/>
  <c r="U76"/>
  <c r="AH76"/>
  <c r="AK76"/>
  <c r="U88"/>
  <c r="AH88"/>
  <c r="AK88"/>
  <c r="V80"/>
  <c r="AJ80"/>
  <c r="V34"/>
  <c r="AJ34"/>
  <c r="V92"/>
  <c r="AJ92"/>
  <c r="V95"/>
  <c r="AJ95"/>
  <c r="V99"/>
  <c r="AJ99"/>
  <c r="U54"/>
  <c r="AH54"/>
  <c r="AK54"/>
  <c r="V94"/>
  <c r="AJ94"/>
  <c r="U61"/>
  <c r="AH61"/>
  <c r="AK61"/>
  <c r="U42"/>
  <c r="AH42"/>
  <c r="AK42"/>
  <c r="U96"/>
  <c r="AH96"/>
  <c r="AK96"/>
  <c r="AH14"/>
  <c r="U14"/>
  <c r="AK14"/>
  <c r="U10"/>
  <c r="AH10"/>
  <c r="AK10"/>
  <c r="V46"/>
  <c r="AJ46"/>
  <c r="V16"/>
  <c r="AJ16"/>
  <c r="V101"/>
  <c r="AJ101"/>
  <c r="V33"/>
  <c r="AJ33"/>
  <c r="U75"/>
  <c r="AH75"/>
  <c r="AK75"/>
  <c r="V55"/>
  <c r="AJ55"/>
  <c r="U91"/>
  <c r="AH91"/>
  <c r="AK91"/>
  <c r="V12"/>
  <c r="AJ12"/>
  <c r="U28"/>
  <c r="AH28"/>
  <c r="AK28"/>
  <c r="U48"/>
  <c r="AH48"/>
  <c r="AK48"/>
  <c r="V38"/>
  <c r="AJ38"/>
  <c r="V15"/>
  <c r="AJ15"/>
  <c r="U84"/>
  <c r="AH84"/>
  <c r="AK84"/>
  <c r="V43"/>
  <c r="AJ43"/>
  <c r="AI73"/>
  <c r="AB54" i="1"/>
  <c r="AA54"/>
  <c r="AE54"/>
  <c r="AI54"/>
  <c r="AG54"/>
  <c r="AE62"/>
  <c r="AB62"/>
  <c r="AA62"/>
  <c r="AI62"/>
  <c r="AG62"/>
  <c r="V71"/>
  <c r="AJ71"/>
  <c r="AB46"/>
  <c r="AA46"/>
  <c r="AE46"/>
  <c r="U14"/>
  <c r="AH14"/>
  <c r="AJ97"/>
  <c r="V97"/>
  <c r="U69"/>
  <c r="AH69"/>
  <c r="V42"/>
  <c r="AJ42"/>
  <c r="U85"/>
  <c r="AH85"/>
  <c r="U95"/>
  <c r="AH95"/>
  <c r="V11"/>
  <c r="AJ11"/>
  <c r="V39"/>
  <c r="AJ39"/>
  <c r="V100"/>
  <c r="AJ100"/>
  <c r="U37"/>
  <c r="AH37"/>
  <c r="U84"/>
  <c r="AH84"/>
  <c r="U60"/>
  <c r="AH60"/>
  <c r="V9"/>
  <c r="AJ9"/>
  <c r="V12"/>
  <c r="AJ12"/>
  <c r="U36"/>
  <c r="AH36"/>
  <c r="V40"/>
  <c r="AJ40"/>
  <c r="U80"/>
  <c r="AH80"/>
  <c r="U82"/>
  <c r="AH82"/>
  <c r="U71"/>
  <c r="AH71"/>
  <c r="V8"/>
  <c r="AJ8"/>
  <c r="V14"/>
  <c r="AJ14"/>
  <c r="U97"/>
  <c r="AH97"/>
  <c r="U88"/>
  <c r="AH88"/>
  <c r="U98"/>
  <c r="AH98"/>
  <c r="AB58"/>
  <c r="AA58"/>
  <c r="AE58"/>
  <c r="U7"/>
  <c r="AH7"/>
  <c r="U11"/>
  <c r="AH11"/>
  <c r="U6"/>
  <c r="AH6"/>
  <c r="U100"/>
  <c r="AH100"/>
  <c r="AE15"/>
  <c r="AB15"/>
  <c r="AA15"/>
  <c r="V52"/>
  <c r="AJ52"/>
  <c r="V34"/>
  <c r="AJ34"/>
  <c r="V5"/>
  <c r="AJ5"/>
  <c r="AH70"/>
  <c r="U70"/>
  <c r="U64"/>
  <c r="AH64"/>
  <c r="U43"/>
  <c r="AH43"/>
  <c r="V41"/>
  <c r="AJ41"/>
  <c r="U9"/>
  <c r="AH9"/>
  <c r="U92"/>
  <c r="AH92"/>
  <c r="V87"/>
  <c r="AJ87"/>
  <c r="V83"/>
  <c r="AJ83"/>
  <c r="U12"/>
  <c r="AH12"/>
  <c r="V48"/>
  <c r="AJ48"/>
  <c r="V35"/>
  <c r="AJ35"/>
  <c r="U40"/>
  <c r="AH40"/>
  <c r="V99"/>
  <c r="AJ99"/>
  <c r="U74"/>
  <c r="AH74"/>
  <c r="V82"/>
  <c r="AJ82"/>
  <c r="U8"/>
  <c r="AH8"/>
  <c r="AJ73"/>
  <c r="V73"/>
  <c r="U86"/>
  <c r="AH86"/>
  <c r="V66"/>
  <c r="AJ66"/>
  <c r="V98"/>
  <c r="AJ98"/>
  <c r="V6"/>
  <c r="AJ6"/>
  <c r="U68"/>
  <c r="AH68"/>
  <c r="V77"/>
  <c r="AJ77"/>
  <c r="U63"/>
  <c r="AH63"/>
  <c r="U5"/>
  <c r="AH5"/>
  <c r="V37"/>
  <c r="AJ37"/>
  <c r="AJ93"/>
  <c r="V93"/>
  <c r="V72"/>
  <c r="AJ72"/>
  <c r="V96"/>
  <c r="AJ96"/>
  <c r="V10"/>
  <c r="AJ10"/>
  <c r="V43"/>
  <c r="AJ43"/>
  <c r="AJ81"/>
  <c r="V81"/>
  <c r="U94"/>
  <c r="AH94"/>
  <c r="V56"/>
  <c r="AJ56"/>
  <c r="U87"/>
  <c r="AH87"/>
  <c r="V91"/>
  <c r="AJ91"/>
  <c r="U67"/>
  <c r="AH67"/>
  <c r="U83"/>
  <c r="AH83"/>
  <c r="U44"/>
  <c r="AH44"/>
  <c r="V75"/>
  <c r="AJ75"/>
  <c r="U99"/>
  <c r="AH99"/>
  <c r="U65"/>
  <c r="AH65"/>
  <c r="AG4"/>
  <c r="AG58"/>
  <c r="AI46"/>
  <c r="V80"/>
  <c r="AJ80"/>
  <c r="U76"/>
  <c r="AH76"/>
  <c r="U89"/>
  <c r="AH89"/>
  <c r="AB50"/>
  <c r="AA50"/>
  <c r="AE50"/>
  <c r="V78"/>
  <c r="AJ78"/>
  <c r="V88"/>
  <c r="AJ88"/>
  <c r="AE4"/>
  <c r="AB4"/>
  <c r="AA4"/>
  <c r="V7"/>
  <c r="AJ7"/>
  <c r="V68"/>
  <c r="AJ68"/>
  <c r="U34"/>
  <c r="AH34"/>
  <c r="V63"/>
  <c r="AJ63"/>
  <c r="V70"/>
  <c r="AJ70"/>
  <c r="U72"/>
  <c r="AH72"/>
  <c r="V90"/>
  <c r="AJ90"/>
  <c r="V38"/>
  <c r="AJ38"/>
  <c r="V92"/>
  <c r="AJ92"/>
  <c r="U79"/>
  <c r="AH79"/>
  <c r="U16"/>
  <c r="AH16"/>
  <c r="V67"/>
  <c r="AJ67"/>
  <c r="V44"/>
  <c r="AJ44"/>
  <c r="U35"/>
  <c r="AH35"/>
  <c r="V65"/>
  <c r="AJ65"/>
  <c r="V74"/>
  <c r="AJ74"/>
  <c r="V76"/>
  <c r="AJ76"/>
  <c r="U73"/>
  <c r="AH73"/>
  <c r="V89"/>
  <c r="AJ89"/>
  <c r="U78"/>
  <c r="AH78"/>
  <c r="V86"/>
  <c r="AJ86"/>
  <c r="V69"/>
  <c r="AJ69"/>
  <c r="U42"/>
  <c r="AH42"/>
  <c r="U66"/>
  <c r="AH66"/>
  <c r="AJ85"/>
  <c r="V85"/>
  <c r="V95"/>
  <c r="AJ95"/>
  <c r="U39"/>
  <c r="AH39"/>
  <c r="U52"/>
  <c r="AH52"/>
  <c r="U77"/>
  <c r="AH77"/>
  <c r="V84"/>
  <c r="AJ84"/>
  <c r="U93"/>
  <c r="AH93"/>
  <c r="V64"/>
  <c r="AJ64"/>
  <c r="U96"/>
  <c r="AH96"/>
  <c r="U10"/>
  <c r="AH10"/>
  <c r="U90"/>
  <c r="AH90"/>
  <c r="U81"/>
  <c r="AH81"/>
  <c r="V94"/>
  <c r="AJ94"/>
  <c r="U56"/>
  <c r="AH56"/>
  <c r="V60"/>
  <c r="AJ60"/>
  <c r="U41"/>
  <c r="AH41"/>
  <c r="U38"/>
  <c r="AH38"/>
  <c r="U91"/>
  <c r="AH91"/>
  <c r="V79"/>
  <c r="AJ79"/>
  <c r="V16"/>
  <c r="AJ16"/>
  <c r="V36"/>
  <c r="AJ36"/>
  <c r="U48"/>
  <c r="AH48"/>
  <c r="U75"/>
  <c r="AH75"/>
  <c r="AG46"/>
  <c r="AI15"/>
  <c r="AG50"/>
  <c r="AK94"/>
  <c r="AK57"/>
  <c r="AK34"/>
  <c r="AK60"/>
  <c r="AK8"/>
  <c r="AK22"/>
  <c r="AK76"/>
  <c r="AK6"/>
  <c r="AK39"/>
  <c r="AK78"/>
  <c r="AK25"/>
  <c r="AK98"/>
  <c r="AK87"/>
  <c r="AK38"/>
  <c r="AK7"/>
  <c r="AK53"/>
  <c r="AK46"/>
  <c r="AK73"/>
  <c r="AK20"/>
  <c r="AK56"/>
  <c r="AK18"/>
  <c r="AK49"/>
  <c r="AK45"/>
  <c r="AK5"/>
  <c r="AK43"/>
  <c r="AK35"/>
  <c r="AK19"/>
  <c r="AK37"/>
  <c r="AK32"/>
  <c r="AK28"/>
  <c r="AK47"/>
  <c r="AK24"/>
  <c r="AK62"/>
  <c r="AK64"/>
  <c r="AK23"/>
  <c r="AK30"/>
  <c r="AK27"/>
  <c r="AK97"/>
  <c r="AK75"/>
  <c r="AK12"/>
  <c r="AK82"/>
  <c r="AK61"/>
  <c r="AK83"/>
  <c r="AK79"/>
  <c r="AK71"/>
  <c r="AK59"/>
  <c r="AK95"/>
  <c r="AK13"/>
  <c r="AK14"/>
  <c r="AK96"/>
  <c r="AK72"/>
  <c r="AK65"/>
  <c r="AK40"/>
  <c r="AK99"/>
  <c r="AK42"/>
  <c r="AK100"/>
  <c r="AK55"/>
  <c r="AK48"/>
  <c r="AK67"/>
  <c r="AK80"/>
  <c r="AK16"/>
  <c r="AK29"/>
  <c r="AK92"/>
  <c r="AK31"/>
  <c r="AK85"/>
  <c r="AK91"/>
  <c r="AK50"/>
  <c r="AK44"/>
  <c r="AK11"/>
  <c r="AK81"/>
  <c r="AK88"/>
  <c r="AK90"/>
  <c r="AK9"/>
  <c r="AK36"/>
  <c r="AK84"/>
  <c r="AK33"/>
  <c r="AK77"/>
  <c r="AK101"/>
  <c r="AK70"/>
  <c r="AK68"/>
  <c r="AK86"/>
  <c r="AK21"/>
  <c r="AK74"/>
  <c r="AK54"/>
  <c r="AK10"/>
  <c r="AK93"/>
  <c r="AK15"/>
  <c r="AK66"/>
  <c r="AK17"/>
  <c r="AK52"/>
  <c r="AK89"/>
  <c r="AK26"/>
  <c r="AD23" i="2" l="1"/>
  <c r="AD24"/>
  <c r="U17" i="1"/>
  <c r="AH17"/>
  <c r="V21"/>
  <c r="AJ21"/>
  <c r="V25"/>
  <c r="AJ25"/>
  <c r="U31"/>
  <c r="AH31"/>
  <c r="V29"/>
  <c r="AJ29"/>
  <c r="U27"/>
  <c r="AH27"/>
  <c r="AJ23"/>
  <c r="V23"/>
  <c r="AD14" i="2"/>
  <c r="AD19"/>
  <c r="AD20"/>
  <c r="V17" i="1"/>
  <c r="AJ17"/>
  <c r="U21"/>
  <c r="AH21"/>
  <c r="U25"/>
  <c r="AH25"/>
  <c r="V31"/>
  <c r="AJ31"/>
  <c r="U29"/>
  <c r="AH29"/>
  <c r="AJ27"/>
  <c r="V27"/>
  <c r="U23"/>
  <c r="AH23"/>
  <c r="AE30" i="2"/>
  <c r="AD30" s="1"/>
  <c r="AE31"/>
  <c r="AE7"/>
  <c r="AD7" s="1"/>
  <c r="AE8"/>
  <c r="U4"/>
  <c r="AH4"/>
  <c r="AK4"/>
  <c r="U77"/>
  <c r="AH77"/>
  <c r="AK77"/>
  <c r="V22"/>
  <c r="AJ22"/>
  <c r="U65"/>
  <c r="AH65"/>
  <c r="AK65"/>
  <c r="V7"/>
  <c r="AJ7"/>
  <c r="V73"/>
  <c r="AJ73"/>
  <c r="V30"/>
  <c r="AJ30"/>
  <c r="V29"/>
  <c r="AJ29"/>
  <c r="U47"/>
  <c r="AH47"/>
  <c r="AK47"/>
  <c r="U22"/>
  <c r="AH22"/>
  <c r="AK22"/>
  <c r="V13"/>
  <c r="AJ13"/>
  <c r="V39"/>
  <c r="AJ39"/>
  <c r="U73"/>
  <c r="AH73"/>
  <c r="AK73"/>
  <c r="U30"/>
  <c r="AH30"/>
  <c r="AK30"/>
  <c r="U29"/>
  <c r="AH29"/>
  <c r="AK29"/>
  <c r="V56"/>
  <c r="AJ56"/>
  <c r="V47"/>
  <c r="AJ47"/>
  <c r="V57"/>
  <c r="AJ57"/>
  <c r="U13"/>
  <c r="AH13"/>
  <c r="AK13"/>
  <c r="U7"/>
  <c r="AH7"/>
  <c r="AK7"/>
  <c r="U39"/>
  <c r="AH39"/>
  <c r="AK39"/>
  <c r="V4"/>
  <c r="AJ4"/>
  <c r="V77"/>
  <c r="AJ77"/>
  <c r="U56"/>
  <c r="AH56"/>
  <c r="AK56"/>
  <c r="V65"/>
  <c r="AJ65"/>
  <c r="U57"/>
  <c r="AH57"/>
  <c r="AK57"/>
  <c r="V4" i="1"/>
  <c r="AJ4"/>
  <c r="V50"/>
  <c r="AJ50"/>
  <c r="U15"/>
  <c r="AH15"/>
  <c r="U58"/>
  <c r="AH58"/>
  <c r="V46"/>
  <c r="AJ46"/>
  <c r="V54"/>
  <c r="AJ54"/>
  <c r="U4"/>
  <c r="AH4"/>
  <c r="U50"/>
  <c r="AH50"/>
  <c r="U46"/>
  <c r="AH46"/>
  <c r="U54"/>
  <c r="AH54"/>
  <c r="AK58"/>
  <c r="V62"/>
  <c r="AJ62"/>
  <c r="V15"/>
  <c r="AJ15"/>
  <c r="V58"/>
  <c r="AJ58"/>
  <c r="U62"/>
  <c r="AH62"/>
  <c r="AK41"/>
  <c r="AK69"/>
  <c r="AK4"/>
  <c r="AK51"/>
  <c r="AK63"/>
  <c r="AD8" i="2" l="1"/>
  <c r="AD9"/>
  <c r="AD31"/>
  <c r="AD32"/>
</calcChain>
</file>

<file path=xl/sharedStrings.xml><?xml version="1.0" encoding="utf-8"?>
<sst xmlns="http://schemas.openxmlformats.org/spreadsheetml/2006/main" count="365" uniqueCount="347">
  <si>
    <t>升级需要战斗的次数</t>
  </si>
  <si>
    <t>升级对属性的提升（穿带同等级装备）</t>
  </si>
  <si>
    <t>高级玩家和低级玩家对战的差距（攻击次数）</t>
  </si>
  <si>
    <t>同等级对战胜利经验</t>
    <phoneticPr fontId="1" type="noConversion"/>
  </si>
  <si>
    <t>预计战斗次数、升级经验</t>
    <phoneticPr fontId="1" type="noConversion"/>
  </si>
  <si>
    <t>每次消除3个造成的伤害</t>
    <phoneticPr fontId="1" type="noConversion"/>
  </si>
  <si>
    <t>每消除一个方块造成的伤害</t>
    <phoneticPr fontId="1" type="noConversion"/>
  </si>
  <si>
    <t>同水品玩家不同等级下的对战对比</t>
    <phoneticPr fontId="1" type="noConversion"/>
  </si>
  <si>
    <t>基础技能造成的伤害</t>
    <phoneticPr fontId="1" type="noConversion"/>
  </si>
  <si>
    <t>防御</t>
    <phoneticPr fontId="1" type="noConversion"/>
  </si>
  <si>
    <t>攻击</t>
    <phoneticPr fontId="1" type="noConversion"/>
  </si>
  <si>
    <t>(等级-1)*系数+50</t>
    <phoneticPr fontId="1" type="noConversion"/>
  </si>
  <si>
    <t>等级^2*系数+1</t>
    <phoneticPr fontId="1" type="noConversion"/>
  </si>
  <si>
    <t>胜利经验*战斗次数</t>
    <phoneticPr fontId="1" type="noConversion"/>
  </si>
  <si>
    <t>2b玩家*1.5</t>
    <phoneticPr fontId="1" type="noConversion"/>
  </si>
  <si>
    <t>2b玩家*1.25</t>
    <phoneticPr fontId="1" type="noConversion"/>
  </si>
  <si>
    <t>1000*（1+战斗次数*系数）</t>
    <phoneticPr fontId="1" type="noConversion"/>
  </si>
  <si>
    <t>玩家HP/30</t>
    <phoneticPr fontId="1" type="noConversion"/>
  </si>
  <si>
    <t>每次消除伤害*3</t>
    <phoneticPr fontId="1" type="noConversion"/>
  </si>
  <si>
    <t>HP*系数</t>
    <phoneticPr fontId="1" type="noConversion"/>
  </si>
  <si>
    <t>基础技能造成的伤害+防御</t>
    <phoneticPr fontId="1" type="noConversion"/>
  </si>
  <si>
    <t>等级</t>
    <phoneticPr fontId="1" type="noConversion"/>
  </si>
  <si>
    <t>同等级对战胜利经验</t>
    <phoneticPr fontId="1" type="noConversion"/>
  </si>
  <si>
    <t>游戏时间（战斗次数）</t>
    <phoneticPr fontId="1" type="noConversion"/>
  </si>
  <si>
    <t>每级</t>
    <phoneticPr fontId="1" type="noConversion"/>
  </si>
  <si>
    <t>总游戏次数</t>
    <phoneticPr fontId="1" type="noConversion"/>
  </si>
  <si>
    <t>高端玩家</t>
    <phoneticPr fontId="1" type="noConversion"/>
  </si>
  <si>
    <t>普通玩家</t>
    <phoneticPr fontId="1" type="noConversion"/>
  </si>
  <si>
    <t>2b玩家</t>
    <phoneticPr fontId="1" type="noConversion"/>
  </si>
  <si>
    <t>低级打高级（差10）</t>
    <phoneticPr fontId="1" type="noConversion"/>
  </si>
  <si>
    <t>高级打低级（差10）</t>
    <phoneticPr fontId="1" type="noConversion"/>
  </si>
  <si>
    <t>低级打高级（5）</t>
    <phoneticPr fontId="1" type="noConversion"/>
  </si>
  <si>
    <t>高级打低级（5）</t>
    <phoneticPr fontId="1" type="noConversion"/>
  </si>
  <si>
    <t>低级打高级（2）</t>
    <phoneticPr fontId="1" type="noConversion"/>
  </si>
  <si>
    <t>高级打低级（2）</t>
    <phoneticPr fontId="1" type="noConversion"/>
  </si>
  <si>
    <t>同等级对战胜利经验</t>
    <phoneticPr fontId="1" type="noConversion"/>
  </si>
  <si>
    <t>预计战斗次数、升级经验</t>
    <phoneticPr fontId="1" type="noConversion"/>
  </si>
  <si>
    <t>每次消除3个造成的伤害</t>
    <phoneticPr fontId="1" type="noConversion"/>
  </si>
  <si>
    <t>每消除一个方块造成的伤害</t>
    <phoneticPr fontId="1" type="noConversion"/>
  </si>
  <si>
    <t>同水品玩家不同等级下的对战对比</t>
    <phoneticPr fontId="1" type="noConversion"/>
  </si>
  <si>
    <t>基础技能造成的伤害</t>
    <phoneticPr fontId="1" type="noConversion"/>
  </si>
  <si>
    <t>战斗力</t>
    <phoneticPr fontId="1" type="noConversion"/>
  </si>
  <si>
    <t>(等级-1)*系数+50</t>
    <phoneticPr fontId="1" type="noConversion"/>
  </si>
  <si>
    <t>等级^2*系数+1</t>
    <phoneticPr fontId="1" type="noConversion"/>
  </si>
  <si>
    <t>胜利经验*战斗次数</t>
    <phoneticPr fontId="1" type="noConversion"/>
  </si>
  <si>
    <t>2b玩家*1.5</t>
    <phoneticPr fontId="1" type="noConversion"/>
  </si>
  <si>
    <t>2b玩家*1.25</t>
    <phoneticPr fontId="1" type="noConversion"/>
  </si>
  <si>
    <t>1000*（1+战斗次数*系数）</t>
    <phoneticPr fontId="1" type="noConversion"/>
  </si>
  <si>
    <t>玩家HP/30</t>
    <phoneticPr fontId="1" type="noConversion"/>
  </si>
  <si>
    <t>每次消除伤害*3</t>
    <phoneticPr fontId="1" type="noConversion"/>
  </si>
  <si>
    <t>HP*系数</t>
    <phoneticPr fontId="1" type="noConversion"/>
  </si>
  <si>
    <t>基础技能造成的伤害+防御</t>
    <phoneticPr fontId="1" type="noConversion"/>
  </si>
  <si>
    <t>等级</t>
    <phoneticPr fontId="1" type="noConversion"/>
  </si>
  <si>
    <t>每级</t>
    <phoneticPr fontId="1" type="noConversion"/>
  </si>
  <si>
    <t>高端玩家</t>
    <phoneticPr fontId="1" type="noConversion"/>
  </si>
  <si>
    <t>普通玩家</t>
    <phoneticPr fontId="1" type="noConversion"/>
  </si>
  <si>
    <t>低级打高级（差10）</t>
    <phoneticPr fontId="1" type="noConversion"/>
  </si>
  <si>
    <t>低级打高级（5）</t>
    <phoneticPr fontId="1" type="noConversion"/>
  </si>
  <si>
    <t>低级打高级（2）</t>
    <phoneticPr fontId="1" type="noConversion"/>
  </si>
  <si>
    <t>高级打低级（2）</t>
    <phoneticPr fontId="1" type="noConversion"/>
  </si>
  <si>
    <t>攻击1</t>
    <phoneticPr fontId="1" type="noConversion"/>
  </si>
  <si>
    <t>防御1</t>
    <phoneticPr fontId="1" type="noConversion"/>
  </si>
  <si>
    <t>ID</t>
    <phoneticPr fontId="1" type="noConversion"/>
  </si>
  <si>
    <t>名字</t>
    <phoneticPr fontId="1" type="noConversion"/>
  </si>
  <si>
    <t>权重</t>
    <phoneticPr fontId="1" type="noConversion"/>
  </si>
  <si>
    <t>ATK</t>
    <phoneticPr fontId="1" type="noConversion"/>
  </si>
  <si>
    <t>MaxHP↑</t>
    <phoneticPr fontId="1" type="noConversion"/>
  </si>
  <si>
    <t>ATK↑</t>
    <phoneticPr fontId="1" type="noConversion"/>
  </si>
  <si>
    <t>DEF↑</t>
    <phoneticPr fontId="1" type="noConversion"/>
  </si>
  <si>
    <t>MaxHP</t>
    <phoneticPr fontId="1" type="noConversion"/>
  </si>
  <si>
    <t>成长权重</t>
    <phoneticPr fontId="1" type="noConversion"/>
  </si>
  <si>
    <t>总权重</t>
    <phoneticPr fontId="1" type="noConversion"/>
  </si>
  <si>
    <t>SPD</t>
    <phoneticPr fontId="1" type="noConversion"/>
  </si>
  <si>
    <t>SPD↑</t>
    <phoneticPr fontId="1" type="noConversion"/>
  </si>
  <si>
    <t>MaxMP</t>
    <phoneticPr fontId="1" type="noConversion"/>
  </si>
  <si>
    <t>MaxMP↑</t>
    <phoneticPr fontId="1" type="noConversion"/>
  </si>
  <si>
    <t>权重</t>
    <phoneticPr fontId="1" type="noConversion"/>
  </si>
  <si>
    <t>DEF</t>
    <phoneticPr fontId="1" type="noConversion"/>
  </si>
  <si>
    <t>最高等级</t>
    <phoneticPr fontId="1" type="noConversion"/>
  </si>
  <si>
    <t>满级权重</t>
    <phoneticPr fontId="1" type="noConversion"/>
  </si>
  <si>
    <t>技能权重修正</t>
    <phoneticPr fontId="1" type="noConversion"/>
  </si>
  <si>
    <t>基础攻击型Ⅰ</t>
    <phoneticPr fontId="1" type="noConversion"/>
  </si>
  <si>
    <t>1级ATK</t>
    <phoneticPr fontId="1" type="noConversion"/>
  </si>
  <si>
    <t>满级ATK</t>
    <phoneticPr fontId="1" type="noConversion"/>
  </si>
  <si>
    <t>1级DEF</t>
    <phoneticPr fontId="1" type="noConversion"/>
  </si>
  <si>
    <t>满级DEF</t>
    <phoneticPr fontId="1" type="noConversion"/>
  </si>
  <si>
    <t>1级SPD</t>
    <phoneticPr fontId="1" type="noConversion"/>
  </si>
  <si>
    <t>满级SPD</t>
    <phoneticPr fontId="1" type="noConversion"/>
  </si>
  <si>
    <t>1级HP</t>
    <phoneticPr fontId="1" type="noConversion"/>
  </si>
  <si>
    <t>满级HP</t>
    <phoneticPr fontId="1" type="noConversion"/>
  </si>
  <si>
    <t>基础防御型Ⅰ</t>
    <phoneticPr fontId="1" type="noConversion"/>
  </si>
  <si>
    <t>基础血牛型Ⅰ</t>
    <phoneticPr fontId="1" type="noConversion"/>
  </si>
  <si>
    <t>基础平衡型Ⅱ</t>
    <phoneticPr fontId="1" type="noConversion"/>
  </si>
  <si>
    <t>基础防御型Ⅱ</t>
    <phoneticPr fontId="1" type="noConversion"/>
  </si>
  <si>
    <t>基础血牛型Ⅱ</t>
    <phoneticPr fontId="1" type="noConversion"/>
  </si>
  <si>
    <t>基础平衡型Ⅲ</t>
    <phoneticPr fontId="1" type="noConversion"/>
  </si>
  <si>
    <t>基础防御型Ⅲ</t>
    <phoneticPr fontId="1" type="noConversion"/>
  </si>
  <si>
    <t>基础血牛型Ⅲ</t>
    <phoneticPr fontId="1" type="noConversion"/>
  </si>
  <si>
    <t>序号</t>
    <phoneticPr fontId="1" type="noConversion"/>
  </si>
  <si>
    <t>描述</t>
    <phoneticPr fontId="1" type="noConversion"/>
  </si>
  <si>
    <t>伤害倍率</t>
    <phoneticPr fontId="1" type="noConversion"/>
  </si>
  <si>
    <t>伤害修正</t>
    <phoneticPr fontId="1" type="noConversion"/>
  </si>
  <si>
    <t>范围</t>
    <phoneticPr fontId="1" type="noConversion"/>
  </si>
  <si>
    <t>目标数</t>
    <phoneticPr fontId="1" type="noConversion"/>
  </si>
  <si>
    <t>附加Buff</t>
    <phoneticPr fontId="1" type="noConversion"/>
  </si>
  <si>
    <t>Mana消费</t>
    <phoneticPr fontId="1" type="noConversion"/>
  </si>
  <si>
    <t>Mana成长</t>
    <phoneticPr fontId="1" type="noConversion"/>
  </si>
  <si>
    <t>仇恨</t>
    <phoneticPr fontId="1" type="noConversion"/>
  </si>
  <si>
    <t>最大等级</t>
    <phoneticPr fontId="1" type="noConversion"/>
  </si>
  <si>
    <t>附加权重</t>
    <phoneticPr fontId="1" type="noConversion"/>
  </si>
  <si>
    <t>初始值</t>
    <phoneticPr fontId="1" type="noConversion"/>
  </si>
  <si>
    <t>1级攻击回合</t>
    <phoneticPr fontId="1" type="noConversion"/>
  </si>
  <si>
    <t>满级攻击回合</t>
    <phoneticPr fontId="1" type="noConversion"/>
  </si>
  <si>
    <t>基础平衡型Ⅰ</t>
    <phoneticPr fontId="1" type="noConversion"/>
  </si>
  <si>
    <t>基础攻击型Ⅱ</t>
    <phoneticPr fontId="1" type="noConversion"/>
  </si>
  <si>
    <t>基础攻击型Ⅲ</t>
    <phoneticPr fontId="1" type="noConversion"/>
  </si>
  <si>
    <t>&lt;&lt;&lt;&lt;&lt;&lt;&lt;&lt;&lt;&lt;&lt;&lt;&lt;&lt;&lt;&lt;</t>
    <phoneticPr fontId="1" type="noConversion"/>
  </si>
  <si>
    <t>基础均衡系-近战Lv1</t>
    <phoneticPr fontId="1" type="noConversion"/>
  </si>
  <si>
    <t>基础均衡系-近战Lv2</t>
    <phoneticPr fontId="1" type="noConversion"/>
  </si>
  <si>
    <t>基础均衡系-近战Lv3</t>
    <phoneticPr fontId="1" type="noConversion"/>
  </si>
  <si>
    <t>基础均衡系-远程Lv1</t>
    <phoneticPr fontId="1" type="noConversion"/>
  </si>
  <si>
    <t>基础均衡系-远程Lv2</t>
    <phoneticPr fontId="1" type="noConversion"/>
  </si>
  <si>
    <t>基础均衡系-远程Lv3</t>
    <phoneticPr fontId="1" type="noConversion"/>
  </si>
  <si>
    <t>基础攻击系-近战Lv1</t>
    <phoneticPr fontId="1" type="noConversion"/>
  </si>
  <si>
    <t>基础攻击系-近战Lv2</t>
    <phoneticPr fontId="1" type="noConversion"/>
  </si>
  <si>
    <t>基础攻击系-近战Lv3</t>
    <phoneticPr fontId="1" type="noConversion"/>
  </si>
  <si>
    <t>基础攻击系-远程Lv1</t>
    <phoneticPr fontId="1" type="noConversion"/>
  </si>
  <si>
    <t>基础攻击系-远程Lv2</t>
    <phoneticPr fontId="1" type="noConversion"/>
  </si>
  <si>
    <t>基础攻击系-远程Lv3</t>
    <phoneticPr fontId="1" type="noConversion"/>
  </si>
  <si>
    <t>基础防御系-近战Lv1</t>
    <phoneticPr fontId="1" type="noConversion"/>
  </si>
  <si>
    <t>基础防御系-近战Lv2</t>
    <phoneticPr fontId="1" type="noConversion"/>
  </si>
  <si>
    <t>基础防御系-近战Lv3</t>
    <phoneticPr fontId="1" type="noConversion"/>
  </si>
  <si>
    <t>基础防御系-远程Lv1</t>
    <phoneticPr fontId="1" type="noConversion"/>
  </si>
  <si>
    <t>基础防御系-远程Lv2</t>
    <phoneticPr fontId="1" type="noConversion"/>
  </si>
  <si>
    <t>基础防御系-远程Lv3</t>
    <phoneticPr fontId="1" type="noConversion"/>
  </si>
  <si>
    <t>基础回复系-远程Lv1</t>
    <phoneticPr fontId="1" type="noConversion"/>
  </si>
  <si>
    <t>基础回复系-远程Lv2</t>
    <phoneticPr fontId="1" type="noConversion"/>
  </si>
  <si>
    <t>基础回复系-远程Lv3</t>
    <phoneticPr fontId="1" type="noConversion"/>
  </si>
  <si>
    <t>花冠系-近战Lv1</t>
    <phoneticPr fontId="1" type="noConversion"/>
  </si>
  <si>
    <t>花冠系-近战Lv2</t>
    <phoneticPr fontId="1" type="noConversion"/>
  </si>
  <si>
    <t>星座系-远程Lv1</t>
    <phoneticPr fontId="1" type="noConversion"/>
  </si>
  <si>
    <t>星座系-远程Lv2</t>
    <phoneticPr fontId="1" type="noConversion"/>
  </si>
  <si>
    <t>竖琴系-近战Lv1</t>
    <phoneticPr fontId="1" type="noConversion"/>
  </si>
  <si>
    <t>竖琴系-近战Lv2</t>
    <phoneticPr fontId="1" type="noConversion"/>
  </si>
  <si>
    <t>木马系-远程Lv1</t>
    <phoneticPr fontId="1" type="noConversion"/>
  </si>
  <si>
    <t>怪兽系-近战Lv1</t>
    <phoneticPr fontId="1" type="noConversion"/>
  </si>
  <si>
    <t>怪兽系-近战Lv2</t>
    <phoneticPr fontId="1" type="noConversion"/>
  </si>
  <si>
    <t>怪兽系-近战Lv3</t>
    <phoneticPr fontId="1" type="noConversion"/>
  </si>
  <si>
    <t>怪兽系-远程Lv1</t>
    <phoneticPr fontId="1" type="noConversion"/>
  </si>
  <si>
    <t>怪兽系-远程Lv2</t>
    <phoneticPr fontId="1" type="noConversion"/>
  </si>
  <si>
    <t>怪兽系-远程Lv3</t>
    <phoneticPr fontId="1" type="noConversion"/>
  </si>
  <si>
    <t>毛皮系-近战Lv1</t>
    <phoneticPr fontId="1" type="noConversion"/>
  </si>
  <si>
    <t>毛皮系-近战Lv2</t>
    <phoneticPr fontId="1" type="noConversion"/>
  </si>
  <si>
    <t>毛皮系-近战Lv3</t>
    <phoneticPr fontId="1" type="noConversion"/>
  </si>
  <si>
    <t>主角系-近战Lv1</t>
    <phoneticPr fontId="1" type="noConversion"/>
  </si>
  <si>
    <t>主角系-近战Lv2</t>
    <phoneticPr fontId="1" type="noConversion"/>
  </si>
  <si>
    <t>主角系-近战Lv3</t>
    <phoneticPr fontId="1" type="noConversion"/>
  </si>
  <si>
    <t>攻击神系-远程Lv1</t>
    <phoneticPr fontId="1" type="noConversion"/>
  </si>
  <si>
    <t>攻击神系-远程Lv2</t>
    <phoneticPr fontId="1" type="noConversion"/>
  </si>
  <si>
    <t>防御神系-远程Lv1</t>
    <phoneticPr fontId="1" type="noConversion"/>
  </si>
  <si>
    <t>防御神系-远程Lv2</t>
    <phoneticPr fontId="1" type="noConversion"/>
  </si>
  <si>
    <t>血牛神系-远程Lv1</t>
    <phoneticPr fontId="1" type="noConversion"/>
  </si>
  <si>
    <t>血牛神系-远程Lv2</t>
    <phoneticPr fontId="1" type="noConversion"/>
  </si>
  <si>
    <t>怪兽系2-近战Lv1</t>
    <phoneticPr fontId="1" type="noConversion"/>
  </si>
  <si>
    <t>怪兽系2-近战Lv2</t>
    <phoneticPr fontId="1" type="noConversion"/>
  </si>
  <si>
    <t>怪兽系2-近战Lv3</t>
    <phoneticPr fontId="1" type="noConversion"/>
  </si>
  <si>
    <t>怪兽系2-远程Lv1</t>
    <phoneticPr fontId="1" type="noConversion"/>
  </si>
  <si>
    <t>怪兽系2-远程Lv2</t>
    <phoneticPr fontId="1" type="noConversion"/>
  </si>
  <si>
    <t>怪兽系2-远程Lv3</t>
    <phoneticPr fontId="1" type="noConversion"/>
  </si>
  <si>
    <t>竖琴系-近战Lv3</t>
    <phoneticPr fontId="1" type="noConversion"/>
  </si>
  <si>
    <t>强化值</t>
    <phoneticPr fontId="1" type="noConversion"/>
  </si>
  <si>
    <t>权重</t>
    <phoneticPr fontId="1" type="noConversion"/>
  </si>
  <si>
    <t>售价</t>
    <phoneticPr fontId="1" type="noConversion"/>
  </si>
  <si>
    <t>初值</t>
    <phoneticPr fontId="1" type="noConversion"/>
  </si>
  <si>
    <t>成长</t>
    <phoneticPr fontId="1" type="noConversion"/>
  </si>
  <si>
    <t>终值</t>
    <phoneticPr fontId="1" type="noConversion"/>
  </si>
  <si>
    <t>攻击</t>
  </si>
  <si>
    <t>普通攻击</t>
  </si>
  <si>
    <t>射箭</t>
  </si>
  <si>
    <t>普通射箭攻击</t>
  </si>
  <si>
    <t>火球术</t>
  </si>
  <si>
    <t>普通魔法攻击</t>
  </si>
  <si>
    <t>结冰地狱</t>
  </si>
  <si>
    <t>1.5倍水属性远距离魔法攻击</t>
  </si>
  <si>
    <t>燃烧地狱</t>
  </si>
  <si>
    <t>1.5倍火属性远距离魔法攻击</t>
  </si>
  <si>
    <t>疾风地狱</t>
  </si>
  <si>
    <t>1.5倍风属性远距离魔法攻击</t>
  </si>
  <si>
    <t>岩石地狱</t>
  </si>
  <si>
    <t>1.5倍地属性远距离魔法攻击</t>
  </si>
  <si>
    <t>闪光地狱</t>
  </si>
  <si>
    <t>1.5倍光属性远距离魔法攻击</t>
  </si>
  <si>
    <t>黑暗地狱</t>
  </si>
  <si>
    <t>1.5倍暗属性远距离魔法攻击</t>
  </si>
  <si>
    <t>冰之箭</t>
  </si>
  <si>
    <t>1.5倍水属性远距离射箭攻击</t>
  </si>
  <si>
    <t>灼热箭</t>
  </si>
  <si>
    <t>1.5倍火属性远距离射箭攻击</t>
  </si>
  <si>
    <t>风之箭</t>
  </si>
  <si>
    <t>1.5倍风属性远距离射箭攻击</t>
  </si>
  <si>
    <t>重箭</t>
  </si>
  <si>
    <t>1.5倍地属性远距离射箭攻击</t>
  </si>
  <si>
    <t>雷鸣箭</t>
  </si>
  <si>
    <t>1.5倍光属性远距离射箭攻击</t>
  </si>
  <si>
    <t>毒之箭</t>
  </si>
  <si>
    <t>1.5倍暗属性远距离射箭攻击</t>
  </si>
  <si>
    <t>重击·水</t>
  </si>
  <si>
    <t>2倍水属性近距离攻击</t>
  </si>
  <si>
    <t>重击·火</t>
  </si>
  <si>
    <t>2倍火属性近距离攻击</t>
  </si>
  <si>
    <t>重击·风</t>
  </si>
  <si>
    <t>2倍风属性近距离攻击</t>
  </si>
  <si>
    <t>重击·地</t>
  </si>
  <si>
    <t>2倍地属性近距离攻击</t>
  </si>
  <si>
    <t>重击·光</t>
  </si>
  <si>
    <t>2倍光属性近距离攻击</t>
  </si>
  <si>
    <t>重击·暗</t>
  </si>
  <si>
    <t>2倍暗属性近距离攻击</t>
  </si>
  <si>
    <t>冰结斩</t>
  </si>
  <si>
    <t>3倍水属性近距离攻击</t>
  </si>
  <si>
    <t>灼剑斩</t>
  </si>
  <si>
    <t>3倍火属性近距离攻击</t>
  </si>
  <si>
    <t>风速斩</t>
  </si>
  <si>
    <t>3倍风属性近距离攻击</t>
  </si>
  <si>
    <t>重岩斩</t>
  </si>
  <si>
    <t>3倍地属性近距离攻击</t>
  </si>
  <si>
    <t>光刃斩</t>
  </si>
  <si>
    <t>3倍光属性近距离攻击</t>
  </si>
  <si>
    <t>暗杀斩</t>
  </si>
  <si>
    <t>3倍暗属性近距离攻击</t>
  </si>
  <si>
    <t>苍茫一击</t>
  </si>
  <si>
    <t>4倍水属性近距离攻击</t>
  </si>
  <si>
    <t>炙热一击</t>
  </si>
  <si>
    <t>4倍火属性近距离攻击</t>
  </si>
  <si>
    <t>疾风一击</t>
  </si>
  <si>
    <t>4倍风属性近距离攻击</t>
  </si>
  <si>
    <t>巨岩一击</t>
  </si>
  <si>
    <t>4倍地属性近距离攻击</t>
  </si>
  <si>
    <t>圣光一击</t>
  </si>
  <si>
    <t>4倍光属性近距离攻击</t>
  </si>
  <si>
    <t>灾难一击</t>
  </si>
  <si>
    <t>4倍暗属性近距离攻击</t>
  </si>
  <si>
    <t>水神斩</t>
  </si>
  <si>
    <t>5倍水属性近距离攻击</t>
  </si>
  <si>
    <t>火神斩</t>
  </si>
  <si>
    <t>5倍火属性近距离攻击</t>
  </si>
  <si>
    <t>风神斩</t>
  </si>
  <si>
    <t>5倍风属性近距离攻击</t>
  </si>
  <si>
    <t>岩神斩</t>
  </si>
  <si>
    <t>5倍地属性近距离攻击</t>
  </si>
  <si>
    <t>太阳斩</t>
  </si>
  <si>
    <t>5倍光属性近距离攻击</t>
  </si>
  <si>
    <t>月亮斩</t>
  </si>
  <si>
    <t>5倍暗属性近距离攻击</t>
  </si>
  <si>
    <t>水之爆破</t>
  </si>
  <si>
    <t>大范围水属性攻击</t>
  </si>
  <si>
    <t>火之爆破</t>
  </si>
  <si>
    <t>大范围火属性攻击</t>
  </si>
  <si>
    <t>风之爆破</t>
  </si>
  <si>
    <t>大范围风属性攻击</t>
  </si>
  <si>
    <t>岩之爆破</t>
  </si>
  <si>
    <t>大范围地属性攻击</t>
  </si>
  <si>
    <t>光之爆破</t>
  </si>
  <si>
    <t>大范围光属性攻击</t>
  </si>
  <si>
    <t>暗之爆破</t>
  </si>
  <si>
    <t>大范围暗属性攻击</t>
  </si>
  <si>
    <t>水之奇袭</t>
  </si>
  <si>
    <t>水属性2000点固定伤害</t>
  </si>
  <si>
    <t>水之猛攻</t>
  </si>
  <si>
    <t>水属性5000点固定伤害</t>
  </si>
  <si>
    <t>火之奇袭</t>
  </si>
  <si>
    <t>火属性2000点固定伤害</t>
  </si>
  <si>
    <t>火之猛攻</t>
  </si>
  <si>
    <t>火属性5000点固定伤害</t>
  </si>
  <si>
    <t>风之奇袭</t>
  </si>
  <si>
    <t>风属性2000点固定伤害</t>
  </si>
  <si>
    <t>风之猛攻</t>
  </si>
  <si>
    <t>风属性5000点固定伤害</t>
  </si>
  <si>
    <t>岩之奇袭</t>
  </si>
  <si>
    <t>地属性2000点固定伤害</t>
  </si>
  <si>
    <t>岩之猛攻</t>
  </si>
  <si>
    <t>地属性5000点固定伤害</t>
  </si>
  <si>
    <t>光之奇袭</t>
  </si>
  <si>
    <t>光属性2000点固定伤害</t>
  </si>
  <si>
    <t>光之猛攻</t>
  </si>
  <si>
    <t>光属性5000点固定伤害</t>
  </si>
  <si>
    <t>暗之奇袭</t>
  </si>
  <si>
    <t>暗属性2000点固定伤害</t>
  </si>
  <si>
    <t>暗之猛攻</t>
  </si>
  <si>
    <t>暗属性5000点固定伤害</t>
  </si>
  <si>
    <t>破甲</t>
  </si>
  <si>
    <t>攻击并造成敌人"破甲"</t>
  </si>
  <si>
    <t>沉默</t>
  </si>
  <si>
    <t>攻击并造成敌人"沉默"</t>
  </si>
  <si>
    <t>致盲</t>
  </si>
  <si>
    <t>攻击并造成敌人"致盲"</t>
  </si>
  <si>
    <t>睡眠</t>
  </si>
  <si>
    <t>攻击并造成敌人"睡眠"</t>
  </si>
  <si>
    <t>眩晕</t>
  </si>
  <si>
    <t>攻击并造成敌人"眩晕"</t>
  </si>
  <si>
    <t>重伤</t>
  </si>
  <si>
    <t>攻击并造成敌人"重伤"</t>
  </si>
  <si>
    <t>中毒</t>
  </si>
  <si>
    <t>攻击并造成敌人"中毒"</t>
  </si>
  <si>
    <t>恢复术</t>
  </si>
  <si>
    <t>回复2名同伴少量HP</t>
  </si>
  <si>
    <t>治愈术</t>
  </si>
  <si>
    <t>回复1名同伴适量HP</t>
  </si>
  <si>
    <t>驱邪术</t>
  </si>
  <si>
    <t>解除1名同伴所有的不良状态</t>
  </si>
  <si>
    <t>避厄术</t>
  </si>
  <si>
    <t>解除周围同伴所有的不良状态</t>
  </si>
  <si>
    <t>春梦术</t>
  </si>
  <si>
    <t>减少敌人30%的HP</t>
  </si>
  <si>
    <t>曙光术</t>
  </si>
  <si>
    <t>回满一名同伴所有的HP和MP</t>
  </si>
  <si>
    <t>斗志</t>
  </si>
  <si>
    <t>为周围同伴附加"斗志"</t>
  </si>
  <si>
    <t>守护</t>
  </si>
  <si>
    <t>为周围同伴附加"守护"</t>
  </si>
  <si>
    <t>迅捷</t>
  </si>
  <si>
    <t>为周围同伴附加"迅捷"</t>
  </si>
  <si>
    <t>治疗</t>
  </si>
  <si>
    <t>为周围同伴附加"治疗"</t>
  </si>
  <si>
    <t>冥想</t>
  </si>
  <si>
    <t>为周围同伴附加"冥想"</t>
  </si>
  <si>
    <t>圣佑</t>
  </si>
  <si>
    <t>为周围同伴附加"圣佑"</t>
  </si>
  <si>
    <t>流星坠落</t>
  </si>
  <si>
    <t>全屏攻击所有敌人</t>
  </si>
  <si>
    <t>陨石坠落</t>
  </si>
  <si>
    <t>死之凋零</t>
  </si>
  <si>
    <t>小概率造成敌人即死</t>
  </si>
  <si>
    <t>死亡告诫</t>
  </si>
  <si>
    <t>中概率造成敌人即死</t>
  </si>
  <si>
    <t>死神永生</t>
  </si>
  <si>
    <t>大概率造成敌人即死</t>
  </si>
  <si>
    <t>祭祀</t>
  </si>
  <si>
    <t>为1名同伴增加适量MP</t>
  </si>
  <si>
    <t>百分比伤害</t>
    <phoneticPr fontId="1" type="noConversion"/>
  </si>
  <si>
    <t>特别权重</t>
    <phoneticPr fontId="1" type="noConversion"/>
  </si>
  <si>
    <t>基础血牛系-近战Lv1</t>
    <phoneticPr fontId="1" type="noConversion"/>
  </si>
  <si>
    <t>基础血牛系-近战Lv2</t>
    <phoneticPr fontId="1" type="noConversion"/>
  </si>
  <si>
    <t>基础血牛系-近战Lv3</t>
    <phoneticPr fontId="1" type="noConversion"/>
  </si>
  <si>
    <t>基础血牛系-远程Lv1</t>
    <phoneticPr fontId="1" type="noConversion"/>
  </si>
  <si>
    <t>基础血牛系-远程Lv2</t>
    <phoneticPr fontId="1" type="noConversion"/>
  </si>
  <si>
    <t>基础血牛系-远程Lv3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</si>
</sst>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_ "/>
    <numFmt numFmtId="177" formatCode="0.00_ "/>
    <numFmt numFmtId="178" formatCode="0_);[Red]\(0\)"/>
    <numFmt numFmtId="179" formatCode="0.00_);[Red]\(0.00\)"/>
    <numFmt numFmtId="180" formatCode="0.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5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7" xfId="0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5" borderId="8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177" fontId="0" fillId="3" borderId="0" xfId="0" applyNumberFormat="1" applyFill="1" applyBorder="1" applyAlignment="1">
      <alignment horizontal="center" vertical="center"/>
    </xf>
    <xf numFmtId="177" fontId="0" fillId="3" borderId="7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6" borderId="5" xfId="0" applyFill="1" applyBorder="1">
      <alignment vertical="center"/>
    </xf>
    <xf numFmtId="178" fontId="0" fillId="5" borderId="5" xfId="0" applyNumberFormat="1" applyFill="1" applyBorder="1">
      <alignment vertical="center"/>
    </xf>
    <xf numFmtId="176" fontId="0" fillId="7" borderId="5" xfId="0" applyNumberFormat="1" applyFill="1" applyBorder="1">
      <alignment vertical="center"/>
    </xf>
    <xf numFmtId="176" fontId="0" fillId="8" borderId="5" xfId="0" applyNumberFormat="1" applyFill="1" applyBorder="1">
      <alignment vertical="center"/>
    </xf>
    <xf numFmtId="176" fontId="0" fillId="3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0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10" xfId="0" applyBorder="1">
      <alignment vertical="center"/>
    </xf>
    <xf numFmtId="0" fontId="0" fillId="6" borderId="6" xfId="0" applyFill="1" applyBorder="1">
      <alignment vertical="center"/>
    </xf>
    <xf numFmtId="178" fontId="0" fillId="5" borderId="6" xfId="0" applyNumberFormat="1" applyFill="1" applyBorder="1">
      <alignment vertical="center"/>
    </xf>
    <xf numFmtId="176" fontId="0" fillId="7" borderId="6" xfId="0" applyNumberFormat="1" applyFill="1" applyBorder="1">
      <alignment vertical="center"/>
    </xf>
    <xf numFmtId="176" fontId="0" fillId="8" borderId="6" xfId="0" applyNumberFormat="1" applyFill="1" applyBorder="1">
      <alignment vertical="center"/>
    </xf>
    <xf numFmtId="176" fontId="0" fillId="3" borderId="6" xfId="0" applyNumberFormat="1" applyFill="1" applyBorder="1">
      <alignment vertical="center"/>
    </xf>
    <xf numFmtId="177" fontId="0" fillId="3" borderId="6" xfId="0" applyNumberFormat="1" applyFill="1" applyBorder="1">
      <alignment vertical="center"/>
    </xf>
    <xf numFmtId="176" fontId="0" fillId="0" borderId="6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0" fontId="0" fillId="0" borderId="3" xfId="0" applyBorder="1">
      <alignment vertical="center"/>
    </xf>
    <xf numFmtId="0" fontId="0" fillId="6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3" xfId="0" applyFill="1" applyBorder="1">
      <alignment vertical="center"/>
    </xf>
    <xf numFmtId="0" fontId="0" fillId="9" borderId="1" xfId="0" applyFill="1" applyBorder="1">
      <alignment vertical="center"/>
    </xf>
    <xf numFmtId="176" fontId="0" fillId="9" borderId="1" xfId="0" applyNumberFormat="1" applyFill="1" applyBorder="1">
      <alignment vertical="center"/>
    </xf>
    <xf numFmtId="176" fontId="0" fillId="9" borderId="6" xfId="0" applyNumberFormat="1" applyFill="1" applyBorder="1">
      <alignment vertical="center"/>
    </xf>
    <xf numFmtId="0" fontId="0" fillId="10" borderId="3" xfId="0" applyFill="1" applyBorder="1">
      <alignment vertical="center"/>
    </xf>
    <xf numFmtId="0" fontId="0" fillId="10" borderId="6" xfId="0" applyFill="1" applyBorder="1">
      <alignment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178" fontId="0" fillId="10" borderId="6" xfId="0" applyNumberFormat="1" applyFill="1" applyBorder="1">
      <alignment vertical="center"/>
    </xf>
    <xf numFmtId="176" fontId="0" fillId="10" borderId="6" xfId="0" applyNumberFormat="1" applyFill="1" applyBorder="1">
      <alignment vertical="center"/>
    </xf>
    <xf numFmtId="177" fontId="0" fillId="10" borderId="6" xfId="0" applyNumberFormat="1" applyFill="1" applyBorder="1">
      <alignment vertical="center"/>
    </xf>
    <xf numFmtId="176" fontId="0" fillId="10" borderId="1" xfId="0" applyNumberFormat="1" applyFill="1" applyBorder="1">
      <alignment vertical="center"/>
    </xf>
    <xf numFmtId="0" fontId="0" fillId="11" borderId="3" xfId="0" applyFill="1" applyBorder="1">
      <alignment vertical="center"/>
    </xf>
    <xf numFmtId="0" fontId="0" fillId="11" borderId="1" xfId="0" applyFill="1" applyBorder="1">
      <alignment vertical="center"/>
    </xf>
    <xf numFmtId="176" fontId="0" fillId="5" borderId="7" xfId="0" applyNumberFormat="1" applyFill="1" applyBorder="1" applyAlignment="1">
      <alignment horizontal="center" vertical="center"/>
    </xf>
    <xf numFmtId="176" fontId="0" fillId="5" borderId="5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176" fontId="0" fillId="0" borderId="0" xfId="0" applyNumberFormat="1">
      <alignment vertical="center"/>
    </xf>
    <xf numFmtId="179" fontId="0" fillId="5" borderId="7" xfId="0" applyNumberFormat="1" applyFill="1" applyBorder="1" applyAlignment="1">
      <alignment horizontal="center" vertical="center"/>
    </xf>
    <xf numFmtId="179" fontId="0" fillId="5" borderId="5" xfId="0" applyNumberFormat="1" applyFill="1" applyBorder="1">
      <alignment vertical="center"/>
    </xf>
    <xf numFmtId="179" fontId="0" fillId="5" borderId="6" xfId="0" applyNumberFormat="1" applyFill="1" applyBorder="1">
      <alignment vertical="center"/>
    </xf>
    <xf numFmtId="179" fontId="0" fillId="10" borderId="6" xfId="0" applyNumberFormat="1" applyFill="1" applyBorder="1">
      <alignment vertical="center"/>
    </xf>
    <xf numFmtId="17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14" borderId="7" xfId="0" applyFill="1" applyBorder="1">
      <alignment vertical="center"/>
    </xf>
    <xf numFmtId="0" fontId="0" fillId="14" borderId="10" xfId="0" applyFill="1" applyBorder="1">
      <alignment vertical="center"/>
    </xf>
    <xf numFmtId="0" fontId="0" fillId="17" borderId="0" xfId="0" applyFill="1">
      <alignment vertical="center"/>
    </xf>
    <xf numFmtId="0" fontId="0" fillId="18" borderId="0" xfId="0" applyFill="1" applyBorder="1">
      <alignment vertical="center"/>
    </xf>
    <xf numFmtId="0" fontId="0" fillId="18" borderId="11" xfId="0" applyFill="1" applyBorder="1">
      <alignment vertical="center"/>
    </xf>
    <xf numFmtId="0" fontId="2" fillId="14" borderId="7" xfId="0" applyFont="1" applyFill="1" applyBorder="1">
      <alignment vertical="center"/>
    </xf>
    <xf numFmtId="0" fontId="3" fillId="0" borderId="0" xfId="0" applyFont="1">
      <alignment vertical="center"/>
    </xf>
    <xf numFmtId="0" fontId="3" fillId="14" borderId="7" xfId="0" applyFont="1" applyFill="1" applyBorder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176" fontId="0" fillId="17" borderId="0" xfId="0" applyNumberFormat="1" applyFill="1">
      <alignment vertical="center"/>
    </xf>
    <xf numFmtId="180" fontId="0" fillId="0" borderId="0" xfId="0" applyNumberFormat="1" applyFill="1" applyBorder="1">
      <alignment vertical="center"/>
    </xf>
    <xf numFmtId="180" fontId="0" fillId="0" borderId="11" xfId="0" applyNumberFormat="1" applyBorder="1">
      <alignment vertical="center"/>
    </xf>
    <xf numFmtId="180" fontId="0" fillId="0" borderId="0" xfId="0" applyNumberFormat="1">
      <alignment vertical="center"/>
    </xf>
    <xf numFmtId="180" fontId="3" fillId="0" borderId="0" xfId="0" applyNumberFormat="1" applyFont="1">
      <alignment vertical="center"/>
    </xf>
    <xf numFmtId="178" fontId="0" fillId="8" borderId="8" xfId="0" applyNumberFormat="1" applyFill="1" applyBorder="1">
      <alignment vertical="center"/>
    </xf>
    <xf numFmtId="178" fontId="0" fillId="8" borderId="0" xfId="0" applyNumberFormat="1" applyFill="1" applyBorder="1">
      <alignment vertical="center"/>
    </xf>
    <xf numFmtId="178" fontId="0" fillId="8" borderId="7" xfId="0" applyNumberFormat="1" applyFill="1" applyBorder="1">
      <alignment vertical="center"/>
    </xf>
    <xf numFmtId="178" fontId="0" fillId="16" borderId="0" xfId="0" applyNumberFormat="1" applyFill="1" applyBorder="1">
      <alignment vertical="center"/>
    </xf>
    <xf numFmtId="178" fontId="0" fillId="12" borderId="8" xfId="0" applyNumberFormat="1" applyFill="1" applyBorder="1">
      <alignment vertical="center"/>
    </xf>
    <xf numFmtId="178" fontId="0" fillId="12" borderId="0" xfId="0" applyNumberFormat="1" applyFill="1" applyBorder="1">
      <alignment vertical="center"/>
    </xf>
    <xf numFmtId="178" fontId="0" fillId="12" borderId="7" xfId="0" applyNumberFormat="1" applyFill="1" applyBorder="1">
      <alignment vertical="center"/>
    </xf>
    <xf numFmtId="178" fontId="0" fillId="13" borderId="8" xfId="0" applyNumberFormat="1" applyFill="1" applyBorder="1">
      <alignment vertical="center"/>
    </xf>
    <xf numFmtId="178" fontId="0" fillId="13" borderId="0" xfId="0" applyNumberFormat="1" applyFill="1" applyBorder="1">
      <alignment vertical="center"/>
    </xf>
    <xf numFmtId="178" fontId="0" fillId="13" borderId="7" xfId="0" applyNumberFormat="1" applyFill="1" applyBorder="1">
      <alignment vertical="center"/>
    </xf>
    <xf numFmtId="178" fontId="0" fillId="15" borderId="8" xfId="0" applyNumberFormat="1" applyFill="1" applyBorder="1">
      <alignment vertical="center"/>
    </xf>
    <xf numFmtId="178" fontId="0" fillId="15" borderId="0" xfId="0" applyNumberFormat="1" applyFill="1" applyBorder="1">
      <alignment vertical="center"/>
    </xf>
    <xf numFmtId="178" fontId="0" fillId="15" borderId="7" xfId="0" applyNumberFormat="1" applyFill="1" applyBorder="1">
      <alignment vertical="center"/>
    </xf>
    <xf numFmtId="178" fontId="0" fillId="17" borderId="0" xfId="0" applyNumberFormat="1" applyFill="1" applyBorder="1">
      <alignment vertical="center"/>
    </xf>
    <xf numFmtId="178" fontId="0" fillId="17" borderId="7" xfId="0" applyNumberFormat="1" applyFill="1" applyBorder="1">
      <alignment vertical="center"/>
    </xf>
    <xf numFmtId="178" fontId="0" fillId="8" borderId="12" xfId="0" applyNumberFormat="1" applyFill="1" applyBorder="1">
      <alignment vertical="center"/>
    </xf>
    <xf numFmtId="178" fontId="0" fillId="8" borderId="11" xfId="0" applyNumberFormat="1" applyFill="1" applyBorder="1">
      <alignment vertical="center"/>
    </xf>
    <xf numFmtId="178" fontId="0" fillId="8" borderId="10" xfId="0" applyNumberFormat="1" applyFill="1" applyBorder="1">
      <alignment vertical="center"/>
    </xf>
    <xf numFmtId="178" fontId="0" fillId="16" borderId="11" xfId="0" applyNumberFormat="1" applyFill="1" applyBorder="1">
      <alignment vertical="center"/>
    </xf>
    <xf numFmtId="178" fontId="0" fillId="12" borderId="12" xfId="0" applyNumberFormat="1" applyFill="1" applyBorder="1">
      <alignment vertical="center"/>
    </xf>
    <xf numFmtId="178" fontId="0" fillId="12" borderId="11" xfId="0" applyNumberFormat="1" applyFill="1" applyBorder="1">
      <alignment vertical="center"/>
    </xf>
    <xf numFmtId="178" fontId="0" fillId="12" borderId="10" xfId="0" applyNumberFormat="1" applyFill="1" applyBorder="1">
      <alignment vertical="center"/>
    </xf>
    <xf numFmtId="178" fontId="0" fillId="13" borderId="12" xfId="0" applyNumberFormat="1" applyFill="1" applyBorder="1">
      <alignment vertical="center"/>
    </xf>
    <xf numFmtId="178" fontId="0" fillId="13" borderId="11" xfId="0" applyNumberFormat="1" applyFill="1" applyBorder="1">
      <alignment vertical="center"/>
    </xf>
    <xf numFmtId="178" fontId="0" fillId="13" borderId="10" xfId="0" applyNumberFormat="1" applyFill="1" applyBorder="1">
      <alignment vertical="center"/>
    </xf>
    <xf numFmtId="178" fontId="0" fillId="15" borderId="12" xfId="0" applyNumberFormat="1" applyFill="1" applyBorder="1">
      <alignment vertical="center"/>
    </xf>
    <xf numFmtId="178" fontId="0" fillId="15" borderId="11" xfId="0" applyNumberFormat="1" applyFill="1" applyBorder="1">
      <alignment vertical="center"/>
    </xf>
    <xf numFmtId="178" fontId="0" fillId="15" borderId="10" xfId="0" applyNumberFormat="1" applyFill="1" applyBorder="1">
      <alignment vertical="center"/>
    </xf>
    <xf numFmtId="178" fontId="0" fillId="17" borderId="11" xfId="0" applyNumberFormat="1" applyFill="1" applyBorder="1">
      <alignment vertical="center"/>
    </xf>
    <xf numFmtId="178" fontId="0" fillId="17" borderId="10" xfId="0" applyNumberFormat="1" applyFill="1" applyBorder="1">
      <alignment vertical="center"/>
    </xf>
    <xf numFmtId="178" fontId="0" fillId="17" borderId="0" xfId="0" applyNumberFormat="1" applyFill="1">
      <alignment vertical="center"/>
    </xf>
    <xf numFmtId="178" fontId="3" fillId="8" borderId="8" xfId="0" applyNumberFormat="1" applyFont="1" applyFill="1" applyBorder="1">
      <alignment vertical="center"/>
    </xf>
    <xf numFmtId="178" fontId="3" fillId="8" borderId="0" xfId="0" applyNumberFormat="1" applyFont="1" applyFill="1" applyBorder="1">
      <alignment vertical="center"/>
    </xf>
    <xf numFmtId="178" fontId="3" fillId="8" borderId="7" xfId="0" applyNumberFormat="1" applyFont="1" applyFill="1" applyBorder="1">
      <alignment vertical="center"/>
    </xf>
    <xf numFmtId="178" fontId="3" fillId="16" borderId="0" xfId="0" applyNumberFormat="1" applyFont="1" applyFill="1" applyBorder="1">
      <alignment vertical="center"/>
    </xf>
    <xf numFmtId="178" fontId="3" fillId="12" borderId="8" xfId="0" applyNumberFormat="1" applyFont="1" applyFill="1" applyBorder="1">
      <alignment vertical="center"/>
    </xf>
    <xf numFmtId="178" fontId="3" fillId="12" borderId="0" xfId="0" applyNumberFormat="1" applyFont="1" applyFill="1" applyBorder="1">
      <alignment vertical="center"/>
    </xf>
    <xf numFmtId="178" fontId="3" fillId="12" borderId="7" xfId="0" applyNumberFormat="1" applyFont="1" applyFill="1" applyBorder="1">
      <alignment vertical="center"/>
    </xf>
    <xf numFmtId="178" fontId="3" fillId="13" borderId="8" xfId="0" applyNumberFormat="1" applyFont="1" applyFill="1" applyBorder="1">
      <alignment vertical="center"/>
    </xf>
    <xf numFmtId="178" fontId="3" fillId="13" borderId="0" xfId="0" applyNumberFormat="1" applyFont="1" applyFill="1" applyBorder="1">
      <alignment vertical="center"/>
    </xf>
    <xf numFmtId="178" fontId="3" fillId="13" borderId="7" xfId="0" applyNumberFormat="1" applyFont="1" applyFill="1" applyBorder="1">
      <alignment vertical="center"/>
    </xf>
    <xf numFmtId="178" fontId="3" fillId="15" borderId="8" xfId="0" applyNumberFormat="1" applyFont="1" applyFill="1" applyBorder="1">
      <alignment vertical="center"/>
    </xf>
    <xf numFmtId="178" fontId="3" fillId="15" borderId="0" xfId="0" applyNumberFormat="1" applyFont="1" applyFill="1" applyBorder="1">
      <alignment vertical="center"/>
    </xf>
    <xf numFmtId="178" fontId="3" fillId="15" borderId="7" xfId="0" applyNumberFormat="1" applyFont="1" applyFill="1" applyBorder="1">
      <alignment vertical="center"/>
    </xf>
    <xf numFmtId="178" fontId="3" fillId="17" borderId="0" xfId="0" applyNumberFormat="1" applyFont="1" applyFill="1" applyBorder="1">
      <alignment vertical="center"/>
    </xf>
    <xf numFmtId="0" fontId="4" fillId="18" borderId="0" xfId="0" applyFont="1" applyFill="1" applyBorder="1">
      <alignment vertical="center"/>
    </xf>
    <xf numFmtId="0" fontId="4" fillId="14" borderId="7" xfId="0" applyFont="1" applyFill="1" applyBorder="1">
      <alignment vertical="center"/>
    </xf>
    <xf numFmtId="178" fontId="5" fillId="8" borderId="8" xfId="0" applyNumberFormat="1" applyFont="1" applyFill="1" applyBorder="1">
      <alignment vertical="center"/>
    </xf>
    <xf numFmtId="178" fontId="5" fillId="8" borderId="0" xfId="0" applyNumberFormat="1" applyFont="1" applyFill="1" applyBorder="1">
      <alignment vertical="center"/>
    </xf>
    <xf numFmtId="178" fontId="5" fillId="8" borderId="7" xfId="0" applyNumberFormat="1" applyFont="1" applyFill="1" applyBorder="1">
      <alignment vertical="center"/>
    </xf>
    <xf numFmtId="178" fontId="5" fillId="16" borderId="0" xfId="0" applyNumberFormat="1" applyFont="1" applyFill="1" applyBorder="1">
      <alignment vertical="center"/>
    </xf>
    <xf numFmtId="178" fontId="5" fillId="12" borderId="8" xfId="0" applyNumberFormat="1" applyFont="1" applyFill="1" applyBorder="1">
      <alignment vertical="center"/>
    </xf>
    <xf numFmtId="178" fontId="5" fillId="12" borderId="0" xfId="0" applyNumberFormat="1" applyFont="1" applyFill="1" applyBorder="1">
      <alignment vertical="center"/>
    </xf>
    <xf numFmtId="178" fontId="5" fillId="12" borderId="7" xfId="0" applyNumberFormat="1" applyFont="1" applyFill="1" applyBorder="1">
      <alignment vertical="center"/>
    </xf>
    <xf numFmtId="178" fontId="5" fillId="13" borderId="8" xfId="0" applyNumberFormat="1" applyFont="1" applyFill="1" applyBorder="1">
      <alignment vertical="center"/>
    </xf>
    <xf numFmtId="178" fontId="5" fillId="13" borderId="0" xfId="0" applyNumberFormat="1" applyFont="1" applyFill="1" applyBorder="1">
      <alignment vertical="center"/>
    </xf>
    <xf numFmtId="178" fontId="5" fillId="13" borderId="7" xfId="0" applyNumberFormat="1" applyFont="1" applyFill="1" applyBorder="1">
      <alignment vertical="center"/>
    </xf>
    <xf numFmtId="178" fontId="5" fillId="15" borderId="8" xfId="0" applyNumberFormat="1" applyFont="1" applyFill="1" applyBorder="1">
      <alignment vertical="center"/>
    </xf>
    <xf numFmtId="178" fontId="5" fillId="15" borderId="0" xfId="0" applyNumberFormat="1" applyFont="1" applyFill="1" applyBorder="1">
      <alignment vertical="center"/>
    </xf>
    <xf numFmtId="178" fontId="5" fillId="15" borderId="7" xfId="0" applyNumberFormat="1" applyFont="1" applyFill="1" applyBorder="1">
      <alignment vertical="center"/>
    </xf>
    <xf numFmtId="178" fontId="5" fillId="17" borderId="0" xfId="0" applyNumberFormat="1" applyFont="1" applyFill="1" applyBorder="1">
      <alignment vertical="center"/>
    </xf>
    <xf numFmtId="0" fontId="5" fillId="0" borderId="0" xfId="0" applyFont="1">
      <alignment vertical="center"/>
    </xf>
    <xf numFmtId="180" fontId="5" fillId="0" borderId="0" xfId="0" applyNumberFormat="1" applyFont="1">
      <alignment vertical="center"/>
    </xf>
    <xf numFmtId="0" fontId="5" fillId="18" borderId="0" xfId="0" applyFont="1" applyFill="1" applyBorder="1">
      <alignment vertical="center"/>
    </xf>
    <xf numFmtId="0" fontId="5" fillId="14" borderId="7" xfId="0" applyFont="1" applyFill="1" applyBorder="1">
      <alignment vertical="center"/>
    </xf>
    <xf numFmtId="176" fontId="0" fillId="0" borderId="8" xfId="0" applyNumberFormat="1" applyFill="1" applyBorder="1">
      <alignment vertical="center"/>
    </xf>
    <xf numFmtId="176" fontId="0" fillId="0" borderId="7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11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7" xfId="0" applyNumberFormat="1" applyBorder="1">
      <alignment vertical="center"/>
    </xf>
    <xf numFmtId="178" fontId="0" fillId="19" borderId="0" xfId="0" applyNumberFormat="1" applyFill="1" applyBorder="1">
      <alignment vertical="center"/>
    </xf>
    <xf numFmtId="178" fontId="0" fillId="19" borderId="11" xfId="0" applyNumberFormat="1" applyFill="1" applyBorder="1">
      <alignment vertical="center"/>
    </xf>
    <xf numFmtId="178" fontId="3" fillId="19" borderId="0" xfId="0" applyNumberFormat="1" applyFont="1" applyFill="1" applyBorder="1">
      <alignment vertical="center"/>
    </xf>
    <xf numFmtId="178" fontId="5" fillId="19" borderId="0" xfId="0" applyNumberFormat="1" applyFont="1" applyFill="1" applyBorder="1">
      <alignment vertical="center"/>
    </xf>
    <xf numFmtId="178" fontId="0" fillId="19" borderId="8" xfId="0" applyNumberFormat="1" applyFill="1" applyBorder="1">
      <alignment vertical="center"/>
    </xf>
    <xf numFmtId="178" fontId="0" fillId="19" borderId="7" xfId="0" applyNumberFormat="1" applyFill="1" applyBorder="1">
      <alignment vertical="center"/>
    </xf>
    <xf numFmtId="178" fontId="0" fillId="19" borderId="12" xfId="0" applyNumberFormat="1" applyFill="1" applyBorder="1">
      <alignment vertical="center"/>
    </xf>
    <xf numFmtId="178" fontId="3" fillId="19" borderId="8" xfId="0" applyNumberFormat="1" applyFont="1" applyFill="1" applyBorder="1">
      <alignment vertical="center"/>
    </xf>
    <xf numFmtId="178" fontId="5" fillId="19" borderId="8" xfId="0" applyNumberFormat="1" applyFont="1" applyFill="1" applyBorder="1">
      <alignment vertical="center"/>
    </xf>
    <xf numFmtId="178" fontId="0" fillId="17" borderId="2" xfId="0" applyNumberFormat="1" applyFill="1" applyBorder="1">
      <alignment vertical="center"/>
    </xf>
    <xf numFmtId="178" fontId="0" fillId="17" borderId="6" xfId="0" applyNumberFormat="1" applyFill="1" applyBorder="1">
      <alignment vertical="center"/>
    </xf>
    <xf numFmtId="178" fontId="3" fillId="17" borderId="2" xfId="0" applyNumberFormat="1" applyFont="1" applyFill="1" applyBorder="1">
      <alignment vertical="center"/>
    </xf>
    <xf numFmtId="178" fontId="5" fillId="17" borderId="2" xfId="0" applyNumberFormat="1" applyFont="1" applyFill="1" applyBorder="1">
      <alignment vertical="center"/>
    </xf>
    <xf numFmtId="179" fontId="0" fillId="19" borderId="10" xfId="0" applyNumberFormat="1" applyFill="1" applyBorder="1">
      <alignment vertical="center"/>
    </xf>
    <xf numFmtId="179" fontId="0" fillId="19" borderId="11" xfId="0" applyNumberFormat="1" applyFill="1" applyBorder="1">
      <alignment vertical="center"/>
    </xf>
    <xf numFmtId="0" fontId="0" fillId="20" borderId="8" xfId="0" applyFill="1" applyBorder="1">
      <alignment vertical="center"/>
    </xf>
    <xf numFmtId="0" fontId="0" fillId="20" borderId="12" xfId="0" applyFill="1" applyBorder="1">
      <alignment vertical="center"/>
    </xf>
    <xf numFmtId="0" fontId="2" fillId="20" borderId="7" xfId="0" applyFont="1" applyFill="1" applyBorder="1">
      <alignment vertical="center"/>
    </xf>
    <xf numFmtId="0" fontId="3" fillId="20" borderId="2" xfId="0" applyFont="1" applyFill="1" applyBorder="1">
      <alignment vertical="center"/>
    </xf>
    <xf numFmtId="0" fontId="3" fillId="20" borderId="8" xfId="0" applyFont="1" applyFill="1" applyBorder="1">
      <alignment vertical="center"/>
    </xf>
    <xf numFmtId="0" fontId="3" fillId="20" borderId="7" xfId="0" applyFont="1" applyFill="1" applyBorder="1">
      <alignment vertical="center"/>
    </xf>
    <xf numFmtId="0" fontId="5" fillId="20" borderId="8" xfId="0" applyFont="1" applyFill="1" applyBorder="1">
      <alignment vertical="center"/>
    </xf>
    <xf numFmtId="177" fontId="5" fillId="4" borderId="0" xfId="0" applyNumberFormat="1" applyFont="1" applyFill="1">
      <alignment vertical="center"/>
    </xf>
    <xf numFmtId="0" fontId="5" fillId="4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  <xf numFmtId="0" fontId="0" fillId="13" borderId="0" xfId="0" applyFill="1">
      <alignment vertical="center"/>
    </xf>
    <xf numFmtId="0" fontId="3" fillId="20" borderId="10" xfId="0" applyFont="1" applyFill="1" applyBorder="1">
      <alignment vertical="center"/>
    </xf>
    <xf numFmtId="0" fontId="3" fillId="20" borderId="6" xfId="0" applyFont="1" applyFill="1" applyBorder="1">
      <alignment vertical="center"/>
    </xf>
    <xf numFmtId="0" fontId="0" fillId="21" borderId="0" xfId="0" applyFill="1" applyBorder="1">
      <alignment vertical="center"/>
    </xf>
    <xf numFmtId="0" fontId="0" fillId="21" borderId="7" xfId="0" applyFill="1" applyBorder="1">
      <alignment vertical="center"/>
    </xf>
    <xf numFmtId="0" fontId="3" fillId="21" borderId="7" xfId="0" applyFont="1" applyFill="1" applyBorder="1">
      <alignment vertical="center"/>
    </xf>
    <xf numFmtId="0" fontId="3" fillId="21" borderId="2" xfId="0" applyFont="1" applyFill="1" applyBorder="1">
      <alignment vertical="center"/>
    </xf>
    <xf numFmtId="0" fontId="0" fillId="21" borderId="8" xfId="0" applyFill="1" applyBorder="1">
      <alignment vertical="center"/>
    </xf>
    <xf numFmtId="178" fontId="0" fillId="21" borderId="8" xfId="0" applyNumberFormat="1" applyFill="1" applyBorder="1">
      <alignment vertical="center"/>
    </xf>
    <xf numFmtId="178" fontId="0" fillId="21" borderId="0" xfId="0" applyNumberFormat="1" applyFill="1" applyBorder="1">
      <alignment vertical="center"/>
    </xf>
    <xf numFmtId="178" fontId="0" fillId="21" borderId="7" xfId="0" applyNumberFormat="1" applyFill="1" applyBorder="1">
      <alignment vertical="center"/>
    </xf>
    <xf numFmtId="178" fontId="0" fillId="21" borderId="2" xfId="0" applyNumberFormat="1" applyFill="1" applyBorder="1">
      <alignment vertical="center"/>
    </xf>
    <xf numFmtId="178" fontId="0" fillId="21" borderId="0" xfId="0" applyNumberFormat="1" applyFill="1">
      <alignment vertical="center"/>
    </xf>
    <xf numFmtId="0" fontId="0" fillId="21" borderId="0" xfId="0" applyFill="1">
      <alignment vertical="center"/>
    </xf>
    <xf numFmtId="180" fontId="0" fillId="21" borderId="0" xfId="0" applyNumberFormat="1" applyFill="1">
      <alignment vertical="center"/>
    </xf>
    <xf numFmtId="0" fontId="0" fillId="6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177" fontId="0" fillId="3" borderId="0" xfId="0" applyNumberFormat="1" applyFill="1" applyBorder="1" applyAlignment="1">
      <alignment horizontal="center" vertical="center"/>
    </xf>
    <xf numFmtId="177" fontId="0" fillId="3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1"/>
          <c:order val="0"/>
          <c:tx>
            <c:strRef>
              <c:f>[1]Sheet4!$D$2</c:f>
              <c:strCache>
                <c:ptCount val="1"/>
                <c:pt idx="0">
                  <c:v>游戏时间（战斗次数）</c:v>
                </c:pt>
              </c:strCache>
            </c:strRef>
          </c:tx>
          <c:marker>
            <c:symbol val="none"/>
          </c:marker>
          <c:val>
            <c:numRef>
              <c:f>[1]Sheet4!$D$3:$D$100</c:f>
              <c:numCache>
                <c:formatCode>General</c:formatCode>
                <c:ptCount val="98"/>
                <c:pt idx="0">
                  <c:v>1.2</c:v>
                </c:pt>
                <c:pt idx="1">
                  <c:v>1.8</c:v>
                </c:pt>
                <c:pt idx="2">
                  <c:v>2.8</c:v>
                </c:pt>
                <c:pt idx="3">
                  <c:v>4.2</c:v>
                </c:pt>
                <c:pt idx="4">
                  <c:v>6</c:v>
                </c:pt>
                <c:pt idx="5">
                  <c:v>8.1999999999999993</c:v>
                </c:pt>
                <c:pt idx="6">
                  <c:v>10.8</c:v>
                </c:pt>
                <c:pt idx="7">
                  <c:v>13.8</c:v>
                </c:pt>
                <c:pt idx="8">
                  <c:v>17.2</c:v>
                </c:pt>
                <c:pt idx="9">
                  <c:v>21</c:v>
                </c:pt>
                <c:pt idx="10">
                  <c:v>25.200000000000003</c:v>
                </c:pt>
                <c:pt idx="11">
                  <c:v>29.8</c:v>
                </c:pt>
                <c:pt idx="12">
                  <c:v>34.800000000000004</c:v>
                </c:pt>
                <c:pt idx="13">
                  <c:v>40.200000000000003</c:v>
                </c:pt>
                <c:pt idx="14">
                  <c:v>46</c:v>
                </c:pt>
                <c:pt idx="15">
                  <c:v>52.2</c:v>
                </c:pt>
                <c:pt idx="16">
                  <c:v>58.800000000000004</c:v>
                </c:pt>
                <c:pt idx="17">
                  <c:v>65.8</c:v>
                </c:pt>
                <c:pt idx="18">
                  <c:v>73.2</c:v>
                </c:pt>
                <c:pt idx="19">
                  <c:v>81</c:v>
                </c:pt>
                <c:pt idx="20">
                  <c:v>89.2</c:v>
                </c:pt>
                <c:pt idx="21">
                  <c:v>97.800000000000011</c:v>
                </c:pt>
                <c:pt idx="22">
                  <c:v>106.80000000000001</c:v>
                </c:pt>
                <c:pt idx="23">
                  <c:v>116.2</c:v>
                </c:pt>
                <c:pt idx="24">
                  <c:v>126</c:v>
                </c:pt>
                <c:pt idx="25">
                  <c:v>136.20000000000002</c:v>
                </c:pt>
                <c:pt idx="26">
                  <c:v>146.80000000000001</c:v>
                </c:pt>
                <c:pt idx="27">
                  <c:v>157.80000000000001</c:v>
                </c:pt>
                <c:pt idx="28">
                  <c:v>169.20000000000002</c:v>
                </c:pt>
                <c:pt idx="29">
                  <c:v>181</c:v>
                </c:pt>
                <c:pt idx="30">
                  <c:v>193.20000000000002</c:v>
                </c:pt>
                <c:pt idx="31">
                  <c:v>205.8</c:v>
                </c:pt>
                <c:pt idx="32">
                  <c:v>218.8</c:v>
                </c:pt>
                <c:pt idx="33">
                  <c:v>232.20000000000002</c:v>
                </c:pt>
                <c:pt idx="34">
                  <c:v>246</c:v>
                </c:pt>
                <c:pt idx="35">
                  <c:v>260.2</c:v>
                </c:pt>
                <c:pt idx="36">
                  <c:v>274.8</c:v>
                </c:pt>
                <c:pt idx="37">
                  <c:v>289.8</c:v>
                </c:pt>
                <c:pt idx="38">
                  <c:v>305.2</c:v>
                </c:pt>
                <c:pt idx="39">
                  <c:v>321</c:v>
                </c:pt>
                <c:pt idx="40">
                  <c:v>337.20000000000005</c:v>
                </c:pt>
                <c:pt idx="41">
                  <c:v>353.8</c:v>
                </c:pt>
                <c:pt idx="42">
                  <c:v>370.8</c:v>
                </c:pt>
                <c:pt idx="43">
                  <c:v>388.20000000000005</c:v>
                </c:pt>
                <c:pt idx="44">
                  <c:v>406</c:v>
                </c:pt>
                <c:pt idx="45">
                  <c:v>424.20000000000005</c:v>
                </c:pt>
                <c:pt idx="46">
                  <c:v>442.8</c:v>
                </c:pt>
                <c:pt idx="47">
                  <c:v>461.8</c:v>
                </c:pt>
                <c:pt idx="48">
                  <c:v>481.20000000000005</c:v>
                </c:pt>
                <c:pt idx="49">
                  <c:v>501</c:v>
                </c:pt>
                <c:pt idx="50">
                  <c:v>521.20000000000005</c:v>
                </c:pt>
                <c:pt idx="51">
                  <c:v>541.80000000000007</c:v>
                </c:pt>
                <c:pt idx="52">
                  <c:v>562.80000000000007</c:v>
                </c:pt>
                <c:pt idx="53">
                  <c:v>584.20000000000005</c:v>
                </c:pt>
                <c:pt idx="54">
                  <c:v>606</c:v>
                </c:pt>
                <c:pt idx="55">
                  <c:v>628.20000000000005</c:v>
                </c:pt>
                <c:pt idx="56">
                  <c:v>650.80000000000007</c:v>
                </c:pt>
                <c:pt idx="57">
                  <c:v>673.80000000000007</c:v>
                </c:pt>
                <c:pt idx="58">
                  <c:v>697.2</c:v>
                </c:pt>
                <c:pt idx="59">
                  <c:v>721</c:v>
                </c:pt>
                <c:pt idx="60">
                  <c:v>745.2</c:v>
                </c:pt>
                <c:pt idx="61">
                  <c:v>769.80000000000007</c:v>
                </c:pt>
                <c:pt idx="62">
                  <c:v>794.80000000000007</c:v>
                </c:pt>
                <c:pt idx="63">
                  <c:v>820.2</c:v>
                </c:pt>
                <c:pt idx="64">
                  <c:v>846</c:v>
                </c:pt>
                <c:pt idx="65">
                  <c:v>872.2</c:v>
                </c:pt>
                <c:pt idx="66">
                  <c:v>898.80000000000007</c:v>
                </c:pt>
                <c:pt idx="67">
                  <c:v>925.80000000000007</c:v>
                </c:pt>
                <c:pt idx="68">
                  <c:v>953.2</c:v>
                </c:pt>
                <c:pt idx="69">
                  <c:v>981</c:v>
                </c:pt>
                <c:pt idx="70">
                  <c:v>1009.2</c:v>
                </c:pt>
                <c:pt idx="71">
                  <c:v>1037.8</c:v>
                </c:pt>
                <c:pt idx="72">
                  <c:v>1066.8</c:v>
                </c:pt>
                <c:pt idx="73">
                  <c:v>1096.2</c:v>
                </c:pt>
                <c:pt idx="74">
                  <c:v>1126</c:v>
                </c:pt>
                <c:pt idx="75">
                  <c:v>1156.2</c:v>
                </c:pt>
                <c:pt idx="76">
                  <c:v>1186.8</c:v>
                </c:pt>
                <c:pt idx="77">
                  <c:v>1217.8</c:v>
                </c:pt>
                <c:pt idx="78">
                  <c:v>1249.2</c:v>
                </c:pt>
                <c:pt idx="79">
                  <c:v>1281</c:v>
                </c:pt>
                <c:pt idx="80">
                  <c:v>1313.2</c:v>
                </c:pt>
                <c:pt idx="81">
                  <c:v>1345.8000000000002</c:v>
                </c:pt>
                <c:pt idx="82">
                  <c:v>1378.8000000000002</c:v>
                </c:pt>
                <c:pt idx="83">
                  <c:v>1412.2</c:v>
                </c:pt>
                <c:pt idx="84">
                  <c:v>1446</c:v>
                </c:pt>
                <c:pt idx="85">
                  <c:v>1480.2</c:v>
                </c:pt>
                <c:pt idx="86">
                  <c:v>1514.8000000000002</c:v>
                </c:pt>
                <c:pt idx="87">
                  <c:v>1549.8000000000002</c:v>
                </c:pt>
                <c:pt idx="88">
                  <c:v>1585.2</c:v>
                </c:pt>
                <c:pt idx="89">
                  <c:v>1621</c:v>
                </c:pt>
                <c:pt idx="90">
                  <c:v>1657.2</c:v>
                </c:pt>
                <c:pt idx="91">
                  <c:v>1693.8000000000002</c:v>
                </c:pt>
                <c:pt idx="92">
                  <c:v>1730.8000000000002</c:v>
                </c:pt>
                <c:pt idx="93">
                  <c:v>1768.2</c:v>
                </c:pt>
                <c:pt idx="94">
                  <c:v>1806</c:v>
                </c:pt>
                <c:pt idx="95">
                  <c:v>1844.2</c:v>
                </c:pt>
                <c:pt idx="96">
                  <c:v>1882.8000000000002</c:v>
                </c:pt>
                <c:pt idx="97">
                  <c:v>1921.8000000000002</c:v>
                </c:pt>
              </c:numCache>
            </c:numRef>
          </c:val>
        </c:ser>
        <c:marker val="1"/>
        <c:axId val="73579904"/>
        <c:axId val="128328832"/>
      </c:lineChart>
      <c:catAx>
        <c:axId val="73579904"/>
        <c:scaling>
          <c:orientation val="minMax"/>
        </c:scaling>
        <c:axPos val="b"/>
        <c:tickLblPos val="nextTo"/>
        <c:crossAx val="128328832"/>
        <c:crosses val="autoZero"/>
        <c:auto val="1"/>
        <c:lblAlgn val="ctr"/>
        <c:lblOffset val="100"/>
      </c:catAx>
      <c:valAx>
        <c:axId val="128328832"/>
        <c:scaling>
          <c:orientation val="minMax"/>
        </c:scaling>
        <c:axPos val="l"/>
        <c:majorGridlines/>
        <c:numFmt formatCode="General" sourceLinked="1"/>
        <c:tickLblPos val="nextTo"/>
        <c:crossAx val="73579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[1]Sheet4!$F$2</c:f>
              <c:strCache>
                <c:ptCount val="1"/>
                <c:pt idx="0">
                  <c:v>高端玩家</c:v>
                </c:pt>
              </c:strCache>
            </c:strRef>
          </c:tx>
          <c:marker>
            <c:symbol val="none"/>
          </c:marker>
          <c:val>
            <c:numRef>
              <c:f>[1]Sheet4!$F$3:$F$100</c:f>
              <c:numCache>
                <c:formatCode>General</c:formatCode>
                <c:ptCount val="98"/>
                <c:pt idx="0">
                  <c:v>1200</c:v>
                </c:pt>
                <c:pt idx="1">
                  <c:v>1320</c:v>
                </c:pt>
                <c:pt idx="2">
                  <c:v>1440</c:v>
                </c:pt>
                <c:pt idx="3">
                  <c:v>1560</c:v>
                </c:pt>
                <c:pt idx="4">
                  <c:v>1680</c:v>
                </c:pt>
                <c:pt idx="5">
                  <c:v>1800</c:v>
                </c:pt>
                <c:pt idx="6">
                  <c:v>1920</c:v>
                </c:pt>
                <c:pt idx="7">
                  <c:v>2040</c:v>
                </c:pt>
                <c:pt idx="8">
                  <c:v>2160</c:v>
                </c:pt>
                <c:pt idx="9">
                  <c:v>2280</c:v>
                </c:pt>
                <c:pt idx="10">
                  <c:v>2400</c:v>
                </c:pt>
                <c:pt idx="11">
                  <c:v>2520</c:v>
                </c:pt>
                <c:pt idx="12">
                  <c:v>2640</c:v>
                </c:pt>
                <c:pt idx="13">
                  <c:v>2760</c:v>
                </c:pt>
                <c:pt idx="14">
                  <c:v>2880</c:v>
                </c:pt>
                <c:pt idx="15">
                  <c:v>3000</c:v>
                </c:pt>
                <c:pt idx="16">
                  <c:v>3120</c:v>
                </c:pt>
                <c:pt idx="17">
                  <c:v>3240</c:v>
                </c:pt>
                <c:pt idx="18">
                  <c:v>3360</c:v>
                </c:pt>
                <c:pt idx="19">
                  <c:v>3480</c:v>
                </c:pt>
                <c:pt idx="20">
                  <c:v>3600</c:v>
                </c:pt>
                <c:pt idx="21">
                  <c:v>3720</c:v>
                </c:pt>
                <c:pt idx="22">
                  <c:v>3840</c:v>
                </c:pt>
                <c:pt idx="23">
                  <c:v>3960</c:v>
                </c:pt>
                <c:pt idx="24">
                  <c:v>4080</c:v>
                </c:pt>
                <c:pt idx="25">
                  <c:v>4200</c:v>
                </c:pt>
                <c:pt idx="26">
                  <c:v>4320</c:v>
                </c:pt>
                <c:pt idx="27">
                  <c:v>4440</c:v>
                </c:pt>
                <c:pt idx="28">
                  <c:v>4560</c:v>
                </c:pt>
                <c:pt idx="29">
                  <c:v>4680</c:v>
                </c:pt>
                <c:pt idx="30">
                  <c:v>4800</c:v>
                </c:pt>
                <c:pt idx="31">
                  <c:v>4920</c:v>
                </c:pt>
                <c:pt idx="32">
                  <c:v>5040</c:v>
                </c:pt>
                <c:pt idx="33">
                  <c:v>5160</c:v>
                </c:pt>
                <c:pt idx="34">
                  <c:v>5280</c:v>
                </c:pt>
                <c:pt idx="35">
                  <c:v>5400</c:v>
                </c:pt>
                <c:pt idx="36">
                  <c:v>5520</c:v>
                </c:pt>
                <c:pt idx="37">
                  <c:v>5640</c:v>
                </c:pt>
                <c:pt idx="38">
                  <c:v>5760</c:v>
                </c:pt>
                <c:pt idx="39">
                  <c:v>5880</c:v>
                </c:pt>
                <c:pt idx="40">
                  <c:v>6000</c:v>
                </c:pt>
                <c:pt idx="41">
                  <c:v>6120</c:v>
                </c:pt>
                <c:pt idx="42">
                  <c:v>6240</c:v>
                </c:pt>
                <c:pt idx="43">
                  <c:v>6360</c:v>
                </c:pt>
                <c:pt idx="44">
                  <c:v>6480</c:v>
                </c:pt>
                <c:pt idx="45">
                  <c:v>6600</c:v>
                </c:pt>
                <c:pt idx="46">
                  <c:v>6720</c:v>
                </c:pt>
                <c:pt idx="47">
                  <c:v>6840</c:v>
                </c:pt>
                <c:pt idx="48">
                  <c:v>6960</c:v>
                </c:pt>
                <c:pt idx="49">
                  <c:v>7080</c:v>
                </c:pt>
                <c:pt idx="50">
                  <c:v>7200</c:v>
                </c:pt>
                <c:pt idx="51">
                  <c:v>7320</c:v>
                </c:pt>
                <c:pt idx="52">
                  <c:v>7440</c:v>
                </c:pt>
                <c:pt idx="53">
                  <c:v>7560</c:v>
                </c:pt>
                <c:pt idx="54">
                  <c:v>7680</c:v>
                </c:pt>
                <c:pt idx="55">
                  <c:v>7800</c:v>
                </c:pt>
                <c:pt idx="56">
                  <c:v>7920</c:v>
                </c:pt>
                <c:pt idx="57">
                  <c:v>8040</c:v>
                </c:pt>
                <c:pt idx="58">
                  <c:v>8160</c:v>
                </c:pt>
                <c:pt idx="59">
                  <c:v>8280</c:v>
                </c:pt>
                <c:pt idx="60">
                  <c:v>8400</c:v>
                </c:pt>
                <c:pt idx="61">
                  <c:v>8520</c:v>
                </c:pt>
                <c:pt idx="62">
                  <c:v>8640</c:v>
                </c:pt>
                <c:pt idx="63">
                  <c:v>8760</c:v>
                </c:pt>
                <c:pt idx="64">
                  <c:v>8880</c:v>
                </c:pt>
                <c:pt idx="65">
                  <c:v>9000</c:v>
                </c:pt>
                <c:pt idx="66">
                  <c:v>9120</c:v>
                </c:pt>
                <c:pt idx="67">
                  <c:v>9240</c:v>
                </c:pt>
                <c:pt idx="68">
                  <c:v>9360</c:v>
                </c:pt>
                <c:pt idx="69">
                  <c:v>9480</c:v>
                </c:pt>
                <c:pt idx="70">
                  <c:v>9600</c:v>
                </c:pt>
                <c:pt idx="71">
                  <c:v>9720</c:v>
                </c:pt>
                <c:pt idx="72">
                  <c:v>9840</c:v>
                </c:pt>
                <c:pt idx="73">
                  <c:v>9960</c:v>
                </c:pt>
                <c:pt idx="74">
                  <c:v>10080</c:v>
                </c:pt>
                <c:pt idx="75">
                  <c:v>10200</c:v>
                </c:pt>
                <c:pt idx="76">
                  <c:v>10320</c:v>
                </c:pt>
                <c:pt idx="77">
                  <c:v>10440</c:v>
                </c:pt>
                <c:pt idx="78">
                  <c:v>10560</c:v>
                </c:pt>
                <c:pt idx="79">
                  <c:v>10680</c:v>
                </c:pt>
                <c:pt idx="80">
                  <c:v>10800</c:v>
                </c:pt>
                <c:pt idx="81">
                  <c:v>10920</c:v>
                </c:pt>
                <c:pt idx="82">
                  <c:v>11040</c:v>
                </c:pt>
                <c:pt idx="83">
                  <c:v>11160</c:v>
                </c:pt>
                <c:pt idx="84">
                  <c:v>11280</c:v>
                </c:pt>
                <c:pt idx="85">
                  <c:v>11400</c:v>
                </c:pt>
                <c:pt idx="86">
                  <c:v>11520</c:v>
                </c:pt>
                <c:pt idx="87">
                  <c:v>11640</c:v>
                </c:pt>
                <c:pt idx="88">
                  <c:v>11760</c:v>
                </c:pt>
                <c:pt idx="89">
                  <c:v>11880</c:v>
                </c:pt>
                <c:pt idx="90">
                  <c:v>12000</c:v>
                </c:pt>
                <c:pt idx="91">
                  <c:v>12120</c:v>
                </c:pt>
                <c:pt idx="92">
                  <c:v>12240</c:v>
                </c:pt>
                <c:pt idx="93">
                  <c:v>12360</c:v>
                </c:pt>
                <c:pt idx="94">
                  <c:v>12480</c:v>
                </c:pt>
                <c:pt idx="95">
                  <c:v>12600</c:v>
                </c:pt>
                <c:pt idx="96">
                  <c:v>12720</c:v>
                </c:pt>
                <c:pt idx="97">
                  <c:v>12840</c:v>
                </c:pt>
              </c:numCache>
            </c:numRef>
          </c:val>
        </c:ser>
        <c:ser>
          <c:idx val="1"/>
          <c:order val="1"/>
          <c:tx>
            <c:strRef>
              <c:f>[1]Sheet4!$G$2</c:f>
              <c:strCache>
                <c:ptCount val="1"/>
                <c:pt idx="0">
                  <c:v>普通玩家</c:v>
                </c:pt>
              </c:strCache>
            </c:strRef>
          </c:tx>
          <c:marker>
            <c:symbol val="none"/>
          </c:marker>
          <c:val>
            <c:numRef>
              <c:f>[1]Sheet4!$G$3:$G$100</c:f>
              <c:numCache>
                <c:formatCode>General</c:formatCode>
                <c:ptCount val="98"/>
                <c:pt idx="0">
                  <c:v>1100</c:v>
                </c:pt>
                <c:pt idx="1">
                  <c:v>1210</c:v>
                </c:pt>
                <c:pt idx="2">
                  <c:v>1320</c:v>
                </c:pt>
                <c:pt idx="3">
                  <c:v>1430.0000000000002</c:v>
                </c:pt>
                <c:pt idx="4">
                  <c:v>1540.0000000000002</c:v>
                </c:pt>
                <c:pt idx="5">
                  <c:v>1650.0000000000002</c:v>
                </c:pt>
                <c:pt idx="6">
                  <c:v>1760.0000000000002</c:v>
                </c:pt>
                <c:pt idx="7">
                  <c:v>1870.0000000000002</c:v>
                </c:pt>
                <c:pt idx="8">
                  <c:v>1980.0000000000002</c:v>
                </c:pt>
                <c:pt idx="9">
                  <c:v>2090</c:v>
                </c:pt>
                <c:pt idx="10">
                  <c:v>2200</c:v>
                </c:pt>
                <c:pt idx="11">
                  <c:v>2310</c:v>
                </c:pt>
                <c:pt idx="12">
                  <c:v>2420</c:v>
                </c:pt>
                <c:pt idx="13">
                  <c:v>2530</c:v>
                </c:pt>
                <c:pt idx="14">
                  <c:v>2640</c:v>
                </c:pt>
                <c:pt idx="15">
                  <c:v>2750</c:v>
                </c:pt>
                <c:pt idx="16">
                  <c:v>2860.0000000000005</c:v>
                </c:pt>
                <c:pt idx="17">
                  <c:v>2970.0000000000005</c:v>
                </c:pt>
                <c:pt idx="18">
                  <c:v>3080.0000000000005</c:v>
                </c:pt>
                <c:pt idx="19">
                  <c:v>3190.0000000000005</c:v>
                </c:pt>
                <c:pt idx="20">
                  <c:v>3300.0000000000005</c:v>
                </c:pt>
                <c:pt idx="21">
                  <c:v>3410.0000000000005</c:v>
                </c:pt>
                <c:pt idx="22">
                  <c:v>3520.0000000000005</c:v>
                </c:pt>
                <c:pt idx="23">
                  <c:v>3630.0000000000005</c:v>
                </c:pt>
                <c:pt idx="24">
                  <c:v>3740.0000000000005</c:v>
                </c:pt>
                <c:pt idx="25">
                  <c:v>3850.0000000000005</c:v>
                </c:pt>
                <c:pt idx="26">
                  <c:v>3960.0000000000005</c:v>
                </c:pt>
                <c:pt idx="27">
                  <c:v>4070.0000000000005</c:v>
                </c:pt>
                <c:pt idx="28">
                  <c:v>4180</c:v>
                </c:pt>
                <c:pt idx="29">
                  <c:v>4290</c:v>
                </c:pt>
                <c:pt idx="30">
                  <c:v>4400</c:v>
                </c:pt>
                <c:pt idx="31">
                  <c:v>4510</c:v>
                </c:pt>
                <c:pt idx="32">
                  <c:v>4620</c:v>
                </c:pt>
                <c:pt idx="33">
                  <c:v>4730</c:v>
                </c:pt>
                <c:pt idx="34">
                  <c:v>4840</c:v>
                </c:pt>
                <c:pt idx="35">
                  <c:v>4950</c:v>
                </c:pt>
                <c:pt idx="36">
                  <c:v>5060</c:v>
                </c:pt>
                <c:pt idx="37">
                  <c:v>5170</c:v>
                </c:pt>
                <c:pt idx="38">
                  <c:v>5280</c:v>
                </c:pt>
                <c:pt idx="39">
                  <c:v>5390</c:v>
                </c:pt>
                <c:pt idx="40">
                  <c:v>5500</c:v>
                </c:pt>
                <c:pt idx="41">
                  <c:v>5610</c:v>
                </c:pt>
                <c:pt idx="42">
                  <c:v>5720.0000000000009</c:v>
                </c:pt>
                <c:pt idx="43">
                  <c:v>5830.0000000000009</c:v>
                </c:pt>
                <c:pt idx="44">
                  <c:v>5940.0000000000009</c:v>
                </c:pt>
                <c:pt idx="45">
                  <c:v>6050.0000000000009</c:v>
                </c:pt>
                <c:pt idx="46">
                  <c:v>6160.0000000000009</c:v>
                </c:pt>
                <c:pt idx="47">
                  <c:v>6270.0000000000009</c:v>
                </c:pt>
                <c:pt idx="48">
                  <c:v>6380.0000000000009</c:v>
                </c:pt>
                <c:pt idx="49">
                  <c:v>6490.0000000000009</c:v>
                </c:pt>
                <c:pt idx="50">
                  <c:v>6600.0000000000009</c:v>
                </c:pt>
                <c:pt idx="51">
                  <c:v>6710.0000000000009</c:v>
                </c:pt>
                <c:pt idx="52">
                  <c:v>6820.0000000000009</c:v>
                </c:pt>
                <c:pt idx="53">
                  <c:v>6930.0000000000009</c:v>
                </c:pt>
                <c:pt idx="54">
                  <c:v>7040.0000000000009</c:v>
                </c:pt>
                <c:pt idx="55">
                  <c:v>7150.0000000000009</c:v>
                </c:pt>
                <c:pt idx="56">
                  <c:v>7260.0000000000009</c:v>
                </c:pt>
                <c:pt idx="57">
                  <c:v>7370.0000000000009</c:v>
                </c:pt>
                <c:pt idx="58">
                  <c:v>7480.0000000000009</c:v>
                </c:pt>
                <c:pt idx="59">
                  <c:v>7590.0000000000009</c:v>
                </c:pt>
                <c:pt idx="60">
                  <c:v>7700.0000000000009</c:v>
                </c:pt>
                <c:pt idx="61">
                  <c:v>7810.0000000000009</c:v>
                </c:pt>
                <c:pt idx="62">
                  <c:v>7920.0000000000009</c:v>
                </c:pt>
                <c:pt idx="63">
                  <c:v>8030.0000000000009</c:v>
                </c:pt>
                <c:pt idx="64">
                  <c:v>8140.0000000000009</c:v>
                </c:pt>
                <c:pt idx="65">
                  <c:v>8250</c:v>
                </c:pt>
                <c:pt idx="66">
                  <c:v>8360</c:v>
                </c:pt>
                <c:pt idx="67">
                  <c:v>8470</c:v>
                </c:pt>
                <c:pt idx="68">
                  <c:v>8580</c:v>
                </c:pt>
                <c:pt idx="69">
                  <c:v>8690</c:v>
                </c:pt>
                <c:pt idx="70">
                  <c:v>8800</c:v>
                </c:pt>
                <c:pt idx="71">
                  <c:v>8910</c:v>
                </c:pt>
                <c:pt idx="72">
                  <c:v>9020</c:v>
                </c:pt>
                <c:pt idx="73">
                  <c:v>9130</c:v>
                </c:pt>
                <c:pt idx="74">
                  <c:v>9240</c:v>
                </c:pt>
                <c:pt idx="75">
                  <c:v>9350</c:v>
                </c:pt>
                <c:pt idx="76">
                  <c:v>9460</c:v>
                </c:pt>
                <c:pt idx="77">
                  <c:v>9570</c:v>
                </c:pt>
                <c:pt idx="78">
                  <c:v>9680</c:v>
                </c:pt>
                <c:pt idx="79">
                  <c:v>9790</c:v>
                </c:pt>
                <c:pt idx="80">
                  <c:v>9900</c:v>
                </c:pt>
                <c:pt idx="81">
                  <c:v>10010</c:v>
                </c:pt>
                <c:pt idx="82">
                  <c:v>10120</c:v>
                </c:pt>
                <c:pt idx="83">
                  <c:v>10230</c:v>
                </c:pt>
                <c:pt idx="84">
                  <c:v>10340</c:v>
                </c:pt>
                <c:pt idx="85">
                  <c:v>10450</c:v>
                </c:pt>
                <c:pt idx="86">
                  <c:v>10560</c:v>
                </c:pt>
                <c:pt idx="87">
                  <c:v>10670</c:v>
                </c:pt>
                <c:pt idx="88">
                  <c:v>10780</c:v>
                </c:pt>
                <c:pt idx="89">
                  <c:v>10890</c:v>
                </c:pt>
                <c:pt idx="90">
                  <c:v>11000</c:v>
                </c:pt>
                <c:pt idx="91">
                  <c:v>11110</c:v>
                </c:pt>
                <c:pt idx="92">
                  <c:v>11220</c:v>
                </c:pt>
                <c:pt idx="93">
                  <c:v>11330.000000000002</c:v>
                </c:pt>
                <c:pt idx="94">
                  <c:v>11440.000000000002</c:v>
                </c:pt>
                <c:pt idx="95">
                  <c:v>11550.000000000002</c:v>
                </c:pt>
                <c:pt idx="96">
                  <c:v>11660.000000000002</c:v>
                </c:pt>
                <c:pt idx="97">
                  <c:v>11770.000000000002</c:v>
                </c:pt>
              </c:numCache>
            </c:numRef>
          </c:val>
        </c:ser>
        <c:ser>
          <c:idx val="2"/>
          <c:order val="2"/>
          <c:tx>
            <c:strRef>
              <c:f>[1]Sheet4!$H$2</c:f>
              <c:strCache>
                <c:ptCount val="1"/>
                <c:pt idx="0">
                  <c:v>2b玩家</c:v>
                </c:pt>
              </c:strCache>
            </c:strRef>
          </c:tx>
          <c:marker>
            <c:symbol val="none"/>
          </c:marker>
          <c:val>
            <c:numRef>
              <c:f>[1]Sheet4!$H$3:$H$100</c:f>
              <c:numCache>
                <c:formatCode>General</c:formatCode>
                <c:ptCount val="98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</c:numCache>
            </c:numRef>
          </c:val>
        </c:ser>
        <c:marker val="1"/>
        <c:axId val="128346752"/>
        <c:axId val="128352640"/>
      </c:lineChart>
      <c:catAx>
        <c:axId val="128346752"/>
        <c:scaling>
          <c:orientation val="minMax"/>
        </c:scaling>
        <c:axPos val="b"/>
        <c:tickLblPos val="nextTo"/>
        <c:crossAx val="128352640"/>
        <c:crosses val="autoZero"/>
        <c:auto val="1"/>
        <c:lblAlgn val="ctr"/>
        <c:lblOffset val="100"/>
      </c:catAx>
      <c:valAx>
        <c:axId val="128352640"/>
        <c:scaling>
          <c:orientation val="minMax"/>
        </c:scaling>
        <c:axPos val="l"/>
        <c:majorGridlines/>
        <c:numFmt formatCode="General" sourceLinked="1"/>
        <c:tickLblPos val="nextTo"/>
        <c:crossAx val="128346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[1]Sheet4!$I$12</c:f>
              <c:strCache>
                <c:ptCount val="1"/>
                <c:pt idx="0">
                  <c:v>低级打高级</c:v>
                </c:pt>
              </c:strCache>
            </c:strRef>
          </c:tx>
          <c:marker>
            <c:symbol val="none"/>
          </c:marker>
          <c:val>
            <c:numRef>
              <c:f>[1]Sheet4!$I$13:$I$100</c:f>
              <c:numCache>
                <c:formatCode>General</c:formatCode>
                <c:ptCount val="88"/>
                <c:pt idx="0">
                  <c:v>59.999999999999993</c:v>
                </c:pt>
                <c:pt idx="1">
                  <c:v>57.272727272727266</c:v>
                </c:pt>
                <c:pt idx="2">
                  <c:v>55</c:v>
                </c:pt>
                <c:pt idx="3">
                  <c:v>53.07692307692308</c:v>
                </c:pt>
                <c:pt idx="4">
                  <c:v>51.428571428571423</c:v>
                </c:pt>
                <c:pt idx="5">
                  <c:v>50</c:v>
                </c:pt>
                <c:pt idx="6">
                  <c:v>48.750000000000007</c:v>
                </c:pt>
                <c:pt idx="7">
                  <c:v>47.647058823529413</c:v>
                </c:pt>
                <c:pt idx="8">
                  <c:v>46.666666666666664</c:v>
                </c:pt>
                <c:pt idx="9">
                  <c:v>45.789473684210527</c:v>
                </c:pt>
                <c:pt idx="10">
                  <c:v>45</c:v>
                </c:pt>
                <c:pt idx="11">
                  <c:v>44.285714285714285</c:v>
                </c:pt>
                <c:pt idx="12">
                  <c:v>43.63636363636364</c:v>
                </c:pt>
                <c:pt idx="13">
                  <c:v>43.043478260869563</c:v>
                </c:pt>
                <c:pt idx="14">
                  <c:v>42.500000000000007</c:v>
                </c:pt>
                <c:pt idx="15">
                  <c:v>42</c:v>
                </c:pt>
                <c:pt idx="16">
                  <c:v>41.538461538461547</c:v>
                </c:pt>
                <c:pt idx="17">
                  <c:v>41.111111111111114</c:v>
                </c:pt>
                <c:pt idx="18">
                  <c:v>40.714285714285715</c:v>
                </c:pt>
                <c:pt idx="19">
                  <c:v>40.344827586206897</c:v>
                </c:pt>
                <c:pt idx="20">
                  <c:v>40</c:v>
                </c:pt>
                <c:pt idx="21">
                  <c:v>39.677419354838705</c:v>
                </c:pt>
                <c:pt idx="22">
                  <c:v>39.375</c:v>
                </c:pt>
                <c:pt idx="23">
                  <c:v>39.090909090909086</c:v>
                </c:pt>
                <c:pt idx="24">
                  <c:v>38.823529411764703</c:v>
                </c:pt>
                <c:pt idx="25">
                  <c:v>38.571428571428569</c:v>
                </c:pt>
                <c:pt idx="26">
                  <c:v>38.333333333333329</c:v>
                </c:pt>
                <c:pt idx="27">
                  <c:v>38.108108108108105</c:v>
                </c:pt>
                <c:pt idx="28">
                  <c:v>37.89473684210526</c:v>
                </c:pt>
                <c:pt idx="29">
                  <c:v>37.692307692307686</c:v>
                </c:pt>
                <c:pt idx="30">
                  <c:v>37.499999999999993</c:v>
                </c:pt>
                <c:pt idx="31">
                  <c:v>37.317073170731703</c:v>
                </c:pt>
                <c:pt idx="32">
                  <c:v>37.142857142857139</c:v>
                </c:pt>
                <c:pt idx="33">
                  <c:v>36.97674418604651</c:v>
                </c:pt>
                <c:pt idx="34">
                  <c:v>36.81818181818182</c:v>
                </c:pt>
                <c:pt idx="35">
                  <c:v>36.666666666666664</c:v>
                </c:pt>
                <c:pt idx="36">
                  <c:v>36.521739130434781</c:v>
                </c:pt>
                <c:pt idx="37">
                  <c:v>36.382978723404257</c:v>
                </c:pt>
                <c:pt idx="38">
                  <c:v>36.250000000000007</c:v>
                </c:pt>
                <c:pt idx="39">
                  <c:v>36.122448979591844</c:v>
                </c:pt>
                <c:pt idx="40">
                  <c:v>36</c:v>
                </c:pt>
                <c:pt idx="41">
                  <c:v>35.882352941176478</c:v>
                </c:pt>
                <c:pt idx="42">
                  <c:v>35.769230769230774</c:v>
                </c:pt>
                <c:pt idx="43">
                  <c:v>35.660377358490571</c:v>
                </c:pt>
                <c:pt idx="44">
                  <c:v>35.555555555555557</c:v>
                </c:pt>
                <c:pt idx="45">
                  <c:v>35.45454545454546</c:v>
                </c:pt>
                <c:pt idx="46">
                  <c:v>35.357142857142861</c:v>
                </c:pt>
                <c:pt idx="47">
                  <c:v>35.26315789473685</c:v>
                </c:pt>
                <c:pt idx="48">
                  <c:v>35.172413793103452</c:v>
                </c:pt>
                <c:pt idx="49">
                  <c:v>35.084745762711869</c:v>
                </c:pt>
                <c:pt idx="50">
                  <c:v>35.000000000000007</c:v>
                </c:pt>
                <c:pt idx="51">
                  <c:v>34.918032786885249</c:v>
                </c:pt>
                <c:pt idx="52">
                  <c:v>34.838709677419359</c:v>
                </c:pt>
                <c:pt idx="53">
                  <c:v>34.761904761904766</c:v>
                </c:pt>
                <c:pt idx="54">
                  <c:v>34.687500000000007</c:v>
                </c:pt>
                <c:pt idx="55">
                  <c:v>34.615384615384613</c:v>
                </c:pt>
                <c:pt idx="56">
                  <c:v>34.54545454545454</c:v>
                </c:pt>
                <c:pt idx="57">
                  <c:v>34.477611940298502</c:v>
                </c:pt>
                <c:pt idx="58">
                  <c:v>34.411764705882348</c:v>
                </c:pt>
                <c:pt idx="59">
                  <c:v>34.347826086956516</c:v>
                </c:pt>
                <c:pt idx="60">
                  <c:v>34.285714285714285</c:v>
                </c:pt>
                <c:pt idx="61">
                  <c:v>34.225352112676049</c:v>
                </c:pt>
                <c:pt idx="62">
                  <c:v>34.166666666666657</c:v>
                </c:pt>
                <c:pt idx="63">
                  <c:v>34.109589041095887</c:v>
                </c:pt>
                <c:pt idx="64">
                  <c:v>34.054054054054049</c:v>
                </c:pt>
                <c:pt idx="65">
                  <c:v>33.999999999999993</c:v>
                </c:pt>
                <c:pt idx="66">
                  <c:v>33.94736842105263</c:v>
                </c:pt>
                <c:pt idx="67">
                  <c:v>33.896103896103888</c:v>
                </c:pt>
                <c:pt idx="68">
                  <c:v>33.84615384615384</c:v>
                </c:pt>
                <c:pt idx="69">
                  <c:v>33.797468354430379</c:v>
                </c:pt>
                <c:pt idx="70">
                  <c:v>33.749999999999993</c:v>
                </c:pt>
                <c:pt idx="71">
                  <c:v>33.703703703703695</c:v>
                </c:pt>
                <c:pt idx="72">
                  <c:v>33.658536585365852</c:v>
                </c:pt>
                <c:pt idx="73">
                  <c:v>33.614457831325296</c:v>
                </c:pt>
                <c:pt idx="74">
                  <c:v>33.571428571428562</c:v>
                </c:pt>
                <c:pt idx="75">
                  <c:v>33.529411764705877</c:v>
                </c:pt>
                <c:pt idx="76">
                  <c:v>33.488372093023251</c:v>
                </c:pt>
                <c:pt idx="77">
                  <c:v>33.448275862068961</c:v>
                </c:pt>
                <c:pt idx="78">
                  <c:v>33.409090909090907</c:v>
                </c:pt>
                <c:pt idx="79">
                  <c:v>33.370786516853926</c:v>
                </c:pt>
                <c:pt idx="80">
                  <c:v>33.333333333333329</c:v>
                </c:pt>
                <c:pt idx="81">
                  <c:v>33.296703296703292</c:v>
                </c:pt>
                <c:pt idx="82">
                  <c:v>33.260869565217391</c:v>
                </c:pt>
                <c:pt idx="83">
                  <c:v>33.225806451612904</c:v>
                </c:pt>
                <c:pt idx="84">
                  <c:v>33.191489361702132</c:v>
                </c:pt>
                <c:pt idx="85">
                  <c:v>33.15789473684211</c:v>
                </c:pt>
                <c:pt idx="86">
                  <c:v>33.125000000000007</c:v>
                </c:pt>
                <c:pt idx="87">
                  <c:v>33.092783505154642</c:v>
                </c:pt>
              </c:numCache>
            </c:numRef>
          </c:val>
        </c:ser>
        <c:ser>
          <c:idx val="1"/>
          <c:order val="1"/>
          <c:tx>
            <c:strRef>
              <c:f>[1]Sheet4!$J$12</c:f>
              <c:strCache>
                <c:ptCount val="1"/>
                <c:pt idx="0">
                  <c:v>高级打低级</c:v>
                </c:pt>
              </c:strCache>
            </c:strRef>
          </c:tx>
          <c:marker>
            <c:symbol val="none"/>
          </c:marker>
          <c:val>
            <c:numRef>
              <c:f>[1]Sheet4!$J$13:$J$100</c:f>
              <c:numCache>
                <c:formatCode>General</c:formatCode>
                <c:ptCount val="88"/>
                <c:pt idx="0">
                  <c:v>14.999999999999998</c:v>
                </c:pt>
                <c:pt idx="1">
                  <c:v>15.714285714285712</c:v>
                </c:pt>
                <c:pt idx="2">
                  <c:v>16.363636363636363</c:v>
                </c:pt>
                <c:pt idx="3">
                  <c:v>16.956521739130437</c:v>
                </c:pt>
                <c:pt idx="4">
                  <c:v>17.500000000000004</c:v>
                </c:pt>
                <c:pt idx="5">
                  <c:v>18</c:v>
                </c:pt>
                <c:pt idx="6">
                  <c:v>18.461538461538463</c:v>
                </c:pt>
                <c:pt idx="7">
                  <c:v>18.888888888888893</c:v>
                </c:pt>
                <c:pt idx="8">
                  <c:v>19.285714285714288</c:v>
                </c:pt>
                <c:pt idx="9">
                  <c:v>19.655172413793103</c:v>
                </c:pt>
                <c:pt idx="10">
                  <c:v>20</c:v>
                </c:pt>
                <c:pt idx="11">
                  <c:v>20.322580645161288</c:v>
                </c:pt>
                <c:pt idx="12">
                  <c:v>20.625</c:v>
                </c:pt>
                <c:pt idx="13">
                  <c:v>20.909090909090907</c:v>
                </c:pt>
                <c:pt idx="14">
                  <c:v>21.17647058823529</c:v>
                </c:pt>
                <c:pt idx="15">
                  <c:v>21.428571428571427</c:v>
                </c:pt>
                <c:pt idx="16">
                  <c:v>21.666666666666664</c:v>
                </c:pt>
                <c:pt idx="17">
                  <c:v>21.891891891891891</c:v>
                </c:pt>
                <c:pt idx="18">
                  <c:v>22.10526315789474</c:v>
                </c:pt>
                <c:pt idx="19">
                  <c:v>22.307692307692307</c:v>
                </c:pt>
                <c:pt idx="20">
                  <c:v>22.5</c:v>
                </c:pt>
                <c:pt idx="21">
                  <c:v>22.682926829268293</c:v>
                </c:pt>
                <c:pt idx="22">
                  <c:v>22.857142857142858</c:v>
                </c:pt>
                <c:pt idx="23">
                  <c:v>23.02325581395349</c:v>
                </c:pt>
                <c:pt idx="24">
                  <c:v>23.181818181818183</c:v>
                </c:pt>
                <c:pt idx="25">
                  <c:v>23.333333333333332</c:v>
                </c:pt>
                <c:pt idx="26">
                  <c:v>23.478260869565219</c:v>
                </c:pt>
                <c:pt idx="27">
                  <c:v>23.617021276595747</c:v>
                </c:pt>
                <c:pt idx="28">
                  <c:v>23.75</c:v>
                </c:pt>
                <c:pt idx="29">
                  <c:v>23.877551020408166</c:v>
                </c:pt>
                <c:pt idx="30">
                  <c:v>24</c:v>
                </c:pt>
                <c:pt idx="31">
                  <c:v>24.117647058823529</c:v>
                </c:pt>
                <c:pt idx="32">
                  <c:v>24.230769230769234</c:v>
                </c:pt>
                <c:pt idx="33">
                  <c:v>24.339622641509433</c:v>
                </c:pt>
                <c:pt idx="34">
                  <c:v>24.444444444444443</c:v>
                </c:pt>
                <c:pt idx="35">
                  <c:v>24.545454545454547</c:v>
                </c:pt>
                <c:pt idx="36">
                  <c:v>24.642857142857142</c:v>
                </c:pt>
                <c:pt idx="37">
                  <c:v>24.736842105263158</c:v>
                </c:pt>
                <c:pt idx="38">
                  <c:v>24.827586206896552</c:v>
                </c:pt>
                <c:pt idx="39">
                  <c:v>24.915254237288135</c:v>
                </c:pt>
                <c:pt idx="40">
                  <c:v>25</c:v>
                </c:pt>
                <c:pt idx="41">
                  <c:v>25.081967213114755</c:v>
                </c:pt>
                <c:pt idx="42">
                  <c:v>25.161290322580648</c:v>
                </c:pt>
                <c:pt idx="43">
                  <c:v>25.238095238095241</c:v>
                </c:pt>
                <c:pt idx="44">
                  <c:v>25.312500000000004</c:v>
                </c:pt>
                <c:pt idx="45">
                  <c:v>25.384615384615383</c:v>
                </c:pt>
                <c:pt idx="46">
                  <c:v>25.454545454545457</c:v>
                </c:pt>
                <c:pt idx="47">
                  <c:v>25.522388059701491</c:v>
                </c:pt>
                <c:pt idx="48">
                  <c:v>25.588235294117649</c:v>
                </c:pt>
                <c:pt idx="49">
                  <c:v>25.65217391304348</c:v>
                </c:pt>
                <c:pt idx="50">
                  <c:v>25.714285714285715</c:v>
                </c:pt>
                <c:pt idx="51">
                  <c:v>25.774647887323944</c:v>
                </c:pt>
                <c:pt idx="52">
                  <c:v>25.833333333333332</c:v>
                </c:pt>
                <c:pt idx="53">
                  <c:v>25.890410958904113</c:v>
                </c:pt>
                <c:pt idx="54">
                  <c:v>25.945945945945947</c:v>
                </c:pt>
                <c:pt idx="55">
                  <c:v>25.999999999999996</c:v>
                </c:pt>
                <c:pt idx="56">
                  <c:v>26.05263157894737</c:v>
                </c:pt>
                <c:pt idx="57">
                  <c:v>26.103896103896105</c:v>
                </c:pt>
                <c:pt idx="58">
                  <c:v>26.153846153846153</c:v>
                </c:pt>
                <c:pt idx="59">
                  <c:v>26.202531645569621</c:v>
                </c:pt>
                <c:pt idx="60">
                  <c:v>26.25</c:v>
                </c:pt>
                <c:pt idx="61">
                  <c:v>26.296296296296294</c:v>
                </c:pt>
                <c:pt idx="62">
                  <c:v>26.341463414634148</c:v>
                </c:pt>
                <c:pt idx="63">
                  <c:v>26.3855421686747</c:v>
                </c:pt>
                <c:pt idx="64">
                  <c:v>26.428571428571427</c:v>
                </c:pt>
                <c:pt idx="65">
                  <c:v>26.470588235294116</c:v>
                </c:pt>
                <c:pt idx="66">
                  <c:v>26.511627906976742</c:v>
                </c:pt>
                <c:pt idx="67">
                  <c:v>26.551724137931028</c:v>
                </c:pt>
                <c:pt idx="68">
                  <c:v>26.59090909090909</c:v>
                </c:pt>
                <c:pt idx="69">
                  <c:v>26.629213483146064</c:v>
                </c:pt>
                <c:pt idx="70">
                  <c:v>26.666666666666661</c:v>
                </c:pt>
                <c:pt idx="71">
                  <c:v>26.703296703296701</c:v>
                </c:pt>
                <c:pt idx="72">
                  <c:v>26.739130434782606</c:v>
                </c:pt>
                <c:pt idx="73">
                  <c:v>26.774193548387093</c:v>
                </c:pt>
                <c:pt idx="74">
                  <c:v>26.808510638297872</c:v>
                </c:pt>
                <c:pt idx="75">
                  <c:v>26.842105263157897</c:v>
                </c:pt>
                <c:pt idx="76">
                  <c:v>26.875</c:v>
                </c:pt>
                <c:pt idx="77">
                  <c:v>26.907216494845361</c:v>
                </c:pt>
                <c:pt idx="78">
                  <c:v>26.938775510204081</c:v>
                </c:pt>
                <c:pt idx="79">
                  <c:v>26.969696969696969</c:v>
                </c:pt>
                <c:pt idx="80">
                  <c:v>27</c:v>
                </c:pt>
                <c:pt idx="81">
                  <c:v>27.029702970297031</c:v>
                </c:pt>
                <c:pt idx="82">
                  <c:v>27.058823529411764</c:v>
                </c:pt>
                <c:pt idx="83">
                  <c:v>27.087378640776699</c:v>
                </c:pt>
                <c:pt idx="84">
                  <c:v>27.115384615384617</c:v>
                </c:pt>
                <c:pt idx="85">
                  <c:v>27.142857142857142</c:v>
                </c:pt>
                <c:pt idx="86">
                  <c:v>27.169811320754715</c:v>
                </c:pt>
                <c:pt idx="87">
                  <c:v>27.196261682242991</c:v>
                </c:pt>
              </c:numCache>
            </c:numRef>
          </c:val>
        </c:ser>
        <c:marker val="1"/>
        <c:axId val="128373888"/>
        <c:axId val="128375424"/>
      </c:lineChart>
      <c:catAx>
        <c:axId val="128373888"/>
        <c:scaling>
          <c:orientation val="minMax"/>
        </c:scaling>
        <c:axPos val="b"/>
        <c:tickLblPos val="nextTo"/>
        <c:crossAx val="128375424"/>
        <c:crosses val="autoZero"/>
        <c:auto val="1"/>
        <c:lblAlgn val="ctr"/>
        <c:lblOffset val="100"/>
      </c:catAx>
      <c:valAx>
        <c:axId val="128375424"/>
        <c:scaling>
          <c:orientation val="minMax"/>
        </c:scaling>
        <c:axPos val="l"/>
        <c:majorGridlines/>
        <c:numFmt formatCode="General" sourceLinked="1"/>
        <c:tickLblPos val="nextTo"/>
        <c:crossAx val="1283738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Sheet2!$AF$4:$AF$101</c:f>
              <c:numCache>
                <c:formatCode>0_ </c:formatCode>
                <c:ptCount val="98"/>
                <c:pt idx="0">
                  <c:v>1366.2</c:v>
                </c:pt>
                <c:pt idx="1">
                  <c:v>1374.3</c:v>
                </c:pt>
                <c:pt idx="2">
                  <c:v>1387.8</c:v>
                </c:pt>
                <c:pt idx="3">
                  <c:v>1406.7</c:v>
                </c:pt>
                <c:pt idx="4">
                  <c:v>1431</c:v>
                </c:pt>
                <c:pt idx="5">
                  <c:v>1460.7</c:v>
                </c:pt>
                <c:pt idx="6">
                  <c:v>1495.8</c:v>
                </c:pt>
                <c:pt idx="7">
                  <c:v>1536.3</c:v>
                </c:pt>
                <c:pt idx="8">
                  <c:v>1582.2</c:v>
                </c:pt>
                <c:pt idx="9">
                  <c:v>1633.5</c:v>
                </c:pt>
                <c:pt idx="10">
                  <c:v>1690.2</c:v>
                </c:pt>
                <c:pt idx="11">
                  <c:v>1752.3</c:v>
                </c:pt>
                <c:pt idx="12">
                  <c:v>1819.8</c:v>
                </c:pt>
                <c:pt idx="13">
                  <c:v>1892.7000000000003</c:v>
                </c:pt>
                <c:pt idx="14">
                  <c:v>1971</c:v>
                </c:pt>
                <c:pt idx="15">
                  <c:v>2054.6999999999998</c:v>
                </c:pt>
                <c:pt idx="16">
                  <c:v>2143.8000000000002</c:v>
                </c:pt>
                <c:pt idx="17">
                  <c:v>2238.3000000000002</c:v>
                </c:pt>
                <c:pt idx="18">
                  <c:v>2338.2000000000003</c:v>
                </c:pt>
                <c:pt idx="19">
                  <c:v>2443.5</c:v>
                </c:pt>
                <c:pt idx="20">
                  <c:v>2554.1999999999998</c:v>
                </c:pt>
                <c:pt idx="21">
                  <c:v>2670.3</c:v>
                </c:pt>
                <c:pt idx="22">
                  <c:v>2791.8</c:v>
                </c:pt>
                <c:pt idx="23">
                  <c:v>2918.7</c:v>
                </c:pt>
                <c:pt idx="24">
                  <c:v>3051</c:v>
                </c:pt>
                <c:pt idx="25">
                  <c:v>3188.7</c:v>
                </c:pt>
                <c:pt idx="26">
                  <c:v>3331.8</c:v>
                </c:pt>
                <c:pt idx="27">
                  <c:v>3480.3000000000006</c:v>
                </c:pt>
                <c:pt idx="28">
                  <c:v>3634.2</c:v>
                </c:pt>
                <c:pt idx="29">
                  <c:v>3793.5</c:v>
                </c:pt>
                <c:pt idx="30">
                  <c:v>3958.2000000000007</c:v>
                </c:pt>
                <c:pt idx="31">
                  <c:v>4128.3000000000011</c:v>
                </c:pt>
                <c:pt idx="32">
                  <c:v>4303.8</c:v>
                </c:pt>
                <c:pt idx="33">
                  <c:v>4484.7</c:v>
                </c:pt>
                <c:pt idx="34">
                  <c:v>4671</c:v>
                </c:pt>
                <c:pt idx="35">
                  <c:v>4862.7</c:v>
                </c:pt>
                <c:pt idx="36">
                  <c:v>5059.8</c:v>
                </c:pt>
                <c:pt idx="37">
                  <c:v>5262.3</c:v>
                </c:pt>
                <c:pt idx="38">
                  <c:v>5470.1999999999989</c:v>
                </c:pt>
                <c:pt idx="39">
                  <c:v>5683.5</c:v>
                </c:pt>
                <c:pt idx="40">
                  <c:v>5902.2</c:v>
                </c:pt>
                <c:pt idx="41">
                  <c:v>6126.3</c:v>
                </c:pt>
                <c:pt idx="42">
                  <c:v>6355.8</c:v>
                </c:pt>
                <c:pt idx="43">
                  <c:v>6590.7000000000007</c:v>
                </c:pt>
                <c:pt idx="44">
                  <c:v>6831.0000000000018</c:v>
                </c:pt>
                <c:pt idx="45">
                  <c:v>7076.7000000000007</c:v>
                </c:pt>
                <c:pt idx="46">
                  <c:v>7327.8</c:v>
                </c:pt>
                <c:pt idx="47">
                  <c:v>7584.3</c:v>
                </c:pt>
                <c:pt idx="48">
                  <c:v>7846.2</c:v>
                </c:pt>
                <c:pt idx="49">
                  <c:v>8113.5</c:v>
                </c:pt>
                <c:pt idx="50">
                  <c:v>8386.2000000000007</c:v>
                </c:pt>
                <c:pt idx="51">
                  <c:v>8664.3000000000011</c:v>
                </c:pt>
                <c:pt idx="52">
                  <c:v>8947.8000000000011</c:v>
                </c:pt>
                <c:pt idx="53">
                  <c:v>9236.7000000000007</c:v>
                </c:pt>
                <c:pt idx="54">
                  <c:v>9531.0000000000018</c:v>
                </c:pt>
                <c:pt idx="55">
                  <c:v>9830.7000000000007</c:v>
                </c:pt>
                <c:pt idx="56">
                  <c:v>10135.800000000001</c:v>
                </c:pt>
                <c:pt idx="57">
                  <c:v>10446.299999999999</c:v>
                </c:pt>
                <c:pt idx="58">
                  <c:v>10762.2</c:v>
                </c:pt>
                <c:pt idx="59">
                  <c:v>11083.5</c:v>
                </c:pt>
                <c:pt idx="60">
                  <c:v>11410.200000000003</c:v>
                </c:pt>
                <c:pt idx="61">
                  <c:v>11742.3</c:v>
                </c:pt>
                <c:pt idx="62">
                  <c:v>12079.8</c:v>
                </c:pt>
                <c:pt idx="63">
                  <c:v>12422.7</c:v>
                </c:pt>
                <c:pt idx="64">
                  <c:v>12771</c:v>
                </c:pt>
                <c:pt idx="65">
                  <c:v>13124.700000000003</c:v>
                </c:pt>
                <c:pt idx="66">
                  <c:v>13483.800000000003</c:v>
                </c:pt>
                <c:pt idx="67">
                  <c:v>13848.3</c:v>
                </c:pt>
                <c:pt idx="68">
                  <c:v>14218.2</c:v>
                </c:pt>
                <c:pt idx="69">
                  <c:v>14593.5</c:v>
                </c:pt>
                <c:pt idx="70">
                  <c:v>14974.2</c:v>
                </c:pt>
                <c:pt idx="71">
                  <c:v>15360.3</c:v>
                </c:pt>
                <c:pt idx="72">
                  <c:v>15751.8</c:v>
                </c:pt>
                <c:pt idx="73">
                  <c:v>16148.700000000003</c:v>
                </c:pt>
                <c:pt idx="74">
                  <c:v>16551</c:v>
                </c:pt>
                <c:pt idx="75">
                  <c:v>16958.700000000004</c:v>
                </c:pt>
                <c:pt idx="76">
                  <c:v>17371.8</c:v>
                </c:pt>
                <c:pt idx="77">
                  <c:v>17790.299999999996</c:v>
                </c:pt>
                <c:pt idx="78">
                  <c:v>18214.2</c:v>
                </c:pt>
                <c:pt idx="79">
                  <c:v>18643.5</c:v>
                </c:pt>
                <c:pt idx="80">
                  <c:v>19078.200000000004</c:v>
                </c:pt>
                <c:pt idx="81">
                  <c:v>19518.300000000003</c:v>
                </c:pt>
                <c:pt idx="82">
                  <c:v>19963.800000000003</c:v>
                </c:pt>
                <c:pt idx="83">
                  <c:v>20414.7</c:v>
                </c:pt>
                <c:pt idx="84">
                  <c:v>20871</c:v>
                </c:pt>
                <c:pt idx="85">
                  <c:v>21332.700000000004</c:v>
                </c:pt>
                <c:pt idx="86">
                  <c:v>21799.800000000003</c:v>
                </c:pt>
                <c:pt idx="87">
                  <c:v>22272.300000000003</c:v>
                </c:pt>
                <c:pt idx="88">
                  <c:v>22750.2</c:v>
                </c:pt>
                <c:pt idx="89">
                  <c:v>23233.5</c:v>
                </c:pt>
                <c:pt idx="90">
                  <c:v>23722.2</c:v>
                </c:pt>
                <c:pt idx="91">
                  <c:v>24216.300000000003</c:v>
                </c:pt>
                <c:pt idx="92">
                  <c:v>24715.800000000003</c:v>
                </c:pt>
                <c:pt idx="93">
                  <c:v>25220.700000000004</c:v>
                </c:pt>
                <c:pt idx="94">
                  <c:v>25731</c:v>
                </c:pt>
                <c:pt idx="95">
                  <c:v>26246.7</c:v>
                </c:pt>
                <c:pt idx="96">
                  <c:v>26767.800000000003</c:v>
                </c:pt>
                <c:pt idx="97">
                  <c:v>27294.300000000003</c:v>
                </c:pt>
              </c:numCache>
            </c:numRef>
          </c:val>
        </c:ser>
        <c:marker val="1"/>
        <c:axId val="128391424"/>
        <c:axId val="158167040"/>
      </c:lineChart>
      <c:catAx>
        <c:axId val="128391424"/>
        <c:scaling>
          <c:orientation val="minMax"/>
        </c:scaling>
        <c:axPos val="b"/>
        <c:tickLblPos val="nextTo"/>
        <c:crossAx val="158167040"/>
        <c:crosses val="autoZero"/>
        <c:auto val="1"/>
        <c:lblAlgn val="ctr"/>
        <c:lblOffset val="100"/>
      </c:catAx>
      <c:valAx>
        <c:axId val="158167040"/>
        <c:scaling>
          <c:orientation val="minMax"/>
        </c:scaling>
        <c:axPos val="l"/>
        <c:majorGridlines/>
        <c:numFmt formatCode="0_ " sourceLinked="1"/>
        <c:tickLblPos val="nextTo"/>
        <c:crossAx val="128391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107</xdr:row>
      <xdr:rowOff>142875</xdr:rowOff>
    </xdr:from>
    <xdr:to>
      <xdr:col>6</xdr:col>
      <xdr:colOff>295275</xdr:colOff>
      <xdr:row>123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128</xdr:row>
      <xdr:rowOff>57150</xdr:rowOff>
    </xdr:from>
    <xdr:to>
      <xdr:col>6</xdr:col>
      <xdr:colOff>200025</xdr:colOff>
      <xdr:row>144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148</xdr:row>
      <xdr:rowOff>57150</xdr:rowOff>
    </xdr:from>
    <xdr:to>
      <xdr:col>6</xdr:col>
      <xdr:colOff>257175</xdr:colOff>
      <xdr:row>164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438150</xdr:colOff>
      <xdr:row>101</xdr:row>
      <xdr:rowOff>95250</xdr:rowOff>
    </xdr:from>
    <xdr:to>
      <xdr:col>35</xdr:col>
      <xdr:colOff>209550</xdr:colOff>
      <xdr:row>117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Project\IOS_Andriod\DoctorDot%20Special\&#31574;&#21010;&#26696;\&#26032;&#24314;%20Microsoft%20Office%20Excel%20&#24037;&#20316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最后"/>
      <sheetName val="Sheet4"/>
    </sheetNames>
    <sheetDataSet>
      <sheetData sheetId="0"/>
      <sheetData sheetId="1"/>
      <sheetData sheetId="2"/>
      <sheetData sheetId="3">
        <row r="2">
          <cell r="D2" t="str">
            <v>游戏时间（战斗次数）</v>
          </cell>
          <cell r="F2" t="str">
            <v>高端玩家</v>
          </cell>
          <cell r="G2" t="str">
            <v>普通玩家</v>
          </cell>
          <cell r="H2" t="str">
            <v>2b玩家</v>
          </cell>
        </row>
        <row r="3">
          <cell r="D3">
            <v>1.2</v>
          </cell>
          <cell r="F3">
            <v>1200</v>
          </cell>
          <cell r="G3">
            <v>1100</v>
          </cell>
          <cell r="H3">
            <v>1000</v>
          </cell>
        </row>
        <row r="4">
          <cell r="D4">
            <v>1.8</v>
          </cell>
          <cell r="F4">
            <v>1320</v>
          </cell>
          <cell r="G4">
            <v>1210</v>
          </cell>
          <cell r="H4">
            <v>1100</v>
          </cell>
        </row>
        <row r="5">
          <cell r="D5">
            <v>2.8</v>
          </cell>
          <cell r="F5">
            <v>1440</v>
          </cell>
          <cell r="G5">
            <v>1320</v>
          </cell>
          <cell r="H5">
            <v>1200</v>
          </cell>
        </row>
        <row r="6">
          <cell r="D6">
            <v>4.2</v>
          </cell>
          <cell r="F6">
            <v>1560</v>
          </cell>
          <cell r="G6">
            <v>1430.0000000000002</v>
          </cell>
          <cell r="H6">
            <v>1300</v>
          </cell>
        </row>
        <row r="7">
          <cell r="D7">
            <v>6</v>
          </cell>
          <cell r="F7">
            <v>1680</v>
          </cell>
          <cell r="G7">
            <v>1540.0000000000002</v>
          </cell>
          <cell r="H7">
            <v>1400</v>
          </cell>
        </row>
        <row r="8">
          <cell r="D8">
            <v>8.1999999999999993</v>
          </cell>
          <cell r="F8">
            <v>1800</v>
          </cell>
          <cell r="G8">
            <v>1650.0000000000002</v>
          </cell>
          <cell r="H8">
            <v>1500</v>
          </cell>
        </row>
        <row r="9">
          <cell r="D9">
            <v>10.8</v>
          </cell>
          <cell r="F9">
            <v>1920</v>
          </cell>
          <cell r="G9">
            <v>1760.0000000000002</v>
          </cell>
          <cell r="H9">
            <v>1600</v>
          </cell>
        </row>
        <row r="10">
          <cell r="D10">
            <v>13.8</v>
          </cell>
          <cell r="F10">
            <v>2040</v>
          </cell>
          <cell r="G10">
            <v>1870.0000000000002</v>
          </cell>
          <cell r="H10">
            <v>1700</v>
          </cell>
        </row>
        <row r="11">
          <cell r="D11">
            <v>17.2</v>
          </cell>
          <cell r="F11">
            <v>2160</v>
          </cell>
          <cell r="G11">
            <v>1980.0000000000002</v>
          </cell>
          <cell r="H11">
            <v>1800</v>
          </cell>
        </row>
        <row r="12">
          <cell r="D12">
            <v>21</v>
          </cell>
          <cell r="F12">
            <v>2280</v>
          </cell>
          <cell r="G12">
            <v>2090</v>
          </cell>
          <cell r="H12">
            <v>1900</v>
          </cell>
          <cell r="I12" t="str">
            <v>低级打高级</v>
          </cell>
          <cell r="J12" t="str">
            <v>高级打低级</v>
          </cell>
        </row>
        <row r="13">
          <cell r="D13">
            <v>25.200000000000003</v>
          </cell>
          <cell r="F13">
            <v>2400</v>
          </cell>
          <cell r="G13">
            <v>2200</v>
          </cell>
          <cell r="H13">
            <v>2000</v>
          </cell>
          <cell r="I13">
            <v>59.999999999999993</v>
          </cell>
          <cell r="J13">
            <v>14.999999999999998</v>
          </cell>
        </row>
        <row r="14">
          <cell r="D14">
            <v>29.8</v>
          </cell>
          <cell r="F14">
            <v>2520</v>
          </cell>
          <cell r="G14">
            <v>2310</v>
          </cell>
          <cell r="H14">
            <v>2100</v>
          </cell>
          <cell r="I14">
            <v>57.272727272727266</v>
          </cell>
          <cell r="J14">
            <v>15.714285714285712</v>
          </cell>
        </row>
        <row r="15">
          <cell r="D15">
            <v>34.800000000000004</v>
          </cell>
          <cell r="F15">
            <v>2640</v>
          </cell>
          <cell r="G15">
            <v>2420</v>
          </cell>
          <cell r="H15">
            <v>2200</v>
          </cell>
          <cell r="I15">
            <v>55</v>
          </cell>
          <cell r="J15">
            <v>16.363636363636363</v>
          </cell>
        </row>
        <row r="16">
          <cell r="D16">
            <v>40.200000000000003</v>
          </cell>
          <cell r="F16">
            <v>2760</v>
          </cell>
          <cell r="G16">
            <v>2530</v>
          </cell>
          <cell r="H16">
            <v>2300</v>
          </cell>
          <cell r="I16">
            <v>53.07692307692308</v>
          </cell>
          <cell r="J16">
            <v>16.956521739130437</v>
          </cell>
        </row>
        <row r="17">
          <cell r="D17">
            <v>46</v>
          </cell>
          <cell r="F17">
            <v>2880</v>
          </cell>
          <cell r="G17">
            <v>2640</v>
          </cell>
          <cell r="H17">
            <v>2400</v>
          </cell>
          <cell r="I17">
            <v>51.428571428571423</v>
          </cell>
          <cell r="J17">
            <v>17.500000000000004</v>
          </cell>
        </row>
        <row r="18">
          <cell r="D18">
            <v>52.2</v>
          </cell>
          <cell r="F18">
            <v>3000</v>
          </cell>
          <cell r="G18">
            <v>2750</v>
          </cell>
          <cell r="H18">
            <v>2500</v>
          </cell>
          <cell r="I18">
            <v>50</v>
          </cell>
          <cell r="J18">
            <v>18</v>
          </cell>
        </row>
        <row r="19">
          <cell r="D19">
            <v>58.800000000000004</v>
          </cell>
          <cell r="F19">
            <v>3120</v>
          </cell>
          <cell r="G19">
            <v>2860.0000000000005</v>
          </cell>
          <cell r="H19">
            <v>2600</v>
          </cell>
          <cell r="I19">
            <v>48.750000000000007</v>
          </cell>
          <cell r="J19">
            <v>18.461538461538463</v>
          </cell>
        </row>
        <row r="20">
          <cell r="D20">
            <v>65.8</v>
          </cell>
          <cell r="F20">
            <v>3240</v>
          </cell>
          <cell r="G20">
            <v>2970.0000000000005</v>
          </cell>
          <cell r="H20">
            <v>2700</v>
          </cell>
          <cell r="I20">
            <v>47.647058823529413</v>
          </cell>
          <cell r="J20">
            <v>18.888888888888893</v>
          </cell>
        </row>
        <row r="21">
          <cell r="D21">
            <v>73.2</v>
          </cell>
          <cell r="F21">
            <v>3360</v>
          </cell>
          <cell r="G21">
            <v>3080.0000000000005</v>
          </cell>
          <cell r="H21">
            <v>2800</v>
          </cell>
          <cell r="I21">
            <v>46.666666666666664</v>
          </cell>
          <cell r="J21">
            <v>19.285714285714288</v>
          </cell>
        </row>
        <row r="22">
          <cell r="D22">
            <v>81</v>
          </cell>
          <cell r="F22">
            <v>3480</v>
          </cell>
          <cell r="G22">
            <v>3190.0000000000005</v>
          </cell>
          <cell r="H22">
            <v>2900</v>
          </cell>
          <cell r="I22">
            <v>45.789473684210527</v>
          </cell>
          <cell r="J22">
            <v>19.655172413793103</v>
          </cell>
        </row>
        <row r="23">
          <cell r="D23">
            <v>89.2</v>
          </cell>
          <cell r="F23">
            <v>3600</v>
          </cell>
          <cell r="G23">
            <v>3300.0000000000005</v>
          </cell>
          <cell r="H23">
            <v>3000</v>
          </cell>
          <cell r="I23">
            <v>45</v>
          </cell>
          <cell r="J23">
            <v>20</v>
          </cell>
        </row>
        <row r="24">
          <cell r="D24">
            <v>97.800000000000011</v>
          </cell>
          <cell r="F24">
            <v>3720</v>
          </cell>
          <cell r="G24">
            <v>3410.0000000000005</v>
          </cell>
          <cell r="H24">
            <v>3100</v>
          </cell>
          <cell r="I24">
            <v>44.285714285714285</v>
          </cell>
          <cell r="J24">
            <v>20.322580645161288</v>
          </cell>
        </row>
        <row r="25">
          <cell r="D25">
            <v>106.80000000000001</v>
          </cell>
          <cell r="F25">
            <v>3840</v>
          </cell>
          <cell r="G25">
            <v>3520.0000000000005</v>
          </cell>
          <cell r="H25">
            <v>3200</v>
          </cell>
          <cell r="I25">
            <v>43.63636363636364</v>
          </cell>
          <cell r="J25">
            <v>20.625</v>
          </cell>
        </row>
        <row r="26">
          <cell r="D26">
            <v>116.2</v>
          </cell>
          <cell r="F26">
            <v>3960</v>
          </cell>
          <cell r="G26">
            <v>3630.0000000000005</v>
          </cell>
          <cell r="H26">
            <v>3300</v>
          </cell>
          <cell r="I26">
            <v>43.043478260869563</v>
          </cell>
          <cell r="J26">
            <v>20.909090909090907</v>
          </cell>
        </row>
        <row r="27">
          <cell r="D27">
            <v>126</v>
          </cell>
          <cell r="F27">
            <v>4080</v>
          </cell>
          <cell r="G27">
            <v>3740.0000000000005</v>
          </cell>
          <cell r="H27">
            <v>3400</v>
          </cell>
          <cell r="I27">
            <v>42.500000000000007</v>
          </cell>
          <cell r="J27">
            <v>21.17647058823529</v>
          </cell>
        </row>
        <row r="28">
          <cell r="D28">
            <v>136.20000000000002</v>
          </cell>
          <cell r="F28">
            <v>4200</v>
          </cell>
          <cell r="G28">
            <v>3850.0000000000005</v>
          </cell>
          <cell r="H28">
            <v>3500</v>
          </cell>
          <cell r="I28">
            <v>42</v>
          </cell>
          <cell r="J28">
            <v>21.428571428571427</v>
          </cell>
        </row>
        <row r="29">
          <cell r="D29">
            <v>146.80000000000001</v>
          </cell>
          <cell r="F29">
            <v>4320</v>
          </cell>
          <cell r="G29">
            <v>3960.0000000000005</v>
          </cell>
          <cell r="H29">
            <v>3600</v>
          </cell>
          <cell r="I29">
            <v>41.538461538461547</v>
          </cell>
          <cell r="J29">
            <v>21.666666666666664</v>
          </cell>
        </row>
        <row r="30">
          <cell r="D30">
            <v>157.80000000000001</v>
          </cell>
          <cell r="F30">
            <v>4440</v>
          </cell>
          <cell r="G30">
            <v>4070.0000000000005</v>
          </cell>
          <cell r="H30">
            <v>3700</v>
          </cell>
          <cell r="I30">
            <v>41.111111111111114</v>
          </cell>
          <cell r="J30">
            <v>21.891891891891891</v>
          </cell>
        </row>
        <row r="31">
          <cell r="D31">
            <v>169.20000000000002</v>
          </cell>
          <cell r="F31">
            <v>4560</v>
          </cell>
          <cell r="G31">
            <v>4180</v>
          </cell>
          <cell r="H31">
            <v>3800</v>
          </cell>
          <cell r="I31">
            <v>40.714285714285715</v>
          </cell>
          <cell r="J31">
            <v>22.10526315789474</v>
          </cell>
        </row>
        <row r="32">
          <cell r="D32">
            <v>181</v>
          </cell>
          <cell r="F32">
            <v>4680</v>
          </cell>
          <cell r="G32">
            <v>4290</v>
          </cell>
          <cell r="H32">
            <v>3900</v>
          </cell>
          <cell r="I32">
            <v>40.344827586206897</v>
          </cell>
          <cell r="J32">
            <v>22.307692307692307</v>
          </cell>
        </row>
        <row r="33">
          <cell r="D33">
            <v>193.20000000000002</v>
          </cell>
          <cell r="F33">
            <v>4800</v>
          </cell>
          <cell r="G33">
            <v>4400</v>
          </cell>
          <cell r="H33">
            <v>4000</v>
          </cell>
          <cell r="I33">
            <v>40</v>
          </cell>
          <cell r="J33">
            <v>22.5</v>
          </cell>
        </row>
        <row r="34">
          <cell r="D34">
            <v>205.8</v>
          </cell>
          <cell r="F34">
            <v>4920</v>
          </cell>
          <cell r="G34">
            <v>4510</v>
          </cell>
          <cell r="H34">
            <v>4100</v>
          </cell>
          <cell r="I34">
            <v>39.677419354838705</v>
          </cell>
          <cell r="J34">
            <v>22.682926829268293</v>
          </cell>
        </row>
        <row r="35">
          <cell r="D35">
            <v>218.8</v>
          </cell>
          <cell r="F35">
            <v>5040</v>
          </cell>
          <cell r="G35">
            <v>4620</v>
          </cell>
          <cell r="H35">
            <v>4200</v>
          </cell>
          <cell r="I35">
            <v>39.375</v>
          </cell>
          <cell r="J35">
            <v>22.857142857142858</v>
          </cell>
        </row>
        <row r="36">
          <cell r="D36">
            <v>232.20000000000002</v>
          </cell>
          <cell r="F36">
            <v>5160</v>
          </cell>
          <cell r="G36">
            <v>4730</v>
          </cell>
          <cell r="H36">
            <v>4300</v>
          </cell>
          <cell r="I36">
            <v>39.090909090909086</v>
          </cell>
          <cell r="J36">
            <v>23.02325581395349</v>
          </cell>
        </row>
        <row r="37">
          <cell r="D37">
            <v>246</v>
          </cell>
          <cell r="F37">
            <v>5280</v>
          </cell>
          <cell r="G37">
            <v>4840</v>
          </cell>
          <cell r="H37">
            <v>4400</v>
          </cell>
          <cell r="I37">
            <v>38.823529411764703</v>
          </cell>
          <cell r="J37">
            <v>23.181818181818183</v>
          </cell>
        </row>
        <row r="38">
          <cell r="D38">
            <v>260.2</v>
          </cell>
          <cell r="F38">
            <v>5400</v>
          </cell>
          <cell r="G38">
            <v>4950</v>
          </cell>
          <cell r="H38">
            <v>4500</v>
          </cell>
          <cell r="I38">
            <v>38.571428571428569</v>
          </cell>
          <cell r="J38">
            <v>23.333333333333332</v>
          </cell>
        </row>
        <row r="39">
          <cell r="D39">
            <v>274.8</v>
          </cell>
          <cell r="F39">
            <v>5520</v>
          </cell>
          <cell r="G39">
            <v>5060</v>
          </cell>
          <cell r="H39">
            <v>4600</v>
          </cell>
          <cell r="I39">
            <v>38.333333333333329</v>
          </cell>
          <cell r="J39">
            <v>23.478260869565219</v>
          </cell>
        </row>
        <row r="40">
          <cell r="D40">
            <v>289.8</v>
          </cell>
          <cell r="F40">
            <v>5640</v>
          </cell>
          <cell r="G40">
            <v>5170</v>
          </cell>
          <cell r="H40">
            <v>4700</v>
          </cell>
          <cell r="I40">
            <v>38.108108108108105</v>
          </cell>
          <cell r="J40">
            <v>23.617021276595747</v>
          </cell>
        </row>
        <row r="41">
          <cell r="D41">
            <v>305.2</v>
          </cell>
          <cell r="F41">
            <v>5760</v>
          </cell>
          <cell r="G41">
            <v>5280</v>
          </cell>
          <cell r="H41">
            <v>4800</v>
          </cell>
          <cell r="I41">
            <v>37.89473684210526</v>
          </cell>
          <cell r="J41">
            <v>23.75</v>
          </cell>
        </row>
        <row r="42">
          <cell r="D42">
            <v>321</v>
          </cell>
          <cell r="F42">
            <v>5880</v>
          </cell>
          <cell r="G42">
            <v>5390</v>
          </cell>
          <cell r="H42">
            <v>4900</v>
          </cell>
          <cell r="I42">
            <v>37.692307692307686</v>
          </cell>
          <cell r="J42">
            <v>23.877551020408166</v>
          </cell>
        </row>
        <row r="43">
          <cell r="D43">
            <v>337.20000000000005</v>
          </cell>
          <cell r="F43">
            <v>6000</v>
          </cell>
          <cell r="G43">
            <v>5500</v>
          </cell>
          <cell r="H43">
            <v>5000</v>
          </cell>
          <cell r="I43">
            <v>37.499999999999993</v>
          </cell>
          <cell r="J43">
            <v>24</v>
          </cell>
        </row>
        <row r="44">
          <cell r="D44">
            <v>353.8</v>
          </cell>
          <cell r="F44">
            <v>6120</v>
          </cell>
          <cell r="G44">
            <v>5610</v>
          </cell>
          <cell r="H44">
            <v>5100</v>
          </cell>
          <cell r="I44">
            <v>37.317073170731703</v>
          </cell>
          <cell r="J44">
            <v>24.117647058823529</v>
          </cell>
        </row>
        <row r="45">
          <cell r="D45">
            <v>370.8</v>
          </cell>
          <cell r="F45">
            <v>6240</v>
          </cell>
          <cell r="G45">
            <v>5720.0000000000009</v>
          </cell>
          <cell r="H45">
            <v>5200</v>
          </cell>
          <cell r="I45">
            <v>37.142857142857139</v>
          </cell>
          <cell r="J45">
            <v>24.230769230769234</v>
          </cell>
        </row>
        <row r="46">
          <cell r="D46">
            <v>388.20000000000005</v>
          </cell>
          <cell r="F46">
            <v>6360</v>
          </cell>
          <cell r="G46">
            <v>5830.0000000000009</v>
          </cell>
          <cell r="H46">
            <v>5300</v>
          </cell>
          <cell r="I46">
            <v>36.97674418604651</v>
          </cell>
          <cell r="J46">
            <v>24.339622641509433</v>
          </cell>
        </row>
        <row r="47">
          <cell r="D47">
            <v>406</v>
          </cell>
          <cell r="F47">
            <v>6480</v>
          </cell>
          <cell r="G47">
            <v>5940.0000000000009</v>
          </cell>
          <cell r="H47">
            <v>5400</v>
          </cell>
          <cell r="I47">
            <v>36.81818181818182</v>
          </cell>
          <cell r="J47">
            <v>24.444444444444443</v>
          </cell>
        </row>
        <row r="48">
          <cell r="D48">
            <v>424.20000000000005</v>
          </cell>
          <cell r="F48">
            <v>6600</v>
          </cell>
          <cell r="G48">
            <v>6050.0000000000009</v>
          </cell>
          <cell r="H48">
            <v>5500</v>
          </cell>
          <cell r="I48">
            <v>36.666666666666664</v>
          </cell>
          <cell r="J48">
            <v>24.545454545454547</v>
          </cell>
        </row>
        <row r="49">
          <cell r="D49">
            <v>442.8</v>
          </cell>
          <cell r="F49">
            <v>6720</v>
          </cell>
          <cell r="G49">
            <v>6160.0000000000009</v>
          </cell>
          <cell r="H49">
            <v>5600</v>
          </cell>
          <cell r="I49">
            <v>36.521739130434781</v>
          </cell>
          <cell r="J49">
            <v>24.642857142857142</v>
          </cell>
        </row>
        <row r="50">
          <cell r="D50">
            <v>461.8</v>
          </cell>
          <cell r="F50">
            <v>6840</v>
          </cell>
          <cell r="G50">
            <v>6270.0000000000009</v>
          </cell>
          <cell r="H50">
            <v>5700</v>
          </cell>
          <cell r="I50">
            <v>36.382978723404257</v>
          </cell>
          <cell r="J50">
            <v>24.736842105263158</v>
          </cell>
        </row>
        <row r="51">
          <cell r="D51">
            <v>481.20000000000005</v>
          </cell>
          <cell r="F51">
            <v>6960</v>
          </cell>
          <cell r="G51">
            <v>6380.0000000000009</v>
          </cell>
          <cell r="H51">
            <v>5800</v>
          </cell>
          <cell r="I51">
            <v>36.250000000000007</v>
          </cell>
          <cell r="J51">
            <v>24.827586206896552</v>
          </cell>
        </row>
        <row r="52">
          <cell r="D52">
            <v>501</v>
          </cell>
          <cell r="F52">
            <v>7080</v>
          </cell>
          <cell r="G52">
            <v>6490.0000000000009</v>
          </cell>
          <cell r="H52">
            <v>5900</v>
          </cell>
          <cell r="I52">
            <v>36.122448979591844</v>
          </cell>
          <cell r="J52">
            <v>24.915254237288135</v>
          </cell>
        </row>
        <row r="53">
          <cell r="D53">
            <v>521.20000000000005</v>
          </cell>
          <cell r="F53">
            <v>7200</v>
          </cell>
          <cell r="G53">
            <v>6600.0000000000009</v>
          </cell>
          <cell r="H53">
            <v>6000</v>
          </cell>
          <cell r="I53">
            <v>36</v>
          </cell>
          <cell r="J53">
            <v>25</v>
          </cell>
        </row>
        <row r="54">
          <cell r="D54">
            <v>541.80000000000007</v>
          </cell>
          <cell r="F54">
            <v>7320</v>
          </cell>
          <cell r="G54">
            <v>6710.0000000000009</v>
          </cell>
          <cell r="H54">
            <v>6100</v>
          </cell>
          <cell r="I54">
            <v>35.882352941176478</v>
          </cell>
          <cell r="J54">
            <v>25.081967213114755</v>
          </cell>
        </row>
        <row r="55">
          <cell r="D55">
            <v>562.80000000000007</v>
          </cell>
          <cell r="F55">
            <v>7440</v>
          </cell>
          <cell r="G55">
            <v>6820.0000000000009</v>
          </cell>
          <cell r="H55">
            <v>6200</v>
          </cell>
          <cell r="I55">
            <v>35.769230769230774</v>
          </cell>
          <cell r="J55">
            <v>25.161290322580648</v>
          </cell>
        </row>
        <row r="56">
          <cell r="D56">
            <v>584.20000000000005</v>
          </cell>
          <cell r="F56">
            <v>7560</v>
          </cell>
          <cell r="G56">
            <v>6930.0000000000009</v>
          </cell>
          <cell r="H56">
            <v>6300</v>
          </cell>
          <cell r="I56">
            <v>35.660377358490571</v>
          </cell>
          <cell r="J56">
            <v>25.238095238095241</v>
          </cell>
        </row>
        <row r="57">
          <cell r="D57">
            <v>606</v>
          </cell>
          <cell r="F57">
            <v>7680</v>
          </cell>
          <cell r="G57">
            <v>7040.0000000000009</v>
          </cell>
          <cell r="H57">
            <v>6400</v>
          </cell>
          <cell r="I57">
            <v>35.555555555555557</v>
          </cell>
          <cell r="J57">
            <v>25.312500000000004</v>
          </cell>
        </row>
        <row r="58">
          <cell r="D58">
            <v>628.20000000000005</v>
          </cell>
          <cell r="F58">
            <v>7800</v>
          </cell>
          <cell r="G58">
            <v>7150.0000000000009</v>
          </cell>
          <cell r="H58">
            <v>6500</v>
          </cell>
          <cell r="I58">
            <v>35.45454545454546</v>
          </cell>
          <cell r="J58">
            <v>25.384615384615383</v>
          </cell>
        </row>
        <row r="59">
          <cell r="D59">
            <v>650.80000000000007</v>
          </cell>
          <cell r="F59">
            <v>7920</v>
          </cell>
          <cell r="G59">
            <v>7260.0000000000009</v>
          </cell>
          <cell r="H59">
            <v>6600</v>
          </cell>
          <cell r="I59">
            <v>35.357142857142861</v>
          </cell>
          <cell r="J59">
            <v>25.454545454545457</v>
          </cell>
        </row>
        <row r="60">
          <cell r="D60">
            <v>673.80000000000007</v>
          </cell>
          <cell r="F60">
            <v>8040</v>
          </cell>
          <cell r="G60">
            <v>7370.0000000000009</v>
          </cell>
          <cell r="H60">
            <v>6700</v>
          </cell>
          <cell r="I60">
            <v>35.26315789473685</v>
          </cell>
          <cell r="J60">
            <v>25.522388059701491</v>
          </cell>
        </row>
        <row r="61">
          <cell r="D61">
            <v>697.2</v>
          </cell>
          <cell r="F61">
            <v>8160</v>
          </cell>
          <cell r="G61">
            <v>7480.0000000000009</v>
          </cell>
          <cell r="H61">
            <v>6800</v>
          </cell>
          <cell r="I61">
            <v>35.172413793103452</v>
          </cell>
          <cell r="J61">
            <v>25.588235294117649</v>
          </cell>
        </row>
        <row r="62">
          <cell r="D62">
            <v>721</v>
          </cell>
          <cell r="F62">
            <v>8280</v>
          </cell>
          <cell r="G62">
            <v>7590.0000000000009</v>
          </cell>
          <cell r="H62">
            <v>6900</v>
          </cell>
          <cell r="I62">
            <v>35.084745762711869</v>
          </cell>
          <cell r="J62">
            <v>25.65217391304348</v>
          </cell>
        </row>
        <row r="63">
          <cell r="D63">
            <v>745.2</v>
          </cell>
          <cell r="F63">
            <v>8400</v>
          </cell>
          <cell r="G63">
            <v>7700.0000000000009</v>
          </cell>
          <cell r="H63">
            <v>7000</v>
          </cell>
          <cell r="I63">
            <v>35.000000000000007</v>
          </cell>
          <cell r="J63">
            <v>25.714285714285715</v>
          </cell>
        </row>
        <row r="64">
          <cell r="D64">
            <v>769.80000000000007</v>
          </cell>
          <cell r="F64">
            <v>8520</v>
          </cell>
          <cell r="G64">
            <v>7810.0000000000009</v>
          </cell>
          <cell r="H64">
            <v>7100</v>
          </cell>
          <cell r="I64">
            <v>34.918032786885249</v>
          </cell>
          <cell r="J64">
            <v>25.774647887323944</v>
          </cell>
        </row>
        <row r="65">
          <cell r="D65">
            <v>794.80000000000007</v>
          </cell>
          <cell r="F65">
            <v>8640</v>
          </cell>
          <cell r="G65">
            <v>7920.0000000000009</v>
          </cell>
          <cell r="H65">
            <v>7200</v>
          </cell>
          <cell r="I65">
            <v>34.838709677419359</v>
          </cell>
          <cell r="J65">
            <v>25.833333333333332</v>
          </cell>
        </row>
        <row r="66">
          <cell r="D66">
            <v>820.2</v>
          </cell>
          <cell r="F66">
            <v>8760</v>
          </cell>
          <cell r="G66">
            <v>8030.0000000000009</v>
          </cell>
          <cell r="H66">
            <v>7300</v>
          </cell>
          <cell r="I66">
            <v>34.761904761904766</v>
          </cell>
          <cell r="J66">
            <v>25.890410958904113</v>
          </cell>
        </row>
        <row r="67">
          <cell r="D67">
            <v>846</v>
          </cell>
          <cell r="F67">
            <v>8880</v>
          </cell>
          <cell r="G67">
            <v>8140.0000000000009</v>
          </cell>
          <cell r="H67">
            <v>7400</v>
          </cell>
          <cell r="I67">
            <v>34.687500000000007</v>
          </cell>
          <cell r="J67">
            <v>25.945945945945947</v>
          </cell>
        </row>
        <row r="68">
          <cell r="D68">
            <v>872.2</v>
          </cell>
          <cell r="F68">
            <v>9000</v>
          </cell>
          <cell r="G68">
            <v>8250</v>
          </cell>
          <cell r="H68">
            <v>7500</v>
          </cell>
          <cell r="I68">
            <v>34.615384615384613</v>
          </cell>
          <cell r="J68">
            <v>25.999999999999996</v>
          </cell>
        </row>
        <row r="69">
          <cell r="D69">
            <v>898.80000000000007</v>
          </cell>
          <cell r="F69">
            <v>9120</v>
          </cell>
          <cell r="G69">
            <v>8360</v>
          </cell>
          <cell r="H69">
            <v>7600</v>
          </cell>
          <cell r="I69">
            <v>34.54545454545454</v>
          </cell>
          <cell r="J69">
            <v>26.05263157894737</v>
          </cell>
        </row>
        <row r="70">
          <cell r="D70">
            <v>925.80000000000007</v>
          </cell>
          <cell r="F70">
            <v>9240</v>
          </cell>
          <cell r="G70">
            <v>8470</v>
          </cell>
          <cell r="H70">
            <v>7700</v>
          </cell>
          <cell r="I70">
            <v>34.477611940298502</v>
          </cell>
          <cell r="J70">
            <v>26.103896103896105</v>
          </cell>
        </row>
        <row r="71">
          <cell r="D71">
            <v>953.2</v>
          </cell>
          <cell r="F71">
            <v>9360</v>
          </cell>
          <cell r="G71">
            <v>8580</v>
          </cell>
          <cell r="H71">
            <v>7800</v>
          </cell>
          <cell r="I71">
            <v>34.411764705882348</v>
          </cell>
          <cell r="J71">
            <v>26.153846153846153</v>
          </cell>
        </row>
        <row r="72">
          <cell r="D72">
            <v>981</v>
          </cell>
          <cell r="F72">
            <v>9480</v>
          </cell>
          <cell r="G72">
            <v>8690</v>
          </cell>
          <cell r="H72">
            <v>7900</v>
          </cell>
          <cell r="I72">
            <v>34.347826086956516</v>
          </cell>
          <cell r="J72">
            <v>26.202531645569621</v>
          </cell>
        </row>
        <row r="73">
          <cell r="D73">
            <v>1009.2</v>
          </cell>
          <cell r="F73">
            <v>9600</v>
          </cell>
          <cell r="G73">
            <v>8800</v>
          </cell>
          <cell r="H73">
            <v>8000</v>
          </cell>
          <cell r="I73">
            <v>34.285714285714285</v>
          </cell>
          <cell r="J73">
            <v>26.25</v>
          </cell>
        </row>
        <row r="74">
          <cell r="D74">
            <v>1037.8</v>
          </cell>
          <cell r="F74">
            <v>9720</v>
          </cell>
          <cell r="G74">
            <v>8910</v>
          </cell>
          <cell r="H74">
            <v>8100</v>
          </cell>
          <cell r="I74">
            <v>34.225352112676049</v>
          </cell>
          <cell r="J74">
            <v>26.296296296296294</v>
          </cell>
        </row>
        <row r="75">
          <cell r="D75">
            <v>1066.8</v>
          </cell>
          <cell r="F75">
            <v>9840</v>
          </cell>
          <cell r="G75">
            <v>9020</v>
          </cell>
          <cell r="H75">
            <v>8200</v>
          </cell>
          <cell r="I75">
            <v>34.166666666666657</v>
          </cell>
          <cell r="J75">
            <v>26.341463414634148</v>
          </cell>
        </row>
        <row r="76">
          <cell r="D76">
            <v>1096.2</v>
          </cell>
          <cell r="F76">
            <v>9960</v>
          </cell>
          <cell r="G76">
            <v>9130</v>
          </cell>
          <cell r="H76">
            <v>8300</v>
          </cell>
          <cell r="I76">
            <v>34.109589041095887</v>
          </cell>
          <cell r="J76">
            <v>26.3855421686747</v>
          </cell>
        </row>
        <row r="77">
          <cell r="D77">
            <v>1126</v>
          </cell>
          <cell r="F77">
            <v>10080</v>
          </cell>
          <cell r="G77">
            <v>9240</v>
          </cell>
          <cell r="H77">
            <v>8400</v>
          </cell>
          <cell r="I77">
            <v>34.054054054054049</v>
          </cell>
          <cell r="J77">
            <v>26.428571428571427</v>
          </cell>
        </row>
        <row r="78">
          <cell r="D78">
            <v>1156.2</v>
          </cell>
          <cell r="F78">
            <v>10200</v>
          </cell>
          <cell r="G78">
            <v>9350</v>
          </cell>
          <cell r="H78">
            <v>8500</v>
          </cell>
          <cell r="I78">
            <v>33.999999999999993</v>
          </cell>
          <cell r="J78">
            <v>26.470588235294116</v>
          </cell>
        </row>
        <row r="79">
          <cell r="D79">
            <v>1186.8</v>
          </cell>
          <cell r="F79">
            <v>10320</v>
          </cell>
          <cell r="G79">
            <v>9460</v>
          </cell>
          <cell r="H79">
            <v>8600</v>
          </cell>
          <cell r="I79">
            <v>33.94736842105263</v>
          </cell>
          <cell r="J79">
            <v>26.511627906976742</v>
          </cell>
        </row>
        <row r="80">
          <cell r="D80">
            <v>1217.8</v>
          </cell>
          <cell r="F80">
            <v>10440</v>
          </cell>
          <cell r="G80">
            <v>9570</v>
          </cell>
          <cell r="H80">
            <v>8700</v>
          </cell>
          <cell r="I80">
            <v>33.896103896103888</v>
          </cell>
          <cell r="J80">
            <v>26.551724137931028</v>
          </cell>
        </row>
        <row r="81">
          <cell r="D81">
            <v>1249.2</v>
          </cell>
          <cell r="F81">
            <v>10560</v>
          </cell>
          <cell r="G81">
            <v>9680</v>
          </cell>
          <cell r="H81">
            <v>8800</v>
          </cell>
          <cell r="I81">
            <v>33.84615384615384</v>
          </cell>
          <cell r="J81">
            <v>26.59090909090909</v>
          </cell>
        </row>
        <row r="82">
          <cell r="D82">
            <v>1281</v>
          </cell>
          <cell r="F82">
            <v>10680</v>
          </cell>
          <cell r="G82">
            <v>9790</v>
          </cell>
          <cell r="H82">
            <v>8900</v>
          </cell>
          <cell r="I82">
            <v>33.797468354430379</v>
          </cell>
          <cell r="J82">
            <v>26.629213483146064</v>
          </cell>
        </row>
        <row r="83">
          <cell r="D83">
            <v>1313.2</v>
          </cell>
          <cell r="F83">
            <v>10800</v>
          </cell>
          <cell r="G83">
            <v>9900</v>
          </cell>
          <cell r="H83">
            <v>9000</v>
          </cell>
          <cell r="I83">
            <v>33.749999999999993</v>
          </cell>
          <cell r="J83">
            <v>26.666666666666661</v>
          </cell>
        </row>
        <row r="84">
          <cell r="D84">
            <v>1345.8000000000002</v>
          </cell>
          <cell r="F84">
            <v>10920</v>
          </cell>
          <cell r="G84">
            <v>10010</v>
          </cell>
          <cell r="H84">
            <v>9100</v>
          </cell>
          <cell r="I84">
            <v>33.703703703703695</v>
          </cell>
          <cell r="J84">
            <v>26.703296703296701</v>
          </cell>
        </row>
        <row r="85">
          <cell r="D85">
            <v>1378.8000000000002</v>
          </cell>
          <cell r="F85">
            <v>11040</v>
          </cell>
          <cell r="G85">
            <v>10120</v>
          </cell>
          <cell r="H85">
            <v>9200</v>
          </cell>
          <cell r="I85">
            <v>33.658536585365852</v>
          </cell>
          <cell r="J85">
            <v>26.739130434782606</v>
          </cell>
        </row>
        <row r="86">
          <cell r="D86">
            <v>1412.2</v>
          </cell>
          <cell r="F86">
            <v>11160</v>
          </cell>
          <cell r="G86">
            <v>10230</v>
          </cell>
          <cell r="H86">
            <v>9300</v>
          </cell>
          <cell r="I86">
            <v>33.614457831325296</v>
          </cell>
          <cell r="J86">
            <v>26.774193548387093</v>
          </cell>
        </row>
        <row r="87">
          <cell r="D87">
            <v>1446</v>
          </cell>
          <cell r="F87">
            <v>11280</v>
          </cell>
          <cell r="G87">
            <v>10340</v>
          </cell>
          <cell r="H87">
            <v>9400</v>
          </cell>
          <cell r="I87">
            <v>33.571428571428562</v>
          </cell>
          <cell r="J87">
            <v>26.808510638297872</v>
          </cell>
        </row>
        <row r="88">
          <cell r="D88">
            <v>1480.2</v>
          </cell>
          <cell r="F88">
            <v>11400</v>
          </cell>
          <cell r="G88">
            <v>10450</v>
          </cell>
          <cell r="H88">
            <v>9500</v>
          </cell>
          <cell r="I88">
            <v>33.529411764705877</v>
          </cell>
          <cell r="J88">
            <v>26.842105263157897</v>
          </cell>
        </row>
        <row r="89">
          <cell r="D89">
            <v>1514.8000000000002</v>
          </cell>
          <cell r="F89">
            <v>11520</v>
          </cell>
          <cell r="G89">
            <v>10560</v>
          </cell>
          <cell r="H89">
            <v>9600</v>
          </cell>
          <cell r="I89">
            <v>33.488372093023251</v>
          </cell>
          <cell r="J89">
            <v>26.875</v>
          </cell>
        </row>
        <row r="90">
          <cell r="D90">
            <v>1549.8000000000002</v>
          </cell>
          <cell r="F90">
            <v>11640</v>
          </cell>
          <cell r="G90">
            <v>10670</v>
          </cell>
          <cell r="H90">
            <v>9700</v>
          </cell>
          <cell r="I90">
            <v>33.448275862068961</v>
          </cell>
          <cell r="J90">
            <v>26.907216494845361</v>
          </cell>
        </row>
        <row r="91">
          <cell r="D91">
            <v>1585.2</v>
          </cell>
          <cell r="F91">
            <v>11760</v>
          </cell>
          <cell r="G91">
            <v>10780</v>
          </cell>
          <cell r="H91">
            <v>9800</v>
          </cell>
          <cell r="I91">
            <v>33.409090909090907</v>
          </cell>
          <cell r="J91">
            <v>26.938775510204081</v>
          </cell>
        </row>
        <row r="92">
          <cell r="D92">
            <v>1621</v>
          </cell>
          <cell r="F92">
            <v>11880</v>
          </cell>
          <cell r="G92">
            <v>10890</v>
          </cell>
          <cell r="H92">
            <v>9900</v>
          </cell>
          <cell r="I92">
            <v>33.370786516853926</v>
          </cell>
          <cell r="J92">
            <v>26.969696969696969</v>
          </cell>
        </row>
        <row r="93">
          <cell r="D93">
            <v>1657.2</v>
          </cell>
          <cell r="F93">
            <v>12000</v>
          </cell>
          <cell r="G93">
            <v>11000</v>
          </cell>
          <cell r="H93">
            <v>10000</v>
          </cell>
          <cell r="I93">
            <v>33.333333333333329</v>
          </cell>
          <cell r="J93">
            <v>27</v>
          </cell>
        </row>
        <row r="94">
          <cell r="D94">
            <v>1693.8000000000002</v>
          </cell>
          <cell r="F94">
            <v>12120</v>
          </cell>
          <cell r="G94">
            <v>11110</v>
          </cell>
          <cell r="H94">
            <v>10100</v>
          </cell>
          <cell r="I94">
            <v>33.296703296703292</v>
          </cell>
          <cell r="J94">
            <v>27.029702970297031</v>
          </cell>
        </row>
        <row r="95">
          <cell r="D95">
            <v>1730.8000000000002</v>
          </cell>
          <cell r="F95">
            <v>12240</v>
          </cell>
          <cell r="G95">
            <v>11220</v>
          </cell>
          <cell r="H95">
            <v>10200</v>
          </cell>
          <cell r="I95">
            <v>33.260869565217391</v>
          </cell>
          <cell r="J95">
            <v>27.058823529411764</v>
          </cell>
        </row>
        <row r="96">
          <cell r="D96">
            <v>1768.2</v>
          </cell>
          <cell r="F96">
            <v>12360</v>
          </cell>
          <cell r="G96">
            <v>11330.000000000002</v>
          </cell>
          <cell r="H96">
            <v>10300</v>
          </cell>
          <cell r="I96">
            <v>33.225806451612904</v>
          </cell>
          <cell r="J96">
            <v>27.087378640776699</v>
          </cell>
        </row>
        <row r="97">
          <cell r="D97">
            <v>1806</v>
          </cell>
          <cell r="F97">
            <v>12480</v>
          </cell>
          <cell r="G97">
            <v>11440.000000000002</v>
          </cell>
          <cell r="H97">
            <v>10400</v>
          </cell>
          <cell r="I97">
            <v>33.191489361702132</v>
          </cell>
          <cell r="J97">
            <v>27.115384615384617</v>
          </cell>
        </row>
        <row r="98">
          <cell r="D98">
            <v>1844.2</v>
          </cell>
          <cell r="F98">
            <v>12600</v>
          </cell>
          <cell r="G98">
            <v>11550.000000000002</v>
          </cell>
          <cell r="H98">
            <v>10500</v>
          </cell>
          <cell r="I98">
            <v>33.15789473684211</v>
          </cell>
          <cell r="J98">
            <v>27.142857142857142</v>
          </cell>
        </row>
        <row r="99">
          <cell r="D99">
            <v>1882.8000000000002</v>
          </cell>
          <cell r="F99">
            <v>12720</v>
          </cell>
          <cell r="G99">
            <v>11660.000000000002</v>
          </cell>
          <cell r="H99">
            <v>10600</v>
          </cell>
          <cell r="I99">
            <v>33.125000000000007</v>
          </cell>
          <cell r="J99">
            <v>27.169811320754715</v>
          </cell>
        </row>
        <row r="100">
          <cell r="D100">
            <v>1921.8000000000002</v>
          </cell>
          <cell r="F100">
            <v>12840</v>
          </cell>
          <cell r="G100">
            <v>11770.000000000002</v>
          </cell>
          <cell r="H100">
            <v>10700</v>
          </cell>
          <cell r="I100">
            <v>33.092783505154642</v>
          </cell>
          <cell r="J100">
            <v>27.196261682242991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48"/>
  <sheetViews>
    <sheetView workbookViewId="0">
      <selection sqref="A1:AJ101"/>
    </sheetView>
  </sheetViews>
  <sheetFormatPr defaultRowHeight="13.5"/>
  <cols>
    <col min="1" max="2" width="9" style="1"/>
    <col min="3" max="3" width="9.25" style="1" customWidth="1"/>
    <col min="4" max="4" width="11.625" style="1" customWidth="1"/>
    <col min="5" max="5" width="9" style="1"/>
    <col min="6" max="8" width="9" style="9"/>
    <col min="9" max="10" width="9" style="3"/>
    <col min="11" max="13" width="9" style="1"/>
    <col min="14" max="16" width="9" style="10"/>
    <col min="17" max="19" width="9" style="11"/>
    <col min="20" max="16384" width="9" style="1"/>
  </cols>
  <sheetData>
    <row r="1" spans="1:37" ht="14.25" thickBot="1">
      <c r="A1" s="12"/>
      <c r="B1" s="5" t="s">
        <v>3</v>
      </c>
      <c r="C1" s="198" t="s">
        <v>4</v>
      </c>
      <c r="D1" s="199"/>
      <c r="E1" s="13"/>
      <c r="F1" s="14">
        <v>1.5</v>
      </c>
      <c r="G1" s="15">
        <v>1.25</v>
      </c>
      <c r="H1" s="16"/>
      <c r="I1" s="200" t="s">
        <v>5</v>
      </c>
      <c r="J1" s="201"/>
      <c r="K1" s="201"/>
      <c r="L1" s="202" t="s">
        <v>6</v>
      </c>
      <c r="M1" s="202"/>
      <c r="N1" s="203"/>
      <c r="O1" s="204" t="s">
        <v>7</v>
      </c>
      <c r="P1" s="205"/>
      <c r="Q1" s="205"/>
      <c r="R1" s="205"/>
      <c r="S1" s="205"/>
      <c r="T1" s="206"/>
      <c r="U1" s="207" t="s">
        <v>8</v>
      </c>
      <c r="V1" s="208"/>
      <c r="W1" s="209"/>
      <c r="X1" s="210" t="s">
        <v>9</v>
      </c>
      <c r="Y1" s="211"/>
      <c r="Z1" s="212"/>
      <c r="AA1" s="213" t="s">
        <v>10</v>
      </c>
      <c r="AB1" s="214"/>
      <c r="AC1" s="215"/>
      <c r="AD1" s="17"/>
      <c r="AE1" s="17"/>
      <c r="AF1" s="17"/>
      <c r="AG1" s="2"/>
      <c r="AH1" s="2"/>
      <c r="AI1" s="2"/>
      <c r="AJ1" s="2"/>
      <c r="AK1" s="2"/>
    </row>
    <row r="2" spans="1:37" s="4" customFormat="1" ht="14.25" thickBot="1">
      <c r="A2" s="12"/>
      <c r="B2" s="2" t="s">
        <v>11</v>
      </c>
      <c r="C2" s="13" t="s">
        <v>12</v>
      </c>
      <c r="D2" s="13" t="s">
        <v>13</v>
      </c>
      <c r="E2" s="13"/>
      <c r="F2" s="14" t="s">
        <v>14</v>
      </c>
      <c r="G2" s="15" t="s">
        <v>15</v>
      </c>
      <c r="H2" s="16" t="s">
        <v>16</v>
      </c>
      <c r="I2" s="200" t="s">
        <v>17</v>
      </c>
      <c r="J2" s="201"/>
      <c r="K2" s="201"/>
      <c r="L2" s="18"/>
      <c r="M2" s="18"/>
      <c r="N2" s="19"/>
      <c r="O2" s="20"/>
      <c r="P2" s="20"/>
      <c r="Q2" s="21"/>
      <c r="R2" s="21"/>
      <c r="S2" s="21"/>
      <c r="T2" s="21"/>
      <c r="U2" s="207" t="s">
        <v>18</v>
      </c>
      <c r="V2" s="208"/>
      <c r="W2" s="209"/>
      <c r="X2" s="210" t="s">
        <v>19</v>
      </c>
      <c r="Y2" s="211"/>
      <c r="Z2" s="212"/>
      <c r="AA2" s="213" t="s">
        <v>20</v>
      </c>
      <c r="AB2" s="214"/>
      <c r="AC2" s="215"/>
      <c r="AD2" s="17"/>
      <c r="AE2" s="17"/>
      <c r="AF2" s="17"/>
      <c r="AG2" s="2"/>
      <c r="AH2" s="2"/>
      <c r="AI2" s="2"/>
      <c r="AJ2" s="2"/>
      <c r="AK2" s="2"/>
    </row>
    <row r="3" spans="1:37" s="6" customFormat="1" ht="14.25" thickBot="1">
      <c r="A3" s="22" t="s">
        <v>21</v>
      </c>
      <c r="B3" s="5" t="s">
        <v>22</v>
      </c>
      <c r="C3" s="23" t="s">
        <v>23</v>
      </c>
      <c r="D3" s="23" t="s">
        <v>24</v>
      </c>
      <c r="E3" s="23" t="s">
        <v>25</v>
      </c>
      <c r="F3" s="24" t="s">
        <v>26</v>
      </c>
      <c r="G3" s="25" t="s">
        <v>27</v>
      </c>
      <c r="H3" s="26" t="s">
        <v>28</v>
      </c>
      <c r="I3" s="27"/>
      <c r="J3" s="27"/>
      <c r="K3" s="27"/>
      <c r="L3" s="28"/>
      <c r="M3" s="28"/>
      <c r="N3" s="28"/>
      <c r="O3" s="29"/>
      <c r="P3" s="29"/>
      <c r="Q3" s="29"/>
      <c r="R3" s="29"/>
      <c r="S3" s="29"/>
      <c r="T3" s="29"/>
      <c r="U3" s="5"/>
      <c r="V3" s="5"/>
      <c r="W3" s="5"/>
      <c r="X3" s="30"/>
      <c r="Y3" s="30"/>
      <c r="Z3" s="30"/>
      <c r="AA3" s="31"/>
      <c r="AB3" s="31"/>
      <c r="AC3" s="31"/>
      <c r="AD3" s="31"/>
      <c r="AE3" s="31"/>
      <c r="AF3" s="31"/>
      <c r="AG3" s="5"/>
      <c r="AH3" s="5"/>
      <c r="AI3" s="5"/>
      <c r="AJ3" s="5"/>
      <c r="AK3" s="5"/>
    </row>
    <row r="4" spans="1:37">
      <c r="A4" s="32">
        <v>1</v>
      </c>
      <c r="B4" s="6">
        <f>(A4-1)*4+50</f>
        <v>50</v>
      </c>
      <c r="C4" s="33">
        <f>A4^2*0.2+1</f>
        <v>1.2</v>
      </c>
      <c r="D4" s="33">
        <f t="shared" ref="D4:D67" si="0">INT(B4*C4)</f>
        <v>60</v>
      </c>
      <c r="E4" s="33"/>
      <c r="F4" s="34">
        <f>H4*$F$1</f>
        <v>1518</v>
      </c>
      <c r="G4" s="35">
        <f>H4*$G$1</f>
        <v>1265</v>
      </c>
      <c r="H4" s="36">
        <f>1000*(1+C4*0.01)</f>
        <v>1012</v>
      </c>
      <c r="I4" s="37">
        <f>F4/30</f>
        <v>50.6</v>
      </c>
      <c r="J4" s="37">
        <f>G4/30</f>
        <v>42.166666666666664</v>
      </c>
      <c r="K4" s="37">
        <f>H4/30</f>
        <v>33.733333333333334</v>
      </c>
      <c r="L4" s="38"/>
      <c r="M4" s="38"/>
      <c r="N4" s="38">
        <f t="shared" ref="N4:N67" si="1">K4/3</f>
        <v>11.244444444444445</v>
      </c>
      <c r="O4" s="39"/>
      <c r="P4" s="39"/>
      <c r="Q4" s="39"/>
      <c r="R4" s="39"/>
      <c r="S4" s="39"/>
      <c r="T4" s="39"/>
      <c r="U4" s="6">
        <f>AA4-X4</f>
        <v>151.80000000000001</v>
      </c>
      <c r="V4" s="6">
        <f>(AB4-Y4)</f>
        <v>126.5</v>
      </c>
      <c r="W4" s="6">
        <f t="shared" ref="W4:W67" si="2">K4*3</f>
        <v>101.2</v>
      </c>
      <c r="X4" s="7">
        <f>Z4*1.5</f>
        <v>151.80000000000001</v>
      </c>
      <c r="Y4" s="7">
        <f>Z4*1.25</f>
        <v>126.5</v>
      </c>
      <c r="Z4" s="7">
        <f t="shared" ref="Z4:Z67" si="3">H4*0.1</f>
        <v>101.2</v>
      </c>
      <c r="AA4" s="8">
        <f>AC4*1.5</f>
        <v>303.60000000000002</v>
      </c>
      <c r="AB4" s="8">
        <f>AC4*1.25</f>
        <v>253</v>
      </c>
      <c r="AC4" s="8">
        <f t="shared" ref="AC4:AC35" si="4">Z4+W4</f>
        <v>202.4</v>
      </c>
      <c r="AD4" s="8"/>
      <c r="AE4" s="8">
        <f>AC4*10+Z4*10+H4</f>
        <v>4048</v>
      </c>
      <c r="AF4" s="8"/>
      <c r="AG4" s="6">
        <f t="shared" ref="AG4:AG35" si="5">F4/(AC4-X4)</f>
        <v>30.000000000000004</v>
      </c>
      <c r="AH4" s="6">
        <f t="shared" ref="AH4:AH35" si="6">H4/(AA4-Z4)</f>
        <v>4.9999999999999991</v>
      </c>
      <c r="AI4" s="6">
        <f t="shared" ref="AI4:AI35" si="7">G4/(AC4-Y4)</f>
        <v>16.666666666666664</v>
      </c>
      <c r="AJ4" s="6">
        <f t="shared" ref="AJ4:AJ35" si="8">H4/(AB4-Z4)</f>
        <v>6.6666666666666661</v>
      </c>
      <c r="AK4" s="40">
        <f t="shared" ref="AK4:AK35" si="9">F4/(AA4-Z4)</f>
        <v>7.4999999999999991</v>
      </c>
    </row>
    <row r="5" spans="1:37">
      <c r="A5" s="41">
        <v>2</v>
      </c>
      <c r="B5" s="6">
        <f t="shared" ref="B5:B68" si="10">(A5-1)*4+50</f>
        <v>54</v>
      </c>
      <c r="C5" s="42">
        <f t="shared" ref="C5:C68" si="11">A5^2*0.2+1</f>
        <v>1.8</v>
      </c>
      <c r="D5" s="42">
        <f t="shared" si="0"/>
        <v>97</v>
      </c>
      <c r="E5" s="42"/>
      <c r="F5" s="34">
        <f t="shared" ref="F5:F68" si="12">H5*$F$1</f>
        <v>1527</v>
      </c>
      <c r="G5" s="35">
        <f t="shared" ref="G5:G68" si="13">H5*$G$1</f>
        <v>1272.5</v>
      </c>
      <c r="H5" s="36">
        <f t="shared" ref="H5:H68" si="14">1000*(1+C5*0.01)</f>
        <v>1018</v>
      </c>
      <c r="I5" s="37">
        <f t="shared" ref="I5:K37" si="15">F5/30</f>
        <v>50.9</v>
      </c>
      <c r="J5" s="37">
        <f t="shared" si="15"/>
        <v>42.416666666666664</v>
      </c>
      <c r="K5" s="37">
        <f t="shared" si="15"/>
        <v>33.93333333333333</v>
      </c>
      <c r="L5" s="38"/>
      <c r="M5" s="38"/>
      <c r="N5" s="38">
        <f t="shared" si="1"/>
        <v>11.31111111111111</v>
      </c>
      <c r="O5" s="43"/>
      <c r="P5" s="43"/>
      <c r="Q5" s="39"/>
      <c r="R5" s="39"/>
      <c r="S5" s="39"/>
      <c r="T5" s="39"/>
      <c r="U5" s="6">
        <f t="shared" ref="U5:V68" si="16">AA5-X5</f>
        <v>152.69999999999996</v>
      </c>
      <c r="V5" s="6">
        <f t="shared" si="16"/>
        <v>127.24999999999999</v>
      </c>
      <c r="W5" s="6">
        <f t="shared" si="2"/>
        <v>101.79999999999998</v>
      </c>
      <c r="X5" s="7">
        <f t="shared" ref="X5:X68" si="17">Z5*1.5</f>
        <v>152.70000000000002</v>
      </c>
      <c r="Y5" s="7">
        <f t="shared" ref="Y5:Y68" si="18">Z5*1.25</f>
        <v>127.25000000000001</v>
      </c>
      <c r="Z5" s="7">
        <f t="shared" si="3"/>
        <v>101.80000000000001</v>
      </c>
      <c r="AA5" s="8">
        <f t="shared" ref="AA5:AA68" si="19">AC5*1.5</f>
        <v>305.39999999999998</v>
      </c>
      <c r="AB5" s="8">
        <f t="shared" ref="AB5:AB68" si="20">AC5*1.25</f>
        <v>254.5</v>
      </c>
      <c r="AC5" s="8">
        <f t="shared" si="4"/>
        <v>203.6</v>
      </c>
      <c r="AD5" s="8"/>
      <c r="AE5" s="8">
        <f t="shared" ref="AE5:AE68" si="21">AC5*10+Z5*10+H5</f>
        <v>4072</v>
      </c>
      <c r="AF5" s="8"/>
      <c r="AG5" s="6">
        <f t="shared" si="5"/>
        <v>30.000000000000014</v>
      </c>
      <c r="AH5" s="6">
        <f t="shared" si="6"/>
        <v>5.0000000000000009</v>
      </c>
      <c r="AI5" s="6">
        <f t="shared" si="7"/>
        <v>16.666666666666671</v>
      </c>
      <c r="AJ5" s="6">
        <f t="shared" si="8"/>
        <v>6.666666666666667</v>
      </c>
      <c r="AK5" s="40">
        <f t="shared" si="9"/>
        <v>7.5000000000000009</v>
      </c>
    </row>
    <row r="6" spans="1:37">
      <c r="A6" s="41">
        <v>3</v>
      </c>
      <c r="B6" s="6">
        <f t="shared" si="10"/>
        <v>58</v>
      </c>
      <c r="C6" s="42">
        <f t="shared" si="11"/>
        <v>2.8</v>
      </c>
      <c r="D6" s="42">
        <f t="shared" si="0"/>
        <v>162</v>
      </c>
      <c r="E6" s="42"/>
      <c r="F6" s="34">
        <f t="shared" si="12"/>
        <v>1542</v>
      </c>
      <c r="G6" s="35">
        <f t="shared" si="13"/>
        <v>1285</v>
      </c>
      <c r="H6" s="36">
        <f t="shared" si="14"/>
        <v>1028</v>
      </c>
      <c r="I6" s="37">
        <f t="shared" si="15"/>
        <v>51.4</v>
      </c>
      <c r="J6" s="37">
        <f t="shared" si="15"/>
        <v>42.833333333333336</v>
      </c>
      <c r="K6" s="37">
        <f t="shared" si="15"/>
        <v>34.266666666666666</v>
      </c>
      <c r="L6" s="38"/>
      <c r="M6" s="38"/>
      <c r="N6" s="38">
        <f t="shared" si="1"/>
        <v>11.422222222222222</v>
      </c>
      <c r="O6" s="43"/>
      <c r="P6" s="43"/>
      <c r="Q6" s="39"/>
      <c r="R6" s="39"/>
      <c r="S6" s="39"/>
      <c r="T6" s="39"/>
      <c r="U6" s="6">
        <f t="shared" si="16"/>
        <v>154.20000000000002</v>
      </c>
      <c r="V6" s="6">
        <f t="shared" si="16"/>
        <v>128.5</v>
      </c>
      <c r="W6" s="6">
        <f t="shared" si="2"/>
        <v>102.8</v>
      </c>
      <c r="X6" s="7">
        <f t="shared" si="17"/>
        <v>154.20000000000002</v>
      </c>
      <c r="Y6" s="7">
        <f t="shared" si="18"/>
        <v>128.5</v>
      </c>
      <c r="Z6" s="7">
        <f t="shared" si="3"/>
        <v>102.80000000000001</v>
      </c>
      <c r="AA6" s="8">
        <f t="shared" si="19"/>
        <v>308.40000000000003</v>
      </c>
      <c r="AB6" s="8">
        <f t="shared" si="20"/>
        <v>257</v>
      </c>
      <c r="AC6" s="8">
        <f t="shared" si="4"/>
        <v>205.60000000000002</v>
      </c>
      <c r="AD6" s="8"/>
      <c r="AE6" s="8">
        <f t="shared" si="21"/>
        <v>4112</v>
      </c>
      <c r="AF6" s="8"/>
      <c r="AG6" s="6">
        <f t="shared" si="5"/>
        <v>29.999999999999996</v>
      </c>
      <c r="AH6" s="6">
        <f t="shared" si="6"/>
        <v>4.9999999999999991</v>
      </c>
      <c r="AI6" s="6">
        <f t="shared" si="7"/>
        <v>16.666666666666661</v>
      </c>
      <c r="AJ6" s="6">
        <f t="shared" si="8"/>
        <v>6.666666666666667</v>
      </c>
      <c r="AK6" s="40">
        <f t="shared" si="9"/>
        <v>7.4999999999999991</v>
      </c>
    </row>
    <row r="7" spans="1:37">
      <c r="A7" s="41">
        <v>4</v>
      </c>
      <c r="B7" s="6">
        <f t="shared" si="10"/>
        <v>62</v>
      </c>
      <c r="C7" s="42">
        <f t="shared" si="11"/>
        <v>4.2</v>
      </c>
      <c r="D7" s="42">
        <f t="shared" si="0"/>
        <v>260</v>
      </c>
      <c r="E7" s="42"/>
      <c r="F7" s="34">
        <f t="shared" si="12"/>
        <v>1563</v>
      </c>
      <c r="G7" s="35">
        <f t="shared" si="13"/>
        <v>1302.5</v>
      </c>
      <c r="H7" s="36">
        <f t="shared" si="14"/>
        <v>1042</v>
      </c>
      <c r="I7" s="37">
        <f t="shared" si="15"/>
        <v>52.1</v>
      </c>
      <c r="J7" s="37">
        <f t="shared" si="15"/>
        <v>43.416666666666664</v>
      </c>
      <c r="K7" s="37">
        <f t="shared" si="15"/>
        <v>34.733333333333334</v>
      </c>
      <c r="L7" s="38"/>
      <c r="M7" s="38"/>
      <c r="N7" s="38">
        <f t="shared" si="1"/>
        <v>11.577777777777778</v>
      </c>
      <c r="O7" s="43"/>
      <c r="P7" s="43"/>
      <c r="Q7" s="39"/>
      <c r="R7" s="39"/>
      <c r="S7" s="39"/>
      <c r="T7" s="39"/>
      <c r="U7" s="6">
        <f t="shared" si="16"/>
        <v>156.30000000000001</v>
      </c>
      <c r="V7" s="6">
        <f t="shared" si="16"/>
        <v>130.25</v>
      </c>
      <c r="W7" s="6">
        <f t="shared" si="2"/>
        <v>104.2</v>
      </c>
      <c r="X7" s="7">
        <f t="shared" si="17"/>
        <v>156.30000000000001</v>
      </c>
      <c r="Y7" s="7">
        <f t="shared" si="18"/>
        <v>130.25</v>
      </c>
      <c r="Z7" s="7">
        <f t="shared" si="3"/>
        <v>104.2</v>
      </c>
      <c r="AA7" s="8">
        <f t="shared" si="19"/>
        <v>312.60000000000002</v>
      </c>
      <c r="AB7" s="8">
        <f t="shared" si="20"/>
        <v>260.5</v>
      </c>
      <c r="AC7" s="8">
        <f t="shared" si="4"/>
        <v>208.4</v>
      </c>
      <c r="AD7" s="8"/>
      <c r="AE7" s="8">
        <f t="shared" si="21"/>
        <v>4168</v>
      </c>
      <c r="AF7" s="8"/>
      <c r="AG7" s="6">
        <f t="shared" si="5"/>
        <v>30.000000000000004</v>
      </c>
      <c r="AH7" s="6">
        <f t="shared" si="6"/>
        <v>4.9999999999999991</v>
      </c>
      <c r="AI7" s="6">
        <f t="shared" si="7"/>
        <v>16.666666666666664</v>
      </c>
      <c r="AJ7" s="6">
        <f t="shared" si="8"/>
        <v>6.6666666666666661</v>
      </c>
      <c r="AK7" s="40">
        <f t="shared" si="9"/>
        <v>7.4999999999999991</v>
      </c>
    </row>
    <row r="8" spans="1:37">
      <c r="A8" s="41">
        <v>5</v>
      </c>
      <c r="B8" s="6">
        <f t="shared" si="10"/>
        <v>66</v>
      </c>
      <c r="C8" s="42">
        <f t="shared" si="11"/>
        <v>6</v>
      </c>
      <c r="D8" s="42">
        <f t="shared" si="0"/>
        <v>396</v>
      </c>
      <c r="E8" s="44"/>
      <c r="F8" s="34">
        <f t="shared" si="12"/>
        <v>1590</v>
      </c>
      <c r="G8" s="35">
        <f t="shared" si="13"/>
        <v>1325</v>
      </c>
      <c r="H8" s="36">
        <f t="shared" si="14"/>
        <v>1060</v>
      </c>
      <c r="I8" s="37">
        <f t="shared" si="15"/>
        <v>53</v>
      </c>
      <c r="J8" s="37">
        <f t="shared" si="15"/>
        <v>44.166666666666664</v>
      </c>
      <c r="K8" s="37">
        <f t="shared" si="15"/>
        <v>35.333333333333336</v>
      </c>
      <c r="L8" s="38"/>
      <c r="M8" s="38"/>
      <c r="N8" s="38">
        <f t="shared" si="1"/>
        <v>11.777777777777779</v>
      </c>
      <c r="O8" s="43"/>
      <c r="P8" s="43"/>
      <c r="Q8" s="39"/>
      <c r="R8" s="39"/>
      <c r="S8" s="39"/>
      <c r="T8" s="39"/>
      <c r="U8" s="6">
        <f t="shared" si="16"/>
        <v>159</v>
      </c>
      <c r="V8" s="6">
        <f t="shared" si="16"/>
        <v>132.5</v>
      </c>
      <c r="W8" s="6">
        <f t="shared" si="2"/>
        <v>106</v>
      </c>
      <c r="X8" s="7">
        <f t="shared" si="17"/>
        <v>159</v>
      </c>
      <c r="Y8" s="7">
        <f t="shared" si="18"/>
        <v>132.5</v>
      </c>
      <c r="Z8" s="7">
        <f t="shared" si="3"/>
        <v>106</v>
      </c>
      <c r="AA8" s="8">
        <f t="shared" si="19"/>
        <v>318</v>
      </c>
      <c r="AB8" s="8">
        <f t="shared" si="20"/>
        <v>265</v>
      </c>
      <c r="AC8" s="8">
        <f t="shared" si="4"/>
        <v>212</v>
      </c>
      <c r="AD8" s="8"/>
      <c r="AE8" s="8">
        <f t="shared" si="21"/>
        <v>4240</v>
      </c>
      <c r="AF8" s="8"/>
      <c r="AG8" s="6">
        <f t="shared" si="5"/>
        <v>30</v>
      </c>
      <c r="AH8" s="6">
        <f t="shared" si="6"/>
        <v>5</v>
      </c>
      <c r="AI8" s="6">
        <f t="shared" si="7"/>
        <v>16.666666666666668</v>
      </c>
      <c r="AJ8" s="6">
        <f t="shared" si="8"/>
        <v>6.666666666666667</v>
      </c>
      <c r="AK8" s="40">
        <f t="shared" si="9"/>
        <v>7.5</v>
      </c>
    </row>
    <row r="9" spans="1:37">
      <c r="A9" s="41">
        <v>6</v>
      </c>
      <c r="B9" s="6">
        <f t="shared" si="10"/>
        <v>70</v>
      </c>
      <c r="C9" s="42">
        <f t="shared" si="11"/>
        <v>8.1999999999999993</v>
      </c>
      <c r="D9" s="42">
        <f t="shared" si="0"/>
        <v>574</v>
      </c>
      <c r="E9" s="42"/>
      <c r="F9" s="34">
        <f t="shared" si="12"/>
        <v>1623</v>
      </c>
      <c r="G9" s="35">
        <f t="shared" si="13"/>
        <v>1352.5</v>
      </c>
      <c r="H9" s="36">
        <f t="shared" si="14"/>
        <v>1082</v>
      </c>
      <c r="I9" s="37">
        <f t="shared" si="15"/>
        <v>54.1</v>
      </c>
      <c r="J9" s="37">
        <f t="shared" si="15"/>
        <v>45.083333333333336</v>
      </c>
      <c r="K9" s="37">
        <f t="shared" si="15"/>
        <v>36.06666666666667</v>
      </c>
      <c r="L9" s="38"/>
      <c r="M9" s="38"/>
      <c r="N9" s="38">
        <f t="shared" si="1"/>
        <v>12.022222222222224</v>
      </c>
      <c r="O9" s="43"/>
      <c r="P9" s="43"/>
      <c r="Q9" s="39"/>
      <c r="R9" s="39"/>
      <c r="S9" s="39"/>
      <c r="T9" s="39"/>
      <c r="U9" s="6">
        <f t="shared" si="16"/>
        <v>162.30000000000001</v>
      </c>
      <c r="V9" s="6">
        <f t="shared" si="16"/>
        <v>135.25000000000006</v>
      </c>
      <c r="W9" s="6">
        <f t="shared" si="2"/>
        <v>108.20000000000002</v>
      </c>
      <c r="X9" s="7">
        <f t="shared" si="17"/>
        <v>162.30000000000001</v>
      </c>
      <c r="Y9" s="7">
        <f t="shared" si="18"/>
        <v>135.25</v>
      </c>
      <c r="Z9" s="7">
        <f t="shared" si="3"/>
        <v>108.2</v>
      </c>
      <c r="AA9" s="8">
        <f t="shared" si="19"/>
        <v>324.60000000000002</v>
      </c>
      <c r="AB9" s="8">
        <f t="shared" si="20"/>
        <v>270.50000000000006</v>
      </c>
      <c r="AC9" s="8">
        <f t="shared" si="4"/>
        <v>216.40000000000003</v>
      </c>
      <c r="AD9" s="8"/>
      <c r="AE9" s="8">
        <f t="shared" si="21"/>
        <v>4328</v>
      </c>
      <c r="AF9" s="8"/>
      <c r="AG9" s="6">
        <f t="shared" si="5"/>
        <v>29.999999999999986</v>
      </c>
      <c r="AH9" s="6">
        <f t="shared" si="6"/>
        <v>4.9999999999999991</v>
      </c>
      <c r="AI9" s="6">
        <f t="shared" si="7"/>
        <v>16.666666666666661</v>
      </c>
      <c r="AJ9" s="6">
        <f t="shared" si="8"/>
        <v>6.6666666666666643</v>
      </c>
      <c r="AK9" s="40">
        <f t="shared" si="9"/>
        <v>7.4999999999999991</v>
      </c>
    </row>
    <row r="10" spans="1:37">
      <c r="A10" s="41">
        <v>7</v>
      </c>
      <c r="B10" s="6">
        <f t="shared" si="10"/>
        <v>74</v>
      </c>
      <c r="C10" s="42">
        <f t="shared" si="11"/>
        <v>10.8</v>
      </c>
      <c r="D10" s="42">
        <f t="shared" si="0"/>
        <v>799</v>
      </c>
      <c r="E10" s="42"/>
      <c r="F10" s="34">
        <f t="shared" si="12"/>
        <v>1662</v>
      </c>
      <c r="G10" s="35">
        <f t="shared" si="13"/>
        <v>1385</v>
      </c>
      <c r="H10" s="36">
        <f t="shared" si="14"/>
        <v>1108</v>
      </c>
      <c r="I10" s="37">
        <f t="shared" si="15"/>
        <v>55.4</v>
      </c>
      <c r="J10" s="37">
        <f t="shared" si="15"/>
        <v>46.166666666666664</v>
      </c>
      <c r="K10" s="37">
        <f t="shared" si="15"/>
        <v>36.93333333333333</v>
      </c>
      <c r="L10" s="38"/>
      <c r="M10" s="38"/>
      <c r="N10" s="38">
        <f t="shared" si="1"/>
        <v>12.31111111111111</v>
      </c>
      <c r="O10" s="43"/>
      <c r="P10" s="43"/>
      <c r="Q10" s="39"/>
      <c r="R10" s="39"/>
      <c r="S10" s="39"/>
      <c r="T10" s="39"/>
      <c r="U10" s="6">
        <f t="shared" si="16"/>
        <v>166.19999999999996</v>
      </c>
      <c r="V10" s="6">
        <f t="shared" si="16"/>
        <v>138.5</v>
      </c>
      <c r="W10" s="6">
        <f t="shared" si="2"/>
        <v>110.79999999999998</v>
      </c>
      <c r="X10" s="7">
        <f t="shared" si="17"/>
        <v>166.20000000000002</v>
      </c>
      <c r="Y10" s="7">
        <f t="shared" si="18"/>
        <v>138.5</v>
      </c>
      <c r="Z10" s="7">
        <f t="shared" si="3"/>
        <v>110.80000000000001</v>
      </c>
      <c r="AA10" s="8">
        <f t="shared" si="19"/>
        <v>332.4</v>
      </c>
      <c r="AB10" s="8">
        <f t="shared" si="20"/>
        <v>277</v>
      </c>
      <c r="AC10" s="8">
        <f t="shared" si="4"/>
        <v>221.6</v>
      </c>
      <c r="AD10" s="8"/>
      <c r="AE10" s="8">
        <f t="shared" si="21"/>
        <v>4432</v>
      </c>
      <c r="AF10" s="8"/>
      <c r="AG10" s="6">
        <f t="shared" si="5"/>
        <v>30.000000000000011</v>
      </c>
      <c r="AH10" s="6">
        <f t="shared" si="6"/>
        <v>5.0000000000000009</v>
      </c>
      <c r="AI10" s="6">
        <f t="shared" si="7"/>
        <v>16.666666666666668</v>
      </c>
      <c r="AJ10" s="6">
        <f t="shared" si="8"/>
        <v>6.666666666666667</v>
      </c>
      <c r="AK10" s="40">
        <f t="shared" si="9"/>
        <v>7.5000000000000009</v>
      </c>
    </row>
    <row r="11" spans="1:37">
      <c r="A11" s="41">
        <v>8</v>
      </c>
      <c r="B11" s="6">
        <f t="shared" si="10"/>
        <v>78</v>
      </c>
      <c r="C11" s="42">
        <f t="shared" si="11"/>
        <v>13.8</v>
      </c>
      <c r="D11" s="42">
        <f t="shared" si="0"/>
        <v>1076</v>
      </c>
      <c r="E11" s="42"/>
      <c r="F11" s="34">
        <f t="shared" si="12"/>
        <v>1707</v>
      </c>
      <c r="G11" s="35">
        <f t="shared" si="13"/>
        <v>1422.5</v>
      </c>
      <c r="H11" s="36">
        <f t="shared" si="14"/>
        <v>1138</v>
      </c>
      <c r="I11" s="37">
        <f t="shared" si="15"/>
        <v>56.9</v>
      </c>
      <c r="J11" s="37">
        <f t="shared" si="15"/>
        <v>47.416666666666664</v>
      </c>
      <c r="K11" s="37">
        <f t="shared" si="15"/>
        <v>37.93333333333333</v>
      </c>
      <c r="L11" s="38"/>
      <c r="M11" s="38"/>
      <c r="N11" s="38">
        <f t="shared" si="1"/>
        <v>12.644444444444444</v>
      </c>
      <c r="O11" s="43"/>
      <c r="P11" s="43"/>
      <c r="Q11" s="39"/>
      <c r="R11" s="39"/>
      <c r="S11" s="39"/>
      <c r="T11" s="39"/>
      <c r="U11" s="6">
        <f t="shared" si="16"/>
        <v>170.69999999999996</v>
      </c>
      <c r="V11" s="6">
        <f t="shared" si="16"/>
        <v>142.25</v>
      </c>
      <c r="W11" s="6">
        <f t="shared" si="2"/>
        <v>113.79999999999998</v>
      </c>
      <c r="X11" s="7">
        <f t="shared" si="17"/>
        <v>170.70000000000002</v>
      </c>
      <c r="Y11" s="7">
        <f t="shared" si="18"/>
        <v>142.25</v>
      </c>
      <c r="Z11" s="7">
        <f t="shared" si="3"/>
        <v>113.80000000000001</v>
      </c>
      <c r="AA11" s="8">
        <f t="shared" si="19"/>
        <v>341.4</v>
      </c>
      <c r="AB11" s="8">
        <f t="shared" si="20"/>
        <v>284.5</v>
      </c>
      <c r="AC11" s="8">
        <f t="shared" si="4"/>
        <v>227.6</v>
      </c>
      <c r="AD11" s="8"/>
      <c r="AE11" s="8">
        <f t="shared" si="21"/>
        <v>4552</v>
      </c>
      <c r="AF11" s="8"/>
      <c r="AG11" s="6">
        <f t="shared" si="5"/>
        <v>30.000000000000011</v>
      </c>
      <c r="AH11" s="6">
        <f t="shared" si="6"/>
        <v>5.0000000000000009</v>
      </c>
      <c r="AI11" s="6">
        <f t="shared" si="7"/>
        <v>16.666666666666668</v>
      </c>
      <c r="AJ11" s="6">
        <f t="shared" si="8"/>
        <v>6.666666666666667</v>
      </c>
      <c r="AK11" s="40">
        <f t="shared" si="9"/>
        <v>7.5000000000000009</v>
      </c>
    </row>
    <row r="12" spans="1:37">
      <c r="A12" s="41">
        <v>9</v>
      </c>
      <c r="B12" s="6">
        <f t="shared" si="10"/>
        <v>82</v>
      </c>
      <c r="C12" s="42">
        <f t="shared" si="11"/>
        <v>17.2</v>
      </c>
      <c r="D12" s="42">
        <f t="shared" si="0"/>
        <v>1410</v>
      </c>
      <c r="E12" s="42"/>
      <c r="F12" s="34">
        <f t="shared" si="12"/>
        <v>1758</v>
      </c>
      <c r="G12" s="35">
        <f t="shared" si="13"/>
        <v>1465</v>
      </c>
      <c r="H12" s="36">
        <f t="shared" si="14"/>
        <v>1172</v>
      </c>
      <c r="I12" s="37">
        <f t="shared" si="15"/>
        <v>58.6</v>
      </c>
      <c r="J12" s="37">
        <f t="shared" si="15"/>
        <v>48.833333333333336</v>
      </c>
      <c r="K12" s="37">
        <f t="shared" si="15"/>
        <v>39.06666666666667</v>
      </c>
      <c r="L12" s="38"/>
      <c r="M12" s="38"/>
      <c r="N12" s="38">
        <f t="shared" si="1"/>
        <v>13.022222222222224</v>
      </c>
      <c r="O12" s="43"/>
      <c r="P12" s="43"/>
      <c r="Q12" s="39"/>
      <c r="R12" s="39"/>
      <c r="S12" s="39"/>
      <c r="T12" s="39"/>
      <c r="U12" s="6">
        <f t="shared" si="16"/>
        <v>175.8</v>
      </c>
      <c r="V12" s="6">
        <f t="shared" si="16"/>
        <v>146.50000000000006</v>
      </c>
      <c r="W12" s="6">
        <f t="shared" si="2"/>
        <v>117.20000000000002</v>
      </c>
      <c r="X12" s="7">
        <f t="shared" si="17"/>
        <v>175.8</v>
      </c>
      <c r="Y12" s="7">
        <f t="shared" si="18"/>
        <v>146.5</v>
      </c>
      <c r="Z12" s="7">
        <f t="shared" si="3"/>
        <v>117.2</v>
      </c>
      <c r="AA12" s="8">
        <f t="shared" si="19"/>
        <v>351.6</v>
      </c>
      <c r="AB12" s="8">
        <f t="shared" si="20"/>
        <v>293.00000000000006</v>
      </c>
      <c r="AC12" s="8">
        <f t="shared" si="4"/>
        <v>234.40000000000003</v>
      </c>
      <c r="AD12" s="8"/>
      <c r="AE12" s="8">
        <f t="shared" si="21"/>
        <v>4688</v>
      </c>
      <c r="AF12" s="8"/>
      <c r="AG12" s="6">
        <f t="shared" si="5"/>
        <v>29.999999999999989</v>
      </c>
      <c r="AH12" s="6">
        <f t="shared" si="6"/>
        <v>4.9999999999999991</v>
      </c>
      <c r="AI12" s="6">
        <f t="shared" si="7"/>
        <v>16.666666666666661</v>
      </c>
      <c r="AJ12" s="6">
        <f t="shared" si="8"/>
        <v>6.6666666666666643</v>
      </c>
      <c r="AK12" s="40">
        <f t="shared" si="9"/>
        <v>7.4999999999999991</v>
      </c>
    </row>
    <row r="13" spans="1:37">
      <c r="A13" s="45">
        <v>10</v>
      </c>
      <c r="B13" s="6">
        <f t="shared" si="10"/>
        <v>86</v>
      </c>
      <c r="C13" s="46">
        <f t="shared" si="11"/>
        <v>21</v>
      </c>
      <c r="D13" s="46">
        <f t="shared" si="0"/>
        <v>1806</v>
      </c>
      <c r="E13" s="46">
        <f>SUM(C4:C12)</f>
        <v>66</v>
      </c>
      <c r="F13" s="34">
        <f t="shared" si="12"/>
        <v>1815</v>
      </c>
      <c r="G13" s="35">
        <f t="shared" si="13"/>
        <v>1512.5</v>
      </c>
      <c r="H13" s="36">
        <f t="shared" si="14"/>
        <v>1210</v>
      </c>
      <c r="I13" s="37">
        <f t="shared" si="15"/>
        <v>60.5</v>
      </c>
      <c r="J13" s="37">
        <f t="shared" si="15"/>
        <v>50.416666666666664</v>
      </c>
      <c r="K13" s="37">
        <f t="shared" si="15"/>
        <v>40.333333333333336</v>
      </c>
      <c r="L13" s="38"/>
      <c r="M13" s="38"/>
      <c r="N13" s="38">
        <f t="shared" si="1"/>
        <v>13.444444444444445</v>
      </c>
      <c r="O13" s="47" t="s">
        <v>29</v>
      </c>
      <c r="P13" s="47" t="s">
        <v>30</v>
      </c>
      <c r="Q13" s="47" t="s">
        <v>31</v>
      </c>
      <c r="R13" s="47" t="s">
        <v>32</v>
      </c>
      <c r="S13" s="47" t="s">
        <v>33</v>
      </c>
      <c r="T13" s="47" t="s">
        <v>34</v>
      </c>
      <c r="U13" s="6">
        <f t="shared" si="16"/>
        <v>181.5</v>
      </c>
      <c r="V13" s="6">
        <f t="shared" si="16"/>
        <v>151.25</v>
      </c>
      <c r="W13" s="6">
        <f t="shared" si="2"/>
        <v>121</v>
      </c>
      <c r="X13" s="7">
        <f t="shared" si="17"/>
        <v>181.5</v>
      </c>
      <c r="Y13" s="7">
        <f t="shared" si="18"/>
        <v>151.25</v>
      </c>
      <c r="Z13" s="7">
        <f t="shared" si="3"/>
        <v>121</v>
      </c>
      <c r="AA13" s="8">
        <f t="shared" si="19"/>
        <v>363</v>
      </c>
      <c r="AB13" s="8">
        <f t="shared" si="20"/>
        <v>302.5</v>
      </c>
      <c r="AC13" s="8">
        <f t="shared" si="4"/>
        <v>242</v>
      </c>
      <c r="AD13" s="8"/>
      <c r="AE13" s="8">
        <f t="shared" si="21"/>
        <v>4840</v>
      </c>
      <c r="AF13" s="8"/>
      <c r="AG13" s="6">
        <f t="shared" si="5"/>
        <v>30</v>
      </c>
      <c r="AH13" s="6">
        <f t="shared" si="6"/>
        <v>5</v>
      </c>
      <c r="AI13" s="6">
        <f t="shared" si="7"/>
        <v>16.666666666666668</v>
      </c>
      <c r="AJ13" s="6">
        <f t="shared" si="8"/>
        <v>6.666666666666667</v>
      </c>
      <c r="AK13" s="40">
        <f t="shared" si="9"/>
        <v>7.5</v>
      </c>
    </row>
    <row r="14" spans="1:37">
      <c r="A14" s="45">
        <v>11</v>
      </c>
      <c r="B14" s="6">
        <f t="shared" si="10"/>
        <v>90</v>
      </c>
      <c r="C14" s="46">
        <f t="shared" si="11"/>
        <v>25.200000000000003</v>
      </c>
      <c r="D14" s="46">
        <f t="shared" si="0"/>
        <v>2268</v>
      </c>
      <c r="E14" s="46"/>
      <c r="F14" s="34">
        <f t="shared" si="12"/>
        <v>1878</v>
      </c>
      <c r="G14" s="35">
        <f t="shared" si="13"/>
        <v>1565</v>
      </c>
      <c r="H14" s="36">
        <f t="shared" si="14"/>
        <v>1252</v>
      </c>
      <c r="I14" s="37">
        <f t="shared" si="15"/>
        <v>62.6</v>
      </c>
      <c r="J14" s="37">
        <f t="shared" si="15"/>
        <v>52.166666666666664</v>
      </c>
      <c r="K14" s="37">
        <f t="shared" si="15"/>
        <v>41.733333333333334</v>
      </c>
      <c r="L14" s="38"/>
      <c r="M14" s="38"/>
      <c r="N14" s="38">
        <f t="shared" si="1"/>
        <v>13.911111111111111</v>
      </c>
      <c r="O14" s="47">
        <f>H14/K4</f>
        <v>37.114624505928852</v>
      </c>
      <c r="P14" s="47">
        <f>H4/K14</f>
        <v>24.249201277955272</v>
      </c>
      <c r="Q14" s="48">
        <f>H14/K8</f>
        <v>35.433962264150942</v>
      </c>
      <c r="R14" s="48">
        <f>H8/K14</f>
        <v>25.399361022364218</v>
      </c>
      <c r="S14" s="48">
        <f>H14/K12</f>
        <v>32.047781569965871</v>
      </c>
      <c r="T14" s="48">
        <f>H12/K14</f>
        <v>28.083067092651756</v>
      </c>
      <c r="U14" s="6">
        <f t="shared" si="16"/>
        <v>187.8</v>
      </c>
      <c r="V14" s="6">
        <f t="shared" si="16"/>
        <v>156.5</v>
      </c>
      <c r="W14" s="6">
        <f t="shared" si="2"/>
        <v>125.2</v>
      </c>
      <c r="X14" s="7">
        <f t="shared" si="17"/>
        <v>187.8</v>
      </c>
      <c r="Y14" s="7">
        <f t="shared" si="18"/>
        <v>156.5</v>
      </c>
      <c r="Z14" s="7">
        <f t="shared" si="3"/>
        <v>125.2</v>
      </c>
      <c r="AA14" s="8">
        <f t="shared" si="19"/>
        <v>375.6</v>
      </c>
      <c r="AB14" s="8">
        <f t="shared" si="20"/>
        <v>313</v>
      </c>
      <c r="AC14" s="8">
        <f t="shared" si="4"/>
        <v>250.4</v>
      </c>
      <c r="AD14" s="8"/>
      <c r="AE14" s="8">
        <f t="shared" si="21"/>
        <v>5008</v>
      </c>
      <c r="AF14" s="8"/>
      <c r="AG14" s="6">
        <f t="shared" si="5"/>
        <v>30.000000000000004</v>
      </c>
      <c r="AH14" s="6">
        <f t="shared" si="6"/>
        <v>4.9999999999999991</v>
      </c>
      <c r="AI14" s="6">
        <f t="shared" si="7"/>
        <v>16.666666666666664</v>
      </c>
      <c r="AJ14" s="6">
        <f t="shared" si="8"/>
        <v>6.6666666666666661</v>
      </c>
      <c r="AK14" s="40">
        <f t="shared" si="9"/>
        <v>7.4999999999999991</v>
      </c>
    </row>
    <row r="15" spans="1:37">
      <c r="A15" s="41">
        <v>12</v>
      </c>
      <c r="B15" s="6">
        <f t="shared" si="10"/>
        <v>94</v>
      </c>
      <c r="C15" s="42">
        <f t="shared" si="11"/>
        <v>29.8</v>
      </c>
      <c r="D15" s="42">
        <f t="shared" si="0"/>
        <v>2801</v>
      </c>
      <c r="E15" s="42"/>
      <c r="F15" s="34">
        <f t="shared" si="12"/>
        <v>1947</v>
      </c>
      <c r="G15" s="35">
        <f t="shared" si="13"/>
        <v>1622.5</v>
      </c>
      <c r="H15" s="36">
        <f t="shared" si="14"/>
        <v>1298</v>
      </c>
      <c r="I15" s="37">
        <f t="shared" si="15"/>
        <v>64.900000000000006</v>
      </c>
      <c r="J15" s="37">
        <f t="shared" si="15"/>
        <v>54.083333333333336</v>
      </c>
      <c r="K15" s="37">
        <f t="shared" si="15"/>
        <v>43.266666666666666</v>
      </c>
      <c r="L15" s="38"/>
      <c r="M15" s="38"/>
      <c r="N15" s="38">
        <f t="shared" si="1"/>
        <v>14.422222222222222</v>
      </c>
      <c r="O15" s="47">
        <f t="shared" ref="O15:O78" si="22">H15/K5</f>
        <v>38.251473477406684</v>
      </c>
      <c r="P15" s="47">
        <f t="shared" ref="P15:P78" si="23">H5/K15</f>
        <v>23.528505392912173</v>
      </c>
      <c r="Q15" s="48">
        <f t="shared" ref="Q15:Q78" si="24">H15/K9</f>
        <v>35.988909426987057</v>
      </c>
      <c r="R15" s="48">
        <f t="shared" ref="R15:R78" si="25">H9/K15</f>
        <v>25.007704160246533</v>
      </c>
      <c r="S15" s="48">
        <f t="shared" ref="S15:S78" si="26">H15/K13</f>
        <v>32.18181818181818</v>
      </c>
      <c r="T15" s="48">
        <f t="shared" ref="T15:T78" si="27">H13/K15</f>
        <v>27.966101694915256</v>
      </c>
      <c r="U15" s="6">
        <f t="shared" si="16"/>
        <v>194.70000000000002</v>
      </c>
      <c r="V15" s="6">
        <f t="shared" si="16"/>
        <v>162.25</v>
      </c>
      <c r="W15" s="6">
        <f t="shared" si="2"/>
        <v>129.80000000000001</v>
      </c>
      <c r="X15" s="7">
        <f t="shared" si="17"/>
        <v>194.70000000000002</v>
      </c>
      <c r="Y15" s="7">
        <f t="shared" si="18"/>
        <v>162.25</v>
      </c>
      <c r="Z15" s="7">
        <f t="shared" si="3"/>
        <v>129.80000000000001</v>
      </c>
      <c r="AA15" s="8">
        <f t="shared" si="19"/>
        <v>389.40000000000003</v>
      </c>
      <c r="AB15" s="8">
        <f t="shared" si="20"/>
        <v>324.5</v>
      </c>
      <c r="AC15" s="8">
        <f t="shared" si="4"/>
        <v>259.60000000000002</v>
      </c>
      <c r="AD15" s="8"/>
      <c r="AE15" s="8">
        <f t="shared" si="21"/>
        <v>5192</v>
      </c>
      <c r="AF15" s="8"/>
      <c r="AG15" s="6">
        <f t="shared" si="5"/>
        <v>29.999999999999996</v>
      </c>
      <c r="AH15" s="6">
        <f t="shared" si="6"/>
        <v>5</v>
      </c>
      <c r="AI15" s="6">
        <f t="shared" si="7"/>
        <v>16.666666666666664</v>
      </c>
      <c r="AJ15" s="6">
        <f t="shared" si="8"/>
        <v>6.666666666666667</v>
      </c>
      <c r="AK15" s="40">
        <f t="shared" si="9"/>
        <v>7.4999999999999991</v>
      </c>
    </row>
    <row r="16" spans="1:37">
      <c r="A16" s="41">
        <v>13</v>
      </c>
      <c r="B16" s="6">
        <f t="shared" si="10"/>
        <v>98</v>
      </c>
      <c r="C16" s="42">
        <f t="shared" si="11"/>
        <v>34.800000000000004</v>
      </c>
      <c r="D16" s="42">
        <f t="shared" si="0"/>
        <v>3410</v>
      </c>
      <c r="E16" s="42">
        <f>SUM(C4:C15)</f>
        <v>142</v>
      </c>
      <c r="F16" s="34">
        <f t="shared" si="12"/>
        <v>2022</v>
      </c>
      <c r="G16" s="35">
        <f t="shared" si="13"/>
        <v>1685</v>
      </c>
      <c r="H16" s="36">
        <f t="shared" si="14"/>
        <v>1348</v>
      </c>
      <c r="I16" s="37">
        <f t="shared" si="15"/>
        <v>67.400000000000006</v>
      </c>
      <c r="J16" s="37">
        <f t="shared" si="15"/>
        <v>56.166666666666664</v>
      </c>
      <c r="K16" s="37">
        <f t="shared" si="15"/>
        <v>44.93333333333333</v>
      </c>
      <c r="L16" s="38"/>
      <c r="M16" s="38"/>
      <c r="N16" s="38">
        <f t="shared" si="1"/>
        <v>14.977777777777776</v>
      </c>
      <c r="O16" s="47">
        <f t="shared" si="22"/>
        <v>39.338521400778212</v>
      </c>
      <c r="P16" s="47">
        <f t="shared" si="23"/>
        <v>22.878338278931754</v>
      </c>
      <c r="Q16" s="48">
        <f t="shared" si="24"/>
        <v>36.498194945848375</v>
      </c>
      <c r="R16" s="48">
        <f t="shared" si="25"/>
        <v>24.658753709198816</v>
      </c>
      <c r="S16" s="48">
        <f t="shared" si="26"/>
        <v>32.300319488817891</v>
      </c>
      <c r="T16" s="48">
        <f t="shared" si="27"/>
        <v>27.863501483679528</v>
      </c>
      <c r="U16" s="6">
        <f t="shared" si="16"/>
        <v>202.20000000000002</v>
      </c>
      <c r="V16" s="6">
        <f t="shared" si="16"/>
        <v>168.5</v>
      </c>
      <c r="W16" s="6">
        <f t="shared" si="2"/>
        <v>134.79999999999998</v>
      </c>
      <c r="X16" s="7">
        <f t="shared" si="17"/>
        <v>202.20000000000002</v>
      </c>
      <c r="Y16" s="7">
        <f t="shared" si="18"/>
        <v>168.5</v>
      </c>
      <c r="Z16" s="7">
        <f t="shared" si="3"/>
        <v>134.80000000000001</v>
      </c>
      <c r="AA16" s="8">
        <f t="shared" si="19"/>
        <v>404.40000000000003</v>
      </c>
      <c r="AB16" s="8">
        <f t="shared" si="20"/>
        <v>337</v>
      </c>
      <c r="AC16" s="8">
        <f t="shared" si="4"/>
        <v>269.60000000000002</v>
      </c>
      <c r="AD16" s="8"/>
      <c r="AE16" s="8">
        <f t="shared" si="21"/>
        <v>5392</v>
      </c>
      <c r="AF16" s="8"/>
      <c r="AG16" s="6">
        <f t="shared" si="5"/>
        <v>29.999999999999996</v>
      </c>
      <c r="AH16" s="6">
        <f t="shared" si="6"/>
        <v>5</v>
      </c>
      <c r="AI16" s="6">
        <f t="shared" si="7"/>
        <v>16.666666666666664</v>
      </c>
      <c r="AJ16" s="6">
        <f t="shared" si="8"/>
        <v>6.666666666666667</v>
      </c>
      <c r="AK16" s="40">
        <f t="shared" si="9"/>
        <v>7.4999999999999991</v>
      </c>
    </row>
    <row r="17" spans="1:37">
      <c r="A17" s="41">
        <v>14</v>
      </c>
      <c r="B17" s="6">
        <f t="shared" si="10"/>
        <v>102</v>
      </c>
      <c r="C17" s="42">
        <f t="shared" si="11"/>
        <v>40.200000000000003</v>
      </c>
      <c r="D17" s="42">
        <f t="shared" si="0"/>
        <v>4100</v>
      </c>
      <c r="E17" s="42"/>
      <c r="F17" s="34">
        <f t="shared" si="12"/>
        <v>2103.0000000000005</v>
      </c>
      <c r="G17" s="35">
        <f t="shared" si="13"/>
        <v>1752.5000000000002</v>
      </c>
      <c r="H17" s="36">
        <f t="shared" si="14"/>
        <v>1402.0000000000002</v>
      </c>
      <c r="I17" s="37">
        <f t="shared" si="15"/>
        <v>70.100000000000009</v>
      </c>
      <c r="J17" s="37">
        <f t="shared" si="15"/>
        <v>58.416666666666671</v>
      </c>
      <c r="K17" s="37">
        <f t="shared" si="15"/>
        <v>46.733333333333341</v>
      </c>
      <c r="L17" s="38"/>
      <c r="M17" s="38"/>
      <c r="N17" s="38">
        <f t="shared" si="1"/>
        <v>15.577777777777781</v>
      </c>
      <c r="O17" s="47">
        <f t="shared" si="22"/>
        <v>40.364683301343575</v>
      </c>
      <c r="P17" s="47">
        <f t="shared" si="23"/>
        <v>22.29671897289586</v>
      </c>
      <c r="Q17" s="48">
        <f t="shared" si="24"/>
        <v>36.959578207381377</v>
      </c>
      <c r="R17" s="48">
        <f t="shared" si="25"/>
        <v>24.350927246790295</v>
      </c>
      <c r="S17" s="48">
        <f t="shared" si="26"/>
        <v>32.403697996918339</v>
      </c>
      <c r="T17" s="48">
        <f t="shared" si="27"/>
        <v>27.774607703281021</v>
      </c>
      <c r="U17" s="6">
        <f t="shared" si="16"/>
        <v>210.3</v>
      </c>
      <c r="V17" s="6">
        <f t="shared" si="16"/>
        <v>175.25000000000003</v>
      </c>
      <c r="W17" s="6">
        <f t="shared" si="2"/>
        <v>140.20000000000002</v>
      </c>
      <c r="X17" s="7">
        <f t="shared" si="17"/>
        <v>210.3</v>
      </c>
      <c r="Y17" s="7">
        <f t="shared" si="18"/>
        <v>175.25000000000003</v>
      </c>
      <c r="Z17" s="7">
        <f t="shared" si="3"/>
        <v>140.20000000000002</v>
      </c>
      <c r="AA17" s="8">
        <f t="shared" si="19"/>
        <v>420.6</v>
      </c>
      <c r="AB17" s="8">
        <f t="shared" si="20"/>
        <v>350.50000000000006</v>
      </c>
      <c r="AC17" s="8">
        <f t="shared" si="4"/>
        <v>280.40000000000003</v>
      </c>
      <c r="AD17" s="8"/>
      <c r="AE17" s="8">
        <f t="shared" si="21"/>
        <v>5608.0000000000009</v>
      </c>
      <c r="AF17" s="8"/>
      <c r="AG17" s="6">
        <f t="shared" si="5"/>
        <v>29.999999999999996</v>
      </c>
      <c r="AH17" s="6">
        <f t="shared" si="6"/>
        <v>5.0000000000000009</v>
      </c>
      <c r="AI17" s="6">
        <f t="shared" si="7"/>
        <v>16.666666666666668</v>
      </c>
      <c r="AJ17" s="6">
        <f t="shared" si="8"/>
        <v>6.6666666666666661</v>
      </c>
      <c r="AK17" s="40">
        <f t="shared" si="9"/>
        <v>7.5000000000000027</v>
      </c>
    </row>
    <row r="18" spans="1:37">
      <c r="A18" s="41">
        <v>15</v>
      </c>
      <c r="B18" s="6">
        <f t="shared" si="10"/>
        <v>106</v>
      </c>
      <c r="C18" s="42">
        <f t="shared" si="11"/>
        <v>46</v>
      </c>
      <c r="D18" s="42">
        <f t="shared" si="0"/>
        <v>4876</v>
      </c>
      <c r="E18" s="42"/>
      <c r="F18" s="34">
        <f t="shared" si="12"/>
        <v>2190</v>
      </c>
      <c r="G18" s="35">
        <f t="shared" si="13"/>
        <v>1825</v>
      </c>
      <c r="H18" s="36">
        <f t="shared" si="14"/>
        <v>1460</v>
      </c>
      <c r="I18" s="37">
        <f t="shared" si="15"/>
        <v>73</v>
      </c>
      <c r="J18" s="37">
        <f t="shared" si="15"/>
        <v>60.833333333333336</v>
      </c>
      <c r="K18" s="37">
        <f t="shared" si="15"/>
        <v>48.666666666666664</v>
      </c>
      <c r="L18" s="38"/>
      <c r="M18" s="38"/>
      <c r="N18" s="38">
        <f t="shared" si="1"/>
        <v>16.222222222222221</v>
      </c>
      <c r="O18" s="47">
        <f t="shared" si="22"/>
        <v>41.320754716981128</v>
      </c>
      <c r="P18" s="47">
        <f t="shared" si="23"/>
        <v>21.780821917808222</v>
      </c>
      <c r="Q18" s="48">
        <f t="shared" si="24"/>
        <v>37.372013651877133</v>
      </c>
      <c r="R18" s="48">
        <f t="shared" si="25"/>
        <v>24.082191780821919</v>
      </c>
      <c r="S18" s="48">
        <f t="shared" si="26"/>
        <v>32.492581602373889</v>
      </c>
      <c r="T18" s="48">
        <f t="shared" si="27"/>
        <v>27.698630136986303</v>
      </c>
      <c r="U18" s="6">
        <f t="shared" si="16"/>
        <v>219</v>
      </c>
      <c r="V18" s="6">
        <f t="shared" si="16"/>
        <v>182.5</v>
      </c>
      <c r="W18" s="6">
        <f t="shared" si="2"/>
        <v>146</v>
      </c>
      <c r="X18" s="7">
        <f t="shared" si="17"/>
        <v>219</v>
      </c>
      <c r="Y18" s="7">
        <f t="shared" si="18"/>
        <v>182.5</v>
      </c>
      <c r="Z18" s="7">
        <f t="shared" si="3"/>
        <v>146</v>
      </c>
      <c r="AA18" s="8">
        <f t="shared" si="19"/>
        <v>438</v>
      </c>
      <c r="AB18" s="8">
        <f t="shared" si="20"/>
        <v>365</v>
      </c>
      <c r="AC18" s="8">
        <f t="shared" si="4"/>
        <v>292</v>
      </c>
      <c r="AD18" s="8"/>
      <c r="AE18" s="8">
        <f t="shared" si="21"/>
        <v>5840</v>
      </c>
      <c r="AF18" s="8"/>
      <c r="AG18" s="6">
        <f t="shared" si="5"/>
        <v>30</v>
      </c>
      <c r="AH18" s="6">
        <f t="shared" si="6"/>
        <v>5</v>
      </c>
      <c r="AI18" s="6">
        <f t="shared" si="7"/>
        <v>16.666666666666668</v>
      </c>
      <c r="AJ18" s="6">
        <f t="shared" si="8"/>
        <v>6.666666666666667</v>
      </c>
      <c r="AK18" s="40">
        <f t="shared" si="9"/>
        <v>7.5</v>
      </c>
    </row>
    <row r="19" spans="1:37">
      <c r="A19" s="41">
        <v>16</v>
      </c>
      <c r="B19" s="6">
        <f t="shared" si="10"/>
        <v>110</v>
      </c>
      <c r="C19" s="42">
        <f t="shared" si="11"/>
        <v>52.2</v>
      </c>
      <c r="D19" s="42">
        <f t="shared" si="0"/>
        <v>5742</v>
      </c>
      <c r="E19" s="42"/>
      <c r="F19" s="34">
        <f t="shared" si="12"/>
        <v>2283</v>
      </c>
      <c r="G19" s="35">
        <f t="shared" si="13"/>
        <v>1902.5</v>
      </c>
      <c r="H19" s="36">
        <f t="shared" si="14"/>
        <v>1522</v>
      </c>
      <c r="I19" s="37">
        <f t="shared" si="15"/>
        <v>76.099999999999994</v>
      </c>
      <c r="J19" s="37">
        <f t="shared" si="15"/>
        <v>63.416666666666664</v>
      </c>
      <c r="K19" s="37">
        <f t="shared" si="15"/>
        <v>50.733333333333334</v>
      </c>
      <c r="L19" s="38"/>
      <c r="M19" s="38"/>
      <c r="N19" s="38">
        <f t="shared" si="1"/>
        <v>16.911111111111111</v>
      </c>
      <c r="O19" s="47">
        <f t="shared" si="22"/>
        <v>42.199630314232898</v>
      </c>
      <c r="P19" s="47">
        <f t="shared" si="23"/>
        <v>21.327201051248355</v>
      </c>
      <c r="Q19" s="48">
        <f t="shared" si="24"/>
        <v>37.735537190082646</v>
      </c>
      <c r="R19" s="48">
        <f t="shared" si="25"/>
        <v>23.850197109067018</v>
      </c>
      <c r="S19" s="48">
        <f t="shared" si="26"/>
        <v>32.56776034236804</v>
      </c>
      <c r="T19" s="48">
        <f t="shared" si="27"/>
        <v>27.634691195795011</v>
      </c>
      <c r="U19" s="6">
        <f t="shared" si="16"/>
        <v>228.29999999999995</v>
      </c>
      <c r="V19" s="6">
        <f t="shared" si="16"/>
        <v>190.24999999999997</v>
      </c>
      <c r="W19" s="6">
        <f t="shared" si="2"/>
        <v>152.19999999999999</v>
      </c>
      <c r="X19" s="7">
        <f t="shared" si="17"/>
        <v>228.3</v>
      </c>
      <c r="Y19" s="7">
        <f t="shared" si="18"/>
        <v>190.25000000000003</v>
      </c>
      <c r="Z19" s="7">
        <f t="shared" si="3"/>
        <v>152.20000000000002</v>
      </c>
      <c r="AA19" s="8">
        <f t="shared" si="19"/>
        <v>456.59999999999997</v>
      </c>
      <c r="AB19" s="8">
        <f t="shared" si="20"/>
        <v>380.5</v>
      </c>
      <c r="AC19" s="8">
        <f t="shared" si="4"/>
        <v>304.39999999999998</v>
      </c>
      <c r="AD19" s="8"/>
      <c r="AE19" s="8">
        <f t="shared" si="21"/>
        <v>6088</v>
      </c>
      <c r="AF19" s="8"/>
      <c r="AG19" s="6">
        <f t="shared" si="5"/>
        <v>30.000000000000014</v>
      </c>
      <c r="AH19" s="6">
        <f t="shared" si="6"/>
        <v>5</v>
      </c>
      <c r="AI19" s="6">
        <f t="shared" si="7"/>
        <v>16.666666666666675</v>
      </c>
      <c r="AJ19" s="6">
        <f t="shared" si="8"/>
        <v>6.666666666666667</v>
      </c>
      <c r="AK19" s="40">
        <f t="shared" si="9"/>
        <v>7.5000000000000009</v>
      </c>
    </row>
    <row r="20" spans="1:37">
      <c r="A20" s="41">
        <v>17</v>
      </c>
      <c r="B20" s="6">
        <f t="shared" si="10"/>
        <v>114</v>
      </c>
      <c r="C20" s="42">
        <f t="shared" si="11"/>
        <v>58.800000000000004</v>
      </c>
      <c r="D20" s="42">
        <f t="shared" si="0"/>
        <v>6703</v>
      </c>
      <c r="E20" s="42"/>
      <c r="F20" s="34">
        <f t="shared" si="12"/>
        <v>2382</v>
      </c>
      <c r="G20" s="35">
        <f t="shared" si="13"/>
        <v>1985</v>
      </c>
      <c r="H20" s="36">
        <f t="shared" si="14"/>
        <v>1588</v>
      </c>
      <c r="I20" s="37">
        <f t="shared" si="15"/>
        <v>79.400000000000006</v>
      </c>
      <c r="J20" s="37">
        <f t="shared" si="15"/>
        <v>66.166666666666671</v>
      </c>
      <c r="K20" s="37">
        <f t="shared" si="15"/>
        <v>52.93333333333333</v>
      </c>
      <c r="L20" s="38"/>
      <c r="M20" s="38"/>
      <c r="N20" s="38">
        <f t="shared" si="1"/>
        <v>17.644444444444442</v>
      </c>
      <c r="O20" s="47">
        <f t="shared" si="22"/>
        <v>42.996389891696758</v>
      </c>
      <c r="P20" s="47">
        <f t="shared" si="23"/>
        <v>20.93198992443325</v>
      </c>
      <c r="Q20" s="48">
        <f t="shared" si="24"/>
        <v>38.051118210862619</v>
      </c>
      <c r="R20" s="48">
        <f t="shared" si="25"/>
        <v>23.652392947103277</v>
      </c>
      <c r="S20" s="48">
        <f t="shared" si="26"/>
        <v>32.630136986301373</v>
      </c>
      <c r="T20" s="48">
        <f t="shared" si="27"/>
        <v>27.581863979848869</v>
      </c>
      <c r="U20" s="6">
        <f t="shared" si="16"/>
        <v>238.20000000000002</v>
      </c>
      <c r="V20" s="6">
        <f t="shared" si="16"/>
        <v>198.5</v>
      </c>
      <c r="W20" s="6">
        <f t="shared" si="2"/>
        <v>158.79999999999998</v>
      </c>
      <c r="X20" s="7">
        <f t="shared" si="17"/>
        <v>238.20000000000002</v>
      </c>
      <c r="Y20" s="7">
        <f t="shared" si="18"/>
        <v>198.5</v>
      </c>
      <c r="Z20" s="7">
        <f t="shared" si="3"/>
        <v>158.80000000000001</v>
      </c>
      <c r="AA20" s="8">
        <f t="shared" si="19"/>
        <v>476.40000000000003</v>
      </c>
      <c r="AB20" s="8">
        <f t="shared" si="20"/>
        <v>397</v>
      </c>
      <c r="AC20" s="8">
        <f t="shared" si="4"/>
        <v>317.60000000000002</v>
      </c>
      <c r="AD20" s="8"/>
      <c r="AE20" s="8">
        <f t="shared" si="21"/>
        <v>6352</v>
      </c>
      <c r="AF20" s="8"/>
      <c r="AG20" s="6">
        <f t="shared" si="5"/>
        <v>29.999999999999996</v>
      </c>
      <c r="AH20" s="6">
        <f t="shared" si="6"/>
        <v>5</v>
      </c>
      <c r="AI20" s="6">
        <f t="shared" si="7"/>
        <v>16.666666666666664</v>
      </c>
      <c r="AJ20" s="6">
        <f t="shared" si="8"/>
        <v>6.666666666666667</v>
      </c>
      <c r="AK20" s="40">
        <f t="shared" si="9"/>
        <v>7.4999999999999991</v>
      </c>
    </row>
    <row r="21" spans="1:37">
      <c r="A21" s="41">
        <v>18</v>
      </c>
      <c r="B21" s="6">
        <f t="shared" si="10"/>
        <v>118</v>
      </c>
      <c r="C21" s="42">
        <f t="shared" si="11"/>
        <v>65.8</v>
      </c>
      <c r="D21" s="42">
        <f t="shared" si="0"/>
        <v>7764</v>
      </c>
      <c r="E21" s="42"/>
      <c r="F21" s="34">
        <f t="shared" si="12"/>
        <v>2487</v>
      </c>
      <c r="G21" s="35">
        <f t="shared" si="13"/>
        <v>2072.5</v>
      </c>
      <c r="H21" s="36">
        <f t="shared" si="14"/>
        <v>1658</v>
      </c>
      <c r="I21" s="37">
        <f t="shared" si="15"/>
        <v>82.9</v>
      </c>
      <c r="J21" s="37">
        <f t="shared" si="15"/>
        <v>69.083333333333329</v>
      </c>
      <c r="K21" s="37">
        <f t="shared" si="15"/>
        <v>55.266666666666666</v>
      </c>
      <c r="L21" s="38"/>
      <c r="M21" s="38"/>
      <c r="N21" s="38">
        <f t="shared" si="1"/>
        <v>18.422222222222221</v>
      </c>
      <c r="O21" s="47">
        <f t="shared" si="22"/>
        <v>43.708260105448161</v>
      </c>
      <c r="P21" s="47">
        <f t="shared" si="23"/>
        <v>20.591073582629676</v>
      </c>
      <c r="Q21" s="48">
        <f t="shared" si="24"/>
        <v>38.320493066255779</v>
      </c>
      <c r="R21" s="48">
        <f t="shared" si="25"/>
        <v>23.486127864897469</v>
      </c>
      <c r="S21" s="48">
        <f t="shared" si="26"/>
        <v>32.680683311432325</v>
      </c>
      <c r="T21" s="48">
        <f t="shared" si="27"/>
        <v>27.539203860072377</v>
      </c>
      <c r="U21" s="6">
        <f t="shared" si="16"/>
        <v>248.70000000000002</v>
      </c>
      <c r="V21" s="6">
        <f t="shared" si="16"/>
        <v>207.25</v>
      </c>
      <c r="W21" s="6">
        <f t="shared" si="2"/>
        <v>165.8</v>
      </c>
      <c r="X21" s="7">
        <f t="shared" si="17"/>
        <v>248.70000000000002</v>
      </c>
      <c r="Y21" s="7">
        <f t="shared" si="18"/>
        <v>207.25</v>
      </c>
      <c r="Z21" s="7">
        <f t="shared" si="3"/>
        <v>165.8</v>
      </c>
      <c r="AA21" s="8">
        <f t="shared" si="19"/>
        <v>497.40000000000003</v>
      </c>
      <c r="AB21" s="8">
        <f t="shared" si="20"/>
        <v>414.5</v>
      </c>
      <c r="AC21" s="8">
        <f t="shared" si="4"/>
        <v>331.6</v>
      </c>
      <c r="AD21" s="8"/>
      <c r="AE21" s="8">
        <f t="shared" si="21"/>
        <v>6632</v>
      </c>
      <c r="AF21" s="8"/>
      <c r="AG21" s="6">
        <f t="shared" si="5"/>
        <v>29.999999999999996</v>
      </c>
      <c r="AH21" s="6">
        <f t="shared" si="6"/>
        <v>5</v>
      </c>
      <c r="AI21" s="6">
        <f t="shared" si="7"/>
        <v>16.666666666666664</v>
      </c>
      <c r="AJ21" s="6">
        <f t="shared" si="8"/>
        <v>6.666666666666667</v>
      </c>
      <c r="AK21" s="40">
        <f t="shared" si="9"/>
        <v>7.4999999999999991</v>
      </c>
    </row>
    <row r="22" spans="1:37">
      <c r="A22" s="41">
        <v>19</v>
      </c>
      <c r="B22" s="6">
        <f t="shared" si="10"/>
        <v>122</v>
      </c>
      <c r="C22" s="42">
        <f t="shared" si="11"/>
        <v>73.2</v>
      </c>
      <c r="D22" s="42">
        <f t="shared" si="0"/>
        <v>8930</v>
      </c>
      <c r="E22" s="42"/>
      <c r="F22" s="34">
        <f t="shared" si="12"/>
        <v>2598.0000000000005</v>
      </c>
      <c r="G22" s="35">
        <f t="shared" si="13"/>
        <v>2165.0000000000005</v>
      </c>
      <c r="H22" s="36">
        <f t="shared" si="14"/>
        <v>1732.0000000000002</v>
      </c>
      <c r="I22" s="37">
        <f t="shared" si="15"/>
        <v>86.600000000000009</v>
      </c>
      <c r="J22" s="37">
        <f t="shared" si="15"/>
        <v>72.166666666666686</v>
      </c>
      <c r="K22" s="37">
        <f t="shared" si="15"/>
        <v>57.733333333333341</v>
      </c>
      <c r="L22" s="38"/>
      <c r="M22" s="38"/>
      <c r="N22" s="38">
        <f t="shared" si="1"/>
        <v>19.244444444444447</v>
      </c>
      <c r="O22" s="47">
        <f t="shared" si="22"/>
        <v>44.334470989761094</v>
      </c>
      <c r="P22" s="47">
        <f t="shared" si="23"/>
        <v>20.300230946882213</v>
      </c>
      <c r="Q22" s="48">
        <f t="shared" si="24"/>
        <v>38.54599406528191</v>
      </c>
      <c r="R22" s="48">
        <f t="shared" si="25"/>
        <v>23.348729792147804</v>
      </c>
      <c r="S22" s="48">
        <f t="shared" si="26"/>
        <v>32.720403022670034</v>
      </c>
      <c r="T22" s="48">
        <f t="shared" si="27"/>
        <v>27.505773672055422</v>
      </c>
      <c r="U22" s="6">
        <f t="shared" si="16"/>
        <v>259.80000000000007</v>
      </c>
      <c r="V22" s="6">
        <f t="shared" si="16"/>
        <v>216.50000000000006</v>
      </c>
      <c r="W22" s="6">
        <f t="shared" si="2"/>
        <v>173.20000000000002</v>
      </c>
      <c r="X22" s="7">
        <f t="shared" si="17"/>
        <v>259.80000000000007</v>
      </c>
      <c r="Y22" s="7">
        <f t="shared" si="18"/>
        <v>216.50000000000006</v>
      </c>
      <c r="Z22" s="7">
        <f t="shared" si="3"/>
        <v>173.20000000000005</v>
      </c>
      <c r="AA22" s="8">
        <f t="shared" si="19"/>
        <v>519.60000000000014</v>
      </c>
      <c r="AB22" s="8">
        <f t="shared" si="20"/>
        <v>433.00000000000011</v>
      </c>
      <c r="AC22" s="8">
        <f t="shared" si="4"/>
        <v>346.40000000000009</v>
      </c>
      <c r="AD22" s="8"/>
      <c r="AE22" s="8">
        <f t="shared" si="21"/>
        <v>6928.0000000000018</v>
      </c>
      <c r="AF22" s="8"/>
      <c r="AG22" s="6">
        <f t="shared" si="5"/>
        <v>29.999999999999996</v>
      </c>
      <c r="AH22" s="6">
        <f t="shared" si="6"/>
        <v>4.9999999999999991</v>
      </c>
      <c r="AI22" s="6">
        <f t="shared" si="7"/>
        <v>16.666666666666664</v>
      </c>
      <c r="AJ22" s="6">
        <f t="shared" si="8"/>
        <v>6.6666666666666661</v>
      </c>
      <c r="AK22" s="40">
        <f t="shared" si="9"/>
        <v>7.4999999999999991</v>
      </c>
    </row>
    <row r="23" spans="1:37">
      <c r="A23" s="45">
        <v>20</v>
      </c>
      <c r="B23" s="6">
        <f t="shared" si="10"/>
        <v>126</v>
      </c>
      <c r="C23" s="46">
        <f t="shared" si="11"/>
        <v>81</v>
      </c>
      <c r="D23" s="46">
        <f t="shared" si="0"/>
        <v>10206</v>
      </c>
      <c r="E23" s="46"/>
      <c r="F23" s="34">
        <f t="shared" si="12"/>
        <v>2715</v>
      </c>
      <c r="G23" s="35">
        <f t="shared" si="13"/>
        <v>2262.5</v>
      </c>
      <c r="H23" s="36">
        <f t="shared" si="14"/>
        <v>1810</v>
      </c>
      <c r="I23" s="37">
        <f t="shared" si="15"/>
        <v>90.5</v>
      </c>
      <c r="J23" s="37">
        <f t="shared" si="15"/>
        <v>75.416666666666671</v>
      </c>
      <c r="K23" s="37">
        <f t="shared" si="15"/>
        <v>60.333333333333336</v>
      </c>
      <c r="L23" s="38"/>
      <c r="M23" s="38"/>
      <c r="N23" s="38">
        <f t="shared" si="1"/>
        <v>20.111111111111111</v>
      </c>
      <c r="O23" s="47">
        <f t="shared" si="22"/>
        <v>44.876033057851238</v>
      </c>
      <c r="P23" s="47">
        <f t="shared" si="23"/>
        <v>20.055248618784528</v>
      </c>
      <c r="Q23" s="48">
        <f t="shared" si="24"/>
        <v>38.730385164051349</v>
      </c>
      <c r="R23" s="48">
        <f t="shared" si="25"/>
        <v>23.237569060773485</v>
      </c>
      <c r="S23" s="48">
        <f t="shared" si="26"/>
        <v>32.750301568154406</v>
      </c>
      <c r="T23" s="48">
        <f t="shared" si="27"/>
        <v>27.480662983425415</v>
      </c>
      <c r="U23" s="6">
        <f t="shared" si="16"/>
        <v>271.5</v>
      </c>
      <c r="V23" s="6">
        <f t="shared" si="16"/>
        <v>226.25</v>
      </c>
      <c r="W23" s="6">
        <f t="shared" si="2"/>
        <v>181</v>
      </c>
      <c r="X23" s="7">
        <f t="shared" si="17"/>
        <v>271.5</v>
      </c>
      <c r="Y23" s="7">
        <f t="shared" si="18"/>
        <v>226.25</v>
      </c>
      <c r="Z23" s="7">
        <f t="shared" si="3"/>
        <v>181</v>
      </c>
      <c r="AA23" s="8">
        <f t="shared" si="19"/>
        <v>543</v>
      </c>
      <c r="AB23" s="8">
        <f t="shared" si="20"/>
        <v>452.5</v>
      </c>
      <c r="AC23" s="8">
        <f t="shared" si="4"/>
        <v>362</v>
      </c>
      <c r="AD23" s="8"/>
      <c r="AE23" s="8">
        <f t="shared" si="21"/>
        <v>7240</v>
      </c>
      <c r="AF23" s="8"/>
      <c r="AG23" s="6">
        <f t="shared" si="5"/>
        <v>30</v>
      </c>
      <c r="AH23" s="6">
        <f t="shared" si="6"/>
        <v>5</v>
      </c>
      <c r="AI23" s="6">
        <f t="shared" si="7"/>
        <v>16.666666666666668</v>
      </c>
      <c r="AJ23" s="6">
        <f t="shared" si="8"/>
        <v>6.666666666666667</v>
      </c>
      <c r="AK23" s="40">
        <f t="shared" si="9"/>
        <v>7.5</v>
      </c>
    </row>
    <row r="24" spans="1:37">
      <c r="A24" s="45">
        <v>21</v>
      </c>
      <c r="B24" s="6">
        <f t="shared" si="10"/>
        <v>130</v>
      </c>
      <c r="C24" s="46">
        <f t="shared" si="11"/>
        <v>89.2</v>
      </c>
      <c r="D24" s="46">
        <f t="shared" si="0"/>
        <v>11596</v>
      </c>
      <c r="E24" s="46"/>
      <c r="F24" s="34">
        <f t="shared" si="12"/>
        <v>2838</v>
      </c>
      <c r="G24" s="35">
        <f t="shared" si="13"/>
        <v>2365</v>
      </c>
      <c r="H24" s="36">
        <f t="shared" si="14"/>
        <v>1892</v>
      </c>
      <c r="I24" s="37">
        <f t="shared" si="15"/>
        <v>94.6</v>
      </c>
      <c r="J24" s="37">
        <f t="shared" si="15"/>
        <v>78.833333333333329</v>
      </c>
      <c r="K24" s="37">
        <f t="shared" si="15"/>
        <v>63.06666666666667</v>
      </c>
      <c r="L24" s="38"/>
      <c r="M24" s="38"/>
      <c r="N24" s="38">
        <f t="shared" si="1"/>
        <v>21.022222222222222</v>
      </c>
      <c r="O24" s="47">
        <f t="shared" si="22"/>
        <v>45.335463258785943</v>
      </c>
      <c r="P24" s="47">
        <f t="shared" si="23"/>
        <v>19.852008456659618</v>
      </c>
      <c r="Q24" s="48">
        <f t="shared" si="24"/>
        <v>38.876712328767127</v>
      </c>
      <c r="R24" s="48">
        <f t="shared" si="25"/>
        <v>23.150105708245242</v>
      </c>
      <c r="S24" s="48">
        <f t="shared" si="26"/>
        <v>32.771362586605079</v>
      </c>
      <c r="T24" s="48">
        <f t="shared" si="27"/>
        <v>27.463002114164908</v>
      </c>
      <c r="U24" s="6">
        <f t="shared" si="16"/>
        <v>283.8</v>
      </c>
      <c r="V24" s="6">
        <f t="shared" si="16"/>
        <v>236.50000000000003</v>
      </c>
      <c r="W24" s="6">
        <f t="shared" si="2"/>
        <v>189.20000000000002</v>
      </c>
      <c r="X24" s="7">
        <f t="shared" si="17"/>
        <v>283.8</v>
      </c>
      <c r="Y24" s="7">
        <f t="shared" si="18"/>
        <v>236.50000000000003</v>
      </c>
      <c r="Z24" s="7">
        <f t="shared" si="3"/>
        <v>189.20000000000002</v>
      </c>
      <c r="AA24" s="8">
        <f t="shared" si="19"/>
        <v>567.6</v>
      </c>
      <c r="AB24" s="8">
        <f t="shared" si="20"/>
        <v>473.00000000000006</v>
      </c>
      <c r="AC24" s="8">
        <f t="shared" si="4"/>
        <v>378.40000000000003</v>
      </c>
      <c r="AD24" s="8"/>
      <c r="AE24" s="8">
        <f t="shared" si="21"/>
        <v>7568.0000000000009</v>
      </c>
      <c r="AF24" s="8"/>
      <c r="AG24" s="6">
        <f t="shared" si="5"/>
        <v>29.999999999999993</v>
      </c>
      <c r="AH24" s="6">
        <f t="shared" si="6"/>
        <v>5</v>
      </c>
      <c r="AI24" s="6">
        <f t="shared" si="7"/>
        <v>16.666666666666664</v>
      </c>
      <c r="AJ24" s="6">
        <f t="shared" si="8"/>
        <v>6.6666666666666652</v>
      </c>
      <c r="AK24" s="40">
        <f t="shared" si="9"/>
        <v>7.5000000000000009</v>
      </c>
    </row>
    <row r="25" spans="1:37">
      <c r="A25" s="41">
        <v>22</v>
      </c>
      <c r="B25" s="6">
        <f t="shared" si="10"/>
        <v>134</v>
      </c>
      <c r="C25" s="42">
        <f t="shared" si="11"/>
        <v>97.800000000000011</v>
      </c>
      <c r="D25" s="42">
        <f t="shared" si="0"/>
        <v>13105</v>
      </c>
      <c r="E25" s="42"/>
      <c r="F25" s="34">
        <f t="shared" si="12"/>
        <v>2967.0000000000005</v>
      </c>
      <c r="G25" s="35">
        <f t="shared" si="13"/>
        <v>2472.5000000000005</v>
      </c>
      <c r="H25" s="36">
        <f t="shared" si="14"/>
        <v>1978.0000000000002</v>
      </c>
      <c r="I25" s="37">
        <f t="shared" si="15"/>
        <v>98.90000000000002</v>
      </c>
      <c r="J25" s="37">
        <f t="shared" si="15"/>
        <v>82.416666666666686</v>
      </c>
      <c r="K25" s="37">
        <f t="shared" si="15"/>
        <v>65.933333333333337</v>
      </c>
      <c r="L25" s="38"/>
      <c r="M25" s="38"/>
      <c r="N25" s="38">
        <f t="shared" si="1"/>
        <v>21.977777777777778</v>
      </c>
      <c r="O25" s="47">
        <f t="shared" si="22"/>
        <v>45.716486902927585</v>
      </c>
      <c r="P25" s="47">
        <f t="shared" si="23"/>
        <v>19.686552072800808</v>
      </c>
      <c r="Q25" s="48">
        <f t="shared" si="24"/>
        <v>38.988173455978981</v>
      </c>
      <c r="R25" s="48">
        <f t="shared" si="25"/>
        <v>23.083923154701719</v>
      </c>
      <c r="S25" s="48">
        <f t="shared" si="26"/>
        <v>32.784530386740336</v>
      </c>
      <c r="T25" s="48">
        <f t="shared" si="27"/>
        <v>27.451971688574314</v>
      </c>
      <c r="U25" s="6">
        <f t="shared" si="16"/>
        <v>296.70000000000005</v>
      </c>
      <c r="V25" s="6">
        <f t="shared" si="16"/>
        <v>247.24999999999994</v>
      </c>
      <c r="W25" s="6">
        <f t="shared" si="2"/>
        <v>197.8</v>
      </c>
      <c r="X25" s="7">
        <f t="shared" si="17"/>
        <v>296.70000000000005</v>
      </c>
      <c r="Y25" s="7">
        <f t="shared" si="18"/>
        <v>247.25000000000006</v>
      </c>
      <c r="Z25" s="7">
        <f t="shared" si="3"/>
        <v>197.80000000000004</v>
      </c>
      <c r="AA25" s="8">
        <f t="shared" si="19"/>
        <v>593.40000000000009</v>
      </c>
      <c r="AB25" s="8">
        <f t="shared" si="20"/>
        <v>494.5</v>
      </c>
      <c r="AC25" s="8">
        <f t="shared" si="4"/>
        <v>395.6</v>
      </c>
      <c r="AD25" s="8"/>
      <c r="AE25" s="8">
        <f t="shared" si="21"/>
        <v>7912</v>
      </c>
      <c r="AF25" s="8"/>
      <c r="AG25" s="6">
        <f t="shared" si="5"/>
        <v>30.000000000000011</v>
      </c>
      <c r="AH25" s="6">
        <f t="shared" si="6"/>
        <v>5</v>
      </c>
      <c r="AI25" s="6">
        <f t="shared" si="7"/>
        <v>16.666666666666675</v>
      </c>
      <c r="AJ25" s="6">
        <f t="shared" si="8"/>
        <v>6.6666666666666687</v>
      </c>
      <c r="AK25" s="40">
        <f t="shared" si="9"/>
        <v>7.5000000000000009</v>
      </c>
    </row>
    <row r="26" spans="1:37">
      <c r="A26" s="41">
        <v>23</v>
      </c>
      <c r="B26" s="6">
        <f t="shared" si="10"/>
        <v>138</v>
      </c>
      <c r="C26" s="42">
        <f t="shared" si="11"/>
        <v>106.80000000000001</v>
      </c>
      <c r="D26" s="42">
        <f t="shared" si="0"/>
        <v>14738</v>
      </c>
      <c r="E26" s="42"/>
      <c r="F26" s="34">
        <f t="shared" si="12"/>
        <v>3102</v>
      </c>
      <c r="G26" s="35">
        <f t="shared" si="13"/>
        <v>2585</v>
      </c>
      <c r="H26" s="36">
        <f t="shared" si="14"/>
        <v>2068</v>
      </c>
      <c r="I26" s="37">
        <f t="shared" si="15"/>
        <v>103.4</v>
      </c>
      <c r="J26" s="37">
        <f t="shared" si="15"/>
        <v>86.166666666666671</v>
      </c>
      <c r="K26" s="37">
        <f t="shared" si="15"/>
        <v>68.933333333333337</v>
      </c>
      <c r="L26" s="38"/>
      <c r="M26" s="38"/>
      <c r="N26" s="38">
        <f t="shared" si="1"/>
        <v>22.977777777777778</v>
      </c>
      <c r="O26" s="47">
        <f t="shared" si="22"/>
        <v>46.023738872403563</v>
      </c>
      <c r="P26" s="47">
        <f t="shared" si="23"/>
        <v>19.555125725338492</v>
      </c>
      <c r="Q26" s="48">
        <f t="shared" si="24"/>
        <v>39.068010075566754</v>
      </c>
      <c r="R26" s="48">
        <f t="shared" si="25"/>
        <v>23.036750483558993</v>
      </c>
      <c r="S26" s="48">
        <f t="shared" si="26"/>
        <v>32.790697674418603</v>
      </c>
      <c r="T26" s="48">
        <f t="shared" si="27"/>
        <v>27.446808510638295</v>
      </c>
      <c r="U26" s="6">
        <f t="shared" si="16"/>
        <v>310.20000000000005</v>
      </c>
      <c r="V26" s="6">
        <f t="shared" si="16"/>
        <v>258.5</v>
      </c>
      <c r="W26" s="6">
        <f t="shared" si="2"/>
        <v>206.8</v>
      </c>
      <c r="X26" s="7">
        <f t="shared" si="17"/>
        <v>310.20000000000005</v>
      </c>
      <c r="Y26" s="7">
        <f t="shared" si="18"/>
        <v>258.5</v>
      </c>
      <c r="Z26" s="7">
        <f t="shared" si="3"/>
        <v>206.8</v>
      </c>
      <c r="AA26" s="8">
        <f t="shared" si="19"/>
        <v>620.40000000000009</v>
      </c>
      <c r="AB26" s="8">
        <f t="shared" si="20"/>
        <v>517</v>
      </c>
      <c r="AC26" s="8">
        <f t="shared" si="4"/>
        <v>413.6</v>
      </c>
      <c r="AD26" s="8"/>
      <c r="AE26" s="8">
        <f t="shared" si="21"/>
        <v>8272</v>
      </c>
      <c r="AF26" s="8"/>
      <c r="AG26" s="6">
        <f t="shared" si="5"/>
        <v>30.000000000000007</v>
      </c>
      <c r="AH26" s="6">
        <f t="shared" si="6"/>
        <v>4.9999999999999991</v>
      </c>
      <c r="AI26" s="6">
        <f t="shared" si="7"/>
        <v>16.666666666666664</v>
      </c>
      <c r="AJ26" s="6">
        <f t="shared" si="8"/>
        <v>6.666666666666667</v>
      </c>
      <c r="AK26" s="40">
        <f t="shared" si="9"/>
        <v>7.4999999999999982</v>
      </c>
    </row>
    <row r="27" spans="1:37">
      <c r="A27" s="41">
        <v>24</v>
      </c>
      <c r="B27" s="6">
        <f t="shared" si="10"/>
        <v>142</v>
      </c>
      <c r="C27" s="42">
        <f t="shared" si="11"/>
        <v>116.2</v>
      </c>
      <c r="D27" s="42">
        <f t="shared" si="0"/>
        <v>16500</v>
      </c>
      <c r="E27" s="42"/>
      <c r="F27" s="34">
        <f t="shared" si="12"/>
        <v>3243</v>
      </c>
      <c r="G27" s="35">
        <f t="shared" si="13"/>
        <v>2702.5</v>
      </c>
      <c r="H27" s="36">
        <f t="shared" si="14"/>
        <v>2162</v>
      </c>
      <c r="I27" s="37">
        <f t="shared" si="15"/>
        <v>108.1</v>
      </c>
      <c r="J27" s="37">
        <f t="shared" si="15"/>
        <v>90.083333333333329</v>
      </c>
      <c r="K27" s="37">
        <f t="shared" si="15"/>
        <v>72.066666666666663</v>
      </c>
      <c r="L27" s="38"/>
      <c r="M27" s="38"/>
      <c r="N27" s="38">
        <f t="shared" si="1"/>
        <v>24.022222222222222</v>
      </c>
      <c r="O27" s="47">
        <f t="shared" si="22"/>
        <v>46.262482168330948</v>
      </c>
      <c r="P27" s="47">
        <f t="shared" si="23"/>
        <v>19.45420906567993</v>
      </c>
      <c r="Q27" s="48">
        <f t="shared" si="24"/>
        <v>39.119420989143549</v>
      </c>
      <c r="R27" s="48">
        <f t="shared" si="25"/>
        <v>23.006475485661426</v>
      </c>
      <c r="S27" s="48">
        <f t="shared" si="26"/>
        <v>32.790697674418603</v>
      </c>
      <c r="T27" s="48">
        <f t="shared" si="27"/>
        <v>27.446808510638302</v>
      </c>
      <c r="U27" s="6">
        <f t="shared" si="16"/>
        <v>324.2999999999999</v>
      </c>
      <c r="V27" s="6">
        <f t="shared" si="16"/>
        <v>270.25</v>
      </c>
      <c r="W27" s="6">
        <f t="shared" si="2"/>
        <v>216.2</v>
      </c>
      <c r="X27" s="7">
        <f t="shared" si="17"/>
        <v>324.3</v>
      </c>
      <c r="Y27" s="7">
        <f t="shared" si="18"/>
        <v>270.25</v>
      </c>
      <c r="Z27" s="7">
        <f t="shared" si="3"/>
        <v>216.20000000000002</v>
      </c>
      <c r="AA27" s="8">
        <f t="shared" si="19"/>
        <v>648.59999999999991</v>
      </c>
      <c r="AB27" s="8">
        <f t="shared" si="20"/>
        <v>540.5</v>
      </c>
      <c r="AC27" s="8">
        <f t="shared" si="4"/>
        <v>432.4</v>
      </c>
      <c r="AD27" s="8"/>
      <c r="AE27" s="8">
        <f t="shared" si="21"/>
        <v>8648</v>
      </c>
      <c r="AF27" s="8"/>
      <c r="AG27" s="6">
        <f t="shared" si="5"/>
        <v>30.000000000000011</v>
      </c>
      <c r="AH27" s="6">
        <f t="shared" si="6"/>
        <v>5.0000000000000018</v>
      </c>
      <c r="AI27" s="6">
        <f t="shared" si="7"/>
        <v>16.666666666666668</v>
      </c>
      <c r="AJ27" s="6">
        <f t="shared" si="8"/>
        <v>6.6666666666666679</v>
      </c>
      <c r="AK27" s="40">
        <f t="shared" si="9"/>
        <v>7.5000000000000027</v>
      </c>
    </row>
    <row r="28" spans="1:37">
      <c r="A28" s="41">
        <v>25</v>
      </c>
      <c r="B28" s="6">
        <f t="shared" si="10"/>
        <v>146</v>
      </c>
      <c r="C28" s="42">
        <f t="shared" si="11"/>
        <v>126</v>
      </c>
      <c r="D28" s="42">
        <f t="shared" si="0"/>
        <v>18396</v>
      </c>
      <c r="E28" s="42"/>
      <c r="F28" s="34">
        <f t="shared" si="12"/>
        <v>3390</v>
      </c>
      <c r="G28" s="35">
        <f t="shared" si="13"/>
        <v>2825</v>
      </c>
      <c r="H28" s="36">
        <f t="shared" si="14"/>
        <v>2260</v>
      </c>
      <c r="I28" s="37">
        <f t="shared" si="15"/>
        <v>113</v>
      </c>
      <c r="J28" s="37">
        <f t="shared" si="15"/>
        <v>94.166666666666671</v>
      </c>
      <c r="K28" s="37">
        <f t="shared" si="15"/>
        <v>75.333333333333329</v>
      </c>
      <c r="L28" s="38"/>
      <c r="M28" s="38"/>
      <c r="N28" s="38">
        <f t="shared" si="1"/>
        <v>25.111111111111111</v>
      </c>
      <c r="O28" s="47">
        <f t="shared" si="22"/>
        <v>46.438356164383563</v>
      </c>
      <c r="P28" s="47">
        <f t="shared" si="23"/>
        <v>19.380530973451329</v>
      </c>
      <c r="Q28" s="48">
        <f t="shared" si="24"/>
        <v>39.145496535796759</v>
      </c>
      <c r="R28" s="48">
        <f t="shared" si="25"/>
        <v>22.991150442477881</v>
      </c>
      <c r="S28" s="48">
        <f t="shared" si="26"/>
        <v>32.785299806576397</v>
      </c>
      <c r="T28" s="48">
        <f t="shared" si="27"/>
        <v>27.451327433628322</v>
      </c>
      <c r="U28" s="6">
        <f t="shared" si="16"/>
        <v>339</v>
      </c>
      <c r="V28" s="6">
        <f t="shared" si="16"/>
        <v>282.5</v>
      </c>
      <c r="W28" s="6">
        <f t="shared" si="2"/>
        <v>226</v>
      </c>
      <c r="X28" s="7">
        <f t="shared" si="17"/>
        <v>339</v>
      </c>
      <c r="Y28" s="7">
        <f t="shared" si="18"/>
        <v>282.5</v>
      </c>
      <c r="Z28" s="7">
        <f t="shared" si="3"/>
        <v>226</v>
      </c>
      <c r="AA28" s="8">
        <f t="shared" si="19"/>
        <v>678</v>
      </c>
      <c r="AB28" s="8">
        <f t="shared" si="20"/>
        <v>565</v>
      </c>
      <c r="AC28" s="8">
        <f t="shared" si="4"/>
        <v>452</v>
      </c>
      <c r="AD28" s="8"/>
      <c r="AE28" s="8">
        <f t="shared" si="21"/>
        <v>9040</v>
      </c>
      <c r="AF28" s="8"/>
      <c r="AG28" s="6">
        <f t="shared" si="5"/>
        <v>30</v>
      </c>
      <c r="AH28" s="6">
        <f t="shared" si="6"/>
        <v>5</v>
      </c>
      <c r="AI28" s="6">
        <f t="shared" si="7"/>
        <v>16.666666666666668</v>
      </c>
      <c r="AJ28" s="6">
        <f t="shared" si="8"/>
        <v>6.666666666666667</v>
      </c>
      <c r="AK28" s="40">
        <f t="shared" si="9"/>
        <v>7.5</v>
      </c>
    </row>
    <row r="29" spans="1:37">
      <c r="A29" s="41">
        <v>26</v>
      </c>
      <c r="B29" s="6">
        <f t="shared" si="10"/>
        <v>150</v>
      </c>
      <c r="C29" s="42">
        <f t="shared" si="11"/>
        <v>136.20000000000002</v>
      </c>
      <c r="D29" s="42">
        <f t="shared" si="0"/>
        <v>20430</v>
      </c>
      <c r="E29" s="42"/>
      <c r="F29" s="34">
        <f t="shared" si="12"/>
        <v>3543</v>
      </c>
      <c r="G29" s="35">
        <f t="shared" si="13"/>
        <v>2952.5</v>
      </c>
      <c r="H29" s="36">
        <f t="shared" si="14"/>
        <v>2362</v>
      </c>
      <c r="I29" s="37">
        <f t="shared" si="15"/>
        <v>118.1</v>
      </c>
      <c r="J29" s="37">
        <f t="shared" si="15"/>
        <v>98.416666666666671</v>
      </c>
      <c r="K29" s="37">
        <f t="shared" si="15"/>
        <v>78.733333333333334</v>
      </c>
      <c r="L29" s="38"/>
      <c r="M29" s="38"/>
      <c r="N29" s="38">
        <f t="shared" si="1"/>
        <v>26.244444444444444</v>
      </c>
      <c r="O29" s="47">
        <f t="shared" si="22"/>
        <v>46.557161629434951</v>
      </c>
      <c r="P29" s="47">
        <f t="shared" si="23"/>
        <v>19.331075359864521</v>
      </c>
      <c r="Q29" s="48">
        <f t="shared" si="24"/>
        <v>39.149171270718227</v>
      </c>
      <c r="R29" s="48">
        <f t="shared" si="25"/>
        <v>22.988992379339543</v>
      </c>
      <c r="S29" s="48">
        <f t="shared" si="26"/>
        <v>32.775208140610545</v>
      </c>
      <c r="T29" s="48">
        <f t="shared" si="27"/>
        <v>27.459779847586791</v>
      </c>
      <c r="U29" s="6">
        <f t="shared" si="16"/>
        <v>354.2999999999999</v>
      </c>
      <c r="V29" s="6">
        <f t="shared" si="16"/>
        <v>295.25</v>
      </c>
      <c r="W29" s="6">
        <f t="shared" si="2"/>
        <v>236.2</v>
      </c>
      <c r="X29" s="7">
        <f t="shared" si="17"/>
        <v>354.3</v>
      </c>
      <c r="Y29" s="7">
        <f t="shared" si="18"/>
        <v>295.25</v>
      </c>
      <c r="Z29" s="7">
        <f t="shared" si="3"/>
        <v>236.20000000000002</v>
      </c>
      <c r="AA29" s="8">
        <f t="shared" si="19"/>
        <v>708.59999999999991</v>
      </c>
      <c r="AB29" s="8">
        <f t="shared" si="20"/>
        <v>590.5</v>
      </c>
      <c r="AC29" s="8">
        <f t="shared" si="4"/>
        <v>472.4</v>
      </c>
      <c r="AD29" s="8"/>
      <c r="AE29" s="8">
        <f t="shared" si="21"/>
        <v>9448</v>
      </c>
      <c r="AF29" s="8"/>
      <c r="AG29" s="6">
        <f t="shared" si="5"/>
        <v>30.000000000000007</v>
      </c>
      <c r="AH29" s="6">
        <f t="shared" si="6"/>
        <v>5.0000000000000018</v>
      </c>
      <c r="AI29" s="6">
        <f t="shared" si="7"/>
        <v>16.666666666666668</v>
      </c>
      <c r="AJ29" s="6">
        <f t="shared" si="8"/>
        <v>6.6666666666666679</v>
      </c>
      <c r="AK29" s="40">
        <f t="shared" si="9"/>
        <v>7.5000000000000018</v>
      </c>
    </row>
    <row r="30" spans="1:37">
      <c r="A30" s="41">
        <v>27</v>
      </c>
      <c r="B30" s="6">
        <f t="shared" si="10"/>
        <v>154</v>
      </c>
      <c r="C30" s="42">
        <f t="shared" si="11"/>
        <v>146.80000000000001</v>
      </c>
      <c r="D30" s="42">
        <f t="shared" si="0"/>
        <v>22607</v>
      </c>
      <c r="E30" s="42"/>
      <c r="F30" s="34">
        <f t="shared" si="12"/>
        <v>3702</v>
      </c>
      <c r="G30" s="35">
        <f t="shared" si="13"/>
        <v>3085</v>
      </c>
      <c r="H30" s="36">
        <f t="shared" si="14"/>
        <v>2468</v>
      </c>
      <c r="I30" s="37">
        <f t="shared" si="15"/>
        <v>123.4</v>
      </c>
      <c r="J30" s="37">
        <f t="shared" si="15"/>
        <v>102.83333333333333</v>
      </c>
      <c r="K30" s="37">
        <f t="shared" si="15"/>
        <v>82.266666666666666</v>
      </c>
      <c r="L30" s="38"/>
      <c r="M30" s="38"/>
      <c r="N30" s="38">
        <f t="shared" si="1"/>
        <v>27.422222222222221</v>
      </c>
      <c r="O30" s="47">
        <f t="shared" si="22"/>
        <v>46.624685138539043</v>
      </c>
      <c r="P30" s="47">
        <f t="shared" si="23"/>
        <v>19.303079416531606</v>
      </c>
      <c r="Q30" s="48">
        <f t="shared" si="24"/>
        <v>39.133192389006339</v>
      </c>
      <c r="R30" s="48">
        <f t="shared" si="25"/>
        <v>22.998379254457049</v>
      </c>
      <c r="S30" s="48">
        <f t="shared" si="26"/>
        <v>32.761061946902657</v>
      </c>
      <c r="T30" s="48">
        <f t="shared" si="27"/>
        <v>27.471636952998381</v>
      </c>
      <c r="U30" s="6">
        <f t="shared" si="16"/>
        <v>370.20000000000005</v>
      </c>
      <c r="V30" s="6">
        <f t="shared" si="16"/>
        <v>308.5</v>
      </c>
      <c r="W30" s="6">
        <f t="shared" si="2"/>
        <v>246.8</v>
      </c>
      <c r="X30" s="7">
        <f t="shared" si="17"/>
        <v>370.20000000000005</v>
      </c>
      <c r="Y30" s="7">
        <f t="shared" si="18"/>
        <v>308.5</v>
      </c>
      <c r="Z30" s="7">
        <f t="shared" si="3"/>
        <v>246.8</v>
      </c>
      <c r="AA30" s="8">
        <f t="shared" si="19"/>
        <v>740.40000000000009</v>
      </c>
      <c r="AB30" s="8">
        <f t="shared" si="20"/>
        <v>617</v>
      </c>
      <c r="AC30" s="8">
        <f t="shared" si="4"/>
        <v>493.6</v>
      </c>
      <c r="AD30" s="8"/>
      <c r="AE30" s="8">
        <f t="shared" si="21"/>
        <v>9872</v>
      </c>
      <c r="AF30" s="8"/>
      <c r="AG30" s="6">
        <f t="shared" si="5"/>
        <v>30.000000000000007</v>
      </c>
      <c r="AH30" s="6">
        <f t="shared" si="6"/>
        <v>4.9999999999999991</v>
      </c>
      <c r="AI30" s="6">
        <f t="shared" si="7"/>
        <v>16.666666666666664</v>
      </c>
      <c r="AJ30" s="6">
        <f t="shared" si="8"/>
        <v>6.666666666666667</v>
      </c>
      <c r="AK30" s="40">
        <f t="shared" si="9"/>
        <v>7.4999999999999991</v>
      </c>
    </row>
    <row r="31" spans="1:37">
      <c r="A31" s="41">
        <v>28</v>
      </c>
      <c r="B31" s="6">
        <f t="shared" si="10"/>
        <v>158</v>
      </c>
      <c r="C31" s="42">
        <f t="shared" si="11"/>
        <v>157.80000000000001</v>
      </c>
      <c r="D31" s="42">
        <f t="shared" si="0"/>
        <v>24932</v>
      </c>
      <c r="E31" s="42"/>
      <c r="F31" s="34">
        <f t="shared" si="12"/>
        <v>3867.0000000000009</v>
      </c>
      <c r="G31" s="35">
        <f t="shared" si="13"/>
        <v>3222.5000000000005</v>
      </c>
      <c r="H31" s="36">
        <f t="shared" si="14"/>
        <v>2578.0000000000005</v>
      </c>
      <c r="I31" s="37">
        <f t="shared" si="15"/>
        <v>128.90000000000003</v>
      </c>
      <c r="J31" s="37">
        <f t="shared" si="15"/>
        <v>107.41666666666669</v>
      </c>
      <c r="K31" s="37">
        <f t="shared" si="15"/>
        <v>85.933333333333351</v>
      </c>
      <c r="L31" s="38"/>
      <c r="M31" s="38"/>
      <c r="N31" s="38">
        <f t="shared" si="1"/>
        <v>28.644444444444449</v>
      </c>
      <c r="O31" s="47">
        <f t="shared" si="22"/>
        <v>46.646562123039814</v>
      </c>
      <c r="P31" s="47">
        <f t="shared" si="23"/>
        <v>19.29402637703646</v>
      </c>
      <c r="Q31" s="48">
        <f t="shared" si="24"/>
        <v>39.100101112234583</v>
      </c>
      <c r="R31" s="48">
        <f t="shared" si="25"/>
        <v>23.017843289371605</v>
      </c>
      <c r="S31" s="48">
        <f t="shared" si="26"/>
        <v>32.74343776460627</v>
      </c>
      <c r="T31" s="48">
        <f t="shared" si="27"/>
        <v>27.486423584173771</v>
      </c>
      <c r="U31" s="6">
        <f t="shared" si="16"/>
        <v>386.7000000000001</v>
      </c>
      <c r="V31" s="6">
        <f t="shared" si="16"/>
        <v>322.25000000000011</v>
      </c>
      <c r="W31" s="6">
        <f t="shared" si="2"/>
        <v>257.80000000000007</v>
      </c>
      <c r="X31" s="7">
        <f t="shared" si="17"/>
        <v>386.7000000000001</v>
      </c>
      <c r="Y31" s="7">
        <f t="shared" si="18"/>
        <v>322.25000000000011</v>
      </c>
      <c r="Z31" s="7">
        <f t="shared" si="3"/>
        <v>257.80000000000007</v>
      </c>
      <c r="AA31" s="8">
        <f t="shared" si="19"/>
        <v>773.4000000000002</v>
      </c>
      <c r="AB31" s="8">
        <f t="shared" si="20"/>
        <v>644.50000000000023</v>
      </c>
      <c r="AC31" s="8">
        <f t="shared" si="4"/>
        <v>515.60000000000014</v>
      </c>
      <c r="AD31" s="8"/>
      <c r="AE31" s="8">
        <f t="shared" si="21"/>
        <v>10312.000000000004</v>
      </c>
      <c r="AF31" s="8"/>
      <c r="AG31" s="6">
        <f t="shared" si="5"/>
        <v>30</v>
      </c>
      <c r="AH31" s="6">
        <f t="shared" si="6"/>
        <v>5</v>
      </c>
      <c r="AI31" s="6">
        <f t="shared" si="7"/>
        <v>16.666666666666668</v>
      </c>
      <c r="AJ31" s="6">
        <f t="shared" si="8"/>
        <v>6.6666666666666652</v>
      </c>
      <c r="AK31" s="40">
        <f t="shared" si="9"/>
        <v>7.5</v>
      </c>
    </row>
    <row r="32" spans="1:37">
      <c r="A32" s="41">
        <v>29</v>
      </c>
      <c r="B32" s="6">
        <f t="shared" si="10"/>
        <v>162</v>
      </c>
      <c r="C32" s="42">
        <f t="shared" si="11"/>
        <v>169.20000000000002</v>
      </c>
      <c r="D32" s="42">
        <f t="shared" si="0"/>
        <v>27410</v>
      </c>
      <c r="E32" s="42"/>
      <c r="F32" s="34">
        <f t="shared" si="12"/>
        <v>4038</v>
      </c>
      <c r="G32" s="35">
        <f t="shared" si="13"/>
        <v>3365</v>
      </c>
      <c r="H32" s="36">
        <f t="shared" si="14"/>
        <v>2692</v>
      </c>
      <c r="I32" s="37">
        <f t="shared" si="15"/>
        <v>134.6</v>
      </c>
      <c r="J32" s="37">
        <f t="shared" si="15"/>
        <v>112.16666666666667</v>
      </c>
      <c r="K32" s="37">
        <f t="shared" si="15"/>
        <v>89.733333333333334</v>
      </c>
      <c r="L32" s="38"/>
      <c r="M32" s="38"/>
      <c r="N32" s="38">
        <f t="shared" si="1"/>
        <v>29.911111111111111</v>
      </c>
      <c r="O32" s="47">
        <f t="shared" si="22"/>
        <v>46.628175519630481</v>
      </c>
      <c r="P32" s="47">
        <f t="shared" si="23"/>
        <v>19.301634472511147</v>
      </c>
      <c r="Q32" s="48">
        <f t="shared" si="24"/>
        <v>39.052224371373306</v>
      </c>
      <c r="R32" s="48">
        <f t="shared" si="25"/>
        <v>23.046062407132244</v>
      </c>
      <c r="S32" s="48">
        <f t="shared" si="26"/>
        <v>32.72285251215559</v>
      </c>
      <c r="T32" s="48">
        <f t="shared" si="27"/>
        <v>27.503714710252599</v>
      </c>
      <c r="U32" s="6">
        <f t="shared" si="16"/>
        <v>403.79999999999995</v>
      </c>
      <c r="V32" s="6">
        <f t="shared" si="16"/>
        <v>336.5</v>
      </c>
      <c r="W32" s="6">
        <f t="shared" si="2"/>
        <v>269.2</v>
      </c>
      <c r="X32" s="7">
        <f t="shared" si="17"/>
        <v>403.79999999999995</v>
      </c>
      <c r="Y32" s="7">
        <f t="shared" si="18"/>
        <v>336.5</v>
      </c>
      <c r="Z32" s="7">
        <f t="shared" si="3"/>
        <v>269.2</v>
      </c>
      <c r="AA32" s="8">
        <f t="shared" si="19"/>
        <v>807.59999999999991</v>
      </c>
      <c r="AB32" s="8">
        <f t="shared" si="20"/>
        <v>673</v>
      </c>
      <c r="AC32" s="8">
        <f t="shared" si="4"/>
        <v>538.4</v>
      </c>
      <c r="AD32" s="8"/>
      <c r="AE32" s="8">
        <f t="shared" si="21"/>
        <v>10768</v>
      </c>
      <c r="AF32" s="8"/>
      <c r="AG32" s="6">
        <f t="shared" si="5"/>
        <v>29.999999999999996</v>
      </c>
      <c r="AH32" s="6">
        <f t="shared" si="6"/>
        <v>5.0000000000000009</v>
      </c>
      <c r="AI32" s="6">
        <f t="shared" si="7"/>
        <v>16.666666666666668</v>
      </c>
      <c r="AJ32" s="6">
        <f t="shared" si="8"/>
        <v>6.6666666666666661</v>
      </c>
      <c r="AK32" s="40">
        <f t="shared" si="9"/>
        <v>7.5000000000000018</v>
      </c>
    </row>
    <row r="33" spans="1:37">
      <c r="A33" s="49">
        <v>30</v>
      </c>
      <c r="B33" s="50">
        <f t="shared" si="10"/>
        <v>166</v>
      </c>
      <c r="C33" s="51">
        <f t="shared" si="11"/>
        <v>181</v>
      </c>
      <c r="D33" s="51">
        <f t="shared" si="0"/>
        <v>30046</v>
      </c>
      <c r="E33" s="52">
        <f>SUM(C4:C33)</f>
        <v>1921</v>
      </c>
      <c r="F33" s="53">
        <f t="shared" si="12"/>
        <v>4215</v>
      </c>
      <c r="G33" s="54">
        <f t="shared" si="13"/>
        <v>3512.5</v>
      </c>
      <c r="H33" s="54">
        <f t="shared" si="14"/>
        <v>2810</v>
      </c>
      <c r="I33" s="54">
        <f t="shared" si="15"/>
        <v>140.5</v>
      </c>
      <c r="J33" s="54">
        <f t="shared" si="15"/>
        <v>117.08333333333333</v>
      </c>
      <c r="K33" s="54">
        <f t="shared" si="15"/>
        <v>93.666666666666671</v>
      </c>
      <c r="L33" s="55"/>
      <c r="M33" s="55"/>
      <c r="N33" s="55">
        <f t="shared" si="1"/>
        <v>31.222222222222225</v>
      </c>
      <c r="O33" s="56">
        <f t="shared" si="22"/>
        <v>46.574585635359114</v>
      </c>
      <c r="P33" s="56">
        <f t="shared" si="23"/>
        <v>19.323843416370106</v>
      </c>
      <c r="Q33" s="54">
        <f t="shared" si="24"/>
        <v>38.991674375578171</v>
      </c>
      <c r="R33" s="54">
        <f t="shared" si="25"/>
        <v>23.081850533807827</v>
      </c>
      <c r="S33" s="54">
        <f t="shared" si="26"/>
        <v>32.699767261442972</v>
      </c>
      <c r="T33" s="54">
        <f t="shared" si="27"/>
        <v>27.523131672597867</v>
      </c>
      <c r="U33" s="50">
        <f t="shared" si="16"/>
        <v>421.5</v>
      </c>
      <c r="V33" s="50">
        <f t="shared" si="16"/>
        <v>351.25</v>
      </c>
      <c r="W33" s="50">
        <f t="shared" si="2"/>
        <v>281</v>
      </c>
      <c r="X33" s="50">
        <f t="shared" si="17"/>
        <v>421.5</v>
      </c>
      <c r="Y33" s="50">
        <f t="shared" si="18"/>
        <v>351.25</v>
      </c>
      <c r="Z33" s="50">
        <f t="shared" si="3"/>
        <v>281</v>
      </c>
      <c r="AA33" s="50">
        <f t="shared" si="19"/>
        <v>843</v>
      </c>
      <c r="AB33" s="50">
        <f t="shared" si="20"/>
        <v>702.5</v>
      </c>
      <c r="AC33" s="50">
        <f t="shared" si="4"/>
        <v>562</v>
      </c>
      <c r="AD33" s="50"/>
      <c r="AE33" s="8">
        <f t="shared" si="21"/>
        <v>11240</v>
      </c>
      <c r="AF33" s="50"/>
      <c r="AG33" s="50">
        <f t="shared" si="5"/>
        <v>30</v>
      </c>
      <c r="AH33" s="50">
        <f t="shared" si="6"/>
        <v>5</v>
      </c>
      <c r="AI33" s="50">
        <f t="shared" si="7"/>
        <v>16.666666666666668</v>
      </c>
      <c r="AJ33" s="50">
        <f t="shared" si="8"/>
        <v>6.666666666666667</v>
      </c>
      <c r="AK33" s="53">
        <f t="shared" si="9"/>
        <v>7.5</v>
      </c>
    </row>
    <row r="34" spans="1:37">
      <c r="A34" s="45">
        <v>31</v>
      </c>
      <c r="B34" s="6">
        <f t="shared" si="10"/>
        <v>170</v>
      </c>
      <c r="C34" s="46">
        <f t="shared" si="11"/>
        <v>193.20000000000002</v>
      </c>
      <c r="D34" s="46">
        <f t="shared" si="0"/>
        <v>32844</v>
      </c>
      <c r="E34" s="46"/>
      <c r="F34" s="34">
        <f t="shared" si="12"/>
        <v>4398.0000000000009</v>
      </c>
      <c r="G34" s="35">
        <f t="shared" si="13"/>
        <v>3665.0000000000005</v>
      </c>
      <c r="H34" s="36">
        <f t="shared" si="14"/>
        <v>2932.0000000000005</v>
      </c>
      <c r="I34" s="37">
        <f t="shared" si="15"/>
        <v>146.60000000000002</v>
      </c>
      <c r="J34" s="37">
        <f t="shared" si="15"/>
        <v>122.16666666666669</v>
      </c>
      <c r="K34" s="37">
        <f t="shared" si="15"/>
        <v>97.733333333333348</v>
      </c>
      <c r="L34" s="38"/>
      <c r="M34" s="38"/>
      <c r="N34" s="38">
        <f t="shared" si="1"/>
        <v>32.577777777777783</v>
      </c>
      <c r="O34" s="47">
        <f t="shared" si="22"/>
        <v>46.490486257928126</v>
      </c>
      <c r="P34" s="47">
        <f t="shared" si="23"/>
        <v>19.358799454297404</v>
      </c>
      <c r="Q34" s="48">
        <f t="shared" si="24"/>
        <v>38.920353982300895</v>
      </c>
      <c r="R34" s="48">
        <f t="shared" si="25"/>
        <v>23.12414733969986</v>
      </c>
      <c r="S34" s="48">
        <f t="shared" si="26"/>
        <v>32.674591381872219</v>
      </c>
      <c r="T34" s="48">
        <f t="shared" si="27"/>
        <v>27.54433833560709</v>
      </c>
      <c r="U34" s="6">
        <f t="shared" si="16"/>
        <v>439.80000000000007</v>
      </c>
      <c r="V34" s="6">
        <f t="shared" si="16"/>
        <v>366.50000000000006</v>
      </c>
      <c r="W34" s="6">
        <f t="shared" si="2"/>
        <v>293.20000000000005</v>
      </c>
      <c r="X34" s="7">
        <f t="shared" si="17"/>
        <v>439.80000000000007</v>
      </c>
      <c r="Y34" s="7">
        <f t="shared" si="18"/>
        <v>366.50000000000006</v>
      </c>
      <c r="Z34" s="7">
        <f t="shared" si="3"/>
        <v>293.20000000000005</v>
      </c>
      <c r="AA34" s="8">
        <f t="shared" si="19"/>
        <v>879.60000000000014</v>
      </c>
      <c r="AB34" s="8">
        <f t="shared" si="20"/>
        <v>733.00000000000011</v>
      </c>
      <c r="AC34" s="8">
        <f t="shared" si="4"/>
        <v>586.40000000000009</v>
      </c>
      <c r="AD34" s="8"/>
      <c r="AE34" s="8">
        <f t="shared" si="21"/>
        <v>11728.000000000002</v>
      </c>
      <c r="AF34" s="8"/>
      <c r="AG34" s="6">
        <f t="shared" si="5"/>
        <v>30</v>
      </c>
      <c r="AH34" s="6">
        <f t="shared" si="6"/>
        <v>5</v>
      </c>
      <c r="AI34" s="6">
        <f t="shared" si="7"/>
        <v>16.666666666666668</v>
      </c>
      <c r="AJ34" s="6">
        <f t="shared" si="8"/>
        <v>6.666666666666667</v>
      </c>
      <c r="AK34" s="40">
        <f t="shared" si="9"/>
        <v>7.5</v>
      </c>
    </row>
    <row r="35" spans="1:37">
      <c r="A35" s="41">
        <v>32</v>
      </c>
      <c r="B35" s="6">
        <f t="shared" si="10"/>
        <v>174</v>
      </c>
      <c r="C35" s="42">
        <f t="shared" si="11"/>
        <v>205.8</v>
      </c>
      <c r="D35" s="42">
        <f t="shared" si="0"/>
        <v>35809</v>
      </c>
      <c r="E35" s="42"/>
      <c r="F35" s="34">
        <f t="shared" si="12"/>
        <v>4587.0000000000009</v>
      </c>
      <c r="G35" s="35">
        <f t="shared" si="13"/>
        <v>3822.5000000000005</v>
      </c>
      <c r="H35" s="36">
        <f t="shared" si="14"/>
        <v>3058.0000000000005</v>
      </c>
      <c r="I35" s="37">
        <f t="shared" si="15"/>
        <v>152.90000000000003</v>
      </c>
      <c r="J35" s="37">
        <f t="shared" si="15"/>
        <v>127.41666666666669</v>
      </c>
      <c r="K35" s="37">
        <f t="shared" si="15"/>
        <v>101.93333333333335</v>
      </c>
      <c r="L35" s="38"/>
      <c r="M35" s="38"/>
      <c r="N35" s="38">
        <f t="shared" si="1"/>
        <v>33.977777777777781</v>
      </c>
      <c r="O35" s="47">
        <f t="shared" si="22"/>
        <v>46.380182002022252</v>
      </c>
      <c r="P35" s="47">
        <f t="shared" si="23"/>
        <v>19.404839764551994</v>
      </c>
      <c r="Q35" s="48">
        <f t="shared" si="24"/>
        <v>38.839966130397976</v>
      </c>
      <c r="R35" s="48">
        <f t="shared" si="25"/>
        <v>23.172007848266837</v>
      </c>
      <c r="S35" s="48">
        <f t="shared" si="26"/>
        <v>32.64768683274022</v>
      </c>
      <c r="T35" s="48">
        <f t="shared" si="27"/>
        <v>27.567037279267492</v>
      </c>
      <c r="U35" s="6">
        <f t="shared" si="16"/>
        <v>458.7000000000001</v>
      </c>
      <c r="V35" s="6">
        <f t="shared" si="16"/>
        <v>382.25000000000011</v>
      </c>
      <c r="W35" s="6">
        <f t="shared" si="2"/>
        <v>305.80000000000007</v>
      </c>
      <c r="X35" s="7">
        <f t="shared" si="17"/>
        <v>458.7000000000001</v>
      </c>
      <c r="Y35" s="7">
        <f t="shared" si="18"/>
        <v>382.25000000000011</v>
      </c>
      <c r="Z35" s="7">
        <f t="shared" si="3"/>
        <v>305.80000000000007</v>
      </c>
      <c r="AA35" s="8">
        <f t="shared" si="19"/>
        <v>917.4000000000002</v>
      </c>
      <c r="AB35" s="8">
        <f t="shared" si="20"/>
        <v>764.50000000000023</v>
      </c>
      <c r="AC35" s="8">
        <f t="shared" si="4"/>
        <v>611.60000000000014</v>
      </c>
      <c r="AD35" s="8"/>
      <c r="AE35" s="8">
        <f t="shared" si="21"/>
        <v>12232.000000000004</v>
      </c>
      <c r="AF35" s="8"/>
      <c r="AG35" s="6">
        <f t="shared" si="5"/>
        <v>30</v>
      </c>
      <c r="AH35" s="6">
        <f t="shared" si="6"/>
        <v>5</v>
      </c>
      <c r="AI35" s="6">
        <f t="shared" si="7"/>
        <v>16.666666666666668</v>
      </c>
      <c r="AJ35" s="6">
        <f t="shared" si="8"/>
        <v>6.6666666666666652</v>
      </c>
      <c r="AK35" s="40">
        <f t="shared" si="9"/>
        <v>7.5</v>
      </c>
    </row>
    <row r="36" spans="1:37">
      <c r="A36" s="41">
        <v>33</v>
      </c>
      <c r="B36" s="6">
        <f t="shared" si="10"/>
        <v>178</v>
      </c>
      <c r="C36" s="42">
        <f t="shared" si="11"/>
        <v>218.8</v>
      </c>
      <c r="D36" s="42">
        <f t="shared" si="0"/>
        <v>38946</v>
      </c>
      <c r="E36" s="42"/>
      <c r="F36" s="34">
        <f t="shared" si="12"/>
        <v>4782</v>
      </c>
      <c r="G36" s="35">
        <f t="shared" si="13"/>
        <v>3985</v>
      </c>
      <c r="H36" s="36">
        <f t="shared" si="14"/>
        <v>3188</v>
      </c>
      <c r="I36" s="37">
        <f t="shared" si="15"/>
        <v>159.4</v>
      </c>
      <c r="J36" s="37">
        <f t="shared" si="15"/>
        <v>132.83333333333334</v>
      </c>
      <c r="K36" s="37">
        <f t="shared" si="15"/>
        <v>106.26666666666667</v>
      </c>
      <c r="L36" s="38"/>
      <c r="M36" s="38"/>
      <c r="N36" s="38">
        <f t="shared" si="1"/>
        <v>35.422222222222224</v>
      </c>
      <c r="O36" s="47">
        <f t="shared" si="22"/>
        <v>46.247582205029012</v>
      </c>
      <c r="P36" s="47">
        <f t="shared" si="23"/>
        <v>19.460476787954832</v>
      </c>
      <c r="Q36" s="48">
        <f t="shared" si="24"/>
        <v>38.752025931928685</v>
      </c>
      <c r="R36" s="48">
        <f t="shared" si="25"/>
        <v>23.224592220828107</v>
      </c>
      <c r="S36" s="48">
        <f t="shared" si="26"/>
        <v>32.619372442019092</v>
      </c>
      <c r="T36" s="48">
        <f t="shared" si="27"/>
        <v>27.59096612296111</v>
      </c>
      <c r="U36" s="6">
        <f t="shared" si="16"/>
        <v>478.20000000000005</v>
      </c>
      <c r="V36" s="6">
        <f t="shared" si="16"/>
        <v>398.5</v>
      </c>
      <c r="W36" s="6">
        <f t="shared" si="2"/>
        <v>318.8</v>
      </c>
      <c r="X36" s="7">
        <f t="shared" si="17"/>
        <v>478.20000000000005</v>
      </c>
      <c r="Y36" s="7">
        <f t="shared" si="18"/>
        <v>398.5</v>
      </c>
      <c r="Z36" s="7">
        <f t="shared" si="3"/>
        <v>318.8</v>
      </c>
      <c r="AA36" s="8">
        <f t="shared" si="19"/>
        <v>956.40000000000009</v>
      </c>
      <c r="AB36" s="8">
        <f t="shared" si="20"/>
        <v>797</v>
      </c>
      <c r="AC36" s="8">
        <f t="shared" ref="AC36:AC67" si="28">Z36+W36</f>
        <v>637.6</v>
      </c>
      <c r="AD36" s="8"/>
      <c r="AE36" s="8">
        <f t="shared" si="21"/>
        <v>12752</v>
      </c>
      <c r="AF36" s="8"/>
      <c r="AG36" s="6">
        <f t="shared" ref="AG36:AG67" si="29">F36/(AC36-X36)</f>
        <v>30.000000000000004</v>
      </c>
      <c r="AH36" s="6">
        <f t="shared" ref="AH36:AH67" si="30">H36/(AA36-Z36)</f>
        <v>4.9999999999999991</v>
      </c>
      <c r="AI36" s="6">
        <f t="shared" ref="AI36:AI67" si="31">G36/(AC36-Y36)</f>
        <v>16.666666666666664</v>
      </c>
      <c r="AJ36" s="6">
        <f t="shared" ref="AJ36:AJ67" si="32">H36/(AB36-Z36)</f>
        <v>6.666666666666667</v>
      </c>
      <c r="AK36" s="40">
        <f t="shared" ref="AK36:AK67" si="33">F36/(AA36-Z36)</f>
        <v>7.4999999999999982</v>
      </c>
    </row>
    <row r="37" spans="1:37">
      <c r="A37" s="41">
        <v>34</v>
      </c>
      <c r="B37" s="6">
        <f t="shared" si="10"/>
        <v>182</v>
      </c>
      <c r="C37" s="42">
        <f t="shared" si="11"/>
        <v>232.20000000000002</v>
      </c>
      <c r="D37" s="42">
        <f t="shared" si="0"/>
        <v>42260</v>
      </c>
      <c r="E37" s="42"/>
      <c r="F37" s="34">
        <f t="shared" si="12"/>
        <v>4983</v>
      </c>
      <c r="G37" s="35">
        <f t="shared" si="13"/>
        <v>4152.5</v>
      </c>
      <c r="H37" s="36">
        <f t="shared" si="14"/>
        <v>3322</v>
      </c>
      <c r="I37" s="37">
        <f t="shared" si="15"/>
        <v>166.1</v>
      </c>
      <c r="J37" s="37">
        <f t="shared" si="15"/>
        <v>138.41666666666666</v>
      </c>
      <c r="K37" s="37">
        <f t="shared" si="15"/>
        <v>110.73333333333333</v>
      </c>
      <c r="L37" s="38"/>
      <c r="M37" s="38"/>
      <c r="N37" s="38">
        <f t="shared" si="1"/>
        <v>36.911111111111111</v>
      </c>
      <c r="O37" s="47">
        <f t="shared" si="22"/>
        <v>46.09620721554117</v>
      </c>
      <c r="P37" s="47">
        <f t="shared" si="23"/>
        <v>19.524382901866346</v>
      </c>
      <c r="Q37" s="48">
        <f t="shared" si="24"/>
        <v>38.6578743211792</v>
      </c>
      <c r="R37" s="48">
        <f t="shared" si="25"/>
        <v>23.281155930162555</v>
      </c>
      <c r="S37" s="48">
        <f t="shared" si="26"/>
        <v>32.589928057553948</v>
      </c>
      <c r="T37" s="48">
        <f t="shared" si="27"/>
        <v>27.615894039735103</v>
      </c>
      <c r="U37" s="6">
        <f t="shared" si="16"/>
        <v>498.30000000000007</v>
      </c>
      <c r="V37" s="6">
        <f t="shared" si="16"/>
        <v>415.25000000000006</v>
      </c>
      <c r="W37" s="6">
        <f t="shared" si="2"/>
        <v>332.2</v>
      </c>
      <c r="X37" s="7">
        <f t="shared" si="17"/>
        <v>498.30000000000007</v>
      </c>
      <c r="Y37" s="7">
        <f t="shared" si="18"/>
        <v>415.25000000000006</v>
      </c>
      <c r="Z37" s="7">
        <f t="shared" si="3"/>
        <v>332.20000000000005</v>
      </c>
      <c r="AA37" s="8">
        <f t="shared" si="19"/>
        <v>996.60000000000014</v>
      </c>
      <c r="AB37" s="8">
        <f t="shared" si="20"/>
        <v>830.50000000000011</v>
      </c>
      <c r="AC37" s="8">
        <f t="shared" si="28"/>
        <v>664.40000000000009</v>
      </c>
      <c r="AD37" s="8"/>
      <c r="AE37" s="8">
        <f t="shared" si="21"/>
        <v>13288.000000000002</v>
      </c>
      <c r="AF37" s="8"/>
      <c r="AG37" s="6">
        <f t="shared" si="29"/>
        <v>29.999999999999996</v>
      </c>
      <c r="AH37" s="6">
        <f t="shared" si="30"/>
        <v>4.9999999999999991</v>
      </c>
      <c r="AI37" s="6">
        <f t="shared" si="31"/>
        <v>16.666666666666664</v>
      </c>
      <c r="AJ37" s="6">
        <f t="shared" si="32"/>
        <v>6.6666666666666661</v>
      </c>
      <c r="AK37" s="40">
        <f t="shared" si="33"/>
        <v>7.4999999999999991</v>
      </c>
    </row>
    <row r="38" spans="1:37">
      <c r="A38" s="41">
        <v>35</v>
      </c>
      <c r="B38" s="6">
        <f t="shared" si="10"/>
        <v>186</v>
      </c>
      <c r="C38" s="42">
        <f t="shared" si="11"/>
        <v>246</v>
      </c>
      <c r="D38" s="42">
        <f t="shared" si="0"/>
        <v>45756</v>
      </c>
      <c r="E38" s="42"/>
      <c r="F38" s="34">
        <f t="shared" si="12"/>
        <v>5190</v>
      </c>
      <c r="G38" s="35">
        <f t="shared" si="13"/>
        <v>4325</v>
      </c>
      <c r="H38" s="36">
        <f t="shared" si="14"/>
        <v>3460</v>
      </c>
      <c r="I38" s="37">
        <f t="shared" ref="I38:K101" si="34">F38/30</f>
        <v>173</v>
      </c>
      <c r="J38" s="37">
        <f t="shared" si="34"/>
        <v>144.16666666666666</v>
      </c>
      <c r="K38" s="37">
        <f t="shared" si="34"/>
        <v>115.33333333333333</v>
      </c>
      <c r="L38" s="38"/>
      <c r="M38" s="38"/>
      <c r="N38" s="38">
        <f t="shared" si="1"/>
        <v>38.444444444444443</v>
      </c>
      <c r="O38" s="47">
        <f t="shared" si="22"/>
        <v>45.929203539823014</v>
      </c>
      <c r="P38" s="47">
        <f t="shared" si="23"/>
        <v>19.595375722543352</v>
      </c>
      <c r="Q38" s="48">
        <f t="shared" si="24"/>
        <v>38.558692421991083</v>
      </c>
      <c r="R38" s="48">
        <f t="shared" si="25"/>
        <v>23.341040462427745</v>
      </c>
      <c r="S38" s="48">
        <f t="shared" si="26"/>
        <v>32.559598494353828</v>
      </c>
      <c r="T38" s="48">
        <f t="shared" si="27"/>
        <v>27.641618497109828</v>
      </c>
      <c r="U38" s="6">
        <f t="shared" si="16"/>
        <v>519</v>
      </c>
      <c r="V38" s="6">
        <f t="shared" si="16"/>
        <v>432.5</v>
      </c>
      <c r="W38" s="6">
        <f t="shared" si="2"/>
        <v>346</v>
      </c>
      <c r="X38" s="7">
        <f t="shared" si="17"/>
        <v>519</v>
      </c>
      <c r="Y38" s="7">
        <f t="shared" si="18"/>
        <v>432.5</v>
      </c>
      <c r="Z38" s="7">
        <f t="shared" si="3"/>
        <v>346</v>
      </c>
      <c r="AA38" s="8">
        <f t="shared" si="19"/>
        <v>1038</v>
      </c>
      <c r="AB38" s="8">
        <f t="shared" si="20"/>
        <v>865</v>
      </c>
      <c r="AC38" s="8">
        <f t="shared" si="28"/>
        <v>692</v>
      </c>
      <c r="AD38" s="8"/>
      <c r="AE38" s="8">
        <f t="shared" si="21"/>
        <v>13840</v>
      </c>
      <c r="AF38" s="8"/>
      <c r="AG38" s="6">
        <f t="shared" si="29"/>
        <v>30</v>
      </c>
      <c r="AH38" s="6">
        <f t="shared" si="30"/>
        <v>5</v>
      </c>
      <c r="AI38" s="6">
        <f t="shared" si="31"/>
        <v>16.666666666666668</v>
      </c>
      <c r="AJ38" s="6">
        <f t="shared" si="32"/>
        <v>6.666666666666667</v>
      </c>
      <c r="AK38" s="40">
        <f t="shared" si="33"/>
        <v>7.5</v>
      </c>
    </row>
    <row r="39" spans="1:37">
      <c r="A39" s="41">
        <v>36</v>
      </c>
      <c r="B39" s="6">
        <f t="shared" si="10"/>
        <v>190</v>
      </c>
      <c r="C39" s="42">
        <f t="shared" si="11"/>
        <v>260.2</v>
      </c>
      <c r="D39" s="42">
        <f t="shared" si="0"/>
        <v>49438</v>
      </c>
      <c r="E39" s="42"/>
      <c r="F39" s="34">
        <f t="shared" si="12"/>
        <v>5403</v>
      </c>
      <c r="G39" s="35">
        <f t="shared" si="13"/>
        <v>4502.5</v>
      </c>
      <c r="H39" s="36">
        <f t="shared" si="14"/>
        <v>3602</v>
      </c>
      <c r="I39" s="37">
        <f t="shared" si="34"/>
        <v>180.1</v>
      </c>
      <c r="J39" s="37">
        <f t="shared" si="34"/>
        <v>150.08333333333334</v>
      </c>
      <c r="K39" s="37">
        <f t="shared" si="34"/>
        <v>120.06666666666666</v>
      </c>
      <c r="L39" s="38"/>
      <c r="M39" s="38"/>
      <c r="N39" s="38">
        <f t="shared" si="1"/>
        <v>40.022222222222219</v>
      </c>
      <c r="O39" s="47">
        <f t="shared" si="22"/>
        <v>45.749364944961897</v>
      </c>
      <c r="P39" s="47">
        <f t="shared" si="23"/>
        <v>19.672404219877848</v>
      </c>
      <c r="Q39" s="48">
        <f t="shared" si="24"/>
        <v>38.455516014234874</v>
      </c>
      <c r="R39" s="48">
        <f t="shared" si="25"/>
        <v>23.403664630760691</v>
      </c>
      <c r="S39" s="48">
        <f t="shared" si="26"/>
        <v>32.528597230583983</v>
      </c>
      <c r="T39" s="48">
        <f t="shared" si="27"/>
        <v>27.667962243198225</v>
      </c>
      <c r="U39" s="6">
        <f t="shared" si="16"/>
        <v>540.30000000000007</v>
      </c>
      <c r="V39" s="6">
        <f t="shared" si="16"/>
        <v>450.25000000000006</v>
      </c>
      <c r="W39" s="6">
        <f t="shared" si="2"/>
        <v>360.2</v>
      </c>
      <c r="X39" s="7">
        <f t="shared" si="17"/>
        <v>540.30000000000007</v>
      </c>
      <c r="Y39" s="7">
        <f t="shared" si="18"/>
        <v>450.25000000000006</v>
      </c>
      <c r="Z39" s="7">
        <f t="shared" si="3"/>
        <v>360.20000000000005</v>
      </c>
      <c r="AA39" s="8">
        <f t="shared" si="19"/>
        <v>1080.6000000000001</v>
      </c>
      <c r="AB39" s="8">
        <f t="shared" si="20"/>
        <v>900.50000000000011</v>
      </c>
      <c r="AC39" s="8">
        <f t="shared" si="28"/>
        <v>720.40000000000009</v>
      </c>
      <c r="AD39" s="8"/>
      <c r="AE39" s="8">
        <f t="shared" si="21"/>
        <v>14408.000000000002</v>
      </c>
      <c r="AF39" s="8"/>
      <c r="AG39" s="6">
        <f t="shared" si="29"/>
        <v>29.999999999999996</v>
      </c>
      <c r="AH39" s="6">
        <f t="shared" si="30"/>
        <v>4.9999999999999991</v>
      </c>
      <c r="AI39" s="6">
        <f t="shared" si="31"/>
        <v>16.666666666666664</v>
      </c>
      <c r="AJ39" s="6">
        <f t="shared" si="32"/>
        <v>6.6666666666666661</v>
      </c>
      <c r="AK39" s="40">
        <f t="shared" si="33"/>
        <v>7.4999999999999991</v>
      </c>
    </row>
    <row r="40" spans="1:37">
      <c r="A40" s="41">
        <v>37</v>
      </c>
      <c r="B40" s="6">
        <f t="shared" si="10"/>
        <v>194</v>
      </c>
      <c r="C40" s="42">
        <f t="shared" si="11"/>
        <v>274.8</v>
      </c>
      <c r="D40" s="42">
        <f t="shared" si="0"/>
        <v>53311</v>
      </c>
      <c r="E40" s="42"/>
      <c r="F40" s="34">
        <f t="shared" si="12"/>
        <v>5622</v>
      </c>
      <c r="G40" s="35">
        <f t="shared" si="13"/>
        <v>4685</v>
      </c>
      <c r="H40" s="36">
        <f t="shared" si="14"/>
        <v>3748</v>
      </c>
      <c r="I40" s="37">
        <f t="shared" si="34"/>
        <v>187.4</v>
      </c>
      <c r="J40" s="37">
        <f t="shared" si="34"/>
        <v>156.16666666666666</v>
      </c>
      <c r="K40" s="37">
        <f t="shared" si="34"/>
        <v>124.93333333333334</v>
      </c>
      <c r="L40" s="38"/>
      <c r="M40" s="38"/>
      <c r="N40" s="38">
        <f t="shared" si="1"/>
        <v>41.644444444444446</v>
      </c>
      <c r="O40" s="47">
        <f t="shared" si="22"/>
        <v>45.559157212317665</v>
      </c>
      <c r="P40" s="47">
        <f t="shared" si="23"/>
        <v>19.754535752401281</v>
      </c>
      <c r="Q40" s="48">
        <f t="shared" si="24"/>
        <v>38.349249658935875</v>
      </c>
      <c r="R40" s="48">
        <f t="shared" si="25"/>
        <v>23.468516542155818</v>
      </c>
      <c r="S40" s="48">
        <f t="shared" si="26"/>
        <v>32.497109826589593</v>
      </c>
      <c r="T40" s="48">
        <f t="shared" si="27"/>
        <v>27.694770544290286</v>
      </c>
      <c r="U40" s="6">
        <f t="shared" si="16"/>
        <v>562.20000000000005</v>
      </c>
      <c r="V40" s="6">
        <f t="shared" si="16"/>
        <v>468.5</v>
      </c>
      <c r="W40" s="6">
        <f t="shared" si="2"/>
        <v>374.8</v>
      </c>
      <c r="X40" s="7">
        <f t="shared" si="17"/>
        <v>562.20000000000005</v>
      </c>
      <c r="Y40" s="7">
        <f t="shared" si="18"/>
        <v>468.5</v>
      </c>
      <c r="Z40" s="7">
        <f t="shared" si="3"/>
        <v>374.8</v>
      </c>
      <c r="AA40" s="8">
        <f t="shared" si="19"/>
        <v>1124.4000000000001</v>
      </c>
      <c r="AB40" s="8">
        <f t="shared" si="20"/>
        <v>937</v>
      </c>
      <c r="AC40" s="8">
        <f t="shared" si="28"/>
        <v>749.6</v>
      </c>
      <c r="AD40" s="8"/>
      <c r="AE40" s="8">
        <f t="shared" si="21"/>
        <v>14992</v>
      </c>
      <c r="AF40" s="8"/>
      <c r="AG40" s="6">
        <f t="shared" si="29"/>
        <v>30.000000000000004</v>
      </c>
      <c r="AH40" s="6">
        <f t="shared" si="30"/>
        <v>4.9999999999999991</v>
      </c>
      <c r="AI40" s="6">
        <f t="shared" si="31"/>
        <v>16.666666666666664</v>
      </c>
      <c r="AJ40" s="6">
        <f t="shared" si="32"/>
        <v>6.6666666666666661</v>
      </c>
      <c r="AK40" s="40">
        <f t="shared" si="33"/>
        <v>7.4999999999999982</v>
      </c>
    </row>
    <row r="41" spans="1:37">
      <c r="A41" s="41">
        <v>38</v>
      </c>
      <c r="B41" s="6">
        <f t="shared" si="10"/>
        <v>198</v>
      </c>
      <c r="C41" s="42">
        <f t="shared" si="11"/>
        <v>289.8</v>
      </c>
      <c r="D41" s="42">
        <f t="shared" si="0"/>
        <v>57380</v>
      </c>
      <c r="E41" s="42"/>
      <c r="F41" s="34">
        <f t="shared" si="12"/>
        <v>5847</v>
      </c>
      <c r="G41" s="35">
        <f t="shared" si="13"/>
        <v>4872.5</v>
      </c>
      <c r="H41" s="36">
        <f t="shared" si="14"/>
        <v>3898</v>
      </c>
      <c r="I41" s="37">
        <f t="shared" si="34"/>
        <v>194.9</v>
      </c>
      <c r="J41" s="37">
        <f t="shared" si="34"/>
        <v>162.41666666666666</v>
      </c>
      <c r="K41" s="37">
        <f t="shared" si="34"/>
        <v>129.93333333333334</v>
      </c>
      <c r="L41" s="38"/>
      <c r="M41" s="38"/>
      <c r="N41" s="38">
        <f t="shared" si="1"/>
        <v>43.31111111111111</v>
      </c>
      <c r="O41" s="47">
        <f t="shared" si="22"/>
        <v>45.360744763382456</v>
      </c>
      <c r="P41" s="47">
        <f t="shared" si="23"/>
        <v>19.840944073884046</v>
      </c>
      <c r="Q41" s="48">
        <f t="shared" si="24"/>
        <v>38.240680183126223</v>
      </c>
      <c r="R41" s="48">
        <f t="shared" si="25"/>
        <v>23.535146228835302</v>
      </c>
      <c r="S41" s="48">
        <f t="shared" si="26"/>
        <v>32.465297057190448</v>
      </c>
      <c r="T41" s="48">
        <f t="shared" si="27"/>
        <v>27.72190867111339</v>
      </c>
      <c r="U41" s="6">
        <f t="shared" si="16"/>
        <v>584.70000000000005</v>
      </c>
      <c r="V41" s="6">
        <f t="shared" si="16"/>
        <v>487.25</v>
      </c>
      <c r="W41" s="6">
        <f t="shared" si="2"/>
        <v>389.8</v>
      </c>
      <c r="X41" s="7">
        <f t="shared" si="17"/>
        <v>584.70000000000005</v>
      </c>
      <c r="Y41" s="7">
        <f t="shared" si="18"/>
        <v>487.25</v>
      </c>
      <c r="Z41" s="7">
        <f t="shared" si="3"/>
        <v>389.8</v>
      </c>
      <c r="AA41" s="8">
        <f t="shared" si="19"/>
        <v>1169.4000000000001</v>
      </c>
      <c r="AB41" s="8">
        <f t="shared" si="20"/>
        <v>974.5</v>
      </c>
      <c r="AC41" s="8">
        <f t="shared" si="28"/>
        <v>779.6</v>
      </c>
      <c r="AD41" s="8"/>
      <c r="AE41" s="8">
        <f t="shared" si="21"/>
        <v>15592</v>
      </c>
      <c r="AF41" s="8"/>
      <c r="AG41" s="6">
        <f t="shared" si="29"/>
        <v>30.000000000000004</v>
      </c>
      <c r="AH41" s="6">
        <f t="shared" si="30"/>
        <v>4.9999999999999991</v>
      </c>
      <c r="AI41" s="6">
        <f t="shared" si="31"/>
        <v>16.666666666666664</v>
      </c>
      <c r="AJ41" s="6">
        <f t="shared" si="32"/>
        <v>6.6666666666666661</v>
      </c>
      <c r="AK41" s="40">
        <f t="shared" si="33"/>
        <v>7.4999999999999991</v>
      </c>
    </row>
    <row r="42" spans="1:37">
      <c r="A42" s="41">
        <v>39</v>
      </c>
      <c r="B42" s="6">
        <f t="shared" si="10"/>
        <v>202</v>
      </c>
      <c r="C42" s="42">
        <f t="shared" si="11"/>
        <v>305.2</v>
      </c>
      <c r="D42" s="42">
        <f t="shared" si="0"/>
        <v>61650</v>
      </c>
      <c r="E42" s="42"/>
      <c r="F42" s="34">
        <f t="shared" si="12"/>
        <v>6077.9999999999991</v>
      </c>
      <c r="G42" s="35">
        <f t="shared" si="13"/>
        <v>5064.9999999999991</v>
      </c>
      <c r="H42" s="36">
        <f t="shared" si="14"/>
        <v>4051.9999999999995</v>
      </c>
      <c r="I42" s="37">
        <f t="shared" si="34"/>
        <v>202.59999999999997</v>
      </c>
      <c r="J42" s="37">
        <f t="shared" si="34"/>
        <v>168.83333333333331</v>
      </c>
      <c r="K42" s="37">
        <f t="shared" si="34"/>
        <v>135.06666666666666</v>
      </c>
      <c r="L42" s="38"/>
      <c r="M42" s="38"/>
      <c r="N42" s="38">
        <f t="shared" si="1"/>
        <v>45.022222222222219</v>
      </c>
      <c r="O42" s="47">
        <f t="shared" si="22"/>
        <v>45.156017830609208</v>
      </c>
      <c r="P42" s="47">
        <f t="shared" si="23"/>
        <v>19.930898321816386</v>
      </c>
      <c r="Q42" s="48">
        <f t="shared" si="24"/>
        <v>38.130489335006267</v>
      </c>
      <c r="R42" s="48">
        <f t="shared" si="25"/>
        <v>23.603158933859824</v>
      </c>
      <c r="S42" s="48">
        <f t="shared" si="26"/>
        <v>32.433297758804692</v>
      </c>
      <c r="T42" s="48">
        <f t="shared" si="27"/>
        <v>27.749259624876604</v>
      </c>
      <c r="U42" s="6">
        <f t="shared" si="16"/>
        <v>607.79999999999995</v>
      </c>
      <c r="V42" s="6">
        <f t="shared" si="16"/>
        <v>506.5</v>
      </c>
      <c r="W42" s="6">
        <f t="shared" si="2"/>
        <v>405.2</v>
      </c>
      <c r="X42" s="7">
        <f t="shared" si="17"/>
        <v>607.79999999999995</v>
      </c>
      <c r="Y42" s="7">
        <f t="shared" si="18"/>
        <v>506.5</v>
      </c>
      <c r="Z42" s="7">
        <f t="shared" si="3"/>
        <v>405.2</v>
      </c>
      <c r="AA42" s="8">
        <f t="shared" si="19"/>
        <v>1215.5999999999999</v>
      </c>
      <c r="AB42" s="8">
        <f t="shared" si="20"/>
        <v>1013</v>
      </c>
      <c r="AC42" s="8">
        <f t="shared" si="28"/>
        <v>810.4</v>
      </c>
      <c r="AD42" s="8"/>
      <c r="AE42" s="8">
        <f t="shared" si="21"/>
        <v>16208</v>
      </c>
      <c r="AF42" s="8"/>
      <c r="AG42" s="6">
        <f t="shared" si="29"/>
        <v>29.999999999999993</v>
      </c>
      <c r="AH42" s="6">
        <f t="shared" si="30"/>
        <v>5</v>
      </c>
      <c r="AI42" s="6">
        <f t="shared" si="31"/>
        <v>16.666666666666664</v>
      </c>
      <c r="AJ42" s="6">
        <f t="shared" si="32"/>
        <v>6.6666666666666661</v>
      </c>
      <c r="AK42" s="40">
        <f t="shared" si="33"/>
        <v>7.5</v>
      </c>
    </row>
    <row r="43" spans="1:37">
      <c r="A43" s="49">
        <v>40</v>
      </c>
      <c r="B43" s="50">
        <f t="shared" si="10"/>
        <v>206</v>
      </c>
      <c r="C43" s="51">
        <f t="shared" si="11"/>
        <v>321</v>
      </c>
      <c r="D43" s="51">
        <f t="shared" si="0"/>
        <v>66126</v>
      </c>
      <c r="E43" s="51"/>
      <c r="F43" s="53">
        <f t="shared" si="12"/>
        <v>6315</v>
      </c>
      <c r="G43" s="54">
        <f t="shared" si="13"/>
        <v>5262.5</v>
      </c>
      <c r="H43" s="54">
        <f t="shared" si="14"/>
        <v>4210</v>
      </c>
      <c r="I43" s="54">
        <f t="shared" si="34"/>
        <v>210.5</v>
      </c>
      <c r="J43" s="54">
        <f t="shared" si="34"/>
        <v>175.41666666666666</v>
      </c>
      <c r="K43" s="54">
        <f t="shared" si="34"/>
        <v>140.33333333333334</v>
      </c>
      <c r="L43" s="55"/>
      <c r="M43" s="55"/>
      <c r="N43" s="55">
        <f t="shared" si="1"/>
        <v>46.777777777777779</v>
      </c>
      <c r="O43" s="56">
        <f t="shared" si="22"/>
        <v>44.946619217081846</v>
      </c>
      <c r="P43" s="56">
        <f t="shared" si="23"/>
        <v>20.023752969121137</v>
      </c>
      <c r="Q43" s="54">
        <f t="shared" si="24"/>
        <v>38.01926550270921</v>
      </c>
      <c r="R43" s="54">
        <f t="shared" si="25"/>
        <v>23.672209026128264</v>
      </c>
      <c r="S43" s="54">
        <f t="shared" si="26"/>
        <v>32.401231400718316</v>
      </c>
      <c r="T43" s="54">
        <f t="shared" si="27"/>
        <v>27.776722090261281</v>
      </c>
      <c r="U43" s="50">
        <f t="shared" si="16"/>
        <v>631.5</v>
      </c>
      <c r="V43" s="50">
        <f t="shared" si="16"/>
        <v>526.25</v>
      </c>
      <c r="W43" s="50">
        <f t="shared" si="2"/>
        <v>421</v>
      </c>
      <c r="X43" s="50">
        <f t="shared" si="17"/>
        <v>631.5</v>
      </c>
      <c r="Y43" s="50">
        <f t="shared" si="18"/>
        <v>526.25</v>
      </c>
      <c r="Z43" s="50">
        <f t="shared" si="3"/>
        <v>421</v>
      </c>
      <c r="AA43" s="50">
        <f t="shared" si="19"/>
        <v>1263</v>
      </c>
      <c r="AB43" s="50">
        <f t="shared" si="20"/>
        <v>1052.5</v>
      </c>
      <c r="AC43" s="50">
        <f t="shared" si="28"/>
        <v>842</v>
      </c>
      <c r="AD43" s="50"/>
      <c r="AE43" s="8">
        <f t="shared" si="21"/>
        <v>16840</v>
      </c>
      <c r="AF43" s="50"/>
      <c r="AG43" s="50">
        <f t="shared" si="29"/>
        <v>30</v>
      </c>
      <c r="AH43" s="50">
        <f t="shared" si="30"/>
        <v>5</v>
      </c>
      <c r="AI43" s="50">
        <f t="shared" si="31"/>
        <v>16.666666666666668</v>
      </c>
      <c r="AJ43" s="50">
        <f t="shared" si="32"/>
        <v>6.666666666666667</v>
      </c>
      <c r="AK43" s="53">
        <f t="shared" si="33"/>
        <v>7.5</v>
      </c>
    </row>
    <row r="44" spans="1:37">
      <c r="A44" s="41">
        <v>41</v>
      </c>
      <c r="B44" s="6">
        <f t="shared" si="10"/>
        <v>210</v>
      </c>
      <c r="C44" s="42">
        <f t="shared" si="11"/>
        <v>337.20000000000005</v>
      </c>
      <c r="D44" s="42">
        <f t="shared" si="0"/>
        <v>70812</v>
      </c>
      <c r="E44" s="42"/>
      <c r="F44" s="34">
        <f t="shared" si="12"/>
        <v>6558</v>
      </c>
      <c r="G44" s="35">
        <f t="shared" si="13"/>
        <v>5465</v>
      </c>
      <c r="H44" s="36">
        <f t="shared" si="14"/>
        <v>4372</v>
      </c>
      <c r="I44" s="37">
        <f t="shared" si="34"/>
        <v>218.6</v>
      </c>
      <c r="J44" s="37">
        <f t="shared" si="34"/>
        <v>182.16666666666666</v>
      </c>
      <c r="K44" s="37">
        <f t="shared" si="34"/>
        <v>145.73333333333332</v>
      </c>
      <c r="L44" s="38"/>
      <c r="M44" s="38"/>
      <c r="N44" s="38">
        <f t="shared" si="1"/>
        <v>48.577777777777776</v>
      </c>
      <c r="O44" s="47">
        <f t="shared" si="22"/>
        <v>44.73396998635743</v>
      </c>
      <c r="P44" s="47">
        <f t="shared" si="23"/>
        <v>20.118938700823428</v>
      </c>
      <c r="Q44" s="48">
        <f t="shared" si="24"/>
        <v>37.907514450867055</v>
      </c>
      <c r="R44" s="48">
        <f t="shared" si="25"/>
        <v>23.741994510521504</v>
      </c>
      <c r="S44" s="48">
        <f t="shared" si="26"/>
        <v>32.369200394866731</v>
      </c>
      <c r="T44" s="48">
        <f t="shared" si="27"/>
        <v>27.804208600182982</v>
      </c>
      <c r="U44" s="6">
        <f t="shared" si="16"/>
        <v>655.79999999999984</v>
      </c>
      <c r="V44" s="6">
        <f t="shared" si="16"/>
        <v>546.5</v>
      </c>
      <c r="W44" s="6">
        <f t="shared" si="2"/>
        <v>437.19999999999993</v>
      </c>
      <c r="X44" s="7">
        <f t="shared" si="17"/>
        <v>655.80000000000007</v>
      </c>
      <c r="Y44" s="7">
        <f t="shared" si="18"/>
        <v>546.5</v>
      </c>
      <c r="Z44" s="7">
        <f t="shared" si="3"/>
        <v>437.20000000000005</v>
      </c>
      <c r="AA44" s="8">
        <f t="shared" si="19"/>
        <v>1311.6</v>
      </c>
      <c r="AB44" s="8">
        <f t="shared" si="20"/>
        <v>1093</v>
      </c>
      <c r="AC44" s="8">
        <f t="shared" si="28"/>
        <v>874.4</v>
      </c>
      <c r="AD44" s="8"/>
      <c r="AE44" s="8">
        <f t="shared" si="21"/>
        <v>17488</v>
      </c>
      <c r="AF44" s="8"/>
      <c r="AG44" s="6">
        <f t="shared" si="29"/>
        <v>30.000000000000014</v>
      </c>
      <c r="AH44" s="6">
        <f t="shared" si="30"/>
        <v>5.0000000000000009</v>
      </c>
      <c r="AI44" s="6">
        <f t="shared" si="31"/>
        <v>16.666666666666668</v>
      </c>
      <c r="AJ44" s="6">
        <f t="shared" si="32"/>
        <v>6.666666666666667</v>
      </c>
      <c r="AK44" s="40">
        <f t="shared" si="33"/>
        <v>7.5000000000000009</v>
      </c>
    </row>
    <row r="45" spans="1:37">
      <c r="A45" s="41">
        <v>42</v>
      </c>
      <c r="B45" s="6">
        <f t="shared" si="10"/>
        <v>214</v>
      </c>
      <c r="C45" s="42">
        <f t="shared" si="11"/>
        <v>353.8</v>
      </c>
      <c r="D45" s="42">
        <f t="shared" si="0"/>
        <v>75713</v>
      </c>
      <c r="E45" s="42"/>
      <c r="F45" s="34">
        <f t="shared" si="12"/>
        <v>6807</v>
      </c>
      <c r="G45" s="35">
        <f t="shared" si="13"/>
        <v>5672.5</v>
      </c>
      <c r="H45" s="36">
        <f t="shared" si="14"/>
        <v>4538</v>
      </c>
      <c r="I45" s="37">
        <f t="shared" si="34"/>
        <v>226.9</v>
      </c>
      <c r="J45" s="37">
        <f t="shared" si="34"/>
        <v>189.08333333333334</v>
      </c>
      <c r="K45" s="37">
        <f t="shared" si="34"/>
        <v>151.26666666666668</v>
      </c>
      <c r="L45" s="38"/>
      <c r="M45" s="38"/>
      <c r="N45" s="38">
        <f t="shared" si="1"/>
        <v>50.422222222222224</v>
      </c>
      <c r="O45" s="47">
        <f t="shared" si="22"/>
        <v>44.519293655984299</v>
      </c>
      <c r="P45" s="47">
        <f t="shared" si="23"/>
        <v>20.215954164830322</v>
      </c>
      <c r="Q45" s="48">
        <f t="shared" si="24"/>
        <v>37.795669072737368</v>
      </c>
      <c r="R45" s="48">
        <f t="shared" si="25"/>
        <v>23.81225209343323</v>
      </c>
      <c r="S45" s="48">
        <f t="shared" si="26"/>
        <v>32.337292161520189</v>
      </c>
      <c r="T45" s="48">
        <f t="shared" si="27"/>
        <v>27.831643895989419</v>
      </c>
      <c r="U45" s="6">
        <f t="shared" si="16"/>
        <v>680.7</v>
      </c>
      <c r="V45" s="6">
        <f t="shared" si="16"/>
        <v>567.25000000000023</v>
      </c>
      <c r="W45" s="6">
        <f t="shared" si="2"/>
        <v>453.80000000000007</v>
      </c>
      <c r="X45" s="7">
        <f t="shared" si="17"/>
        <v>680.7</v>
      </c>
      <c r="Y45" s="7">
        <f t="shared" si="18"/>
        <v>567.25</v>
      </c>
      <c r="Z45" s="7">
        <f t="shared" si="3"/>
        <v>453.8</v>
      </c>
      <c r="AA45" s="8">
        <f t="shared" si="19"/>
        <v>1361.4</v>
      </c>
      <c r="AB45" s="8">
        <f t="shared" si="20"/>
        <v>1134.5000000000002</v>
      </c>
      <c r="AC45" s="8">
        <f t="shared" si="28"/>
        <v>907.60000000000014</v>
      </c>
      <c r="AD45" s="8"/>
      <c r="AE45" s="8">
        <f t="shared" si="21"/>
        <v>18152</v>
      </c>
      <c r="AF45" s="8"/>
      <c r="AG45" s="6">
        <f t="shared" si="29"/>
        <v>29.999999999999989</v>
      </c>
      <c r="AH45" s="6">
        <f t="shared" si="30"/>
        <v>4.9999999999999991</v>
      </c>
      <c r="AI45" s="6">
        <f t="shared" si="31"/>
        <v>16.666666666666661</v>
      </c>
      <c r="AJ45" s="6">
        <f t="shared" si="32"/>
        <v>6.6666666666666643</v>
      </c>
      <c r="AK45" s="40">
        <f t="shared" si="33"/>
        <v>7.4999999999999991</v>
      </c>
    </row>
    <row r="46" spans="1:37">
      <c r="A46" s="41">
        <v>43</v>
      </c>
      <c r="B46" s="6">
        <f t="shared" si="10"/>
        <v>218</v>
      </c>
      <c r="C46" s="42">
        <f t="shared" si="11"/>
        <v>370.8</v>
      </c>
      <c r="D46" s="42">
        <f t="shared" si="0"/>
        <v>80834</v>
      </c>
      <c r="E46" s="42"/>
      <c r="F46" s="34">
        <f t="shared" si="12"/>
        <v>7062</v>
      </c>
      <c r="G46" s="35">
        <f t="shared" si="13"/>
        <v>5885</v>
      </c>
      <c r="H46" s="36">
        <f t="shared" si="14"/>
        <v>4708</v>
      </c>
      <c r="I46" s="37">
        <f t="shared" si="34"/>
        <v>235.4</v>
      </c>
      <c r="J46" s="37">
        <f t="shared" si="34"/>
        <v>196.16666666666666</v>
      </c>
      <c r="K46" s="37">
        <f t="shared" si="34"/>
        <v>156.93333333333334</v>
      </c>
      <c r="L46" s="38"/>
      <c r="M46" s="38"/>
      <c r="N46" s="38">
        <f t="shared" si="1"/>
        <v>52.31111111111111</v>
      </c>
      <c r="O46" s="47">
        <f t="shared" si="22"/>
        <v>44.303638644918443</v>
      </c>
      <c r="P46" s="47">
        <f t="shared" si="23"/>
        <v>20.314358538657604</v>
      </c>
      <c r="Q46" s="48">
        <f t="shared" si="24"/>
        <v>37.684098185699035</v>
      </c>
      <c r="R46" s="48">
        <f t="shared" si="25"/>
        <v>23.882752761257432</v>
      </c>
      <c r="S46" s="48">
        <f t="shared" si="26"/>
        <v>32.30558096980787</v>
      </c>
      <c r="T46" s="48">
        <f t="shared" si="27"/>
        <v>27.858963466440102</v>
      </c>
      <c r="U46" s="6">
        <f t="shared" si="16"/>
        <v>706.2</v>
      </c>
      <c r="V46" s="6">
        <f t="shared" si="16"/>
        <v>588.5</v>
      </c>
      <c r="W46" s="6">
        <f t="shared" si="2"/>
        <v>470.8</v>
      </c>
      <c r="X46" s="7">
        <f t="shared" si="17"/>
        <v>706.2</v>
      </c>
      <c r="Y46" s="7">
        <f t="shared" si="18"/>
        <v>588.5</v>
      </c>
      <c r="Z46" s="7">
        <f t="shared" si="3"/>
        <v>470.8</v>
      </c>
      <c r="AA46" s="8">
        <f t="shared" si="19"/>
        <v>1412.4</v>
      </c>
      <c r="AB46" s="8">
        <f t="shared" si="20"/>
        <v>1177</v>
      </c>
      <c r="AC46" s="8">
        <f t="shared" si="28"/>
        <v>941.6</v>
      </c>
      <c r="AD46" s="8"/>
      <c r="AE46" s="8">
        <f t="shared" si="21"/>
        <v>18832</v>
      </c>
      <c r="AF46" s="8"/>
      <c r="AG46" s="6">
        <f t="shared" si="29"/>
        <v>30.000000000000004</v>
      </c>
      <c r="AH46" s="6">
        <f t="shared" si="30"/>
        <v>4.9999999999999991</v>
      </c>
      <c r="AI46" s="6">
        <f t="shared" si="31"/>
        <v>16.666666666666664</v>
      </c>
      <c r="AJ46" s="6">
        <f t="shared" si="32"/>
        <v>6.6666666666666661</v>
      </c>
      <c r="AK46" s="40">
        <f t="shared" si="33"/>
        <v>7.4999999999999991</v>
      </c>
    </row>
    <row r="47" spans="1:37">
      <c r="A47" s="41">
        <v>44</v>
      </c>
      <c r="B47" s="6">
        <f t="shared" si="10"/>
        <v>222</v>
      </c>
      <c r="C47" s="42">
        <f t="shared" si="11"/>
        <v>388.20000000000005</v>
      </c>
      <c r="D47" s="42">
        <f t="shared" si="0"/>
        <v>86180</v>
      </c>
      <c r="E47" s="42"/>
      <c r="F47" s="34">
        <f t="shared" si="12"/>
        <v>7323.0000000000018</v>
      </c>
      <c r="G47" s="35">
        <f t="shared" si="13"/>
        <v>6102.5000000000009</v>
      </c>
      <c r="H47" s="36">
        <f t="shared" si="14"/>
        <v>4882.0000000000009</v>
      </c>
      <c r="I47" s="37">
        <f t="shared" si="34"/>
        <v>244.10000000000005</v>
      </c>
      <c r="J47" s="37">
        <f t="shared" si="34"/>
        <v>203.41666666666669</v>
      </c>
      <c r="K47" s="37">
        <f t="shared" si="34"/>
        <v>162.73333333333338</v>
      </c>
      <c r="L47" s="38"/>
      <c r="M47" s="38"/>
      <c r="N47" s="38">
        <f t="shared" si="1"/>
        <v>54.244444444444461</v>
      </c>
      <c r="O47" s="47">
        <f t="shared" si="22"/>
        <v>44.087898856110783</v>
      </c>
      <c r="P47" s="47">
        <f t="shared" si="23"/>
        <v>20.413764850471114</v>
      </c>
      <c r="Q47" s="48">
        <f t="shared" si="24"/>
        <v>37.573114417650082</v>
      </c>
      <c r="R47" s="48">
        <f t="shared" si="25"/>
        <v>23.9532978287587</v>
      </c>
      <c r="S47" s="48">
        <f t="shared" si="26"/>
        <v>32.2741295724989</v>
      </c>
      <c r="T47" s="48">
        <f t="shared" si="27"/>
        <v>27.886112249078238</v>
      </c>
      <c r="U47" s="6">
        <f t="shared" si="16"/>
        <v>732.30000000000018</v>
      </c>
      <c r="V47" s="6">
        <f t="shared" si="16"/>
        <v>610.25000000000034</v>
      </c>
      <c r="W47" s="6">
        <f t="shared" si="2"/>
        <v>488.20000000000016</v>
      </c>
      <c r="X47" s="7">
        <f t="shared" si="17"/>
        <v>732.30000000000018</v>
      </c>
      <c r="Y47" s="7">
        <f t="shared" si="18"/>
        <v>610.25000000000011</v>
      </c>
      <c r="Z47" s="7">
        <f t="shared" si="3"/>
        <v>488.2000000000001</v>
      </c>
      <c r="AA47" s="8">
        <f t="shared" si="19"/>
        <v>1464.6000000000004</v>
      </c>
      <c r="AB47" s="8">
        <f t="shared" si="20"/>
        <v>1220.5000000000005</v>
      </c>
      <c r="AC47" s="8">
        <f t="shared" si="28"/>
        <v>976.40000000000032</v>
      </c>
      <c r="AD47" s="8"/>
      <c r="AE47" s="8">
        <f t="shared" si="21"/>
        <v>19528.000000000004</v>
      </c>
      <c r="AF47" s="8"/>
      <c r="AG47" s="6">
        <f t="shared" si="29"/>
        <v>29.999999999999989</v>
      </c>
      <c r="AH47" s="6">
        <f t="shared" si="30"/>
        <v>4.9999999999999991</v>
      </c>
      <c r="AI47" s="6">
        <f t="shared" si="31"/>
        <v>16.666666666666661</v>
      </c>
      <c r="AJ47" s="6">
        <f t="shared" si="32"/>
        <v>6.6666666666666643</v>
      </c>
      <c r="AK47" s="40">
        <f t="shared" si="33"/>
        <v>7.4999999999999991</v>
      </c>
    </row>
    <row r="48" spans="1:37">
      <c r="A48" s="41">
        <v>45</v>
      </c>
      <c r="B48" s="6">
        <f t="shared" si="10"/>
        <v>226</v>
      </c>
      <c r="C48" s="42">
        <f t="shared" si="11"/>
        <v>406</v>
      </c>
      <c r="D48" s="42">
        <f t="shared" si="0"/>
        <v>91756</v>
      </c>
      <c r="E48" s="42"/>
      <c r="F48" s="34">
        <f t="shared" si="12"/>
        <v>7590.0000000000018</v>
      </c>
      <c r="G48" s="35">
        <f t="shared" si="13"/>
        <v>6325.0000000000009</v>
      </c>
      <c r="H48" s="36">
        <f t="shared" si="14"/>
        <v>5060.0000000000009</v>
      </c>
      <c r="I48" s="37">
        <f t="shared" si="34"/>
        <v>253.00000000000006</v>
      </c>
      <c r="J48" s="37">
        <f t="shared" si="34"/>
        <v>210.83333333333337</v>
      </c>
      <c r="K48" s="37">
        <f t="shared" si="34"/>
        <v>168.66666666666669</v>
      </c>
      <c r="L48" s="38"/>
      <c r="M48" s="38"/>
      <c r="N48" s="38">
        <f t="shared" si="1"/>
        <v>56.222222222222229</v>
      </c>
      <c r="O48" s="47">
        <f t="shared" si="22"/>
        <v>43.872832369942209</v>
      </c>
      <c r="P48" s="47">
        <f t="shared" si="23"/>
        <v>20.51383399209486</v>
      </c>
      <c r="Q48" s="48">
        <f t="shared" si="24"/>
        <v>37.462981243830214</v>
      </c>
      <c r="R48" s="48">
        <f t="shared" si="25"/>
        <v>24.023715415019758</v>
      </c>
      <c r="S48" s="48">
        <f t="shared" si="26"/>
        <v>32.242990654205613</v>
      </c>
      <c r="T48" s="48">
        <f t="shared" si="27"/>
        <v>27.913043478260867</v>
      </c>
      <c r="U48" s="6">
        <f t="shared" si="16"/>
        <v>759.00000000000023</v>
      </c>
      <c r="V48" s="6">
        <f t="shared" si="16"/>
        <v>632.50000000000011</v>
      </c>
      <c r="W48" s="6">
        <f t="shared" si="2"/>
        <v>506.00000000000006</v>
      </c>
      <c r="X48" s="7">
        <f t="shared" si="17"/>
        <v>759.00000000000023</v>
      </c>
      <c r="Y48" s="7">
        <f t="shared" si="18"/>
        <v>632.50000000000011</v>
      </c>
      <c r="Z48" s="7">
        <f t="shared" si="3"/>
        <v>506.00000000000011</v>
      </c>
      <c r="AA48" s="8">
        <f t="shared" si="19"/>
        <v>1518.0000000000005</v>
      </c>
      <c r="AB48" s="8">
        <f t="shared" si="20"/>
        <v>1265.0000000000002</v>
      </c>
      <c r="AC48" s="8">
        <f t="shared" si="28"/>
        <v>1012.0000000000002</v>
      </c>
      <c r="AD48" s="8"/>
      <c r="AE48" s="8">
        <f t="shared" si="21"/>
        <v>20240.000000000004</v>
      </c>
      <c r="AF48" s="8"/>
      <c r="AG48" s="6">
        <f t="shared" si="29"/>
        <v>30.000000000000007</v>
      </c>
      <c r="AH48" s="6">
        <f t="shared" si="30"/>
        <v>4.9999999999999991</v>
      </c>
      <c r="AI48" s="6">
        <f t="shared" si="31"/>
        <v>16.666666666666664</v>
      </c>
      <c r="AJ48" s="6">
        <f t="shared" si="32"/>
        <v>6.666666666666667</v>
      </c>
      <c r="AK48" s="40">
        <f t="shared" si="33"/>
        <v>7.4999999999999991</v>
      </c>
    </row>
    <row r="49" spans="1:37">
      <c r="A49" s="41">
        <v>46</v>
      </c>
      <c r="B49" s="6">
        <f t="shared" si="10"/>
        <v>230</v>
      </c>
      <c r="C49" s="42">
        <f t="shared" si="11"/>
        <v>424.20000000000005</v>
      </c>
      <c r="D49" s="42">
        <f t="shared" si="0"/>
        <v>97566</v>
      </c>
      <c r="E49" s="42"/>
      <c r="F49" s="34">
        <f t="shared" si="12"/>
        <v>7863.0000000000018</v>
      </c>
      <c r="G49" s="35">
        <f t="shared" si="13"/>
        <v>6552.5000000000009</v>
      </c>
      <c r="H49" s="36">
        <f t="shared" si="14"/>
        <v>5242.0000000000009</v>
      </c>
      <c r="I49" s="37">
        <f t="shared" si="34"/>
        <v>262.10000000000008</v>
      </c>
      <c r="J49" s="37">
        <f t="shared" si="34"/>
        <v>218.41666666666669</v>
      </c>
      <c r="K49" s="37">
        <f t="shared" si="34"/>
        <v>174.73333333333338</v>
      </c>
      <c r="L49" s="38"/>
      <c r="M49" s="38"/>
      <c r="N49" s="38">
        <f t="shared" si="1"/>
        <v>58.244444444444461</v>
      </c>
      <c r="O49" s="47">
        <f t="shared" si="22"/>
        <v>43.659078289838988</v>
      </c>
      <c r="P49" s="47">
        <f t="shared" si="23"/>
        <v>20.614269362838606</v>
      </c>
      <c r="Q49" s="48">
        <f t="shared" si="24"/>
        <v>37.35391923990499</v>
      </c>
      <c r="R49" s="48">
        <f t="shared" si="25"/>
        <v>24.093857306371607</v>
      </c>
      <c r="S49" s="48">
        <f t="shared" si="26"/>
        <v>32.212208111429739</v>
      </c>
      <c r="T49" s="48">
        <f t="shared" si="27"/>
        <v>27.939717665013351</v>
      </c>
      <c r="U49" s="6">
        <f t="shared" si="16"/>
        <v>786.30000000000018</v>
      </c>
      <c r="V49" s="6">
        <f t="shared" si="16"/>
        <v>655.25000000000023</v>
      </c>
      <c r="W49" s="6">
        <f t="shared" si="2"/>
        <v>524.20000000000016</v>
      </c>
      <c r="X49" s="7">
        <f t="shared" si="17"/>
        <v>786.30000000000018</v>
      </c>
      <c r="Y49" s="7">
        <f t="shared" si="18"/>
        <v>655.25000000000023</v>
      </c>
      <c r="Z49" s="7">
        <f t="shared" si="3"/>
        <v>524.20000000000016</v>
      </c>
      <c r="AA49" s="8">
        <f t="shared" si="19"/>
        <v>1572.6000000000004</v>
      </c>
      <c r="AB49" s="8">
        <f t="shared" si="20"/>
        <v>1310.5000000000005</v>
      </c>
      <c r="AC49" s="8">
        <f t="shared" si="28"/>
        <v>1048.4000000000003</v>
      </c>
      <c r="AD49" s="8"/>
      <c r="AE49" s="8">
        <f t="shared" si="21"/>
        <v>20968.000000000007</v>
      </c>
      <c r="AF49" s="8"/>
      <c r="AG49" s="6">
        <f t="shared" si="29"/>
        <v>29.999999999999993</v>
      </c>
      <c r="AH49" s="6">
        <f t="shared" si="30"/>
        <v>5</v>
      </c>
      <c r="AI49" s="6">
        <f t="shared" si="31"/>
        <v>16.666666666666664</v>
      </c>
      <c r="AJ49" s="6">
        <f t="shared" si="32"/>
        <v>6.6666666666666652</v>
      </c>
      <c r="AK49" s="40">
        <f t="shared" si="33"/>
        <v>7.5000000000000009</v>
      </c>
    </row>
    <row r="50" spans="1:37">
      <c r="A50" s="41">
        <v>47</v>
      </c>
      <c r="B50" s="6">
        <f t="shared" si="10"/>
        <v>234</v>
      </c>
      <c r="C50" s="42">
        <f t="shared" si="11"/>
        <v>442.8</v>
      </c>
      <c r="D50" s="42">
        <f t="shared" si="0"/>
        <v>103615</v>
      </c>
      <c r="E50" s="42"/>
      <c r="F50" s="34">
        <f t="shared" si="12"/>
        <v>8142</v>
      </c>
      <c r="G50" s="35">
        <f t="shared" si="13"/>
        <v>6785</v>
      </c>
      <c r="H50" s="36">
        <f t="shared" si="14"/>
        <v>5428</v>
      </c>
      <c r="I50" s="37">
        <f t="shared" si="34"/>
        <v>271.39999999999998</v>
      </c>
      <c r="J50" s="37">
        <f t="shared" si="34"/>
        <v>226.16666666666666</v>
      </c>
      <c r="K50" s="37">
        <f t="shared" si="34"/>
        <v>180.93333333333334</v>
      </c>
      <c r="L50" s="38"/>
      <c r="M50" s="38"/>
      <c r="N50" s="38">
        <f t="shared" si="1"/>
        <v>60.31111111111111</v>
      </c>
      <c r="O50" s="47">
        <f t="shared" si="22"/>
        <v>43.447171824973317</v>
      </c>
      <c r="P50" s="47">
        <f t="shared" si="23"/>
        <v>20.714812085482681</v>
      </c>
      <c r="Q50" s="48">
        <f t="shared" si="24"/>
        <v>37.24611161939616</v>
      </c>
      <c r="R50" s="48">
        <f t="shared" si="25"/>
        <v>24.163596168017687</v>
      </c>
      <c r="S50" s="48">
        <f t="shared" si="26"/>
        <v>32.18181818181818</v>
      </c>
      <c r="T50" s="48">
        <f t="shared" si="27"/>
        <v>27.96610169491526</v>
      </c>
      <c r="U50" s="6">
        <f t="shared" si="16"/>
        <v>814.19999999999982</v>
      </c>
      <c r="V50" s="6">
        <f t="shared" si="16"/>
        <v>678.49999999999989</v>
      </c>
      <c r="W50" s="6">
        <f t="shared" si="2"/>
        <v>542.79999999999995</v>
      </c>
      <c r="X50" s="7">
        <f t="shared" si="17"/>
        <v>814.2</v>
      </c>
      <c r="Y50" s="7">
        <f t="shared" si="18"/>
        <v>678.50000000000011</v>
      </c>
      <c r="Z50" s="7">
        <f t="shared" si="3"/>
        <v>542.80000000000007</v>
      </c>
      <c r="AA50" s="8">
        <f t="shared" si="19"/>
        <v>1628.3999999999999</v>
      </c>
      <c r="AB50" s="8">
        <f t="shared" si="20"/>
        <v>1357</v>
      </c>
      <c r="AC50" s="8">
        <f t="shared" si="28"/>
        <v>1085.5999999999999</v>
      </c>
      <c r="AD50" s="8"/>
      <c r="AE50" s="8">
        <f t="shared" si="21"/>
        <v>21712</v>
      </c>
      <c r="AF50" s="8"/>
      <c r="AG50" s="6">
        <f t="shared" si="29"/>
        <v>30.000000000000014</v>
      </c>
      <c r="AH50" s="6">
        <f t="shared" si="30"/>
        <v>5</v>
      </c>
      <c r="AI50" s="6">
        <f t="shared" si="31"/>
        <v>16.666666666666675</v>
      </c>
      <c r="AJ50" s="6">
        <f t="shared" si="32"/>
        <v>6.666666666666667</v>
      </c>
      <c r="AK50" s="40">
        <f t="shared" si="33"/>
        <v>7.5000000000000009</v>
      </c>
    </row>
    <row r="51" spans="1:37">
      <c r="A51" s="41">
        <v>48</v>
      </c>
      <c r="B51" s="6">
        <f t="shared" si="10"/>
        <v>238</v>
      </c>
      <c r="C51" s="42">
        <f t="shared" si="11"/>
        <v>461.8</v>
      </c>
      <c r="D51" s="42">
        <f t="shared" si="0"/>
        <v>109908</v>
      </c>
      <c r="E51" s="42"/>
      <c r="F51" s="34">
        <f t="shared" si="12"/>
        <v>8427</v>
      </c>
      <c r="G51" s="35">
        <f t="shared" si="13"/>
        <v>7022.5</v>
      </c>
      <c r="H51" s="36">
        <f t="shared" si="14"/>
        <v>5618</v>
      </c>
      <c r="I51" s="37">
        <f t="shared" si="34"/>
        <v>280.89999999999998</v>
      </c>
      <c r="J51" s="37">
        <f t="shared" si="34"/>
        <v>234.08333333333334</v>
      </c>
      <c r="K51" s="37">
        <f t="shared" si="34"/>
        <v>187.26666666666668</v>
      </c>
      <c r="L51" s="38"/>
      <c r="M51" s="38"/>
      <c r="N51" s="38">
        <f t="shared" si="1"/>
        <v>62.422222222222224</v>
      </c>
      <c r="O51" s="47">
        <f t="shared" si="22"/>
        <v>43.237557721908672</v>
      </c>
      <c r="P51" s="47">
        <f t="shared" si="23"/>
        <v>20.815236739053042</v>
      </c>
      <c r="Q51" s="48">
        <f t="shared" si="24"/>
        <v>37.139709122961655</v>
      </c>
      <c r="R51" s="48">
        <f t="shared" si="25"/>
        <v>24.232823068707724</v>
      </c>
      <c r="S51" s="48">
        <f t="shared" si="26"/>
        <v>32.151850438763823</v>
      </c>
      <c r="T51" s="48">
        <f t="shared" si="27"/>
        <v>27.992168031327878</v>
      </c>
      <c r="U51" s="6">
        <f t="shared" si="16"/>
        <v>842.7</v>
      </c>
      <c r="V51" s="6">
        <f t="shared" si="16"/>
        <v>702.25000000000011</v>
      </c>
      <c r="W51" s="6">
        <f t="shared" si="2"/>
        <v>561.80000000000007</v>
      </c>
      <c r="X51" s="7">
        <f t="shared" si="17"/>
        <v>842.7</v>
      </c>
      <c r="Y51" s="7">
        <f t="shared" si="18"/>
        <v>702.25000000000011</v>
      </c>
      <c r="Z51" s="7">
        <f t="shared" si="3"/>
        <v>561.80000000000007</v>
      </c>
      <c r="AA51" s="8">
        <f t="shared" si="19"/>
        <v>1685.4</v>
      </c>
      <c r="AB51" s="8">
        <f t="shared" si="20"/>
        <v>1404.5000000000002</v>
      </c>
      <c r="AC51" s="8">
        <f t="shared" si="28"/>
        <v>1123.6000000000001</v>
      </c>
      <c r="AD51" s="8"/>
      <c r="AE51" s="8">
        <f t="shared" si="21"/>
        <v>22472.000000000004</v>
      </c>
      <c r="AF51" s="8"/>
      <c r="AG51" s="6">
        <f t="shared" si="29"/>
        <v>29.999999999999989</v>
      </c>
      <c r="AH51" s="6">
        <f t="shared" si="30"/>
        <v>5</v>
      </c>
      <c r="AI51" s="6">
        <f t="shared" si="31"/>
        <v>16.666666666666664</v>
      </c>
      <c r="AJ51" s="6">
        <f t="shared" si="32"/>
        <v>6.6666666666666652</v>
      </c>
      <c r="AK51" s="40">
        <f t="shared" si="33"/>
        <v>7.5000000000000009</v>
      </c>
    </row>
    <row r="52" spans="1:37">
      <c r="A52" s="41">
        <v>49</v>
      </c>
      <c r="B52" s="6">
        <f t="shared" si="10"/>
        <v>242</v>
      </c>
      <c r="C52" s="42">
        <f t="shared" si="11"/>
        <v>481.20000000000005</v>
      </c>
      <c r="D52" s="42">
        <f t="shared" si="0"/>
        <v>116450</v>
      </c>
      <c r="E52" s="42"/>
      <c r="F52" s="34">
        <f t="shared" si="12"/>
        <v>8718</v>
      </c>
      <c r="G52" s="35">
        <f t="shared" si="13"/>
        <v>7265</v>
      </c>
      <c r="H52" s="36">
        <f t="shared" si="14"/>
        <v>5812</v>
      </c>
      <c r="I52" s="37">
        <f t="shared" si="34"/>
        <v>290.60000000000002</v>
      </c>
      <c r="J52" s="37">
        <f t="shared" si="34"/>
        <v>242.16666666666666</v>
      </c>
      <c r="K52" s="37">
        <f t="shared" si="34"/>
        <v>193.73333333333332</v>
      </c>
      <c r="L52" s="38"/>
      <c r="M52" s="38"/>
      <c r="N52" s="38">
        <f t="shared" si="1"/>
        <v>64.577777777777769</v>
      </c>
      <c r="O52" s="47">
        <f t="shared" si="22"/>
        <v>43.030602171767029</v>
      </c>
      <c r="P52" s="47">
        <f t="shared" si="23"/>
        <v>20.915347556779079</v>
      </c>
      <c r="Q52" s="48">
        <f t="shared" si="24"/>
        <v>37.034834324553948</v>
      </c>
      <c r="R52" s="48">
        <f t="shared" si="25"/>
        <v>24.301445285615969</v>
      </c>
      <c r="S52" s="48">
        <f t="shared" si="26"/>
        <v>32.122328666175385</v>
      </c>
      <c r="T52" s="48">
        <f t="shared" si="27"/>
        <v>28.017894012388165</v>
      </c>
      <c r="U52" s="6">
        <f t="shared" si="16"/>
        <v>871.80000000000007</v>
      </c>
      <c r="V52" s="6">
        <f t="shared" si="16"/>
        <v>726.5</v>
      </c>
      <c r="W52" s="6">
        <f t="shared" si="2"/>
        <v>581.19999999999993</v>
      </c>
      <c r="X52" s="7">
        <f t="shared" si="17"/>
        <v>871.80000000000007</v>
      </c>
      <c r="Y52" s="7">
        <f t="shared" si="18"/>
        <v>726.5</v>
      </c>
      <c r="Z52" s="7">
        <f t="shared" si="3"/>
        <v>581.20000000000005</v>
      </c>
      <c r="AA52" s="8">
        <f t="shared" si="19"/>
        <v>1743.6000000000001</v>
      </c>
      <c r="AB52" s="8">
        <f t="shared" si="20"/>
        <v>1453</v>
      </c>
      <c r="AC52" s="8">
        <f t="shared" si="28"/>
        <v>1162.4000000000001</v>
      </c>
      <c r="AD52" s="8"/>
      <c r="AE52" s="8">
        <f t="shared" si="21"/>
        <v>23248</v>
      </c>
      <c r="AF52" s="8"/>
      <c r="AG52" s="6">
        <f t="shared" si="29"/>
        <v>29.999999999999996</v>
      </c>
      <c r="AH52" s="6">
        <f t="shared" si="30"/>
        <v>5</v>
      </c>
      <c r="AI52" s="6">
        <f t="shared" si="31"/>
        <v>16.666666666666664</v>
      </c>
      <c r="AJ52" s="6">
        <f t="shared" si="32"/>
        <v>6.666666666666667</v>
      </c>
      <c r="AK52" s="40">
        <f t="shared" si="33"/>
        <v>7.4999999999999991</v>
      </c>
    </row>
    <row r="53" spans="1:37">
      <c r="A53" s="57">
        <v>50</v>
      </c>
      <c r="B53" s="6">
        <f t="shared" si="10"/>
        <v>246</v>
      </c>
      <c r="C53" s="58">
        <f t="shared" si="11"/>
        <v>501</v>
      </c>
      <c r="D53" s="58">
        <f t="shared" si="0"/>
        <v>123246</v>
      </c>
      <c r="E53" s="58"/>
      <c r="F53" s="34">
        <f t="shared" si="12"/>
        <v>9015</v>
      </c>
      <c r="G53" s="35">
        <f t="shared" si="13"/>
        <v>7512.5</v>
      </c>
      <c r="H53" s="36">
        <f t="shared" si="14"/>
        <v>6010</v>
      </c>
      <c r="I53" s="37">
        <f t="shared" si="34"/>
        <v>300.5</v>
      </c>
      <c r="J53" s="37">
        <f t="shared" si="34"/>
        <v>250.41666666666666</v>
      </c>
      <c r="K53" s="37">
        <f t="shared" si="34"/>
        <v>200.33333333333334</v>
      </c>
      <c r="L53" s="38"/>
      <c r="M53" s="38"/>
      <c r="N53" s="38">
        <f t="shared" si="1"/>
        <v>66.777777777777786</v>
      </c>
      <c r="O53" s="47">
        <f t="shared" si="22"/>
        <v>42.826603325415675</v>
      </c>
      <c r="P53" s="47">
        <f t="shared" si="23"/>
        <v>21.014975041597335</v>
      </c>
      <c r="Q53" s="48">
        <f t="shared" si="24"/>
        <v>36.931585415813181</v>
      </c>
      <c r="R53" s="48">
        <f t="shared" si="25"/>
        <v>24.369384359401003</v>
      </c>
      <c r="S53" s="48">
        <f t="shared" si="26"/>
        <v>32.093271626913491</v>
      </c>
      <c r="T53" s="48">
        <f t="shared" si="27"/>
        <v>28.043261231281196</v>
      </c>
      <c r="U53" s="6">
        <f t="shared" si="16"/>
        <v>901.5</v>
      </c>
      <c r="V53" s="6">
        <f t="shared" si="16"/>
        <v>751.25</v>
      </c>
      <c r="W53" s="6">
        <f t="shared" si="2"/>
        <v>601</v>
      </c>
      <c r="X53" s="7">
        <f t="shared" si="17"/>
        <v>901.5</v>
      </c>
      <c r="Y53" s="7">
        <f t="shared" si="18"/>
        <v>751.25</v>
      </c>
      <c r="Z53" s="7">
        <f t="shared" si="3"/>
        <v>601</v>
      </c>
      <c r="AA53" s="8">
        <f t="shared" si="19"/>
        <v>1803</v>
      </c>
      <c r="AB53" s="8">
        <f t="shared" si="20"/>
        <v>1502.5</v>
      </c>
      <c r="AC53" s="8">
        <f t="shared" si="28"/>
        <v>1202</v>
      </c>
      <c r="AD53" s="8"/>
      <c r="AE53" s="8">
        <f t="shared" si="21"/>
        <v>24040</v>
      </c>
      <c r="AF53" s="8"/>
      <c r="AG53" s="6">
        <f t="shared" si="29"/>
        <v>30</v>
      </c>
      <c r="AH53" s="6">
        <f t="shared" si="30"/>
        <v>5</v>
      </c>
      <c r="AI53" s="6">
        <f t="shared" si="31"/>
        <v>16.666666666666668</v>
      </c>
      <c r="AJ53" s="6">
        <f t="shared" si="32"/>
        <v>6.666666666666667</v>
      </c>
      <c r="AK53" s="40">
        <f t="shared" si="33"/>
        <v>7.5</v>
      </c>
    </row>
    <row r="54" spans="1:37">
      <c r="A54" s="41">
        <v>51</v>
      </c>
      <c r="B54" s="6">
        <f t="shared" si="10"/>
        <v>250</v>
      </c>
      <c r="C54" s="42">
        <f t="shared" si="11"/>
        <v>521.20000000000005</v>
      </c>
      <c r="D54" s="42">
        <f t="shared" si="0"/>
        <v>130300</v>
      </c>
      <c r="E54" s="42"/>
      <c r="F54" s="34">
        <f t="shared" si="12"/>
        <v>9318.0000000000018</v>
      </c>
      <c r="G54" s="35">
        <f t="shared" si="13"/>
        <v>7765.0000000000009</v>
      </c>
      <c r="H54" s="36">
        <f t="shared" si="14"/>
        <v>6212.0000000000009</v>
      </c>
      <c r="I54" s="37">
        <f t="shared" si="34"/>
        <v>310.60000000000008</v>
      </c>
      <c r="J54" s="37">
        <f t="shared" si="34"/>
        <v>258.83333333333337</v>
      </c>
      <c r="K54" s="37">
        <f t="shared" si="34"/>
        <v>207.06666666666669</v>
      </c>
      <c r="L54" s="38"/>
      <c r="M54" s="38"/>
      <c r="N54" s="38">
        <f t="shared" si="1"/>
        <v>69.022222222222226</v>
      </c>
      <c r="O54" s="47">
        <f t="shared" si="22"/>
        <v>42.625800548947858</v>
      </c>
      <c r="P54" s="47">
        <f t="shared" si="23"/>
        <v>21.113972955569864</v>
      </c>
      <c r="Q54" s="48">
        <f t="shared" si="24"/>
        <v>36.830039525691703</v>
      </c>
      <c r="R54" s="48">
        <f t="shared" si="25"/>
        <v>24.436574372182875</v>
      </c>
      <c r="S54" s="48">
        <f t="shared" si="26"/>
        <v>32.064693737095673</v>
      </c>
      <c r="T54" s="48">
        <f t="shared" si="27"/>
        <v>28.06825499034127</v>
      </c>
      <c r="U54" s="6">
        <f t="shared" si="16"/>
        <v>931.8</v>
      </c>
      <c r="V54" s="6">
        <f t="shared" si="16"/>
        <v>776.49999999999977</v>
      </c>
      <c r="W54" s="6">
        <f t="shared" si="2"/>
        <v>621.20000000000005</v>
      </c>
      <c r="X54" s="7">
        <f t="shared" si="17"/>
        <v>931.80000000000018</v>
      </c>
      <c r="Y54" s="7">
        <f t="shared" si="18"/>
        <v>776.50000000000023</v>
      </c>
      <c r="Z54" s="7">
        <f t="shared" si="3"/>
        <v>621.20000000000016</v>
      </c>
      <c r="AA54" s="8">
        <f t="shared" si="19"/>
        <v>1863.6000000000001</v>
      </c>
      <c r="AB54" s="8">
        <f t="shared" si="20"/>
        <v>1553</v>
      </c>
      <c r="AC54" s="8">
        <f t="shared" si="28"/>
        <v>1242.4000000000001</v>
      </c>
      <c r="AD54" s="8"/>
      <c r="AE54" s="8">
        <f t="shared" si="21"/>
        <v>24848</v>
      </c>
      <c r="AF54" s="8"/>
      <c r="AG54" s="6">
        <f t="shared" si="29"/>
        <v>30.000000000000014</v>
      </c>
      <c r="AH54" s="6">
        <f t="shared" si="30"/>
        <v>5</v>
      </c>
      <c r="AI54" s="6">
        <f t="shared" si="31"/>
        <v>16.666666666666675</v>
      </c>
      <c r="AJ54" s="6">
        <f t="shared" si="32"/>
        <v>6.6666666666666687</v>
      </c>
      <c r="AK54" s="40">
        <f t="shared" si="33"/>
        <v>7.5000000000000009</v>
      </c>
    </row>
    <row r="55" spans="1:37">
      <c r="A55" s="41">
        <v>52</v>
      </c>
      <c r="B55" s="6">
        <f t="shared" si="10"/>
        <v>254</v>
      </c>
      <c r="C55" s="42">
        <f t="shared" si="11"/>
        <v>541.80000000000007</v>
      </c>
      <c r="D55" s="42">
        <f t="shared" si="0"/>
        <v>137617</v>
      </c>
      <c r="E55" s="42"/>
      <c r="F55" s="34">
        <f t="shared" si="12"/>
        <v>9627.0000000000018</v>
      </c>
      <c r="G55" s="35">
        <f t="shared" si="13"/>
        <v>8022.5000000000009</v>
      </c>
      <c r="H55" s="36">
        <f t="shared" si="14"/>
        <v>6418.0000000000009</v>
      </c>
      <c r="I55" s="37">
        <f t="shared" si="34"/>
        <v>320.90000000000003</v>
      </c>
      <c r="J55" s="37">
        <f t="shared" si="34"/>
        <v>267.41666666666669</v>
      </c>
      <c r="K55" s="37">
        <f t="shared" si="34"/>
        <v>213.93333333333337</v>
      </c>
      <c r="L55" s="38"/>
      <c r="M55" s="38"/>
      <c r="N55" s="38">
        <f t="shared" si="1"/>
        <v>71.311111111111117</v>
      </c>
      <c r="O55" s="47">
        <f t="shared" si="22"/>
        <v>42.428382547377701</v>
      </c>
      <c r="P55" s="47">
        <f t="shared" si="23"/>
        <v>21.212215643502645</v>
      </c>
      <c r="Q55" s="48">
        <f t="shared" si="24"/>
        <v>36.730255627623038</v>
      </c>
      <c r="R55" s="48">
        <f t="shared" si="25"/>
        <v>24.502960423808041</v>
      </c>
      <c r="S55" s="48">
        <f t="shared" si="26"/>
        <v>32.036605657237942</v>
      </c>
      <c r="T55" s="48">
        <f t="shared" si="27"/>
        <v>28.092863820504824</v>
      </c>
      <c r="U55" s="6">
        <f t="shared" si="16"/>
        <v>962.70000000000027</v>
      </c>
      <c r="V55" s="6">
        <f t="shared" si="16"/>
        <v>802.25000000000023</v>
      </c>
      <c r="W55" s="6">
        <f t="shared" si="2"/>
        <v>641.80000000000007</v>
      </c>
      <c r="X55" s="7">
        <f t="shared" si="17"/>
        <v>962.70000000000027</v>
      </c>
      <c r="Y55" s="7">
        <f t="shared" si="18"/>
        <v>802.25000000000023</v>
      </c>
      <c r="Z55" s="7">
        <f t="shared" si="3"/>
        <v>641.80000000000018</v>
      </c>
      <c r="AA55" s="8">
        <f t="shared" si="19"/>
        <v>1925.4000000000005</v>
      </c>
      <c r="AB55" s="8">
        <f t="shared" si="20"/>
        <v>1604.5000000000005</v>
      </c>
      <c r="AC55" s="8">
        <f t="shared" si="28"/>
        <v>1283.6000000000004</v>
      </c>
      <c r="AD55" s="8"/>
      <c r="AE55" s="8">
        <f t="shared" si="21"/>
        <v>25672.000000000007</v>
      </c>
      <c r="AF55" s="8"/>
      <c r="AG55" s="6">
        <f t="shared" si="29"/>
        <v>29.999999999999996</v>
      </c>
      <c r="AH55" s="6">
        <f t="shared" si="30"/>
        <v>4.9999999999999991</v>
      </c>
      <c r="AI55" s="6">
        <f t="shared" si="31"/>
        <v>16.666666666666664</v>
      </c>
      <c r="AJ55" s="6">
        <f t="shared" si="32"/>
        <v>6.6666666666666661</v>
      </c>
      <c r="AK55" s="40">
        <f t="shared" si="33"/>
        <v>7.4999999999999991</v>
      </c>
    </row>
    <row r="56" spans="1:37">
      <c r="A56" s="41">
        <v>53</v>
      </c>
      <c r="B56" s="6">
        <f t="shared" si="10"/>
        <v>258</v>
      </c>
      <c r="C56" s="42">
        <f t="shared" si="11"/>
        <v>562.80000000000007</v>
      </c>
      <c r="D56" s="42">
        <f t="shared" si="0"/>
        <v>145202</v>
      </c>
      <c r="E56" s="42"/>
      <c r="F56" s="34">
        <f t="shared" si="12"/>
        <v>9942.0000000000018</v>
      </c>
      <c r="G56" s="35">
        <f t="shared" si="13"/>
        <v>8285.0000000000018</v>
      </c>
      <c r="H56" s="36">
        <f t="shared" si="14"/>
        <v>6628.0000000000009</v>
      </c>
      <c r="I56" s="37">
        <f t="shared" si="34"/>
        <v>331.40000000000003</v>
      </c>
      <c r="J56" s="37">
        <f t="shared" si="34"/>
        <v>276.16666666666674</v>
      </c>
      <c r="K56" s="37">
        <f t="shared" si="34"/>
        <v>220.93333333333337</v>
      </c>
      <c r="L56" s="38"/>
      <c r="M56" s="38"/>
      <c r="N56" s="38">
        <f t="shared" si="1"/>
        <v>73.64444444444446</v>
      </c>
      <c r="O56" s="47">
        <f t="shared" si="22"/>
        <v>42.234494477485136</v>
      </c>
      <c r="P56" s="47">
        <f t="shared" si="23"/>
        <v>21.309595654797825</v>
      </c>
      <c r="Q56" s="48">
        <f t="shared" si="24"/>
        <v>36.632277081798087</v>
      </c>
      <c r="R56" s="48">
        <f t="shared" si="25"/>
        <v>24.56849728424864</v>
      </c>
      <c r="S56" s="48">
        <f t="shared" si="26"/>
        <v>32.009014810045073</v>
      </c>
      <c r="T56" s="48">
        <f t="shared" si="27"/>
        <v>28.117079058539531</v>
      </c>
      <c r="U56" s="6">
        <f t="shared" si="16"/>
        <v>994.20000000000027</v>
      </c>
      <c r="V56" s="6">
        <f t="shared" si="16"/>
        <v>828.50000000000023</v>
      </c>
      <c r="W56" s="6">
        <f t="shared" si="2"/>
        <v>662.80000000000007</v>
      </c>
      <c r="X56" s="7">
        <f t="shared" si="17"/>
        <v>994.20000000000027</v>
      </c>
      <c r="Y56" s="7">
        <f t="shared" si="18"/>
        <v>828.50000000000023</v>
      </c>
      <c r="Z56" s="7">
        <f t="shared" si="3"/>
        <v>662.80000000000018</v>
      </c>
      <c r="AA56" s="8">
        <f t="shared" si="19"/>
        <v>1988.4000000000005</v>
      </c>
      <c r="AB56" s="8">
        <f t="shared" si="20"/>
        <v>1657.0000000000005</v>
      </c>
      <c r="AC56" s="8">
        <f t="shared" si="28"/>
        <v>1325.6000000000004</v>
      </c>
      <c r="AD56" s="8"/>
      <c r="AE56" s="8">
        <f t="shared" si="21"/>
        <v>26512.000000000007</v>
      </c>
      <c r="AF56" s="8"/>
      <c r="AG56" s="6">
        <f t="shared" si="29"/>
        <v>29.999999999999996</v>
      </c>
      <c r="AH56" s="6">
        <f t="shared" si="30"/>
        <v>4.9999999999999991</v>
      </c>
      <c r="AI56" s="6">
        <f t="shared" si="31"/>
        <v>16.666666666666664</v>
      </c>
      <c r="AJ56" s="6">
        <f t="shared" si="32"/>
        <v>6.6666666666666661</v>
      </c>
      <c r="AK56" s="40">
        <f t="shared" si="33"/>
        <v>7.4999999999999991</v>
      </c>
    </row>
    <row r="57" spans="1:37">
      <c r="A57" s="41">
        <v>54</v>
      </c>
      <c r="B57" s="6">
        <f t="shared" si="10"/>
        <v>262</v>
      </c>
      <c r="C57" s="42">
        <f t="shared" si="11"/>
        <v>584.20000000000005</v>
      </c>
      <c r="D57" s="42">
        <f t="shared" si="0"/>
        <v>153060</v>
      </c>
      <c r="E57" s="42"/>
      <c r="F57" s="34">
        <f t="shared" si="12"/>
        <v>10263.000000000002</v>
      </c>
      <c r="G57" s="35">
        <f t="shared" si="13"/>
        <v>8552.5000000000018</v>
      </c>
      <c r="H57" s="36">
        <f t="shared" si="14"/>
        <v>6842.0000000000009</v>
      </c>
      <c r="I57" s="37">
        <f t="shared" si="34"/>
        <v>342.10000000000008</v>
      </c>
      <c r="J57" s="37">
        <f t="shared" si="34"/>
        <v>285.08333333333337</v>
      </c>
      <c r="K57" s="37">
        <f t="shared" si="34"/>
        <v>228.06666666666669</v>
      </c>
      <c r="L57" s="38"/>
      <c r="M57" s="38"/>
      <c r="N57" s="38">
        <f t="shared" si="1"/>
        <v>76.022222222222226</v>
      </c>
      <c r="O57" s="47">
        <f t="shared" si="22"/>
        <v>42.044244162228587</v>
      </c>
      <c r="P57" s="47">
        <f t="shared" si="23"/>
        <v>21.406021631102018</v>
      </c>
      <c r="Q57" s="48">
        <f t="shared" si="24"/>
        <v>36.536133855464577</v>
      </c>
      <c r="R57" s="48">
        <f t="shared" si="25"/>
        <v>24.633148202280033</v>
      </c>
      <c r="S57" s="48">
        <f t="shared" si="26"/>
        <v>31.981925833593021</v>
      </c>
      <c r="T57" s="48">
        <f t="shared" si="27"/>
        <v>28.140894475299621</v>
      </c>
      <c r="U57" s="6">
        <f t="shared" si="16"/>
        <v>1026.3000000000002</v>
      </c>
      <c r="V57" s="6">
        <f t="shared" si="16"/>
        <v>855.24999999999977</v>
      </c>
      <c r="W57" s="6">
        <f t="shared" si="2"/>
        <v>684.2</v>
      </c>
      <c r="X57" s="7">
        <f t="shared" si="17"/>
        <v>1026.3000000000002</v>
      </c>
      <c r="Y57" s="7">
        <f t="shared" si="18"/>
        <v>855.25000000000023</v>
      </c>
      <c r="Z57" s="7">
        <f t="shared" si="3"/>
        <v>684.20000000000016</v>
      </c>
      <c r="AA57" s="8">
        <f t="shared" si="19"/>
        <v>2052.6000000000004</v>
      </c>
      <c r="AB57" s="8">
        <f t="shared" si="20"/>
        <v>1710.5</v>
      </c>
      <c r="AC57" s="8">
        <f t="shared" si="28"/>
        <v>1368.4</v>
      </c>
      <c r="AD57" s="8"/>
      <c r="AE57" s="8">
        <f t="shared" si="21"/>
        <v>27368</v>
      </c>
      <c r="AF57" s="8"/>
      <c r="AG57" s="6">
        <f t="shared" si="29"/>
        <v>30.000000000000014</v>
      </c>
      <c r="AH57" s="6">
        <f t="shared" si="30"/>
        <v>5</v>
      </c>
      <c r="AI57" s="6">
        <f t="shared" si="31"/>
        <v>16.666666666666675</v>
      </c>
      <c r="AJ57" s="6">
        <f t="shared" si="32"/>
        <v>6.6666666666666696</v>
      </c>
      <c r="AK57" s="40">
        <f t="shared" si="33"/>
        <v>7.5000000000000009</v>
      </c>
    </row>
    <row r="58" spans="1:37">
      <c r="A58" s="41">
        <v>55</v>
      </c>
      <c r="B58" s="6">
        <f t="shared" si="10"/>
        <v>266</v>
      </c>
      <c r="C58" s="42">
        <f t="shared" si="11"/>
        <v>606</v>
      </c>
      <c r="D58" s="42">
        <f t="shared" si="0"/>
        <v>161196</v>
      </c>
      <c r="E58" s="42"/>
      <c r="F58" s="34">
        <f t="shared" si="12"/>
        <v>10590.000000000002</v>
      </c>
      <c r="G58" s="35">
        <f t="shared" si="13"/>
        <v>8825.0000000000018</v>
      </c>
      <c r="H58" s="36">
        <f t="shared" si="14"/>
        <v>7060.0000000000009</v>
      </c>
      <c r="I58" s="37">
        <f t="shared" si="34"/>
        <v>353.00000000000006</v>
      </c>
      <c r="J58" s="37">
        <f t="shared" si="34"/>
        <v>294.16666666666674</v>
      </c>
      <c r="K58" s="37">
        <f t="shared" si="34"/>
        <v>235.33333333333337</v>
      </c>
      <c r="L58" s="38"/>
      <c r="M58" s="38"/>
      <c r="N58" s="38">
        <f t="shared" si="1"/>
        <v>78.444444444444457</v>
      </c>
      <c r="O58" s="47">
        <f t="shared" si="22"/>
        <v>41.857707509881422</v>
      </c>
      <c r="P58" s="47">
        <f t="shared" si="23"/>
        <v>21.501416430594901</v>
      </c>
      <c r="Q58" s="48">
        <f t="shared" si="24"/>
        <v>36.441844459738476</v>
      </c>
      <c r="R58" s="48">
        <f t="shared" si="25"/>
        <v>24.696883852691215</v>
      </c>
      <c r="S58" s="48">
        <f t="shared" si="26"/>
        <v>31.955340977670488</v>
      </c>
      <c r="T58" s="48">
        <f t="shared" si="27"/>
        <v>28.164305949008497</v>
      </c>
      <c r="U58" s="6">
        <f t="shared" si="16"/>
        <v>1059.0000000000002</v>
      </c>
      <c r="V58" s="6">
        <f t="shared" si="16"/>
        <v>882.50000000000011</v>
      </c>
      <c r="W58" s="6">
        <f t="shared" si="2"/>
        <v>706.00000000000011</v>
      </c>
      <c r="X58" s="7">
        <f t="shared" si="17"/>
        <v>1059.0000000000002</v>
      </c>
      <c r="Y58" s="7">
        <f t="shared" si="18"/>
        <v>882.50000000000011</v>
      </c>
      <c r="Z58" s="7">
        <f t="shared" si="3"/>
        <v>706.00000000000011</v>
      </c>
      <c r="AA58" s="8">
        <f t="shared" si="19"/>
        <v>2118.0000000000005</v>
      </c>
      <c r="AB58" s="8">
        <f t="shared" si="20"/>
        <v>1765.0000000000002</v>
      </c>
      <c r="AC58" s="8">
        <f t="shared" si="28"/>
        <v>1412.0000000000002</v>
      </c>
      <c r="AD58" s="8"/>
      <c r="AE58" s="8">
        <f t="shared" si="21"/>
        <v>28240.000000000004</v>
      </c>
      <c r="AF58" s="8"/>
      <c r="AG58" s="6">
        <f t="shared" si="29"/>
        <v>30.000000000000004</v>
      </c>
      <c r="AH58" s="6">
        <f t="shared" si="30"/>
        <v>4.9999999999999991</v>
      </c>
      <c r="AI58" s="6">
        <f t="shared" si="31"/>
        <v>16.666666666666668</v>
      </c>
      <c r="AJ58" s="6">
        <f t="shared" si="32"/>
        <v>6.6666666666666679</v>
      </c>
      <c r="AK58" s="40">
        <f t="shared" si="33"/>
        <v>7.4999999999999991</v>
      </c>
    </row>
    <row r="59" spans="1:37">
      <c r="A59" s="41">
        <v>56</v>
      </c>
      <c r="B59" s="6">
        <f t="shared" si="10"/>
        <v>270</v>
      </c>
      <c r="C59" s="42">
        <f t="shared" si="11"/>
        <v>628.20000000000005</v>
      </c>
      <c r="D59" s="42">
        <f t="shared" si="0"/>
        <v>169614</v>
      </c>
      <c r="E59" s="42"/>
      <c r="F59" s="34">
        <f t="shared" si="12"/>
        <v>10923.000000000002</v>
      </c>
      <c r="G59" s="35">
        <f t="shared" si="13"/>
        <v>9102.5000000000018</v>
      </c>
      <c r="H59" s="36">
        <f t="shared" si="14"/>
        <v>7282.0000000000009</v>
      </c>
      <c r="I59" s="37">
        <f t="shared" si="34"/>
        <v>364.10000000000008</v>
      </c>
      <c r="J59" s="37">
        <f t="shared" si="34"/>
        <v>303.41666666666674</v>
      </c>
      <c r="K59" s="37">
        <f t="shared" si="34"/>
        <v>242.73333333333338</v>
      </c>
      <c r="L59" s="38"/>
      <c r="M59" s="38"/>
      <c r="N59" s="38">
        <f t="shared" si="1"/>
        <v>80.911111111111126</v>
      </c>
      <c r="O59" s="47">
        <f t="shared" si="22"/>
        <v>41.674933231590991</v>
      </c>
      <c r="P59" s="47">
        <f t="shared" si="23"/>
        <v>21.595715462784948</v>
      </c>
      <c r="Q59" s="48">
        <f t="shared" si="24"/>
        <v>36.349417637271216</v>
      </c>
      <c r="R59" s="48">
        <f t="shared" si="25"/>
        <v>24.759681406207083</v>
      </c>
      <c r="S59" s="48">
        <f t="shared" si="26"/>
        <v>31.929260450160772</v>
      </c>
      <c r="T59" s="48">
        <f t="shared" si="27"/>
        <v>28.187311178247732</v>
      </c>
      <c r="U59" s="6">
        <f t="shared" si="16"/>
        <v>1092.3000000000002</v>
      </c>
      <c r="V59" s="6">
        <f t="shared" si="16"/>
        <v>910.25000000000023</v>
      </c>
      <c r="W59" s="6">
        <f t="shared" si="2"/>
        <v>728.20000000000016</v>
      </c>
      <c r="X59" s="7">
        <f t="shared" si="17"/>
        <v>1092.3000000000002</v>
      </c>
      <c r="Y59" s="7">
        <f t="shared" si="18"/>
        <v>910.25000000000023</v>
      </c>
      <c r="Z59" s="7">
        <f t="shared" si="3"/>
        <v>728.20000000000016</v>
      </c>
      <c r="AA59" s="8">
        <f t="shared" si="19"/>
        <v>2184.6000000000004</v>
      </c>
      <c r="AB59" s="8">
        <f t="shared" si="20"/>
        <v>1820.5000000000005</v>
      </c>
      <c r="AC59" s="8">
        <f t="shared" si="28"/>
        <v>1456.4000000000003</v>
      </c>
      <c r="AD59" s="8"/>
      <c r="AE59" s="8">
        <f t="shared" si="21"/>
        <v>29128.000000000007</v>
      </c>
      <c r="AF59" s="8"/>
      <c r="AG59" s="6">
        <f t="shared" si="29"/>
        <v>29.999999999999993</v>
      </c>
      <c r="AH59" s="6">
        <f t="shared" si="30"/>
        <v>5</v>
      </c>
      <c r="AI59" s="6">
        <f t="shared" si="31"/>
        <v>16.666666666666668</v>
      </c>
      <c r="AJ59" s="6">
        <f t="shared" si="32"/>
        <v>6.6666666666666661</v>
      </c>
      <c r="AK59" s="40">
        <f t="shared" si="33"/>
        <v>7.5000000000000009</v>
      </c>
    </row>
    <row r="60" spans="1:37">
      <c r="A60" s="41">
        <v>57</v>
      </c>
      <c r="B60" s="6">
        <f t="shared" si="10"/>
        <v>274</v>
      </c>
      <c r="C60" s="42">
        <f t="shared" si="11"/>
        <v>650.80000000000007</v>
      </c>
      <c r="D60" s="42">
        <f t="shared" si="0"/>
        <v>178319</v>
      </c>
      <c r="E60" s="42"/>
      <c r="F60" s="34">
        <f t="shared" si="12"/>
        <v>11262.000000000002</v>
      </c>
      <c r="G60" s="35">
        <f t="shared" si="13"/>
        <v>9385.0000000000018</v>
      </c>
      <c r="H60" s="36">
        <f t="shared" si="14"/>
        <v>7508.0000000000009</v>
      </c>
      <c r="I60" s="37">
        <f t="shared" si="34"/>
        <v>375.40000000000003</v>
      </c>
      <c r="J60" s="37">
        <f t="shared" si="34"/>
        <v>312.83333333333337</v>
      </c>
      <c r="K60" s="37">
        <f t="shared" si="34"/>
        <v>250.26666666666671</v>
      </c>
      <c r="L60" s="38"/>
      <c r="M60" s="38"/>
      <c r="N60" s="38">
        <f t="shared" si="1"/>
        <v>83.422222222222231</v>
      </c>
      <c r="O60" s="47">
        <f t="shared" si="22"/>
        <v>41.495946941783352</v>
      </c>
      <c r="P60" s="47">
        <f t="shared" si="23"/>
        <v>21.688865210442192</v>
      </c>
      <c r="Q60" s="48">
        <f t="shared" si="24"/>
        <v>36.258853831294267</v>
      </c>
      <c r="R60" s="48">
        <f t="shared" si="25"/>
        <v>24.821523708044751</v>
      </c>
      <c r="S60" s="48">
        <f t="shared" si="26"/>
        <v>31.90368271954674</v>
      </c>
      <c r="T60" s="48">
        <f t="shared" si="27"/>
        <v>28.209909429941394</v>
      </c>
      <c r="U60" s="6">
        <f t="shared" si="16"/>
        <v>1126.2000000000003</v>
      </c>
      <c r="V60" s="6">
        <f t="shared" si="16"/>
        <v>938.50000000000023</v>
      </c>
      <c r="W60" s="6">
        <f t="shared" si="2"/>
        <v>750.80000000000018</v>
      </c>
      <c r="X60" s="7">
        <f t="shared" si="17"/>
        <v>1126.2000000000003</v>
      </c>
      <c r="Y60" s="7">
        <f t="shared" si="18"/>
        <v>938.50000000000023</v>
      </c>
      <c r="Z60" s="7">
        <f t="shared" si="3"/>
        <v>750.80000000000018</v>
      </c>
      <c r="AA60" s="8">
        <f t="shared" si="19"/>
        <v>2252.4000000000005</v>
      </c>
      <c r="AB60" s="8">
        <f t="shared" si="20"/>
        <v>1877.0000000000005</v>
      </c>
      <c r="AC60" s="8">
        <f t="shared" si="28"/>
        <v>1501.6000000000004</v>
      </c>
      <c r="AD60" s="8"/>
      <c r="AE60" s="8">
        <f t="shared" si="21"/>
        <v>30032.000000000007</v>
      </c>
      <c r="AF60" s="8"/>
      <c r="AG60" s="6">
        <f t="shared" si="29"/>
        <v>29.999999999999996</v>
      </c>
      <c r="AH60" s="6">
        <f t="shared" si="30"/>
        <v>4.9999999999999991</v>
      </c>
      <c r="AI60" s="6">
        <f t="shared" si="31"/>
        <v>16.666666666666664</v>
      </c>
      <c r="AJ60" s="6">
        <f t="shared" si="32"/>
        <v>6.6666666666666661</v>
      </c>
      <c r="AK60" s="40">
        <f t="shared" si="33"/>
        <v>7.4999999999999991</v>
      </c>
    </row>
    <row r="61" spans="1:37">
      <c r="A61" s="41">
        <v>58</v>
      </c>
      <c r="B61" s="6">
        <f t="shared" si="10"/>
        <v>278</v>
      </c>
      <c r="C61" s="42">
        <f t="shared" si="11"/>
        <v>673.80000000000007</v>
      </c>
      <c r="D61" s="42">
        <f t="shared" si="0"/>
        <v>187316</v>
      </c>
      <c r="E61" s="42"/>
      <c r="F61" s="34">
        <f t="shared" si="12"/>
        <v>11607</v>
      </c>
      <c r="G61" s="35">
        <f t="shared" si="13"/>
        <v>9672.5</v>
      </c>
      <c r="H61" s="36">
        <f t="shared" si="14"/>
        <v>7738</v>
      </c>
      <c r="I61" s="37">
        <f t="shared" si="34"/>
        <v>386.9</v>
      </c>
      <c r="J61" s="37">
        <f t="shared" si="34"/>
        <v>322.41666666666669</v>
      </c>
      <c r="K61" s="37">
        <f t="shared" si="34"/>
        <v>257.93333333333334</v>
      </c>
      <c r="L61" s="38"/>
      <c r="M61" s="38"/>
      <c r="N61" s="38">
        <f t="shared" si="1"/>
        <v>85.977777777777774</v>
      </c>
      <c r="O61" s="47">
        <f t="shared" si="22"/>
        <v>41.320754716981128</v>
      </c>
      <c r="P61" s="47">
        <f t="shared" si="23"/>
        <v>21.780821917808218</v>
      </c>
      <c r="Q61" s="48">
        <f t="shared" si="24"/>
        <v>36.170146463072605</v>
      </c>
      <c r="R61" s="48">
        <f t="shared" si="25"/>
        <v>24.882398552597575</v>
      </c>
      <c r="S61" s="48">
        <f t="shared" si="26"/>
        <v>31.878604778906887</v>
      </c>
      <c r="T61" s="48">
        <f t="shared" si="27"/>
        <v>28.232101318170074</v>
      </c>
      <c r="U61" s="6">
        <f t="shared" si="16"/>
        <v>1160.6999999999996</v>
      </c>
      <c r="V61" s="6">
        <f t="shared" si="16"/>
        <v>967.24999999999989</v>
      </c>
      <c r="W61" s="6">
        <f t="shared" si="2"/>
        <v>773.8</v>
      </c>
      <c r="X61" s="7">
        <f t="shared" si="17"/>
        <v>1160.7</v>
      </c>
      <c r="Y61" s="7">
        <f t="shared" si="18"/>
        <v>967.25000000000011</v>
      </c>
      <c r="Z61" s="7">
        <f t="shared" si="3"/>
        <v>773.80000000000007</v>
      </c>
      <c r="AA61" s="8">
        <f t="shared" si="19"/>
        <v>2321.3999999999996</v>
      </c>
      <c r="AB61" s="8">
        <f t="shared" si="20"/>
        <v>1934.5</v>
      </c>
      <c r="AC61" s="8">
        <f t="shared" si="28"/>
        <v>1547.6</v>
      </c>
      <c r="AD61" s="8"/>
      <c r="AE61" s="8">
        <f t="shared" si="21"/>
        <v>30952</v>
      </c>
      <c r="AF61" s="8"/>
      <c r="AG61" s="6">
        <f t="shared" si="29"/>
        <v>30.000000000000011</v>
      </c>
      <c r="AH61" s="6">
        <f t="shared" si="30"/>
        <v>5.0000000000000018</v>
      </c>
      <c r="AI61" s="6">
        <f t="shared" si="31"/>
        <v>16.666666666666671</v>
      </c>
      <c r="AJ61" s="6">
        <f t="shared" si="32"/>
        <v>6.6666666666666679</v>
      </c>
      <c r="AK61" s="40">
        <f t="shared" si="33"/>
        <v>7.5000000000000027</v>
      </c>
    </row>
    <row r="62" spans="1:37">
      <c r="A62" s="41">
        <v>59</v>
      </c>
      <c r="B62" s="6">
        <f t="shared" si="10"/>
        <v>282</v>
      </c>
      <c r="C62" s="42">
        <f t="shared" si="11"/>
        <v>697.2</v>
      </c>
      <c r="D62" s="42">
        <f t="shared" si="0"/>
        <v>196610</v>
      </c>
      <c r="E62" s="42"/>
      <c r="F62" s="34">
        <f t="shared" si="12"/>
        <v>11958</v>
      </c>
      <c r="G62" s="35">
        <f t="shared" si="13"/>
        <v>9965</v>
      </c>
      <c r="H62" s="36">
        <f t="shared" si="14"/>
        <v>7972</v>
      </c>
      <c r="I62" s="37">
        <f t="shared" si="34"/>
        <v>398.6</v>
      </c>
      <c r="J62" s="37">
        <f t="shared" si="34"/>
        <v>332.16666666666669</v>
      </c>
      <c r="K62" s="37">
        <f t="shared" si="34"/>
        <v>265.73333333333335</v>
      </c>
      <c r="L62" s="38"/>
      <c r="M62" s="38"/>
      <c r="N62" s="38">
        <f t="shared" si="1"/>
        <v>88.577777777777783</v>
      </c>
      <c r="O62" s="47">
        <f t="shared" si="22"/>
        <v>41.149346180316591</v>
      </c>
      <c r="P62" s="47">
        <f t="shared" si="23"/>
        <v>21.871550426492725</v>
      </c>
      <c r="Q62" s="48">
        <f t="shared" si="24"/>
        <v>36.083283041641515</v>
      </c>
      <c r="R62" s="48">
        <f t="shared" si="25"/>
        <v>24.94229804315103</v>
      </c>
      <c r="S62" s="48">
        <f t="shared" si="26"/>
        <v>31.854022376132122</v>
      </c>
      <c r="T62" s="48">
        <f t="shared" si="27"/>
        <v>28.253888610135476</v>
      </c>
      <c r="U62" s="6">
        <f t="shared" si="16"/>
        <v>1195.8000000000002</v>
      </c>
      <c r="V62" s="6">
        <f t="shared" si="16"/>
        <v>996.5</v>
      </c>
      <c r="W62" s="6">
        <f t="shared" si="2"/>
        <v>797.2</v>
      </c>
      <c r="X62" s="7">
        <f t="shared" si="17"/>
        <v>1195.8000000000002</v>
      </c>
      <c r="Y62" s="7">
        <f t="shared" si="18"/>
        <v>996.5</v>
      </c>
      <c r="Z62" s="7">
        <f t="shared" si="3"/>
        <v>797.2</v>
      </c>
      <c r="AA62" s="8">
        <f t="shared" si="19"/>
        <v>2391.6000000000004</v>
      </c>
      <c r="AB62" s="8">
        <f t="shared" si="20"/>
        <v>1993</v>
      </c>
      <c r="AC62" s="8">
        <f t="shared" si="28"/>
        <v>1594.4</v>
      </c>
      <c r="AD62" s="8"/>
      <c r="AE62" s="8">
        <f t="shared" si="21"/>
        <v>31888</v>
      </c>
      <c r="AF62" s="8"/>
      <c r="AG62" s="6">
        <f t="shared" si="29"/>
        <v>30.000000000000007</v>
      </c>
      <c r="AH62" s="6">
        <f t="shared" si="30"/>
        <v>4.9999999999999991</v>
      </c>
      <c r="AI62" s="6">
        <f t="shared" si="31"/>
        <v>16.666666666666664</v>
      </c>
      <c r="AJ62" s="6">
        <f t="shared" si="32"/>
        <v>6.666666666666667</v>
      </c>
      <c r="AK62" s="40">
        <f t="shared" si="33"/>
        <v>7.4999999999999982</v>
      </c>
    </row>
    <row r="63" spans="1:37">
      <c r="A63" s="57">
        <v>60</v>
      </c>
      <c r="B63" s="6">
        <f t="shared" si="10"/>
        <v>286</v>
      </c>
      <c r="C63" s="58">
        <f t="shared" si="11"/>
        <v>721</v>
      </c>
      <c r="D63" s="58">
        <f t="shared" si="0"/>
        <v>206206</v>
      </c>
      <c r="E63" s="58"/>
      <c r="F63" s="34">
        <f t="shared" si="12"/>
        <v>12315</v>
      </c>
      <c r="G63" s="35">
        <f t="shared" si="13"/>
        <v>10262.5</v>
      </c>
      <c r="H63" s="36">
        <f t="shared" si="14"/>
        <v>8210</v>
      </c>
      <c r="I63" s="37">
        <f t="shared" si="34"/>
        <v>410.5</v>
      </c>
      <c r="J63" s="37">
        <f t="shared" si="34"/>
        <v>342.08333333333331</v>
      </c>
      <c r="K63" s="37">
        <f t="shared" si="34"/>
        <v>273.66666666666669</v>
      </c>
      <c r="L63" s="38"/>
      <c r="M63" s="38"/>
      <c r="N63" s="38">
        <f t="shared" si="1"/>
        <v>91.222222222222229</v>
      </c>
      <c r="O63" s="47">
        <f t="shared" si="22"/>
        <v>40.981697171381029</v>
      </c>
      <c r="P63" s="47">
        <f t="shared" si="23"/>
        <v>21.961023142509134</v>
      </c>
      <c r="Q63" s="48">
        <f t="shared" si="24"/>
        <v>35.998246126863485</v>
      </c>
      <c r="R63" s="48">
        <f t="shared" si="25"/>
        <v>25.00121802679659</v>
      </c>
      <c r="S63" s="48">
        <f t="shared" si="26"/>
        <v>31.829930214525717</v>
      </c>
      <c r="T63" s="48">
        <f t="shared" si="27"/>
        <v>28.275274056029232</v>
      </c>
      <c r="U63" s="6">
        <f t="shared" si="16"/>
        <v>1231.5</v>
      </c>
      <c r="V63" s="6">
        <f t="shared" si="16"/>
        <v>1026.25</v>
      </c>
      <c r="W63" s="6">
        <f t="shared" si="2"/>
        <v>821</v>
      </c>
      <c r="X63" s="7">
        <f t="shared" si="17"/>
        <v>1231.5</v>
      </c>
      <c r="Y63" s="7">
        <f t="shared" si="18"/>
        <v>1026.25</v>
      </c>
      <c r="Z63" s="7">
        <f t="shared" si="3"/>
        <v>821</v>
      </c>
      <c r="AA63" s="8">
        <f t="shared" si="19"/>
        <v>2463</v>
      </c>
      <c r="AB63" s="8">
        <f t="shared" si="20"/>
        <v>2052.5</v>
      </c>
      <c r="AC63" s="8">
        <f t="shared" si="28"/>
        <v>1642</v>
      </c>
      <c r="AD63" s="8"/>
      <c r="AE63" s="8">
        <f t="shared" si="21"/>
        <v>32840</v>
      </c>
      <c r="AF63" s="8"/>
      <c r="AG63" s="6">
        <f t="shared" si="29"/>
        <v>30</v>
      </c>
      <c r="AH63" s="6">
        <f t="shared" si="30"/>
        <v>5</v>
      </c>
      <c r="AI63" s="6">
        <f t="shared" si="31"/>
        <v>16.666666666666668</v>
      </c>
      <c r="AJ63" s="6">
        <f t="shared" si="32"/>
        <v>6.666666666666667</v>
      </c>
      <c r="AK63" s="40">
        <f t="shared" si="33"/>
        <v>7.5</v>
      </c>
    </row>
    <row r="64" spans="1:37">
      <c r="A64" s="41">
        <v>61</v>
      </c>
      <c r="B64" s="6">
        <f t="shared" si="10"/>
        <v>290</v>
      </c>
      <c r="C64" s="42">
        <f t="shared" si="11"/>
        <v>745.2</v>
      </c>
      <c r="D64" s="42">
        <f t="shared" si="0"/>
        <v>216108</v>
      </c>
      <c r="E64" s="42"/>
      <c r="F64" s="34">
        <f t="shared" si="12"/>
        <v>12678.000000000004</v>
      </c>
      <c r="G64" s="35">
        <f t="shared" si="13"/>
        <v>10565.000000000002</v>
      </c>
      <c r="H64" s="36">
        <f t="shared" si="14"/>
        <v>8452.0000000000018</v>
      </c>
      <c r="I64" s="37">
        <f t="shared" si="34"/>
        <v>422.60000000000014</v>
      </c>
      <c r="J64" s="37">
        <f t="shared" si="34"/>
        <v>352.16666666666674</v>
      </c>
      <c r="K64" s="37">
        <f t="shared" si="34"/>
        <v>281.73333333333341</v>
      </c>
      <c r="L64" s="38"/>
      <c r="M64" s="38"/>
      <c r="N64" s="38">
        <f t="shared" si="1"/>
        <v>93.91111111111114</v>
      </c>
      <c r="O64" s="47">
        <f t="shared" si="22"/>
        <v>40.817772054088863</v>
      </c>
      <c r="P64" s="47">
        <f t="shared" si="23"/>
        <v>22.049219119734971</v>
      </c>
      <c r="Q64" s="48">
        <f t="shared" si="24"/>
        <v>35.915014164305951</v>
      </c>
      <c r="R64" s="48">
        <f t="shared" si="25"/>
        <v>25.059157595835302</v>
      </c>
      <c r="S64" s="48">
        <f t="shared" si="26"/>
        <v>31.806322127446066</v>
      </c>
      <c r="T64" s="48">
        <f t="shared" si="27"/>
        <v>28.296261239943203</v>
      </c>
      <c r="U64" s="6">
        <f t="shared" si="16"/>
        <v>1267.8000000000004</v>
      </c>
      <c r="V64" s="6">
        <f t="shared" si="16"/>
        <v>1056.5000000000005</v>
      </c>
      <c r="W64" s="6">
        <f t="shared" si="2"/>
        <v>845.20000000000027</v>
      </c>
      <c r="X64" s="7">
        <f t="shared" si="17"/>
        <v>1267.8000000000004</v>
      </c>
      <c r="Y64" s="7">
        <f t="shared" si="18"/>
        <v>1056.5000000000005</v>
      </c>
      <c r="Z64" s="7">
        <f t="shared" si="3"/>
        <v>845.20000000000027</v>
      </c>
      <c r="AA64" s="8">
        <f t="shared" si="19"/>
        <v>2535.6000000000008</v>
      </c>
      <c r="AB64" s="8">
        <f t="shared" si="20"/>
        <v>2113.0000000000009</v>
      </c>
      <c r="AC64" s="8">
        <f t="shared" si="28"/>
        <v>1690.4000000000005</v>
      </c>
      <c r="AD64" s="8"/>
      <c r="AE64" s="8">
        <f t="shared" si="21"/>
        <v>33808.000000000015</v>
      </c>
      <c r="AF64" s="8"/>
      <c r="AG64" s="6">
        <f t="shared" si="29"/>
        <v>30</v>
      </c>
      <c r="AH64" s="6">
        <f t="shared" si="30"/>
        <v>4.9999999999999991</v>
      </c>
      <c r="AI64" s="6">
        <f t="shared" si="31"/>
        <v>16.666666666666668</v>
      </c>
      <c r="AJ64" s="6">
        <f t="shared" si="32"/>
        <v>6.6666666666666652</v>
      </c>
      <c r="AK64" s="40">
        <f t="shared" si="33"/>
        <v>7.5</v>
      </c>
    </row>
    <row r="65" spans="1:37">
      <c r="A65" s="41">
        <v>62</v>
      </c>
      <c r="B65" s="6">
        <f t="shared" si="10"/>
        <v>294</v>
      </c>
      <c r="C65" s="42">
        <f t="shared" si="11"/>
        <v>769.80000000000007</v>
      </c>
      <c r="D65" s="42">
        <f t="shared" si="0"/>
        <v>226321</v>
      </c>
      <c r="E65" s="42"/>
      <c r="F65" s="34">
        <f t="shared" si="12"/>
        <v>13047</v>
      </c>
      <c r="G65" s="35">
        <f t="shared" si="13"/>
        <v>10872.5</v>
      </c>
      <c r="H65" s="36">
        <f t="shared" si="14"/>
        <v>8698</v>
      </c>
      <c r="I65" s="37">
        <f t="shared" si="34"/>
        <v>434.9</v>
      </c>
      <c r="J65" s="37">
        <f t="shared" si="34"/>
        <v>362.41666666666669</v>
      </c>
      <c r="K65" s="37">
        <f t="shared" si="34"/>
        <v>289.93333333333334</v>
      </c>
      <c r="L65" s="38"/>
      <c r="M65" s="38"/>
      <c r="N65" s="38">
        <f t="shared" si="1"/>
        <v>96.644444444444446</v>
      </c>
      <c r="O65" s="47">
        <f t="shared" si="22"/>
        <v>40.657525708943588</v>
      </c>
      <c r="P65" s="47">
        <f t="shared" si="23"/>
        <v>22.136123246723386</v>
      </c>
      <c r="Q65" s="48">
        <f t="shared" si="24"/>
        <v>35.83356220818456</v>
      </c>
      <c r="R65" s="48">
        <f t="shared" si="25"/>
        <v>25.116118647965052</v>
      </c>
      <c r="S65" s="48">
        <f t="shared" si="26"/>
        <v>31.783191230207063</v>
      </c>
      <c r="T65" s="48">
        <f t="shared" si="27"/>
        <v>28.316854449298688</v>
      </c>
      <c r="U65" s="6">
        <f t="shared" si="16"/>
        <v>1304.6999999999996</v>
      </c>
      <c r="V65" s="6">
        <f t="shared" si="16"/>
        <v>1087.25</v>
      </c>
      <c r="W65" s="6">
        <f t="shared" si="2"/>
        <v>869.8</v>
      </c>
      <c r="X65" s="7">
        <f t="shared" si="17"/>
        <v>1304.7</v>
      </c>
      <c r="Y65" s="7">
        <f t="shared" si="18"/>
        <v>1087.25</v>
      </c>
      <c r="Z65" s="7">
        <f t="shared" si="3"/>
        <v>869.80000000000007</v>
      </c>
      <c r="AA65" s="8">
        <f t="shared" si="19"/>
        <v>2609.3999999999996</v>
      </c>
      <c r="AB65" s="8">
        <f t="shared" si="20"/>
        <v>2174.5</v>
      </c>
      <c r="AC65" s="8">
        <f t="shared" si="28"/>
        <v>1739.6</v>
      </c>
      <c r="AD65" s="8"/>
      <c r="AE65" s="8">
        <f t="shared" si="21"/>
        <v>34792</v>
      </c>
      <c r="AF65" s="8"/>
      <c r="AG65" s="6">
        <f t="shared" si="29"/>
        <v>30.000000000000011</v>
      </c>
      <c r="AH65" s="6">
        <f t="shared" si="30"/>
        <v>5.0000000000000018</v>
      </c>
      <c r="AI65" s="6">
        <f t="shared" si="31"/>
        <v>16.666666666666668</v>
      </c>
      <c r="AJ65" s="6">
        <f t="shared" si="32"/>
        <v>6.6666666666666679</v>
      </c>
      <c r="AK65" s="40">
        <f t="shared" si="33"/>
        <v>7.5000000000000027</v>
      </c>
    </row>
    <row r="66" spans="1:37">
      <c r="A66" s="41">
        <v>63</v>
      </c>
      <c r="B66" s="6">
        <f t="shared" si="10"/>
        <v>298</v>
      </c>
      <c r="C66" s="42">
        <f t="shared" si="11"/>
        <v>794.80000000000007</v>
      </c>
      <c r="D66" s="42">
        <f t="shared" si="0"/>
        <v>236850</v>
      </c>
      <c r="E66" s="42"/>
      <c r="F66" s="34">
        <f t="shared" si="12"/>
        <v>13422</v>
      </c>
      <c r="G66" s="35">
        <f t="shared" si="13"/>
        <v>11185</v>
      </c>
      <c r="H66" s="36">
        <f t="shared" si="14"/>
        <v>8948</v>
      </c>
      <c r="I66" s="37">
        <f t="shared" si="34"/>
        <v>447.4</v>
      </c>
      <c r="J66" s="37">
        <f t="shared" si="34"/>
        <v>372.83333333333331</v>
      </c>
      <c r="K66" s="37">
        <f t="shared" si="34"/>
        <v>298.26666666666665</v>
      </c>
      <c r="L66" s="38"/>
      <c r="M66" s="38"/>
      <c r="N66" s="38">
        <f t="shared" si="1"/>
        <v>99.422222222222217</v>
      </c>
      <c r="O66" s="47">
        <f t="shared" si="22"/>
        <v>40.500905250452618</v>
      </c>
      <c r="P66" s="47">
        <f t="shared" si="23"/>
        <v>22.221725525257046</v>
      </c>
      <c r="Q66" s="48">
        <f t="shared" si="24"/>
        <v>35.753862546616936</v>
      </c>
      <c r="R66" s="48">
        <f t="shared" si="25"/>
        <v>25.17210549843541</v>
      </c>
      <c r="S66" s="48">
        <f t="shared" si="26"/>
        <v>31.760530052058677</v>
      </c>
      <c r="T66" s="48">
        <f t="shared" si="27"/>
        <v>28.337058560572203</v>
      </c>
      <c r="U66" s="6">
        <f t="shared" si="16"/>
        <v>1342.1999999999996</v>
      </c>
      <c r="V66" s="6">
        <f t="shared" si="16"/>
        <v>1118.5</v>
      </c>
      <c r="W66" s="6">
        <f t="shared" si="2"/>
        <v>894.8</v>
      </c>
      <c r="X66" s="7">
        <f t="shared" si="17"/>
        <v>1342.2</v>
      </c>
      <c r="Y66" s="7">
        <f t="shared" si="18"/>
        <v>1118.5</v>
      </c>
      <c r="Z66" s="7">
        <f t="shared" si="3"/>
        <v>894.80000000000007</v>
      </c>
      <c r="AA66" s="8">
        <f t="shared" si="19"/>
        <v>2684.3999999999996</v>
      </c>
      <c r="AB66" s="8">
        <f t="shared" si="20"/>
        <v>2237</v>
      </c>
      <c r="AC66" s="8">
        <f t="shared" si="28"/>
        <v>1789.6</v>
      </c>
      <c r="AD66" s="8"/>
      <c r="AE66" s="8">
        <f t="shared" si="21"/>
        <v>35792</v>
      </c>
      <c r="AF66" s="8"/>
      <c r="AG66" s="6">
        <f t="shared" si="29"/>
        <v>30.000000000000011</v>
      </c>
      <c r="AH66" s="6">
        <f t="shared" si="30"/>
        <v>5.0000000000000018</v>
      </c>
      <c r="AI66" s="6">
        <f t="shared" si="31"/>
        <v>16.666666666666668</v>
      </c>
      <c r="AJ66" s="6">
        <f t="shared" si="32"/>
        <v>6.6666666666666679</v>
      </c>
      <c r="AK66" s="40">
        <f t="shared" si="33"/>
        <v>7.5000000000000027</v>
      </c>
    </row>
    <row r="67" spans="1:37">
      <c r="A67" s="41">
        <v>64</v>
      </c>
      <c r="B67" s="6">
        <f t="shared" si="10"/>
        <v>302</v>
      </c>
      <c r="C67" s="42">
        <f t="shared" si="11"/>
        <v>820.2</v>
      </c>
      <c r="D67" s="42">
        <f t="shared" si="0"/>
        <v>247700</v>
      </c>
      <c r="E67" s="42"/>
      <c r="F67" s="34">
        <f t="shared" si="12"/>
        <v>13803</v>
      </c>
      <c r="G67" s="35">
        <f t="shared" si="13"/>
        <v>11502.5</v>
      </c>
      <c r="H67" s="36">
        <f t="shared" si="14"/>
        <v>9202</v>
      </c>
      <c r="I67" s="37">
        <f t="shared" si="34"/>
        <v>460.1</v>
      </c>
      <c r="J67" s="37">
        <f t="shared" si="34"/>
        <v>383.41666666666669</v>
      </c>
      <c r="K67" s="37">
        <f t="shared" si="34"/>
        <v>306.73333333333335</v>
      </c>
      <c r="L67" s="38"/>
      <c r="M67" s="38"/>
      <c r="N67" s="38">
        <f t="shared" si="1"/>
        <v>102.24444444444445</v>
      </c>
      <c r="O67" s="47">
        <f t="shared" si="22"/>
        <v>40.347851505407775</v>
      </c>
      <c r="P67" s="47">
        <f t="shared" si="23"/>
        <v>22.306020430341231</v>
      </c>
      <c r="Q67" s="48">
        <f t="shared" si="24"/>
        <v>35.67588524166451</v>
      </c>
      <c r="R67" s="48">
        <f t="shared" si="25"/>
        <v>25.22712453814388</v>
      </c>
      <c r="S67" s="48">
        <f t="shared" si="26"/>
        <v>31.738330650724304</v>
      </c>
      <c r="T67" s="48">
        <f t="shared" si="27"/>
        <v>28.356878939361007</v>
      </c>
      <c r="U67" s="6">
        <f t="shared" si="16"/>
        <v>1380.3000000000002</v>
      </c>
      <c r="V67" s="6">
        <f t="shared" si="16"/>
        <v>1150.25</v>
      </c>
      <c r="W67" s="6">
        <f t="shared" si="2"/>
        <v>920.2</v>
      </c>
      <c r="X67" s="7">
        <f t="shared" si="17"/>
        <v>1380.3000000000002</v>
      </c>
      <c r="Y67" s="7">
        <f t="shared" si="18"/>
        <v>1150.25</v>
      </c>
      <c r="Z67" s="7">
        <f t="shared" si="3"/>
        <v>920.2</v>
      </c>
      <c r="AA67" s="8">
        <f t="shared" si="19"/>
        <v>2760.6000000000004</v>
      </c>
      <c r="AB67" s="8">
        <f t="shared" si="20"/>
        <v>2300.5</v>
      </c>
      <c r="AC67" s="8">
        <f t="shared" si="28"/>
        <v>1840.4</v>
      </c>
      <c r="AD67" s="8"/>
      <c r="AE67" s="8">
        <f t="shared" si="21"/>
        <v>36808</v>
      </c>
      <c r="AF67" s="8"/>
      <c r="AG67" s="6">
        <f t="shared" si="29"/>
        <v>30.000000000000007</v>
      </c>
      <c r="AH67" s="6">
        <f t="shared" si="30"/>
        <v>4.9999999999999991</v>
      </c>
      <c r="AI67" s="6">
        <f t="shared" si="31"/>
        <v>16.666666666666664</v>
      </c>
      <c r="AJ67" s="6">
        <f t="shared" si="32"/>
        <v>6.666666666666667</v>
      </c>
      <c r="AK67" s="40">
        <f t="shared" si="33"/>
        <v>7.4999999999999991</v>
      </c>
    </row>
    <row r="68" spans="1:37">
      <c r="A68" s="41">
        <v>65</v>
      </c>
      <c r="B68" s="6">
        <f t="shared" si="10"/>
        <v>306</v>
      </c>
      <c r="C68" s="42">
        <f t="shared" si="11"/>
        <v>846</v>
      </c>
      <c r="D68" s="42">
        <f t="shared" ref="D68:D101" si="35">INT(B68*C68)</f>
        <v>258876</v>
      </c>
      <c r="E68" s="42"/>
      <c r="F68" s="34">
        <f t="shared" si="12"/>
        <v>14190</v>
      </c>
      <c r="G68" s="35">
        <f t="shared" si="13"/>
        <v>11825</v>
      </c>
      <c r="H68" s="36">
        <f t="shared" si="14"/>
        <v>9460</v>
      </c>
      <c r="I68" s="37">
        <f t="shared" si="34"/>
        <v>473</v>
      </c>
      <c r="J68" s="37">
        <f t="shared" si="34"/>
        <v>394.16666666666669</v>
      </c>
      <c r="K68" s="37">
        <f t="shared" si="34"/>
        <v>315.33333333333331</v>
      </c>
      <c r="L68" s="38"/>
      <c r="M68" s="38"/>
      <c r="N68" s="38">
        <f t="shared" ref="N68:N101" si="36">K68/3</f>
        <v>105.1111111111111</v>
      </c>
      <c r="O68" s="47">
        <f t="shared" si="22"/>
        <v>40.198300283286116</v>
      </c>
      <c r="P68" s="47">
        <f t="shared" si="23"/>
        <v>22.389006342494717</v>
      </c>
      <c r="Q68" s="48">
        <f t="shared" si="24"/>
        <v>35.599598595082789</v>
      </c>
      <c r="R68" s="48">
        <f t="shared" si="25"/>
        <v>25.281183932346725</v>
      </c>
      <c r="S68" s="48">
        <f t="shared" si="26"/>
        <v>31.716584711667412</v>
      </c>
      <c r="T68" s="48">
        <f t="shared" si="27"/>
        <v>28.376321353065542</v>
      </c>
      <c r="U68" s="6">
        <f t="shared" si="16"/>
        <v>1419</v>
      </c>
      <c r="V68" s="6">
        <f t="shared" si="16"/>
        <v>1182.5</v>
      </c>
      <c r="W68" s="6">
        <f t="shared" ref="W68:W101" si="37">K68*3</f>
        <v>946</v>
      </c>
      <c r="X68" s="7">
        <f t="shared" si="17"/>
        <v>1419</v>
      </c>
      <c r="Y68" s="7">
        <f t="shared" si="18"/>
        <v>1182.5</v>
      </c>
      <c r="Z68" s="7">
        <f t="shared" ref="Z68:Z101" si="38">H68*0.1</f>
        <v>946</v>
      </c>
      <c r="AA68" s="8">
        <f t="shared" si="19"/>
        <v>2838</v>
      </c>
      <c r="AB68" s="8">
        <f t="shared" si="20"/>
        <v>2365</v>
      </c>
      <c r="AC68" s="8">
        <f t="shared" ref="AC68:AC101" si="39">Z68+W68</f>
        <v>1892</v>
      </c>
      <c r="AD68" s="8"/>
      <c r="AE68" s="8">
        <f t="shared" si="21"/>
        <v>37840</v>
      </c>
      <c r="AF68" s="8"/>
      <c r="AG68" s="6">
        <f t="shared" ref="AG68:AG99" si="40">F68/(AC68-X68)</f>
        <v>30</v>
      </c>
      <c r="AH68" s="6">
        <f t="shared" ref="AH68:AH101" si="41">H68/(AA68-Z68)</f>
        <v>5</v>
      </c>
      <c r="AI68" s="6">
        <f t="shared" ref="AI68:AI101" si="42">G68/(AC68-Y68)</f>
        <v>16.666666666666668</v>
      </c>
      <c r="AJ68" s="6">
        <f t="shared" ref="AJ68:AJ101" si="43">H68/(AB68-Z68)</f>
        <v>6.666666666666667</v>
      </c>
      <c r="AK68" s="40">
        <f t="shared" ref="AK68:AK101" si="44">F68/(AA68-Z68)</f>
        <v>7.5</v>
      </c>
    </row>
    <row r="69" spans="1:37">
      <c r="A69" s="41">
        <v>66</v>
      </c>
      <c r="B69" s="6">
        <f t="shared" ref="B69:B101" si="45">(A69-1)*4+50</f>
        <v>310</v>
      </c>
      <c r="C69" s="42">
        <f t="shared" ref="C69:C101" si="46">A69^2*0.2+1</f>
        <v>872.2</v>
      </c>
      <c r="D69" s="42">
        <f t="shared" si="35"/>
        <v>270382</v>
      </c>
      <c r="E69" s="42"/>
      <c r="F69" s="34">
        <f t="shared" ref="F69:F101" si="47">H69*$F$1</f>
        <v>14583.000000000004</v>
      </c>
      <c r="G69" s="35">
        <f t="shared" ref="G69:G101" si="48">H69*$G$1</f>
        <v>12152.500000000002</v>
      </c>
      <c r="H69" s="36">
        <f t="shared" ref="H69:H101" si="49">1000*(1+C69*0.01)</f>
        <v>9722.0000000000018</v>
      </c>
      <c r="I69" s="37">
        <f t="shared" si="34"/>
        <v>486.10000000000014</v>
      </c>
      <c r="J69" s="37">
        <f t="shared" si="34"/>
        <v>405.08333333333337</v>
      </c>
      <c r="K69" s="37">
        <f t="shared" si="34"/>
        <v>324.06666666666672</v>
      </c>
      <c r="L69" s="38"/>
      <c r="M69" s="38"/>
      <c r="N69" s="38">
        <f t="shared" si="36"/>
        <v>108.02222222222224</v>
      </c>
      <c r="O69" s="47">
        <f t="shared" si="22"/>
        <v>40.052183466080749</v>
      </c>
      <c r="P69" s="47">
        <f t="shared" si="23"/>
        <v>22.470685044229583</v>
      </c>
      <c r="Q69" s="48">
        <f t="shared" si="24"/>
        <v>35.524969549330088</v>
      </c>
      <c r="R69" s="48">
        <f t="shared" si="25"/>
        <v>25.334293355276689</v>
      </c>
      <c r="S69" s="48">
        <f t="shared" si="26"/>
        <v>31.695283633992613</v>
      </c>
      <c r="T69" s="48">
        <f t="shared" si="27"/>
        <v>28.395391894671874</v>
      </c>
      <c r="U69" s="6">
        <f t="shared" ref="U69:V101" si="50">AA69-X69</f>
        <v>1458.3000000000004</v>
      </c>
      <c r="V69" s="6">
        <f t="shared" si="50"/>
        <v>1215.2500000000005</v>
      </c>
      <c r="W69" s="6">
        <f t="shared" si="37"/>
        <v>972.20000000000016</v>
      </c>
      <c r="X69" s="7">
        <f t="shared" ref="X69:X101" si="51">Z69*1.5</f>
        <v>1458.3000000000004</v>
      </c>
      <c r="Y69" s="7">
        <f t="shared" ref="Y69:Y101" si="52">Z69*1.25</f>
        <v>1215.2500000000005</v>
      </c>
      <c r="Z69" s="7">
        <f t="shared" si="38"/>
        <v>972.20000000000027</v>
      </c>
      <c r="AA69" s="8">
        <f t="shared" ref="AA69:AA101" si="53">AC69*1.5</f>
        <v>2916.6000000000008</v>
      </c>
      <c r="AB69" s="8">
        <f t="shared" ref="AB69:AB101" si="54">AC69*1.25</f>
        <v>2430.5000000000009</v>
      </c>
      <c r="AC69" s="8">
        <f t="shared" si="39"/>
        <v>1944.4000000000005</v>
      </c>
      <c r="AD69" s="8"/>
      <c r="AE69" s="8">
        <f t="shared" ref="AE69:AE101" si="55">AC69*10+Z69*10+H69</f>
        <v>38888.000000000015</v>
      </c>
      <c r="AF69" s="8"/>
      <c r="AG69" s="6">
        <f t="shared" si="40"/>
        <v>30</v>
      </c>
      <c r="AH69" s="6">
        <f t="shared" si="41"/>
        <v>4.9999999999999991</v>
      </c>
      <c r="AI69" s="6">
        <f t="shared" si="42"/>
        <v>16.666666666666668</v>
      </c>
      <c r="AJ69" s="6">
        <f t="shared" si="43"/>
        <v>6.6666666666666652</v>
      </c>
      <c r="AK69" s="40">
        <f t="shared" si="44"/>
        <v>7.5</v>
      </c>
    </row>
    <row r="70" spans="1:37">
      <c r="A70" s="41">
        <v>67</v>
      </c>
      <c r="B70" s="6">
        <f t="shared" si="45"/>
        <v>314</v>
      </c>
      <c r="C70" s="42">
        <f t="shared" si="46"/>
        <v>898.80000000000007</v>
      </c>
      <c r="D70" s="42">
        <f t="shared" si="35"/>
        <v>282223</v>
      </c>
      <c r="E70" s="42"/>
      <c r="F70" s="34">
        <f t="shared" si="47"/>
        <v>14982.000000000004</v>
      </c>
      <c r="G70" s="35">
        <f t="shared" si="48"/>
        <v>12485.000000000002</v>
      </c>
      <c r="H70" s="36">
        <f t="shared" si="49"/>
        <v>9988.0000000000018</v>
      </c>
      <c r="I70" s="37">
        <f t="shared" si="34"/>
        <v>499.40000000000015</v>
      </c>
      <c r="J70" s="37">
        <f t="shared" si="34"/>
        <v>416.16666666666674</v>
      </c>
      <c r="K70" s="37">
        <f t="shared" si="34"/>
        <v>332.93333333333339</v>
      </c>
      <c r="L70" s="38"/>
      <c r="M70" s="38"/>
      <c r="N70" s="38">
        <f t="shared" si="36"/>
        <v>110.9777777777778</v>
      </c>
      <c r="O70" s="47">
        <f t="shared" si="22"/>
        <v>39.909429941395842</v>
      </c>
      <c r="P70" s="47">
        <f t="shared" si="23"/>
        <v>22.551061273528234</v>
      </c>
      <c r="Q70" s="48">
        <f t="shared" si="24"/>
        <v>35.451964032181728</v>
      </c>
      <c r="R70" s="48">
        <f t="shared" si="25"/>
        <v>25.386463756507812</v>
      </c>
      <c r="S70" s="48">
        <f t="shared" si="26"/>
        <v>31.674418604651169</v>
      </c>
      <c r="T70" s="48">
        <f t="shared" si="27"/>
        <v>28.414096916299556</v>
      </c>
      <c r="U70" s="6">
        <f t="shared" si="50"/>
        <v>1498.2000000000003</v>
      </c>
      <c r="V70" s="6">
        <f t="shared" si="50"/>
        <v>1248.5000000000002</v>
      </c>
      <c r="W70" s="6">
        <f t="shared" si="37"/>
        <v>998.80000000000018</v>
      </c>
      <c r="X70" s="7">
        <f t="shared" si="51"/>
        <v>1498.2000000000003</v>
      </c>
      <c r="Y70" s="7">
        <f t="shared" si="52"/>
        <v>1248.5000000000002</v>
      </c>
      <c r="Z70" s="7">
        <f t="shared" si="38"/>
        <v>998.80000000000018</v>
      </c>
      <c r="AA70" s="8">
        <f t="shared" si="53"/>
        <v>2996.4000000000005</v>
      </c>
      <c r="AB70" s="8">
        <f t="shared" si="54"/>
        <v>2497.0000000000005</v>
      </c>
      <c r="AC70" s="8">
        <f t="shared" si="39"/>
        <v>1997.6000000000004</v>
      </c>
      <c r="AD70" s="8"/>
      <c r="AE70" s="8">
        <f t="shared" si="55"/>
        <v>39952.000000000007</v>
      </c>
      <c r="AF70" s="8"/>
      <c r="AG70" s="6">
        <f t="shared" si="40"/>
        <v>30.000000000000004</v>
      </c>
      <c r="AH70" s="6">
        <f t="shared" si="41"/>
        <v>5</v>
      </c>
      <c r="AI70" s="6">
        <f t="shared" si="42"/>
        <v>16.666666666666664</v>
      </c>
      <c r="AJ70" s="6">
        <f t="shared" si="43"/>
        <v>6.666666666666667</v>
      </c>
      <c r="AK70" s="40">
        <f t="shared" si="44"/>
        <v>7.5000000000000009</v>
      </c>
    </row>
    <row r="71" spans="1:37">
      <c r="A71" s="41">
        <v>68</v>
      </c>
      <c r="B71" s="6">
        <f t="shared" si="45"/>
        <v>318</v>
      </c>
      <c r="C71" s="42">
        <f t="shared" si="46"/>
        <v>925.80000000000007</v>
      </c>
      <c r="D71" s="42">
        <f t="shared" si="35"/>
        <v>294404</v>
      </c>
      <c r="E71" s="42"/>
      <c r="F71" s="34">
        <f t="shared" si="47"/>
        <v>15387</v>
      </c>
      <c r="G71" s="35">
        <f t="shared" si="48"/>
        <v>12822.5</v>
      </c>
      <c r="H71" s="36">
        <f t="shared" si="49"/>
        <v>10258</v>
      </c>
      <c r="I71" s="37">
        <f t="shared" si="34"/>
        <v>512.9</v>
      </c>
      <c r="J71" s="37">
        <f t="shared" si="34"/>
        <v>427.41666666666669</v>
      </c>
      <c r="K71" s="37">
        <f t="shared" si="34"/>
        <v>341.93333333333334</v>
      </c>
      <c r="L71" s="38"/>
      <c r="M71" s="38"/>
      <c r="N71" s="38">
        <f t="shared" si="36"/>
        <v>113.97777777777777</v>
      </c>
      <c r="O71" s="47">
        <f t="shared" si="22"/>
        <v>39.769966399586458</v>
      </c>
      <c r="P71" s="47">
        <f t="shared" si="23"/>
        <v>22.630142327939168</v>
      </c>
      <c r="Q71" s="48">
        <f t="shared" si="24"/>
        <v>35.380547252241897</v>
      </c>
      <c r="R71" s="48">
        <f t="shared" si="25"/>
        <v>25.437707155390914</v>
      </c>
      <c r="S71" s="48">
        <f t="shared" si="26"/>
        <v>31.653980662415137</v>
      </c>
      <c r="T71" s="48">
        <f t="shared" si="27"/>
        <v>28.432442971339448</v>
      </c>
      <c r="U71" s="6">
        <f t="shared" si="50"/>
        <v>1538.6999999999998</v>
      </c>
      <c r="V71" s="6">
        <f t="shared" si="50"/>
        <v>1282.25</v>
      </c>
      <c r="W71" s="6">
        <f t="shared" si="37"/>
        <v>1025.8</v>
      </c>
      <c r="X71" s="7">
        <f t="shared" si="51"/>
        <v>1538.6999999999998</v>
      </c>
      <c r="Y71" s="7">
        <f t="shared" si="52"/>
        <v>1282.25</v>
      </c>
      <c r="Z71" s="7">
        <f t="shared" si="38"/>
        <v>1025.8</v>
      </c>
      <c r="AA71" s="8">
        <f t="shared" si="53"/>
        <v>3077.3999999999996</v>
      </c>
      <c r="AB71" s="8">
        <f t="shared" si="54"/>
        <v>2564.5</v>
      </c>
      <c r="AC71" s="8">
        <f t="shared" si="39"/>
        <v>2051.6</v>
      </c>
      <c r="AD71" s="8"/>
      <c r="AE71" s="8">
        <f t="shared" si="55"/>
        <v>41032</v>
      </c>
      <c r="AF71" s="8"/>
      <c r="AG71" s="6">
        <f t="shared" si="40"/>
        <v>29.999999999999996</v>
      </c>
      <c r="AH71" s="6">
        <f t="shared" si="41"/>
        <v>5.0000000000000009</v>
      </c>
      <c r="AI71" s="6">
        <f t="shared" si="42"/>
        <v>16.666666666666668</v>
      </c>
      <c r="AJ71" s="6">
        <f t="shared" si="43"/>
        <v>6.6666666666666661</v>
      </c>
      <c r="AK71" s="40">
        <f t="shared" si="44"/>
        <v>7.5000000000000018</v>
      </c>
    </row>
    <row r="72" spans="1:37">
      <c r="A72" s="41">
        <v>69</v>
      </c>
      <c r="B72" s="6">
        <f t="shared" si="45"/>
        <v>322</v>
      </c>
      <c r="C72" s="42">
        <f t="shared" si="46"/>
        <v>953.2</v>
      </c>
      <c r="D72" s="42">
        <f t="shared" si="35"/>
        <v>306930</v>
      </c>
      <c r="E72" s="42"/>
      <c r="F72" s="34">
        <f t="shared" si="47"/>
        <v>15798</v>
      </c>
      <c r="G72" s="35">
        <f t="shared" si="48"/>
        <v>13165</v>
      </c>
      <c r="H72" s="36">
        <f t="shared" si="49"/>
        <v>10532</v>
      </c>
      <c r="I72" s="37">
        <f t="shared" si="34"/>
        <v>526.6</v>
      </c>
      <c r="J72" s="37">
        <f t="shared" si="34"/>
        <v>438.83333333333331</v>
      </c>
      <c r="K72" s="37">
        <f t="shared" si="34"/>
        <v>351.06666666666666</v>
      </c>
      <c r="L72" s="38"/>
      <c r="M72" s="38"/>
      <c r="N72" s="38">
        <f t="shared" si="36"/>
        <v>117.02222222222223</v>
      </c>
      <c r="O72" s="47">
        <f t="shared" si="22"/>
        <v>39.633718013045659</v>
      </c>
      <c r="P72" s="47">
        <f t="shared" si="23"/>
        <v>22.707937713634639</v>
      </c>
      <c r="Q72" s="48">
        <f t="shared" si="24"/>
        <v>35.31068395172106</v>
      </c>
      <c r="R72" s="48">
        <f t="shared" si="25"/>
        <v>25.488036460311431</v>
      </c>
      <c r="S72" s="48">
        <f t="shared" si="26"/>
        <v>31.63396075290348</v>
      </c>
      <c r="T72" s="48">
        <f t="shared" si="27"/>
        <v>28.450436764147366</v>
      </c>
      <c r="U72" s="6">
        <f t="shared" si="50"/>
        <v>1579.8000000000002</v>
      </c>
      <c r="V72" s="6">
        <f t="shared" si="50"/>
        <v>1316.5</v>
      </c>
      <c r="W72" s="6">
        <f t="shared" si="37"/>
        <v>1053.2</v>
      </c>
      <c r="X72" s="7">
        <f t="shared" si="51"/>
        <v>1579.8000000000002</v>
      </c>
      <c r="Y72" s="7">
        <f t="shared" si="52"/>
        <v>1316.5</v>
      </c>
      <c r="Z72" s="7">
        <f t="shared" si="38"/>
        <v>1053.2</v>
      </c>
      <c r="AA72" s="8">
        <f t="shared" si="53"/>
        <v>3159.6000000000004</v>
      </c>
      <c r="AB72" s="8">
        <f t="shared" si="54"/>
        <v>2633</v>
      </c>
      <c r="AC72" s="8">
        <f t="shared" si="39"/>
        <v>2106.4</v>
      </c>
      <c r="AD72" s="8"/>
      <c r="AE72" s="8">
        <f t="shared" si="55"/>
        <v>42128</v>
      </c>
      <c r="AF72" s="8"/>
      <c r="AG72" s="6">
        <f t="shared" si="40"/>
        <v>30.000000000000004</v>
      </c>
      <c r="AH72" s="6">
        <f t="shared" si="41"/>
        <v>4.9999999999999991</v>
      </c>
      <c r="AI72" s="6">
        <f t="shared" si="42"/>
        <v>16.666666666666664</v>
      </c>
      <c r="AJ72" s="6">
        <f t="shared" si="43"/>
        <v>6.666666666666667</v>
      </c>
      <c r="AK72" s="40">
        <f t="shared" si="44"/>
        <v>7.4999999999999982</v>
      </c>
    </row>
    <row r="73" spans="1:37">
      <c r="A73" s="57">
        <v>70</v>
      </c>
      <c r="B73" s="6">
        <f t="shared" si="45"/>
        <v>326</v>
      </c>
      <c r="C73" s="58">
        <f t="shared" si="46"/>
        <v>981</v>
      </c>
      <c r="D73" s="58">
        <f t="shared" si="35"/>
        <v>319806</v>
      </c>
      <c r="E73" s="58"/>
      <c r="F73" s="34">
        <f t="shared" si="47"/>
        <v>16215</v>
      </c>
      <c r="G73" s="35">
        <f t="shared" si="48"/>
        <v>13512.5</v>
      </c>
      <c r="H73" s="36">
        <f t="shared" si="49"/>
        <v>10810</v>
      </c>
      <c r="I73" s="37">
        <f t="shared" si="34"/>
        <v>540.5</v>
      </c>
      <c r="J73" s="37">
        <f t="shared" si="34"/>
        <v>450.41666666666669</v>
      </c>
      <c r="K73" s="37">
        <f t="shared" si="34"/>
        <v>360.33333333333331</v>
      </c>
      <c r="L73" s="38"/>
      <c r="M73" s="38"/>
      <c r="N73" s="38">
        <f t="shared" si="36"/>
        <v>120.1111111111111</v>
      </c>
      <c r="O73" s="47">
        <f t="shared" si="22"/>
        <v>39.500609013398289</v>
      </c>
      <c r="P73" s="47">
        <f t="shared" si="23"/>
        <v>22.784458834412582</v>
      </c>
      <c r="Q73" s="48">
        <f t="shared" si="24"/>
        <v>35.242338622038687</v>
      </c>
      <c r="R73" s="48">
        <f t="shared" si="25"/>
        <v>25.537465309898245</v>
      </c>
      <c r="S73" s="48">
        <f t="shared" si="26"/>
        <v>31.614349775784753</v>
      </c>
      <c r="T73" s="48">
        <f t="shared" si="27"/>
        <v>28.468085106382979</v>
      </c>
      <c r="U73" s="6">
        <f t="shared" si="50"/>
        <v>1621.5</v>
      </c>
      <c r="V73" s="6">
        <f t="shared" si="50"/>
        <v>1351.25</v>
      </c>
      <c r="W73" s="6">
        <f t="shared" si="37"/>
        <v>1081</v>
      </c>
      <c r="X73" s="7">
        <f t="shared" si="51"/>
        <v>1621.5</v>
      </c>
      <c r="Y73" s="7">
        <f t="shared" si="52"/>
        <v>1351.25</v>
      </c>
      <c r="Z73" s="7">
        <f t="shared" si="38"/>
        <v>1081</v>
      </c>
      <c r="AA73" s="8">
        <f t="shared" si="53"/>
        <v>3243</v>
      </c>
      <c r="AB73" s="8">
        <f t="shared" si="54"/>
        <v>2702.5</v>
      </c>
      <c r="AC73" s="8">
        <f t="shared" si="39"/>
        <v>2162</v>
      </c>
      <c r="AD73" s="8"/>
      <c r="AE73" s="8">
        <f t="shared" si="55"/>
        <v>43240</v>
      </c>
      <c r="AF73" s="8"/>
      <c r="AG73" s="6">
        <f t="shared" si="40"/>
        <v>30</v>
      </c>
      <c r="AH73" s="6">
        <f t="shared" si="41"/>
        <v>5</v>
      </c>
      <c r="AI73" s="6">
        <f t="shared" si="42"/>
        <v>16.666666666666668</v>
      </c>
      <c r="AJ73" s="6">
        <f t="shared" si="43"/>
        <v>6.666666666666667</v>
      </c>
      <c r="AK73" s="40">
        <f t="shared" si="44"/>
        <v>7.5</v>
      </c>
    </row>
    <row r="74" spans="1:37">
      <c r="A74" s="41">
        <v>71</v>
      </c>
      <c r="B74" s="6">
        <f t="shared" si="45"/>
        <v>330</v>
      </c>
      <c r="C74" s="42">
        <f t="shared" si="46"/>
        <v>1009.2</v>
      </c>
      <c r="D74" s="42">
        <f t="shared" si="35"/>
        <v>333036</v>
      </c>
      <c r="E74" s="42"/>
      <c r="F74" s="34">
        <f t="shared" si="47"/>
        <v>16638</v>
      </c>
      <c r="G74" s="35">
        <f t="shared" si="48"/>
        <v>13865</v>
      </c>
      <c r="H74" s="36">
        <f t="shared" si="49"/>
        <v>11092</v>
      </c>
      <c r="I74" s="37">
        <f t="shared" si="34"/>
        <v>554.6</v>
      </c>
      <c r="J74" s="37">
        <f t="shared" si="34"/>
        <v>462.16666666666669</v>
      </c>
      <c r="K74" s="37">
        <f t="shared" si="34"/>
        <v>369.73333333333335</v>
      </c>
      <c r="L74" s="38"/>
      <c r="M74" s="38"/>
      <c r="N74" s="38">
        <f t="shared" si="36"/>
        <v>123.24444444444445</v>
      </c>
      <c r="O74" s="47">
        <f t="shared" si="22"/>
        <v>39.370563180312345</v>
      </c>
      <c r="P74" s="47">
        <f t="shared" si="23"/>
        <v>22.859718716191853</v>
      </c>
      <c r="Q74" s="48">
        <f t="shared" si="24"/>
        <v>35.175475687103599</v>
      </c>
      <c r="R74" s="48">
        <f t="shared" si="25"/>
        <v>25.58600793364587</v>
      </c>
      <c r="S74" s="48">
        <f t="shared" si="26"/>
        <v>31.595138625142422</v>
      </c>
      <c r="T74" s="48">
        <f t="shared" si="27"/>
        <v>28.48539487919221</v>
      </c>
      <c r="U74" s="6">
        <f t="shared" si="50"/>
        <v>1663.8000000000002</v>
      </c>
      <c r="V74" s="6">
        <f t="shared" si="50"/>
        <v>1386.5</v>
      </c>
      <c r="W74" s="6">
        <f t="shared" si="37"/>
        <v>1109.2</v>
      </c>
      <c r="X74" s="7">
        <f t="shared" si="51"/>
        <v>1663.8000000000002</v>
      </c>
      <c r="Y74" s="7">
        <f t="shared" si="52"/>
        <v>1386.5</v>
      </c>
      <c r="Z74" s="7">
        <f t="shared" si="38"/>
        <v>1109.2</v>
      </c>
      <c r="AA74" s="8">
        <f t="shared" si="53"/>
        <v>3327.6000000000004</v>
      </c>
      <c r="AB74" s="8">
        <f t="shared" si="54"/>
        <v>2773</v>
      </c>
      <c r="AC74" s="8">
        <f t="shared" si="39"/>
        <v>2218.4</v>
      </c>
      <c r="AD74" s="8"/>
      <c r="AE74" s="8">
        <f t="shared" si="55"/>
        <v>44368</v>
      </c>
      <c r="AF74" s="8"/>
      <c r="AG74" s="6">
        <f t="shared" si="40"/>
        <v>30.000000000000004</v>
      </c>
      <c r="AH74" s="6">
        <f t="shared" si="41"/>
        <v>4.9999999999999991</v>
      </c>
      <c r="AI74" s="6">
        <f t="shared" si="42"/>
        <v>16.666666666666664</v>
      </c>
      <c r="AJ74" s="6">
        <f t="shared" si="43"/>
        <v>6.666666666666667</v>
      </c>
      <c r="AK74" s="40">
        <f t="shared" si="44"/>
        <v>7.4999999999999982</v>
      </c>
    </row>
    <row r="75" spans="1:37">
      <c r="A75" s="41">
        <v>72</v>
      </c>
      <c r="B75" s="6">
        <f t="shared" si="45"/>
        <v>334</v>
      </c>
      <c r="C75" s="42">
        <f t="shared" si="46"/>
        <v>1037.8</v>
      </c>
      <c r="D75" s="42">
        <f t="shared" si="35"/>
        <v>346625</v>
      </c>
      <c r="E75" s="42"/>
      <c r="F75" s="34">
        <f t="shared" si="47"/>
        <v>17067</v>
      </c>
      <c r="G75" s="35">
        <f t="shared" si="48"/>
        <v>14222.5</v>
      </c>
      <c r="H75" s="36">
        <f t="shared" si="49"/>
        <v>11378</v>
      </c>
      <c r="I75" s="37">
        <f t="shared" si="34"/>
        <v>568.9</v>
      </c>
      <c r="J75" s="37">
        <f t="shared" si="34"/>
        <v>474.08333333333331</v>
      </c>
      <c r="K75" s="37">
        <f t="shared" si="34"/>
        <v>379.26666666666665</v>
      </c>
      <c r="L75" s="38"/>
      <c r="M75" s="38"/>
      <c r="N75" s="38">
        <f t="shared" si="36"/>
        <v>126.42222222222222</v>
      </c>
      <c r="O75" s="47">
        <f t="shared" si="22"/>
        <v>39.243504253851462</v>
      </c>
      <c r="P75" s="47">
        <f t="shared" si="23"/>
        <v>22.933731763051505</v>
      </c>
      <c r="Q75" s="48">
        <f t="shared" si="24"/>
        <v>35.110059658506472</v>
      </c>
      <c r="R75" s="48">
        <f t="shared" si="25"/>
        <v>25.633679029706457</v>
      </c>
      <c r="S75" s="48">
        <f t="shared" si="26"/>
        <v>31.576318223866792</v>
      </c>
      <c r="T75" s="48">
        <f t="shared" si="27"/>
        <v>28.502373000527335</v>
      </c>
      <c r="U75" s="6">
        <f t="shared" si="50"/>
        <v>1706.6999999999998</v>
      </c>
      <c r="V75" s="6">
        <f t="shared" si="50"/>
        <v>1422.25</v>
      </c>
      <c r="W75" s="6">
        <f t="shared" si="37"/>
        <v>1137.8</v>
      </c>
      <c r="X75" s="7">
        <f t="shared" si="51"/>
        <v>1706.6999999999998</v>
      </c>
      <c r="Y75" s="7">
        <f t="shared" si="52"/>
        <v>1422.25</v>
      </c>
      <c r="Z75" s="7">
        <f t="shared" si="38"/>
        <v>1137.8</v>
      </c>
      <c r="AA75" s="8">
        <f t="shared" si="53"/>
        <v>3413.3999999999996</v>
      </c>
      <c r="AB75" s="8">
        <f t="shared" si="54"/>
        <v>2844.5</v>
      </c>
      <c r="AC75" s="8">
        <f t="shared" si="39"/>
        <v>2275.6</v>
      </c>
      <c r="AD75" s="8"/>
      <c r="AE75" s="8">
        <f t="shared" si="55"/>
        <v>45512</v>
      </c>
      <c r="AF75" s="8"/>
      <c r="AG75" s="6">
        <f t="shared" si="40"/>
        <v>29.999999999999996</v>
      </c>
      <c r="AH75" s="6">
        <f t="shared" si="41"/>
        <v>5.0000000000000009</v>
      </c>
      <c r="AI75" s="6">
        <f t="shared" si="42"/>
        <v>16.666666666666668</v>
      </c>
      <c r="AJ75" s="6">
        <f t="shared" si="43"/>
        <v>6.6666666666666661</v>
      </c>
      <c r="AK75" s="40">
        <f t="shared" si="44"/>
        <v>7.5000000000000018</v>
      </c>
    </row>
    <row r="76" spans="1:37">
      <c r="A76" s="41">
        <v>73</v>
      </c>
      <c r="B76" s="6">
        <f t="shared" si="45"/>
        <v>338</v>
      </c>
      <c r="C76" s="42">
        <f t="shared" si="46"/>
        <v>1066.8</v>
      </c>
      <c r="D76" s="42">
        <f t="shared" si="35"/>
        <v>360578</v>
      </c>
      <c r="E76" s="42"/>
      <c r="F76" s="34">
        <f t="shared" si="47"/>
        <v>17502</v>
      </c>
      <c r="G76" s="35">
        <f t="shared" si="48"/>
        <v>14585</v>
      </c>
      <c r="H76" s="36">
        <f t="shared" si="49"/>
        <v>11668</v>
      </c>
      <c r="I76" s="37">
        <f t="shared" si="34"/>
        <v>583.4</v>
      </c>
      <c r="J76" s="37">
        <f t="shared" si="34"/>
        <v>486.16666666666669</v>
      </c>
      <c r="K76" s="37">
        <f t="shared" si="34"/>
        <v>388.93333333333334</v>
      </c>
      <c r="L76" s="38"/>
      <c r="M76" s="38"/>
      <c r="N76" s="38">
        <f t="shared" si="36"/>
        <v>129.64444444444445</v>
      </c>
      <c r="O76" s="47">
        <f t="shared" si="22"/>
        <v>39.119356280733129</v>
      </c>
      <c r="P76" s="47">
        <f t="shared" si="23"/>
        <v>23.006513541309566</v>
      </c>
      <c r="Q76" s="48">
        <f t="shared" si="24"/>
        <v>35.046055266319577</v>
      </c>
      <c r="R76" s="48">
        <f t="shared" si="25"/>
        <v>25.680493657867675</v>
      </c>
      <c r="S76" s="48">
        <f t="shared" si="26"/>
        <v>31.557879552830869</v>
      </c>
      <c r="T76" s="48">
        <f t="shared" si="27"/>
        <v>28.5190263969832</v>
      </c>
      <c r="U76" s="6">
        <f t="shared" si="50"/>
        <v>1750.1999999999998</v>
      </c>
      <c r="V76" s="6">
        <f t="shared" si="50"/>
        <v>1458.5</v>
      </c>
      <c r="W76" s="6">
        <f t="shared" si="37"/>
        <v>1166.8</v>
      </c>
      <c r="X76" s="7">
        <f t="shared" si="51"/>
        <v>1750.1999999999998</v>
      </c>
      <c r="Y76" s="7">
        <f t="shared" si="52"/>
        <v>1458.5</v>
      </c>
      <c r="Z76" s="7">
        <f t="shared" si="38"/>
        <v>1166.8</v>
      </c>
      <c r="AA76" s="8">
        <f t="shared" si="53"/>
        <v>3500.3999999999996</v>
      </c>
      <c r="AB76" s="8">
        <f t="shared" si="54"/>
        <v>2917</v>
      </c>
      <c r="AC76" s="8">
        <f t="shared" si="39"/>
        <v>2333.6</v>
      </c>
      <c r="AD76" s="8"/>
      <c r="AE76" s="8">
        <f t="shared" si="55"/>
        <v>46672</v>
      </c>
      <c r="AF76" s="8"/>
      <c r="AG76" s="6">
        <f t="shared" si="40"/>
        <v>29.999999999999996</v>
      </c>
      <c r="AH76" s="6">
        <f t="shared" si="41"/>
        <v>5.0000000000000009</v>
      </c>
      <c r="AI76" s="6">
        <f t="shared" si="42"/>
        <v>16.666666666666668</v>
      </c>
      <c r="AJ76" s="6">
        <f t="shared" si="43"/>
        <v>6.6666666666666661</v>
      </c>
      <c r="AK76" s="40">
        <f t="shared" si="44"/>
        <v>7.5000000000000018</v>
      </c>
    </row>
    <row r="77" spans="1:37">
      <c r="A77" s="41">
        <v>74</v>
      </c>
      <c r="B77" s="6">
        <f t="shared" si="45"/>
        <v>342</v>
      </c>
      <c r="C77" s="42">
        <f t="shared" si="46"/>
        <v>1096.2</v>
      </c>
      <c r="D77" s="42">
        <f t="shared" si="35"/>
        <v>374900</v>
      </c>
      <c r="E77" s="42"/>
      <c r="F77" s="34">
        <f t="shared" si="47"/>
        <v>17943.000000000004</v>
      </c>
      <c r="G77" s="35">
        <f t="shared" si="48"/>
        <v>14952.500000000002</v>
      </c>
      <c r="H77" s="36">
        <f t="shared" si="49"/>
        <v>11962.000000000002</v>
      </c>
      <c r="I77" s="37">
        <f t="shared" si="34"/>
        <v>598.10000000000014</v>
      </c>
      <c r="J77" s="37">
        <f t="shared" si="34"/>
        <v>498.41666666666674</v>
      </c>
      <c r="K77" s="37">
        <f t="shared" si="34"/>
        <v>398.73333333333341</v>
      </c>
      <c r="L77" s="38"/>
      <c r="M77" s="38"/>
      <c r="N77" s="38">
        <f t="shared" si="36"/>
        <v>132.91111111111113</v>
      </c>
      <c r="O77" s="47">
        <f t="shared" si="22"/>
        <v>38.998043903499244</v>
      </c>
      <c r="P77" s="47">
        <f t="shared" si="23"/>
        <v>23.078080588530341</v>
      </c>
      <c r="Q77" s="48">
        <f t="shared" si="24"/>
        <v>34.983427568726853</v>
      </c>
      <c r="R77" s="48">
        <f t="shared" si="25"/>
        <v>25.726467145962211</v>
      </c>
      <c r="S77" s="48">
        <f t="shared" si="26"/>
        <v>31.539813675514157</v>
      </c>
      <c r="T77" s="48">
        <f t="shared" si="27"/>
        <v>28.535361979602069</v>
      </c>
      <c r="U77" s="6">
        <f t="shared" si="50"/>
        <v>1794.3000000000004</v>
      </c>
      <c r="V77" s="6">
        <f t="shared" si="50"/>
        <v>1495.2500000000005</v>
      </c>
      <c r="W77" s="6">
        <f t="shared" si="37"/>
        <v>1196.2000000000003</v>
      </c>
      <c r="X77" s="7">
        <f t="shared" si="51"/>
        <v>1794.3000000000004</v>
      </c>
      <c r="Y77" s="7">
        <f t="shared" si="52"/>
        <v>1495.2500000000005</v>
      </c>
      <c r="Z77" s="7">
        <f t="shared" si="38"/>
        <v>1196.2000000000003</v>
      </c>
      <c r="AA77" s="8">
        <f t="shared" si="53"/>
        <v>3588.6000000000008</v>
      </c>
      <c r="AB77" s="8">
        <f t="shared" si="54"/>
        <v>2990.5000000000009</v>
      </c>
      <c r="AC77" s="8">
        <f t="shared" si="39"/>
        <v>2392.4000000000005</v>
      </c>
      <c r="AD77" s="8"/>
      <c r="AE77" s="8">
        <f t="shared" si="55"/>
        <v>47848.000000000015</v>
      </c>
      <c r="AF77" s="8"/>
      <c r="AG77" s="6">
        <f t="shared" si="40"/>
        <v>30</v>
      </c>
      <c r="AH77" s="6">
        <f t="shared" si="41"/>
        <v>5</v>
      </c>
      <c r="AI77" s="6">
        <f t="shared" si="42"/>
        <v>16.666666666666668</v>
      </c>
      <c r="AJ77" s="6">
        <f t="shared" si="43"/>
        <v>6.6666666666666652</v>
      </c>
      <c r="AK77" s="40">
        <f t="shared" si="44"/>
        <v>7.5</v>
      </c>
    </row>
    <row r="78" spans="1:37">
      <c r="A78" s="41">
        <v>75</v>
      </c>
      <c r="B78" s="6">
        <f t="shared" si="45"/>
        <v>346</v>
      </c>
      <c r="C78" s="42">
        <f t="shared" si="46"/>
        <v>1126</v>
      </c>
      <c r="D78" s="42">
        <f t="shared" si="35"/>
        <v>389596</v>
      </c>
      <c r="E78" s="42"/>
      <c r="F78" s="34">
        <f t="shared" si="47"/>
        <v>18390</v>
      </c>
      <c r="G78" s="35">
        <f t="shared" si="48"/>
        <v>15325</v>
      </c>
      <c r="H78" s="36">
        <f t="shared" si="49"/>
        <v>12260</v>
      </c>
      <c r="I78" s="37">
        <f t="shared" si="34"/>
        <v>613</v>
      </c>
      <c r="J78" s="37">
        <f t="shared" si="34"/>
        <v>510.83333333333331</v>
      </c>
      <c r="K78" s="37">
        <f t="shared" si="34"/>
        <v>408.66666666666669</v>
      </c>
      <c r="L78" s="38"/>
      <c r="M78" s="38"/>
      <c r="N78" s="38">
        <f t="shared" si="36"/>
        <v>136.22222222222223</v>
      </c>
      <c r="O78" s="47">
        <f t="shared" si="22"/>
        <v>38.879492600422836</v>
      </c>
      <c r="P78" s="47">
        <f t="shared" si="23"/>
        <v>23.148450244698203</v>
      </c>
      <c r="Q78" s="48">
        <f t="shared" si="24"/>
        <v>34.922142043296617</v>
      </c>
      <c r="R78" s="48">
        <f t="shared" si="25"/>
        <v>25.771615008156605</v>
      </c>
      <c r="S78" s="48">
        <f t="shared" si="26"/>
        <v>31.522111758656152</v>
      </c>
      <c r="T78" s="48">
        <f t="shared" si="27"/>
        <v>28.551386623164763</v>
      </c>
      <c r="U78" s="6">
        <f t="shared" si="50"/>
        <v>1839</v>
      </c>
      <c r="V78" s="6">
        <f t="shared" si="50"/>
        <v>1532.5</v>
      </c>
      <c r="W78" s="6">
        <f t="shared" si="37"/>
        <v>1226</v>
      </c>
      <c r="X78" s="7">
        <f t="shared" si="51"/>
        <v>1839</v>
      </c>
      <c r="Y78" s="7">
        <f t="shared" si="52"/>
        <v>1532.5</v>
      </c>
      <c r="Z78" s="7">
        <f t="shared" si="38"/>
        <v>1226</v>
      </c>
      <c r="AA78" s="8">
        <f t="shared" si="53"/>
        <v>3678</v>
      </c>
      <c r="AB78" s="8">
        <f t="shared" si="54"/>
        <v>3065</v>
      </c>
      <c r="AC78" s="8">
        <f t="shared" si="39"/>
        <v>2452</v>
      </c>
      <c r="AD78" s="8"/>
      <c r="AE78" s="8">
        <f t="shared" si="55"/>
        <v>49040</v>
      </c>
      <c r="AF78" s="8"/>
      <c r="AG78" s="6">
        <f t="shared" si="40"/>
        <v>30</v>
      </c>
      <c r="AH78" s="6">
        <f t="shared" si="41"/>
        <v>5</v>
      </c>
      <c r="AI78" s="6">
        <f t="shared" si="42"/>
        <v>16.666666666666668</v>
      </c>
      <c r="AJ78" s="6">
        <f t="shared" si="43"/>
        <v>6.666666666666667</v>
      </c>
      <c r="AK78" s="40">
        <f t="shared" si="44"/>
        <v>7.5</v>
      </c>
    </row>
    <row r="79" spans="1:37">
      <c r="A79" s="41">
        <v>76</v>
      </c>
      <c r="B79" s="6">
        <f t="shared" si="45"/>
        <v>350</v>
      </c>
      <c r="C79" s="42">
        <f t="shared" si="46"/>
        <v>1156.2</v>
      </c>
      <c r="D79" s="42">
        <f t="shared" si="35"/>
        <v>404670</v>
      </c>
      <c r="E79" s="42"/>
      <c r="F79" s="34">
        <f t="shared" si="47"/>
        <v>18843.000000000004</v>
      </c>
      <c r="G79" s="35">
        <f t="shared" si="48"/>
        <v>15702.500000000002</v>
      </c>
      <c r="H79" s="36">
        <f t="shared" si="49"/>
        <v>12562.000000000002</v>
      </c>
      <c r="I79" s="37">
        <f t="shared" si="34"/>
        <v>628.10000000000014</v>
      </c>
      <c r="J79" s="37">
        <f t="shared" si="34"/>
        <v>523.41666666666674</v>
      </c>
      <c r="K79" s="37">
        <f t="shared" si="34"/>
        <v>418.73333333333341</v>
      </c>
      <c r="L79" s="38"/>
      <c r="M79" s="38"/>
      <c r="N79" s="38">
        <f t="shared" si="36"/>
        <v>139.57777777777781</v>
      </c>
      <c r="O79" s="47">
        <f t="shared" ref="O79:O101" si="56">H79/K69</f>
        <v>38.763628882945895</v>
      </c>
      <c r="P79" s="47">
        <f t="shared" ref="P79:P101" si="57">H69/K79</f>
        <v>23.217640503104601</v>
      </c>
      <c r="Q79" s="48">
        <f t="shared" ref="Q79:Q101" si="58">H79/K73</f>
        <v>34.862164662349684</v>
      </c>
      <c r="R79" s="48">
        <f t="shared" ref="R79:R101" si="59">H73/K79</f>
        <v>25.815952873746216</v>
      </c>
      <c r="S79" s="48">
        <f t="shared" ref="S79:S101" si="60">H79/K77</f>
        <v>31.504765089449922</v>
      </c>
      <c r="T79" s="48">
        <f t="shared" ref="T79:T101" si="61">H77/K79</f>
        <v>28.567107148543226</v>
      </c>
      <c r="U79" s="6">
        <f t="shared" si="50"/>
        <v>1884.3000000000004</v>
      </c>
      <c r="V79" s="6">
        <f t="shared" si="50"/>
        <v>1570.2500000000005</v>
      </c>
      <c r="W79" s="6">
        <f t="shared" si="37"/>
        <v>1256.2000000000003</v>
      </c>
      <c r="X79" s="7">
        <f t="shared" si="51"/>
        <v>1884.3000000000004</v>
      </c>
      <c r="Y79" s="7">
        <f t="shared" si="52"/>
        <v>1570.2500000000005</v>
      </c>
      <c r="Z79" s="7">
        <f t="shared" si="38"/>
        <v>1256.2000000000003</v>
      </c>
      <c r="AA79" s="8">
        <f t="shared" si="53"/>
        <v>3768.6000000000008</v>
      </c>
      <c r="AB79" s="8">
        <f t="shared" si="54"/>
        <v>3140.5000000000009</v>
      </c>
      <c r="AC79" s="8">
        <f t="shared" si="39"/>
        <v>2512.4000000000005</v>
      </c>
      <c r="AD79" s="8"/>
      <c r="AE79" s="8">
        <f t="shared" si="55"/>
        <v>50248.000000000015</v>
      </c>
      <c r="AF79" s="8"/>
      <c r="AG79" s="6">
        <f t="shared" si="40"/>
        <v>30</v>
      </c>
      <c r="AH79" s="6">
        <f t="shared" si="41"/>
        <v>5</v>
      </c>
      <c r="AI79" s="6">
        <f t="shared" si="42"/>
        <v>16.666666666666668</v>
      </c>
      <c r="AJ79" s="6">
        <f t="shared" si="43"/>
        <v>6.6666666666666652</v>
      </c>
      <c r="AK79" s="40">
        <f t="shared" si="44"/>
        <v>7.5</v>
      </c>
    </row>
    <row r="80" spans="1:37">
      <c r="A80" s="41">
        <v>77</v>
      </c>
      <c r="B80" s="6">
        <f t="shared" si="45"/>
        <v>354</v>
      </c>
      <c r="C80" s="42">
        <f t="shared" si="46"/>
        <v>1186.8</v>
      </c>
      <c r="D80" s="42">
        <f t="shared" si="35"/>
        <v>420127</v>
      </c>
      <c r="E80" s="42"/>
      <c r="F80" s="34">
        <f t="shared" si="47"/>
        <v>19302</v>
      </c>
      <c r="G80" s="35">
        <f t="shared" si="48"/>
        <v>16085</v>
      </c>
      <c r="H80" s="36">
        <f t="shared" si="49"/>
        <v>12868</v>
      </c>
      <c r="I80" s="37">
        <f t="shared" si="34"/>
        <v>643.4</v>
      </c>
      <c r="J80" s="37">
        <f t="shared" si="34"/>
        <v>536.16666666666663</v>
      </c>
      <c r="K80" s="37">
        <f t="shared" si="34"/>
        <v>428.93333333333334</v>
      </c>
      <c r="L80" s="38"/>
      <c r="M80" s="38"/>
      <c r="N80" s="38">
        <f t="shared" si="36"/>
        <v>142.97777777777779</v>
      </c>
      <c r="O80" s="47">
        <f t="shared" si="56"/>
        <v>38.65038045654785</v>
      </c>
      <c r="P80" s="47">
        <f t="shared" si="57"/>
        <v>23.285669878769042</v>
      </c>
      <c r="Q80" s="48">
        <f t="shared" si="58"/>
        <v>34.803461954561847</v>
      </c>
      <c r="R80" s="48">
        <f t="shared" si="59"/>
        <v>25.859496425240909</v>
      </c>
      <c r="S80" s="48">
        <f t="shared" si="60"/>
        <v>31.487765089722675</v>
      </c>
      <c r="T80" s="48">
        <f t="shared" si="61"/>
        <v>28.582530307740129</v>
      </c>
      <c r="U80" s="6">
        <f t="shared" si="50"/>
        <v>1930.2000000000003</v>
      </c>
      <c r="V80" s="6">
        <f t="shared" si="50"/>
        <v>1608.5000000000002</v>
      </c>
      <c r="W80" s="6">
        <f t="shared" si="37"/>
        <v>1286.8</v>
      </c>
      <c r="X80" s="7">
        <f t="shared" si="51"/>
        <v>1930.2000000000003</v>
      </c>
      <c r="Y80" s="7">
        <f t="shared" si="52"/>
        <v>1608.5000000000002</v>
      </c>
      <c r="Z80" s="7">
        <f t="shared" si="38"/>
        <v>1286.8000000000002</v>
      </c>
      <c r="AA80" s="8">
        <f t="shared" si="53"/>
        <v>3860.4000000000005</v>
      </c>
      <c r="AB80" s="8">
        <f t="shared" si="54"/>
        <v>3217.0000000000005</v>
      </c>
      <c r="AC80" s="8">
        <f t="shared" si="39"/>
        <v>2573.6000000000004</v>
      </c>
      <c r="AD80" s="8"/>
      <c r="AE80" s="8">
        <f t="shared" si="55"/>
        <v>51472.000000000007</v>
      </c>
      <c r="AF80" s="8"/>
      <c r="AG80" s="6">
        <f t="shared" si="40"/>
        <v>29.999999999999996</v>
      </c>
      <c r="AH80" s="6">
        <f t="shared" si="41"/>
        <v>4.9999999999999991</v>
      </c>
      <c r="AI80" s="6">
        <f t="shared" si="42"/>
        <v>16.666666666666664</v>
      </c>
      <c r="AJ80" s="6">
        <f t="shared" si="43"/>
        <v>6.6666666666666661</v>
      </c>
      <c r="AK80" s="40">
        <f t="shared" si="44"/>
        <v>7.4999999999999991</v>
      </c>
    </row>
    <row r="81" spans="1:37">
      <c r="A81" s="41">
        <v>78</v>
      </c>
      <c r="B81" s="6">
        <f t="shared" si="45"/>
        <v>358</v>
      </c>
      <c r="C81" s="42">
        <f t="shared" si="46"/>
        <v>1217.8</v>
      </c>
      <c r="D81" s="42">
        <f t="shared" si="35"/>
        <v>435972</v>
      </c>
      <c r="E81" s="42"/>
      <c r="F81" s="34">
        <f t="shared" si="47"/>
        <v>19766.999999999996</v>
      </c>
      <c r="G81" s="35">
        <f t="shared" si="48"/>
        <v>16472.499999999996</v>
      </c>
      <c r="H81" s="36">
        <f t="shared" si="49"/>
        <v>13177.999999999998</v>
      </c>
      <c r="I81" s="37">
        <f t="shared" si="34"/>
        <v>658.89999999999986</v>
      </c>
      <c r="J81" s="37">
        <f t="shared" si="34"/>
        <v>549.08333333333326</v>
      </c>
      <c r="K81" s="37">
        <f t="shared" si="34"/>
        <v>439.26666666666659</v>
      </c>
      <c r="L81" s="38"/>
      <c r="M81" s="38"/>
      <c r="N81" s="38">
        <f t="shared" si="36"/>
        <v>146.42222222222219</v>
      </c>
      <c r="O81" s="47">
        <f t="shared" si="56"/>
        <v>38.53967635016572</v>
      </c>
      <c r="P81" s="47">
        <f t="shared" si="57"/>
        <v>23.352557292457128</v>
      </c>
      <c r="Q81" s="48">
        <f t="shared" si="58"/>
        <v>34.746001054666898</v>
      </c>
      <c r="R81" s="48">
        <f t="shared" si="59"/>
        <v>25.902261344665355</v>
      </c>
      <c r="S81" s="48">
        <f t="shared" si="60"/>
        <v>31.471103327495612</v>
      </c>
      <c r="T81" s="48">
        <f t="shared" si="61"/>
        <v>28.597662771285485</v>
      </c>
      <c r="U81" s="6">
        <f t="shared" si="50"/>
        <v>1976.6999999999994</v>
      </c>
      <c r="V81" s="6">
        <f t="shared" si="50"/>
        <v>1647.2499999999991</v>
      </c>
      <c r="W81" s="6">
        <f t="shared" si="37"/>
        <v>1317.7999999999997</v>
      </c>
      <c r="X81" s="7">
        <f t="shared" si="51"/>
        <v>1976.6999999999998</v>
      </c>
      <c r="Y81" s="7">
        <f t="shared" si="52"/>
        <v>1647.25</v>
      </c>
      <c r="Z81" s="7">
        <f t="shared" si="38"/>
        <v>1317.8</v>
      </c>
      <c r="AA81" s="8">
        <f t="shared" si="53"/>
        <v>3953.3999999999992</v>
      </c>
      <c r="AB81" s="8">
        <f t="shared" si="54"/>
        <v>3294.4999999999991</v>
      </c>
      <c r="AC81" s="8">
        <f t="shared" si="39"/>
        <v>2635.5999999999995</v>
      </c>
      <c r="AD81" s="8"/>
      <c r="AE81" s="8">
        <f t="shared" si="55"/>
        <v>52711.999999999993</v>
      </c>
      <c r="AF81" s="8"/>
      <c r="AG81" s="6">
        <f t="shared" si="40"/>
        <v>30.000000000000011</v>
      </c>
      <c r="AH81" s="6">
        <f t="shared" si="41"/>
        <v>5</v>
      </c>
      <c r="AI81" s="6">
        <f t="shared" si="42"/>
        <v>16.666666666666671</v>
      </c>
      <c r="AJ81" s="6">
        <f t="shared" si="43"/>
        <v>6.6666666666666687</v>
      </c>
      <c r="AK81" s="40">
        <f t="shared" si="44"/>
        <v>7.5</v>
      </c>
    </row>
    <row r="82" spans="1:37">
      <c r="A82" s="41">
        <v>79</v>
      </c>
      <c r="B82" s="6">
        <f t="shared" si="45"/>
        <v>362</v>
      </c>
      <c r="C82" s="42">
        <f t="shared" si="46"/>
        <v>1249.2</v>
      </c>
      <c r="D82" s="42">
        <f t="shared" si="35"/>
        <v>452210</v>
      </c>
      <c r="E82" s="42"/>
      <c r="F82" s="34">
        <f t="shared" si="47"/>
        <v>20238</v>
      </c>
      <c r="G82" s="35">
        <f t="shared" si="48"/>
        <v>16865</v>
      </c>
      <c r="H82" s="36">
        <f t="shared" si="49"/>
        <v>13492</v>
      </c>
      <c r="I82" s="37">
        <f t="shared" si="34"/>
        <v>674.6</v>
      </c>
      <c r="J82" s="37">
        <f t="shared" si="34"/>
        <v>562.16666666666663</v>
      </c>
      <c r="K82" s="37">
        <f t="shared" si="34"/>
        <v>449.73333333333335</v>
      </c>
      <c r="L82" s="38"/>
      <c r="M82" s="38"/>
      <c r="N82" s="38">
        <f t="shared" si="36"/>
        <v>149.91111111111113</v>
      </c>
      <c r="O82" s="47">
        <f t="shared" si="56"/>
        <v>38.431447018609951</v>
      </c>
      <c r="P82" s="47">
        <f t="shared" si="57"/>
        <v>23.41832196857397</v>
      </c>
      <c r="Q82" s="48">
        <f t="shared" si="58"/>
        <v>34.689749742886526</v>
      </c>
      <c r="R82" s="48">
        <f t="shared" si="59"/>
        <v>25.944263267121258</v>
      </c>
      <c r="S82" s="48">
        <f t="shared" si="60"/>
        <v>31.454771526266708</v>
      </c>
      <c r="T82" s="48">
        <f t="shared" si="61"/>
        <v>28.612511117699377</v>
      </c>
      <c r="U82" s="6">
        <f t="shared" si="50"/>
        <v>2023.8000000000002</v>
      </c>
      <c r="V82" s="6">
        <f t="shared" si="50"/>
        <v>1686.5</v>
      </c>
      <c r="W82" s="6">
        <f t="shared" si="37"/>
        <v>1349.2</v>
      </c>
      <c r="X82" s="7">
        <f t="shared" si="51"/>
        <v>2023.8000000000002</v>
      </c>
      <c r="Y82" s="7">
        <f t="shared" si="52"/>
        <v>1686.5</v>
      </c>
      <c r="Z82" s="7">
        <f t="shared" si="38"/>
        <v>1349.2</v>
      </c>
      <c r="AA82" s="8">
        <f t="shared" si="53"/>
        <v>4047.6000000000004</v>
      </c>
      <c r="AB82" s="8">
        <f t="shared" si="54"/>
        <v>3373</v>
      </c>
      <c r="AC82" s="8">
        <f t="shared" si="39"/>
        <v>2698.4</v>
      </c>
      <c r="AD82" s="8"/>
      <c r="AE82" s="8">
        <f t="shared" si="55"/>
        <v>53968</v>
      </c>
      <c r="AF82" s="8"/>
      <c r="AG82" s="6">
        <f t="shared" si="40"/>
        <v>30.000000000000004</v>
      </c>
      <c r="AH82" s="6">
        <f t="shared" si="41"/>
        <v>4.9999999999999991</v>
      </c>
      <c r="AI82" s="6">
        <f t="shared" si="42"/>
        <v>16.666666666666664</v>
      </c>
      <c r="AJ82" s="6">
        <f t="shared" si="43"/>
        <v>6.666666666666667</v>
      </c>
      <c r="AK82" s="40">
        <f t="shared" si="44"/>
        <v>7.4999999999999982</v>
      </c>
    </row>
    <row r="83" spans="1:37">
      <c r="A83" s="57">
        <v>80</v>
      </c>
      <c r="B83" s="6">
        <f t="shared" si="45"/>
        <v>366</v>
      </c>
      <c r="C83" s="58">
        <f t="shared" si="46"/>
        <v>1281</v>
      </c>
      <c r="D83" s="58">
        <f t="shared" si="35"/>
        <v>468846</v>
      </c>
      <c r="E83" s="58"/>
      <c r="F83" s="34">
        <f t="shared" si="47"/>
        <v>20715</v>
      </c>
      <c r="G83" s="35">
        <f t="shared" si="48"/>
        <v>17262.5</v>
      </c>
      <c r="H83" s="36">
        <f t="shared" si="49"/>
        <v>13810</v>
      </c>
      <c r="I83" s="37">
        <f t="shared" si="34"/>
        <v>690.5</v>
      </c>
      <c r="J83" s="37">
        <f t="shared" si="34"/>
        <v>575.41666666666663</v>
      </c>
      <c r="K83" s="37">
        <f t="shared" si="34"/>
        <v>460.33333333333331</v>
      </c>
      <c r="L83" s="38"/>
      <c r="M83" s="38"/>
      <c r="N83" s="38">
        <f t="shared" si="36"/>
        <v>153.44444444444443</v>
      </c>
      <c r="O83" s="47">
        <f t="shared" si="56"/>
        <v>38.325624421831641</v>
      </c>
      <c r="P83" s="47">
        <f t="shared" si="57"/>
        <v>23.482983345401884</v>
      </c>
      <c r="Q83" s="48">
        <f t="shared" si="58"/>
        <v>34.634676475505763</v>
      </c>
      <c r="R83" s="48">
        <f t="shared" si="59"/>
        <v>25.985517740767566</v>
      </c>
      <c r="S83" s="48">
        <f t="shared" si="60"/>
        <v>31.438761572317503</v>
      </c>
      <c r="T83" s="48">
        <f t="shared" si="61"/>
        <v>28.627081824764659</v>
      </c>
      <c r="U83" s="6">
        <f t="shared" si="50"/>
        <v>2071.5</v>
      </c>
      <c r="V83" s="6">
        <f t="shared" si="50"/>
        <v>1726.25</v>
      </c>
      <c r="W83" s="6">
        <f t="shared" si="37"/>
        <v>1381</v>
      </c>
      <c r="X83" s="7">
        <f t="shared" si="51"/>
        <v>2071.5</v>
      </c>
      <c r="Y83" s="7">
        <f t="shared" si="52"/>
        <v>1726.25</v>
      </c>
      <c r="Z83" s="7">
        <f t="shared" si="38"/>
        <v>1381</v>
      </c>
      <c r="AA83" s="8">
        <f t="shared" si="53"/>
        <v>4143</v>
      </c>
      <c r="AB83" s="8">
        <f t="shared" si="54"/>
        <v>3452.5</v>
      </c>
      <c r="AC83" s="8">
        <f t="shared" si="39"/>
        <v>2762</v>
      </c>
      <c r="AD83" s="8"/>
      <c r="AE83" s="8">
        <f t="shared" si="55"/>
        <v>55240</v>
      </c>
      <c r="AF83" s="8"/>
      <c r="AG83" s="6">
        <f t="shared" si="40"/>
        <v>30</v>
      </c>
      <c r="AH83" s="6">
        <f t="shared" si="41"/>
        <v>5</v>
      </c>
      <c r="AI83" s="6">
        <f t="shared" si="42"/>
        <v>16.666666666666668</v>
      </c>
      <c r="AJ83" s="6">
        <f t="shared" si="43"/>
        <v>6.666666666666667</v>
      </c>
      <c r="AK83" s="40">
        <f t="shared" si="44"/>
        <v>7.5</v>
      </c>
    </row>
    <row r="84" spans="1:37">
      <c r="A84" s="41">
        <v>81</v>
      </c>
      <c r="B84" s="6">
        <f t="shared" si="45"/>
        <v>370</v>
      </c>
      <c r="C84" s="42">
        <f t="shared" si="46"/>
        <v>1313.2</v>
      </c>
      <c r="D84" s="42">
        <f t="shared" si="35"/>
        <v>485884</v>
      </c>
      <c r="E84" s="42"/>
      <c r="F84" s="34">
        <f t="shared" si="47"/>
        <v>21198.000000000004</v>
      </c>
      <c r="G84" s="35">
        <f t="shared" si="48"/>
        <v>17665.000000000004</v>
      </c>
      <c r="H84" s="36">
        <f t="shared" si="49"/>
        <v>14132.000000000002</v>
      </c>
      <c r="I84" s="37">
        <f t="shared" si="34"/>
        <v>706.60000000000014</v>
      </c>
      <c r="J84" s="37">
        <f t="shared" si="34"/>
        <v>588.83333333333348</v>
      </c>
      <c r="K84" s="37">
        <f t="shared" si="34"/>
        <v>471.06666666666672</v>
      </c>
      <c r="L84" s="38"/>
      <c r="M84" s="38"/>
      <c r="N84" s="38">
        <f t="shared" si="36"/>
        <v>157.02222222222224</v>
      </c>
      <c r="O84" s="47">
        <f t="shared" si="56"/>
        <v>38.222142084385148</v>
      </c>
      <c r="P84" s="47">
        <f t="shared" si="57"/>
        <v>23.546560996320405</v>
      </c>
      <c r="Q84" s="48">
        <f t="shared" si="58"/>
        <v>34.580750407830344</v>
      </c>
      <c r="R84" s="48">
        <f t="shared" si="59"/>
        <v>26.026040192470983</v>
      </c>
      <c r="S84" s="48">
        <f t="shared" si="60"/>
        <v>31.423065520308334</v>
      </c>
      <c r="T84" s="48">
        <f t="shared" si="61"/>
        <v>28.641381262383241</v>
      </c>
      <c r="U84" s="6">
        <f t="shared" si="50"/>
        <v>2119.8000000000002</v>
      </c>
      <c r="V84" s="6">
        <f t="shared" si="50"/>
        <v>1766.5000000000005</v>
      </c>
      <c r="W84" s="6">
        <f t="shared" si="37"/>
        <v>1413.2000000000003</v>
      </c>
      <c r="X84" s="7">
        <f t="shared" si="51"/>
        <v>2119.8000000000002</v>
      </c>
      <c r="Y84" s="7">
        <f t="shared" si="52"/>
        <v>1766.5000000000005</v>
      </c>
      <c r="Z84" s="7">
        <f t="shared" si="38"/>
        <v>1413.2000000000003</v>
      </c>
      <c r="AA84" s="8">
        <f t="shared" si="53"/>
        <v>4239.6000000000004</v>
      </c>
      <c r="AB84" s="8">
        <f t="shared" si="54"/>
        <v>3533.0000000000009</v>
      </c>
      <c r="AC84" s="8">
        <f t="shared" si="39"/>
        <v>2826.4000000000005</v>
      </c>
      <c r="AD84" s="8"/>
      <c r="AE84" s="8">
        <f t="shared" si="55"/>
        <v>56528.000000000015</v>
      </c>
      <c r="AF84" s="8"/>
      <c r="AG84" s="6">
        <f t="shared" si="40"/>
        <v>29.999999999999989</v>
      </c>
      <c r="AH84" s="6">
        <f t="shared" si="41"/>
        <v>5.0000000000000009</v>
      </c>
      <c r="AI84" s="6">
        <f t="shared" si="42"/>
        <v>16.666666666666668</v>
      </c>
      <c r="AJ84" s="6">
        <f t="shared" si="43"/>
        <v>6.6666666666666652</v>
      </c>
      <c r="AK84" s="40">
        <f t="shared" si="44"/>
        <v>7.5000000000000009</v>
      </c>
    </row>
    <row r="85" spans="1:37">
      <c r="A85" s="41">
        <v>82</v>
      </c>
      <c r="B85" s="6">
        <f t="shared" si="45"/>
        <v>374</v>
      </c>
      <c r="C85" s="42">
        <f t="shared" si="46"/>
        <v>1345.8000000000002</v>
      </c>
      <c r="D85" s="42">
        <f t="shared" si="35"/>
        <v>503329</v>
      </c>
      <c r="E85" s="42"/>
      <c r="F85" s="34">
        <f t="shared" si="47"/>
        <v>21687.000000000004</v>
      </c>
      <c r="G85" s="35">
        <f t="shared" si="48"/>
        <v>18072.500000000004</v>
      </c>
      <c r="H85" s="36">
        <f t="shared" si="49"/>
        <v>14458.000000000002</v>
      </c>
      <c r="I85" s="37">
        <f t="shared" si="34"/>
        <v>722.90000000000009</v>
      </c>
      <c r="J85" s="37">
        <f t="shared" si="34"/>
        <v>602.41666666666674</v>
      </c>
      <c r="K85" s="37">
        <f t="shared" si="34"/>
        <v>481.93333333333339</v>
      </c>
      <c r="L85" s="38"/>
      <c r="M85" s="38"/>
      <c r="N85" s="38">
        <f t="shared" si="36"/>
        <v>160.64444444444447</v>
      </c>
      <c r="O85" s="47">
        <f t="shared" si="56"/>
        <v>38.12093513798559</v>
      </c>
      <c r="P85" s="47">
        <f t="shared" si="57"/>
        <v>23.609074560796788</v>
      </c>
      <c r="Q85" s="48">
        <f t="shared" si="58"/>
        <v>34.527941410603404</v>
      </c>
      <c r="R85" s="48">
        <f t="shared" si="59"/>
        <v>26.06584589846452</v>
      </c>
      <c r="S85" s="48">
        <f t="shared" si="60"/>
        <v>31.407675597393197</v>
      </c>
      <c r="T85" s="48">
        <f t="shared" si="61"/>
        <v>28.655415686816983</v>
      </c>
      <c r="U85" s="6">
        <f t="shared" si="50"/>
        <v>2168.7000000000003</v>
      </c>
      <c r="V85" s="6">
        <f t="shared" si="50"/>
        <v>1807.2500000000002</v>
      </c>
      <c r="W85" s="6">
        <f t="shared" si="37"/>
        <v>1445.8000000000002</v>
      </c>
      <c r="X85" s="7">
        <f t="shared" si="51"/>
        <v>2168.7000000000003</v>
      </c>
      <c r="Y85" s="7">
        <f t="shared" si="52"/>
        <v>1807.2500000000002</v>
      </c>
      <c r="Z85" s="7">
        <f t="shared" si="38"/>
        <v>1445.8000000000002</v>
      </c>
      <c r="AA85" s="8">
        <f t="shared" si="53"/>
        <v>4337.4000000000005</v>
      </c>
      <c r="AB85" s="8">
        <f t="shared" si="54"/>
        <v>3614.5000000000005</v>
      </c>
      <c r="AC85" s="8">
        <f t="shared" si="39"/>
        <v>2891.6000000000004</v>
      </c>
      <c r="AD85" s="8"/>
      <c r="AE85" s="8">
        <f t="shared" si="55"/>
        <v>57832.000000000007</v>
      </c>
      <c r="AF85" s="8"/>
      <c r="AG85" s="6">
        <f t="shared" si="40"/>
        <v>30</v>
      </c>
      <c r="AH85" s="6">
        <f t="shared" si="41"/>
        <v>5</v>
      </c>
      <c r="AI85" s="6">
        <f t="shared" si="42"/>
        <v>16.666666666666668</v>
      </c>
      <c r="AJ85" s="6">
        <f t="shared" si="43"/>
        <v>6.666666666666667</v>
      </c>
      <c r="AK85" s="40">
        <f t="shared" si="44"/>
        <v>7.5</v>
      </c>
    </row>
    <row r="86" spans="1:37">
      <c r="A86" s="41">
        <v>83</v>
      </c>
      <c r="B86" s="6">
        <f t="shared" si="45"/>
        <v>378</v>
      </c>
      <c r="C86" s="42">
        <f t="shared" si="46"/>
        <v>1378.8000000000002</v>
      </c>
      <c r="D86" s="42">
        <f t="shared" si="35"/>
        <v>521186</v>
      </c>
      <c r="E86" s="42"/>
      <c r="F86" s="34">
        <f t="shared" si="47"/>
        <v>22182.000000000004</v>
      </c>
      <c r="G86" s="35">
        <f t="shared" si="48"/>
        <v>18485.000000000004</v>
      </c>
      <c r="H86" s="36">
        <f t="shared" si="49"/>
        <v>14788.000000000002</v>
      </c>
      <c r="I86" s="37">
        <f t="shared" si="34"/>
        <v>739.40000000000009</v>
      </c>
      <c r="J86" s="37">
        <f t="shared" si="34"/>
        <v>616.16666666666674</v>
      </c>
      <c r="K86" s="37">
        <f t="shared" si="34"/>
        <v>492.93333333333339</v>
      </c>
      <c r="L86" s="38"/>
      <c r="M86" s="38"/>
      <c r="N86" s="38">
        <f t="shared" si="36"/>
        <v>164.31111111111113</v>
      </c>
      <c r="O86" s="47">
        <f t="shared" si="56"/>
        <v>38.021940349674324</v>
      </c>
      <c r="P86" s="47">
        <f t="shared" si="57"/>
        <v>23.670543684068161</v>
      </c>
      <c r="Q86" s="48">
        <f t="shared" si="58"/>
        <v>34.476220080820646</v>
      </c>
      <c r="R86" s="48">
        <f t="shared" si="59"/>
        <v>26.104949959426559</v>
      </c>
      <c r="S86" s="48">
        <f t="shared" si="60"/>
        <v>31.392584206057176</v>
      </c>
      <c r="T86" s="48">
        <f t="shared" si="61"/>
        <v>28.669191236137408</v>
      </c>
      <c r="U86" s="6">
        <f t="shared" si="50"/>
        <v>2218.2000000000003</v>
      </c>
      <c r="V86" s="6">
        <f t="shared" si="50"/>
        <v>1848.5000000000002</v>
      </c>
      <c r="W86" s="6">
        <f t="shared" si="37"/>
        <v>1478.8000000000002</v>
      </c>
      <c r="X86" s="7">
        <f t="shared" si="51"/>
        <v>2218.2000000000003</v>
      </c>
      <c r="Y86" s="7">
        <f t="shared" si="52"/>
        <v>1848.5000000000002</v>
      </c>
      <c r="Z86" s="7">
        <f t="shared" si="38"/>
        <v>1478.8000000000002</v>
      </c>
      <c r="AA86" s="8">
        <f t="shared" si="53"/>
        <v>4436.4000000000005</v>
      </c>
      <c r="AB86" s="8">
        <f t="shared" si="54"/>
        <v>3697.0000000000005</v>
      </c>
      <c r="AC86" s="8">
        <f t="shared" si="39"/>
        <v>2957.6000000000004</v>
      </c>
      <c r="AD86" s="8"/>
      <c r="AE86" s="8">
        <f t="shared" si="55"/>
        <v>59152.000000000007</v>
      </c>
      <c r="AF86" s="8"/>
      <c r="AG86" s="6">
        <f t="shared" si="40"/>
        <v>30</v>
      </c>
      <c r="AH86" s="6">
        <f t="shared" si="41"/>
        <v>5</v>
      </c>
      <c r="AI86" s="6">
        <f t="shared" si="42"/>
        <v>16.666666666666668</v>
      </c>
      <c r="AJ86" s="6">
        <f t="shared" si="43"/>
        <v>6.666666666666667</v>
      </c>
      <c r="AK86" s="40">
        <f t="shared" si="44"/>
        <v>7.5</v>
      </c>
    </row>
    <row r="87" spans="1:37">
      <c r="A87" s="41">
        <v>84</v>
      </c>
      <c r="B87" s="6">
        <f t="shared" si="45"/>
        <v>382</v>
      </c>
      <c r="C87" s="42">
        <f t="shared" si="46"/>
        <v>1412.2</v>
      </c>
      <c r="D87" s="42">
        <f t="shared" si="35"/>
        <v>539460</v>
      </c>
      <c r="E87" s="42"/>
      <c r="F87" s="34">
        <f t="shared" si="47"/>
        <v>22683</v>
      </c>
      <c r="G87" s="35">
        <f t="shared" si="48"/>
        <v>18902.5</v>
      </c>
      <c r="H87" s="36">
        <f t="shared" si="49"/>
        <v>15122</v>
      </c>
      <c r="I87" s="37">
        <f t="shared" si="34"/>
        <v>756.1</v>
      </c>
      <c r="J87" s="37">
        <f t="shared" si="34"/>
        <v>630.08333333333337</v>
      </c>
      <c r="K87" s="37">
        <f t="shared" si="34"/>
        <v>504.06666666666666</v>
      </c>
      <c r="L87" s="38"/>
      <c r="M87" s="38"/>
      <c r="N87" s="38">
        <f t="shared" si="36"/>
        <v>168.02222222222221</v>
      </c>
      <c r="O87" s="47">
        <f t="shared" si="56"/>
        <v>37.9250961377696</v>
      </c>
      <c r="P87" s="47">
        <f t="shared" si="57"/>
        <v>23.730987964554956</v>
      </c>
      <c r="Q87" s="48">
        <f t="shared" si="58"/>
        <v>34.425557747761424</v>
      </c>
      <c r="R87" s="48">
        <f t="shared" si="59"/>
        <v>26.143367279460385</v>
      </c>
      <c r="S87" s="48">
        <f t="shared" si="60"/>
        <v>31.377783925854196</v>
      </c>
      <c r="T87" s="48">
        <f t="shared" si="61"/>
        <v>28.682713926729271</v>
      </c>
      <c r="U87" s="6">
        <f t="shared" si="50"/>
        <v>2268.3000000000002</v>
      </c>
      <c r="V87" s="6">
        <f t="shared" si="50"/>
        <v>1890.25</v>
      </c>
      <c r="W87" s="6">
        <f t="shared" si="37"/>
        <v>1512.2</v>
      </c>
      <c r="X87" s="7">
        <f t="shared" si="51"/>
        <v>2268.3000000000002</v>
      </c>
      <c r="Y87" s="7">
        <f t="shared" si="52"/>
        <v>1890.25</v>
      </c>
      <c r="Z87" s="7">
        <f t="shared" si="38"/>
        <v>1512.2</v>
      </c>
      <c r="AA87" s="8">
        <f t="shared" si="53"/>
        <v>4536.6000000000004</v>
      </c>
      <c r="AB87" s="8">
        <f t="shared" si="54"/>
        <v>3780.5</v>
      </c>
      <c r="AC87" s="8">
        <f t="shared" si="39"/>
        <v>3024.4</v>
      </c>
      <c r="AD87" s="8"/>
      <c r="AE87" s="8">
        <f t="shared" si="55"/>
        <v>60488</v>
      </c>
      <c r="AF87" s="8"/>
      <c r="AG87" s="6">
        <f t="shared" si="40"/>
        <v>30.000000000000004</v>
      </c>
      <c r="AH87" s="6">
        <f t="shared" si="41"/>
        <v>4.9999999999999991</v>
      </c>
      <c r="AI87" s="6">
        <f t="shared" si="42"/>
        <v>16.666666666666664</v>
      </c>
      <c r="AJ87" s="6">
        <f t="shared" si="43"/>
        <v>6.6666666666666661</v>
      </c>
      <c r="AK87" s="40">
        <f t="shared" si="44"/>
        <v>7.4999999999999982</v>
      </c>
    </row>
    <row r="88" spans="1:37">
      <c r="A88" s="41">
        <v>85</v>
      </c>
      <c r="B88" s="6">
        <f t="shared" si="45"/>
        <v>386</v>
      </c>
      <c r="C88" s="42">
        <f t="shared" si="46"/>
        <v>1446</v>
      </c>
      <c r="D88" s="42">
        <f t="shared" si="35"/>
        <v>558156</v>
      </c>
      <c r="E88" s="42"/>
      <c r="F88" s="34">
        <f t="shared" si="47"/>
        <v>23190</v>
      </c>
      <c r="G88" s="35">
        <f t="shared" si="48"/>
        <v>19325</v>
      </c>
      <c r="H88" s="36">
        <f t="shared" si="49"/>
        <v>15460</v>
      </c>
      <c r="I88" s="37">
        <f t="shared" si="34"/>
        <v>773</v>
      </c>
      <c r="J88" s="37">
        <f t="shared" si="34"/>
        <v>644.16666666666663</v>
      </c>
      <c r="K88" s="37">
        <f t="shared" si="34"/>
        <v>515.33333333333337</v>
      </c>
      <c r="L88" s="38"/>
      <c r="M88" s="38"/>
      <c r="N88" s="38">
        <f t="shared" si="36"/>
        <v>171.7777777777778</v>
      </c>
      <c r="O88" s="47">
        <f t="shared" si="56"/>
        <v>37.830342577487762</v>
      </c>
      <c r="P88" s="47">
        <f t="shared" si="57"/>
        <v>23.790426908150064</v>
      </c>
      <c r="Q88" s="48">
        <f t="shared" si="58"/>
        <v>34.375926474948116</v>
      </c>
      <c r="R88" s="48">
        <f t="shared" si="59"/>
        <v>26.181112548512289</v>
      </c>
      <c r="S88" s="48">
        <f t="shared" si="60"/>
        <v>31.3632675142007</v>
      </c>
      <c r="T88" s="48">
        <f t="shared" si="61"/>
        <v>28.695989650711514</v>
      </c>
      <c r="U88" s="6">
        <f t="shared" si="50"/>
        <v>2319</v>
      </c>
      <c r="V88" s="6">
        <f t="shared" si="50"/>
        <v>1932.5</v>
      </c>
      <c r="W88" s="6">
        <f t="shared" si="37"/>
        <v>1546</v>
      </c>
      <c r="X88" s="7">
        <f t="shared" si="51"/>
        <v>2319</v>
      </c>
      <c r="Y88" s="7">
        <f t="shared" si="52"/>
        <v>1932.5</v>
      </c>
      <c r="Z88" s="7">
        <f t="shared" si="38"/>
        <v>1546</v>
      </c>
      <c r="AA88" s="8">
        <f t="shared" si="53"/>
        <v>4638</v>
      </c>
      <c r="AB88" s="8">
        <f t="shared" si="54"/>
        <v>3865</v>
      </c>
      <c r="AC88" s="8">
        <f t="shared" si="39"/>
        <v>3092</v>
      </c>
      <c r="AD88" s="8"/>
      <c r="AE88" s="8">
        <f t="shared" si="55"/>
        <v>61840</v>
      </c>
      <c r="AF88" s="8"/>
      <c r="AG88" s="6">
        <f t="shared" si="40"/>
        <v>30</v>
      </c>
      <c r="AH88" s="6">
        <f t="shared" si="41"/>
        <v>5</v>
      </c>
      <c r="AI88" s="6">
        <f t="shared" si="42"/>
        <v>16.666666666666668</v>
      </c>
      <c r="AJ88" s="6">
        <f t="shared" si="43"/>
        <v>6.666666666666667</v>
      </c>
      <c r="AK88" s="40">
        <f t="shared" si="44"/>
        <v>7.5</v>
      </c>
    </row>
    <row r="89" spans="1:37">
      <c r="A89" s="41">
        <v>86</v>
      </c>
      <c r="B89" s="6">
        <f t="shared" si="45"/>
        <v>390</v>
      </c>
      <c r="C89" s="42">
        <f t="shared" si="46"/>
        <v>1480.2</v>
      </c>
      <c r="D89" s="42">
        <f t="shared" si="35"/>
        <v>577278</v>
      </c>
      <c r="E89" s="42"/>
      <c r="F89" s="34">
        <f t="shared" si="47"/>
        <v>23703.000000000004</v>
      </c>
      <c r="G89" s="35">
        <f t="shared" si="48"/>
        <v>19752.500000000004</v>
      </c>
      <c r="H89" s="36">
        <f t="shared" si="49"/>
        <v>15802.000000000002</v>
      </c>
      <c r="I89" s="37">
        <f t="shared" si="34"/>
        <v>790.10000000000014</v>
      </c>
      <c r="J89" s="37">
        <f t="shared" si="34"/>
        <v>658.41666666666674</v>
      </c>
      <c r="K89" s="37">
        <f t="shared" si="34"/>
        <v>526.73333333333335</v>
      </c>
      <c r="L89" s="38"/>
      <c r="M89" s="38"/>
      <c r="N89" s="38">
        <f t="shared" si="36"/>
        <v>175.57777777777778</v>
      </c>
      <c r="O89" s="47">
        <f t="shared" si="56"/>
        <v>37.737621397866583</v>
      </c>
      <c r="P89" s="47">
        <f t="shared" si="57"/>
        <v>23.848879888621695</v>
      </c>
      <c r="Q89" s="48">
        <f t="shared" si="58"/>
        <v>34.327299058653153</v>
      </c>
      <c r="R89" s="48">
        <f t="shared" si="59"/>
        <v>26.218200227819263</v>
      </c>
      <c r="S89" s="48">
        <f t="shared" si="60"/>
        <v>31.349027906361595</v>
      </c>
      <c r="T89" s="48">
        <f t="shared" si="61"/>
        <v>28.709024174155168</v>
      </c>
      <c r="U89" s="6">
        <f t="shared" si="50"/>
        <v>2370.3000000000002</v>
      </c>
      <c r="V89" s="6">
        <f t="shared" si="50"/>
        <v>1975.2500000000005</v>
      </c>
      <c r="W89" s="6">
        <f t="shared" si="37"/>
        <v>1580.2</v>
      </c>
      <c r="X89" s="7">
        <f t="shared" si="51"/>
        <v>2370.3000000000002</v>
      </c>
      <c r="Y89" s="7">
        <f t="shared" si="52"/>
        <v>1975.2500000000005</v>
      </c>
      <c r="Z89" s="7">
        <f t="shared" si="38"/>
        <v>1580.2000000000003</v>
      </c>
      <c r="AA89" s="8">
        <f t="shared" si="53"/>
        <v>4740.6000000000004</v>
      </c>
      <c r="AB89" s="8">
        <f t="shared" si="54"/>
        <v>3950.5000000000009</v>
      </c>
      <c r="AC89" s="8">
        <f t="shared" si="39"/>
        <v>3160.4000000000005</v>
      </c>
      <c r="AD89" s="8"/>
      <c r="AE89" s="8">
        <f t="shared" si="55"/>
        <v>63208.000000000015</v>
      </c>
      <c r="AF89" s="8"/>
      <c r="AG89" s="6">
        <f t="shared" si="40"/>
        <v>29.999999999999989</v>
      </c>
      <c r="AH89" s="6">
        <f t="shared" si="41"/>
        <v>5</v>
      </c>
      <c r="AI89" s="6">
        <f t="shared" si="42"/>
        <v>16.666666666666668</v>
      </c>
      <c r="AJ89" s="6">
        <f t="shared" si="43"/>
        <v>6.6666666666666661</v>
      </c>
      <c r="AK89" s="40">
        <f t="shared" si="44"/>
        <v>7.5000000000000009</v>
      </c>
    </row>
    <row r="90" spans="1:37">
      <c r="A90" s="41">
        <v>87</v>
      </c>
      <c r="B90" s="6">
        <f t="shared" si="45"/>
        <v>394</v>
      </c>
      <c r="C90" s="42">
        <f t="shared" si="46"/>
        <v>1514.8000000000002</v>
      </c>
      <c r="D90" s="42">
        <f t="shared" si="35"/>
        <v>596831</v>
      </c>
      <c r="E90" s="42"/>
      <c r="F90" s="34">
        <f t="shared" si="47"/>
        <v>24222.000000000007</v>
      </c>
      <c r="G90" s="35">
        <f t="shared" si="48"/>
        <v>20185.000000000004</v>
      </c>
      <c r="H90" s="36">
        <f t="shared" si="49"/>
        <v>16148.000000000004</v>
      </c>
      <c r="I90" s="37">
        <f t="shared" si="34"/>
        <v>807.4000000000002</v>
      </c>
      <c r="J90" s="37">
        <f t="shared" si="34"/>
        <v>672.83333333333348</v>
      </c>
      <c r="K90" s="37">
        <f t="shared" si="34"/>
        <v>538.26666666666677</v>
      </c>
      <c r="L90" s="38"/>
      <c r="M90" s="38"/>
      <c r="N90" s="38">
        <f t="shared" si="36"/>
        <v>179.42222222222225</v>
      </c>
      <c r="O90" s="47">
        <f t="shared" si="56"/>
        <v>37.646875971401933</v>
      </c>
      <c r="P90" s="47">
        <f t="shared" si="57"/>
        <v>23.906366113450577</v>
      </c>
      <c r="Q90" s="48">
        <f t="shared" si="58"/>
        <v>34.279649023492787</v>
      </c>
      <c r="R90" s="48">
        <f t="shared" si="59"/>
        <v>26.254644538023282</v>
      </c>
      <c r="S90" s="48">
        <f t="shared" si="60"/>
        <v>31.33505821474774</v>
      </c>
      <c r="T90" s="48">
        <f t="shared" si="61"/>
        <v>28.721823135992068</v>
      </c>
      <c r="U90" s="6">
        <f t="shared" si="50"/>
        <v>2422.1999999999998</v>
      </c>
      <c r="V90" s="6">
        <f t="shared" si="50"/>
        <v>2018.5</v>
      </c>
      <c r="W90" s="6">
        <f t="shared" si="37"/>
        <v>1614.8000000000002</v>
      </c>
      <c r="X90" s="7">
        <f t="shared" si="51"/>
        <v>2422.2000000000007</v>
      </c>
      <c r="Y90" s="7">
        <f t="shared" si="52"/>
        <v>2018.5000000000005</v>
      </c>
      <c r="Z90" s="7">
        <f t="shared" si="38"/>
        <v>1614.8000000000004</v>
      </c>
      <c r="AA90" s="8">
        <f t="shared" si="53"/>
        <v>4844.4000000000005</v>
      </c>
      <c r="AB90" s="8">
        <f t="shared" si="54"/>
        <v>4037.0000000000005</v>
      </c>
      <c r="AC90" s="8">
        <f t="shared" si="39"/>
        <v>3229.6000000000004</v>
      </c>
      <c r="AD90" s="8"/>
      <c r="AE90" s="8">
        <f t="shared" si="55"/>
        <v>64592.000000000015</v>
      </c>
      <c r="AF90" s="8"/>
      <c r="AG90" s="6">
        <f t="shared" si="40"/>
        <v>30.000000000000021</v>
      </c>
      <c r="AH90" s="6">
        <f t="shared" si="41"/>
        <v>5.0000000000000009</v>
      </c>
      <c r="AI90" s="6">
        <f t="shared" si="42"/>
        <v>16.666666666666671</v>
      </c>
      <c r="AJ90" s="6">
        <f t="shared" si="43"/>
        <v>6.6666666666666687</v>
      </c>
      <c r="AK90" s="40">
        <f t="shared" si="44"/>
        <v>7.5000000000000018</v>
      </c>
    </row>
    <row r="91" spans="1:37">
      <c r="A91" s="41">
        <v>88</v>
      </c>
      <c r="B91" s="6">
        <f t="shared" si="45"/>
        <v>398</v>
      </c>
      <c r="C91" s="42">
        <f t="shared" si="46"/>
        <v>1549.8000000000002</v>
      </c>
      <c r="D91" s="42">
        <f t="shared" si="35"/>
        <v>616820</v>
      </c>
      <c r="E91" s="42"/>
      <c r="F91" s="34">
        <f t="shared" si="47"/>
        <v>24747.000000000007</v>
      </c>
      <c r="G91" s="35">
        <f t="shared" si="48"/>
        <v>20622.500000000004</v>
      </c>
      <c r="H91" s="36">
        <f t="shared" si="49"/>
        <v>16498.000000000004</v>
      </c>
      <c r="I91" s="37">
        <f t="shared" si="34"/>
        <v>824.9000000000002</v>
      </c>
      <c r="J91" s="37">
        <f t="shared" si="34"/>
        <v>687.41666666666674</v>
      </c>
      <c r="K91" s="37">
        <f t="shared" si="34"/>
        <v>549.93333333333351</v>
      </c>
      <c r="L91" s="38"/>
      <c r="M91" s="38"/>
      <c r="N91" s="38">
        <f t="shared" si="36"/>
        <v>183.31111111111116</v>
      </c>
      <c r="O91" s="47">
        <f t="shared" si="56"/>
        <v>37.558051297617254</v>
      </c>
      <c r="P91" s="47">
        <f t="shared" si="57"/>
        <v>23.96290459449629</v>
      </c>
      <c r="Q91" s="48">
        <f t="shared" si="58"/>
        <v>34.232950615576158</v>
      </c>
      <c r="R91" s="48">
        <f t="shared" si="59"/>
        <v>26.290459449630251</v>
      </c>
      <c r="S91" s="48">
        <f t="shared" si="60"/>
        <v>31.32135172762942</v>
      </c>
      <c r="T91" s="48">
        <f t="shared" si="61"/>
        <v>28.734392047520906</v>
      </c>
      <c r="U91" s="6">
        <f t="shared" si="50"/>
        <v>2474.7000000000007</v>
      </c>
      <c r="V91" s="6">
        <f t="shared" si="50"/>
        <v>2062.2500000000014</v>
      </c>
      <c r="W91" s="6">
        <f t="shared" si="37"/>
        <v>1649.8000000000006</v>
      </c>
      <c r="X91" s="7">
        <f t="shared" si="51"/>
        <v>2474.7000000000007</v>
      </c>
      <c r="Y91" s="7">
        <f t="shared" si="52"/>
        <v>2062.2500000000005</v>
      </c>
      <c r="Z91" s="7">
        <f t="shared" si="38"/>
        <v>1649.8000000000004</v>
      </c>
      <c r="AA91" s="8">
        <f t="shared" si="53"/>
        <v>4949.4000000000015</v>
      </c>
      <c r="AB91" s="8">
        <f t="shared" si="54"/>
        <v>4124.5000000000018</v>
      </c>
      <c r="AC91" s="8">
        <f t="shared" si="39"/>
        <v>3299.6000000000013</v>
      </c>
      <c r="AD91" s="8"/>
      <c r="AE91" s="8">
        <f t="shared" si="55"/>
        <v>65992.000000000015</v>
      </c>
      <c r="AF91" s="8"/>
      <c r="AG91" s="6">
        <f t="shared" si="40"/>
        <v>29.999999999999989</v>
      </c>
      <c r="AH91" s="6">
        <f t="shared" si="41"/>
        <v>4.9999999999999991</v>
      </c>
      <c r="AI91" s="6">
        <f t="shared" si="42"/>
        <v>16.666666666666657</v>
      </c>
      <c r="AJ91" s="6">
        <f t="shared" si="43"/>
        <v>6.6666666666666634</v>
      </c>
      <c r="AK91" s="40">
        <f t="shared" si="44"/>
        <v>7.4999999999999991</v>
      </c>
    </row>
    <row r="92" spans="1:37">
      <c r="A92" s="41">
        <v>89</v>
      </c>
      <c r="B92" s="6">
        <f t="shared" si="45"/>
        <v>402</v>
      </c>
      <c r="C92" s="42">
        <f t="shared" si="46"/>
        <v>1585.2</v>
      </c>
      <c r="D92" s="42">
        <f t="shared" si="35"/>
        <v>637250</v>
      </c>
      <c r="E92" s="42"/>
      <c r="F92" s="34">
        <f t="shared" si="47"/>
        <v>25278</v>
      </c>
      <c r="G92" s="35">
        <f t="shared" si="48"/>
        <v>21065</v>
      </c>
      <c r="H92" s="36">
        <f t="shared" si="49"/>
        <v>16852</v>
      </c>
      <c r="I92" s="37">
        <f t="shared" si="34"/>
        <v>842.6</v>
      </c>
      <c r="J92" s="37">
        <f t="shared" si="34"/>
        <v>702.16666666666663</v>
      </c>
      <c r="K92" s="37">
        <f t="shared" si="34"/>
        <v>561.73333333333335</v>
      </c>
      <c r="L92" s="38"/>
      <c r="M92" s="38"/>
      <c r="N92" s="38">
        <f t="shared" si="36"/>
        <v>187.24444444444444</v>
      </c>
      <c r="O92" s="47">
        <f t="shared" si="56"/>
        <v>37.471093981618736</v>
      </c>
      <c r="P92" s="47">
        <f t="shared" si="57"/>
        <v>24.018514122952766</v>
      </c>
      <c r="Q92" s="48">
        <f t="shared" si="58"/>
        <v>34.18717879361644</v>
      </c>
      <c r="R92" s="48">
        <f t="shared" si="59"/>
        <v>26.325658675528128</v>
      </c>
      <c r="S92" s="48">
        <f t="shared" si="60"/>
        <v>31.307901907356943</v>
      </c>
      <c r="T92" s="48">
        <f t="shared" si="61"/>
        <v>28.746736292428203</v>
      </c>
      <c r="U92" s="6">
        <f t="shared" si="50"/>
        <v>2527.8000000000002</v>
      </c>
      <c r="V92" s="6">
        <f t="shared" si="50"/>
        <v>2106.5</v>
      </c>
      <c r="W92" s="6">
        <f t="shared" si="37"/>
        <v>1685.2</v>
      </c>
      <c r="X92" s="7">
        <f t="shared" si="51"/>
        <v>2527.8000000000002</v>
      </c>
      <c r="Y92" s="7">
        <f t="shared" si="52"/>
        <v>2106.5</v>
      </c>
      <c r="Z92" s="7">
        <f t="shared" si="38"/>
        <v>1685.2</v>
      </c>
      <c r="AA92" s="8">
        <f t="shared" si="53"/>
        <v>5055.6000000000004</v>
      </c>
      <c r="AB92" s="8">
        <f t="shared" si="54"/>
        <v>4213</v>
      </c>
      <c r="AC92" s="8">
        <f t="shared" si="39"/>
        <v>3370.4</v>
      </c>
      <c r="AD92" s="8"/>
      <c r="AE92" s="8">
        <f t="shared" si="55"/>
        <v>67408</v>
      </c>
      <c r="AF92" s="8"/>
      <c r="AG92" s="6">
        <f t="shared" si="40"/>
        <v>30.000000000000004</v>
      </c>
      <c r="AH92" s="6">
        <f t="shared" si="41"/>
        <v>4.9999999999999991</v>
      </c>
      <c r="AI92" s="6">
        <f t="shared" si="42"/>
        <v>16.666666666666664</v>
      </c>
      <c r="AJ92" s="6">
        <f t="shared" si="43"/>
        <v>6.6666666666666661</v>
      </c>
      <c r="AK92" s="40">
        <f t="shared" si="44"/>
        <v>7.4999999999999991</v>
      </c>
    </row>
    <row r="93" spans="1:37">
      <c r="A93" s="57">
        <v>90</v>
      </c>
      <c r="B93" s="6">
        <f t="shared" si="45"/>
        <v>406</v>
      </c>
      <c r="C93" s="58">
        <f t="shared" si="46"/>
        <v>1621</v>
      </c>
      <c r="D93" s="58">
        <f t="shared" si="35"/>
        <v>658126</v>
      </c>
      <c r="E93" s="58"/>
      <c r="F93" s="34">
        <f t="shared" si="47"/>
        <v>25815</v>
      </c>
      <c r="G93" s="35">
        <f t="shared" si="48"/>
        <v>21512.5</v>
      </c>
      <c r="H93" s="36">
        <f t="shared" si="49"/>
        <v>17210</v>
      </c>
      <c r="I93" s="37">
        <f t="shared" si="34"/>
        <v>860.5</v>
      </c>
      <c r="J93" s="37">
        <f t="shared" si="34"/>
        <v>717.08333333333337</v>
      </c>
      <c r="K93" s="37">
        <f t="shared" si="34"/>
        <v>573.66666666666663</v>
      </c>
      <c r="L93" s="38"/>
      <c r="M93" s="38"/>
      <c r="N93" s="38">
        <f t="shared" si="36"/>
        <v>191.2222222222222</v>
      </c>
      <c r="O93" s="47">
        <f t="shared" si="56"/>
        <v>37.385952208544538</v>
      </c>
      <c r="P93" s="47">
        <f t="shared" si="57"/>
        <v>24.073213248111564</v>
      </c>
      <c r="Q93" s="48">
        <f t="shared" si="58"/>
        <v>34.142309218357362</v>
      </c>
      <c r="R93" s="48">
        <f t="shared" si="59"/>
        <v>26.360255665310866</v>
      </c>
      <c r="S93" s="48">
        <f t="shared" si="60"/>
        <v>31.294702388168254</v>
      </c>
      <c r="T93" s="48">
        <f t="shared" si="61"/>
        <v>28.758861127251606</v>
      </c>
      <c r="U93" s="6">
        <f t="shared" si="50"/>
        <v>2581.5</v>
      </c>
      <c r="V93" s="6">
        <f t="shared" si="50"/>
        <v>2151.25</v>
      </c>
      <c r="W93" s="6">
        <f t="shared" si="37"/>
        <v>1721</v>
      </c>
      <c r="X93" s="7">
        <f t="shared" si="51"/>
        <v>2581.5</v>
      </c>
      <c r="Y93" s="7">
        <f t="shared" si="52"/>
        <v>2151.25</v>
      </c>
      <c r="Z93" s="7">
        <f t="shared" si="38"/>
        <v>1721</v>
      </c>
      <c r="AA93" s="8">
        <f t="shared" si="53"/>
        <v>5163</v>
      </c>
      <c r="AB93" s="8">
        <f t="shared" si="54"/>
        <v>4302.5</v>
      </c>
      <c r="AC93" s="8">
        <f t="shared" si="39"/>
        <v>3442</v>
      </c>
      <c r="AD93" s="8"/>
      <c r="AE93" s="8">
        <f t="shared" si="55"/>
        <v>68840</v>
      </c>
      <c r="AF93" s="8"/>
      <c r="AG93" s="6">
        <f t="shared" si="40"/>
        <v>30</v>
      </c>
      <c r="AH93" s="6">
        <f t="shared" si="41"/>
        <v>5</v>
      </c>
      <c r="AI93" s="6">
        <f t="shared" si="42"/>
        <v>16.666666666666668</v>
      </c>
      <c r="AJ93" s="6">
        <f t="shared" si="43"/>
        <v>6.666666666666667</v>
      </c>
      <c r="AK93" s="40">
        <f t="shared" si="44"/>
        <v>7.5</v>
      </c>
    </row>
    <row r="94" spans="1:37">
      <c r="A94" s="41">
        <v>91</v>
      </c>
      <c r="B94" s="6">
        <f t="shared" si="45"/>
        <v>410</v>
      </c>
      <c r="C94" s="42">
        <f t="shared" si="46"/>
        <v>1657.2</v>
      </c>
      <c r="D94" s="42">
        <f t="shared" si="35"/>
        <v>679452</v>
      </c>
      <c r="E94" s="42"/>
      <c r="F94" s="34">
        <f t="shared" si="47"/>
        <v>26358</v>
      </c>
      <c r="G94" s="35">
        <f t="shared" si="48"/>
        <v>21965</v>
      </c>
      <c r="H94" s="36">
        <f t="shared" si="49"/>
        <v>17572</v>
      </c>
      <c r="I94" s="37">
        <f t="shared" si="34"/>
        <v>878.6</v>
      </c>
      <c r="J94" s="37">
        <f t="shared" si="34"/>
        <v>732.16666666666663</v>
      </c>
      <c r="K94" s="37">
        <f t="shared" si="34"/>
        <v>585.73333333333335</v>
      </c>
      <c r="L94" s="38"/>
      <c r="M94" s="38"/>
      <c r="N94" s="38">
        <f t="shared" si="36"/>
        <v>195.24444444444444</v>
      </c>
      <c r="O94" s="47">
        <f t="shared" si="56"/>
        <v>37.302575714690057</v>
      </c>
      <c r="P94" s="47">
        <f t="shared" si="57"/>
        <v>24.127020259503759</v>
      </c>
      <c r="Q94" s="48">
        <f t="shared" si="58"/>
        <v>34.098318240620955</v>
      </c>
      <c r="R94" s="48">
        <f t="shared" si="59"/>
        <v>26.394263601183702</v>
      </c>
      <c r="S94" s="48">
        <f t="shared" si="60"/>
        <v>31.281746973652979</v>
      </c>
      <c r="T94" s="48">
        <f t="shared" si="61"/>
        <v>28.770771682221717</v>
      </c>
      <c r="U94" s="6">
        <f t="shared" si="50"/>
        <v>2635.8</v>
      </c>
      <c r="V94" s="6">
        <f t="shared" si="50"/>
        <v>2196.5</v>
      </c>
      <c r="W94" s="6">
        <f t="shared" si="37"/>
        <v>1757.2</v>
      </c>
      <c r="X94" s="7">
        <f t="shared" si="51"/>
        <v>2635.8</v>
      </c>
      <c r="Y94" s="7">
        <f t="shared" si="52"/>
        <v>2196.5</v>
      </c>
      <c r="Z94" s="7">
        <f t="shared" si="38"/>
        <v>1757.2</v>
      </c>
      <c r="AA94" s="8">
        <f t="shared" si="53"/>
        <v>5271.6</v>
      </c>
      <c r="AB94" s="8">
        <f t="shared" si="54"/>
        <v>4393</v>
      </c>
      <c r="AC94" s="8">
        <f t="shared" si="39"/>
        <v>3514.4</v>
      </c>
      <c r="AD94" s="8"/>
      <c r="AE94" s="8">
        <f t="shared" si="55"/>
        <v>70288</v>
      </c>
      <c r="AF94" s="8"/>
      <c r="AG94" s="6">
        <f t="shared" si="40"/>
        <v>30.000000000000004</v>
      </c>
      <c r="AH94" s="6">
        <f t="shared" si="41"/>
        <v>4.9999999999999991</v>
      </c>
      <c r="AI94" s="6">
        <f t="shared" si="42"/>
        <v>16.666666666666664</v>
      </c>
      <c r="AJ94" s="6">
        <f t="shared" si="43"/>
        <v>6.6666666666666661</v>
      </c>
      <c r="AK94" s="40">
        <f t="shared" si="44"/>
        <v>7.4999999999999991</v>
      </c>
    </row>
    <row r="95" spans="1:37">
      <c r="A95" s="41">
        <v>92</v>
      </c>
      <c r="B95" s="6">
        <f t="shared" si="45"/>
        <v>414</v>
      </c>
      <c r="C95" s="42">
        <f t="shared" si="46"/>
        <v>1693.8000000000002</v>
      </c>
      <c r="D95" s="42">
        <f t="shared" si="35"/>
        <v>701233</v>
      </c>
      <c r="E95" s="42"/>
      <c r="F95" s="34">
        <f t="shared" si="47"/>
        <v>26907.000000000007</v>
      </c>
      <c r="G95" s="35">
        <f t="shared" si="48"/>
        <v>22422.500000000004</v>
      </c>
      <c r="H95" s="36">
        <f t="shared" si="49"/>
        <v>17938.000000000004</v>
      </c>
      <c r="I95" s="37">
        <f t="shared" si="34"/>
        <v>896.9000000000002</v>
      </c>
      <c r="J95" s="37">
        <f t="shared" si="34"/>
        <v>747.41666666666674</v>
      </c>
      <c r="K95" s="37">
        <f t="shared" si="34"/>
        <v>597.93333333333351</v>
      </c>
      <c r="L95" s="38"/>
      <c r="M95" s="38"/>
      <c r="N95" s="38">
        <f t="shared" si="36"/>
        <v>199.31111111111116</v>
      </c>
      <c r="O95" s="47">
        <f t="shared" si="56"/>
        <v>37.220915755982851</v>
      </c>
      <c r="P95" s="47">
        <f t="shared" si="57"/>
        <v>24.179953172037013</v>
      </c>
      <c r="Q95" s="48">
        <f t="shared" si="58"/>
        <v>34.055182888242001</v>
      </c>
      <c r="R95" s="48">
        <f t="shared" si="59"/>
        <v>26.427695395250304</v>
      </c>
      <c r="S95" s="48">
        <f t="shared" si="60"/>
        <v>31.269029633933769</v>
      </c>
      <c r="T95" s="48">
        <f t="shared" si="61"/>
        <v>28.782472962426127</v>
      </c>
      <c r="U95" s="6">
        <f t="shared" si="50"/>
        <v>2690.7000000000007</v>
      </c>
      <c r="V95" s="6">
        <f t="shared" si="50"/>
        <v>2242.2500000000014</v>
      </c>
      <c r="W95" s="6">
        <f t="shared" si="37"/>
        <v>1793.8000000000006</v>
      </c>
      <c r="X95" s="7">
        <f t="shared" si="51"/>
        <v>2690.7000000000007</v>
      </c>
      <c r="Y95" s="7">
        <f t="shared" si="52"/>
        <v>2242.2500000000005</v>
      </c>
      <c r="Z95" s="7">
        <f t="shared" si="38"/>
        <v>1793.8000000000004</v>
      </c>
      <c r="AA95" s="8">
        <f t="shared" si="53"/>
        <v>5381.4000000000015</v>
      </c>
      <c r="AB95" s="8">
        <f t="shared" si="54"/>
        <v>4484.5000000000018</v>
      </c>
      <c r="AC95" s="8">
        <f t="shared" si="39"/>
        <v>3587.6000000000013</v>
      </c>
      <c r="AD95" s="8"/>
      <c r="AE95" s="8">
        <f t="shared" si="55"/>
        <v>71752.000000000015</v>
      </c>
      <c r="AF95" s="8"/>
      <c r="AG95" s="6">
        <f t="shared" si="40"/>
        <v>29.999999999999989</v>
      </c>
      <c r="AH95" s="6">
        <f t="shared" si="41"/>
        <v>4.9999999999999991</v>
      </c>
      <c r="AI95" s="6">
        <f t="shared" si="42"/>
        <v>16.666666666666661</v>
      </c>
      <c r="AJ95" s="6">
        <f t="shared" si="43"/>
        <v>6.6666666666666643</v>
      </c>
      <c r="AK95" s="40">
        <f t="shared" si="44"/>
        <v>7.4999999999999991</v>
      </c>
    </row>
    <row r="96" spans="1:37">
      <c r="A96" s="41">
        <v>93</v>
      </c>
      <c r="B96" s="6">
        <f t="shared" si="45"/>
        <v>418</v>
      </c>
      <c r="C96" s="42">
        <f t="shared" si="46"/>
        <v>1730.8000000000002</v>
      </c>
      <c r="D96" s="42">
        <f t="shared" si="35"/>
        <v>723474</v>
      </c>
      <c r="E96" s="42"/>
      <c r="F96" s="34">
        <f t="shared" si="47"/>
        <v>27462.000000000007</v>
      </c>
      <c r="G96" s="35">
        <f t="shared" si="48"/>
        <v>22885.000000000004</v>
      </c>
      <c r="H96" s="36">
        <f t="shared" si="49"/>
        <v>18308.000000000004</v>
      </c>
      <c r="I96" s="37">
        <f t="shared" si="34"/>
        <v>915.4000000000002</v>
      </c>
      <c r="J96" s="37">
        <f t="shared" si="34"/>
        <v>762.83333333333348</v>
      </c>
      <c r="K96" s="37">
        <f t="shared" si="34"/>
        <v>610.26666666666677</v>
      </c>
      <c r="L96" s="38"/>
      <c r="M96" s="38"/>
      <c r="N96" s="38">
        <f t="shared" si="36"/>
        <v>203.42222222222225</v>
      </c>
      <c r="O96" s="47">
        <f t="shared" si="56"/>
        <v>37.14092507438464</v>
      </c>
      <c r="P96" s="47">
        <f t="shared" si="57"/>
        <v>24.232029713786321</v>
      </c>
      <c r="Q96" s="48">
        <f t="shared" si="58"/>
        <v>34.01288085211791</v>
      </c>
      <c r="R96" s="48">
        <f t="shared" si="59"/>
        <v>26.460563688005244</v>
      </c>
      <c r="S96" s="48">
        <f t="shared" si="60"/>
        <v>31.256544502617807</v>
      </c>
      <c r="T96" s="48">
        <f t="shared" si="61"/>
        <v>28.793969849246228</v>
      </c>
      <c r="U96" s="6">
        <f t="shared" si="50"/>
        <v>2746.2</v>
      </c>
      <c r="V96" s="6">
        <f t="shared" si="50"/>
        <v>2288.4999999999995</v>
      </c>
      <c r="W96" s="6">
        <f t="shared" si="37"/>
        <v>1830.8000000000002</v>
      </c>
      <c r="X96" s="7">
        <f t="shared" si="51"/>
        <v>2746.2000000000007</v>
      </c>
      <c r="Y96" s="7">
        <f t="shared" si="52"/>
        <v>2288.5000000000005</v>
      </c>
      <c r="Z96" s="7">
        <f t="shared" si="38"/>
        <v>1830.8000000000004</v>
      </c>
      <c r="AA96" s="8">
        <f t="shared" si="53"/>
        <v>5492.4000000000005</v>
      </c>
      <c r="AB96" s="8">
        <f t="shared" si="54"/>
        <v>4577</v>
      </c>
      <c r="AC96" s="8">
        <f t="shared" si="39"/>
        <v>3661.6000000000004</v>
      </c>
      <c r="AD96" s="8"/>
      <c r="AE96" s="8">
        <f t="shared" si="55"/>
        <v>73232</v>
      </c>
      <c r="AF96" s="8"/>
      <c r="AG96" s="6">
        <f t="shared" si="40"/>
        <v>30.000000000000021</v>
      </c>
      <c r="AH96" s="6">
        <f t="shared" si="41"/>
        <v>5.0000000000000009</v>
      </c>
      <c r="AI96" s="6">
        <f t="shared" si="42"/>
        <v>16.666666666666671</v>
      </c>
      <c r="AJ96" s="6">
        <f t="shared" si="43"/>
        <v>6.6666666666666687</v>
      </c>
      <c r="AK96" s="40">
        <f t="shared" si="44"/>
        <v>7.5000000000000009</v>
      </c>
    </row>
    <row r="97" spans="1:37">
      <c r="A97" s="41">
        <v>94</v>
      </c>
      <c r="B97" s="6">
        <f t="shared" si="45"/>
        <v>422</v>
      </c>
      <c r="C97" s="42">
        <f t="shared" si="46"/>
        <v>1768.2</v>
      </c>
      <c r="D97" s="42">
        <f t="shared" si="35"/>
        <v>746180</v>
      </c>
      <c r="E97" s="42"/>
      <c r="F97" s="34">
        <f t="shared" si="47"/>
        <v>28023.000000000007</v>
      </c>
      <c r="G97" s="35">
        <f t="shared" si="48"/>
        <v>23352.500000000004</v>
      </c>
      <c r="H97" s="36">
        <f t="shared" si="49"/>
        <v>18682.000000000004</v>
      </c>
      <c r="I97" s="37">
        <f t="shared" si="34"/>
        <v>934.10000000000025</v>
      </c>
      <c r="J97" s="37">
        <f t="shared" si="34"/>
        <v>778.41666666666674</v>
      </c>
      <c r="K97" s="37">
        <f t="shared" si="34"/>
        <v>622.73333333333346</v>
      </c>
      <c r="L97" s="38"/>
      <c r="M97" s="38"/>
      <c r="N97" s="38">
        <f t="shared" si="36"/>
        <v>207.57777777777781</v>
      </c>
      <c r="O97" s="47">
        <f t="shared" si="56"/>
        <v>37.062557862716581</v>
      </c>
      <c r="P97" s="47">
        <f t="shared" si="57"/>
        <v>24.28326731613317</v>
      </c>
      <c r="Q97" s="48">
        <f t="shared" si="58"/>
        <v>33.971390471572306</v>
      </c>
      <c r="R97" s="48">
        <f t="shared" si="59"/>
        <v>26.492880847874961</v>
      </c>
      <c r="S97" s="48">
        <f t="shared" si="60"/>
        <v>31.244285873564497</v>
      </c>
      <c r="T97" s="48">
        <f t="shared" si="61"/>
        <v>28.805267102023336</v>
      </c>
      <c r="U97" s="6">
        <f t="shared" si="50"/>
        <v>2802.2999999999997</v>
      </c>
      <c r="V97" s="6">
        <f t="shared" si="50"/>
        <v>2335.2500000000005</v>
      </c>
      <c r="W97" s="6">
        <f t="shared" si="37"/>
        <v>1868.2000000000003</v>
      </c>
      <c r="X97" s="7">
        <f t="shared" si="51"/>
        <v>2802.3000000000006</v>
      </c>
      <c r="Y97" s="7">
        <f t="shared" si="52"/>
        <v>2335.2500000000005</v>
      </c>
      <c r="Z97" s="7">
        <f t="shared" si="38"/>
        <v>1868.2000000000005</v>
      </c>
      <c r="AA97" s="8">
        <f t="shared" si="53"/>
        <v>5604.6</v>
      </c>
      <c r="AB97" s="8">
        <f t="shared" si="54"/>
        <v>4670.5000000000009</v>
      </c>
      <c r="AC97" s="8">
        <f t="shared" si="39"/>
        <v>3736.4000000000005</v>
      </c>
      <c r="AD97" s="8"/>
      <c r="AE97" s="8">
        <f t="shared" si="55"/>
        <v>74728.000000000015</v>
      </c>
      <c r="AF97" s="8"/>
      <c r="AG97" s="6">
        <f t="shared" si="40"/>
        <v>30.000000000000011</v>
      </c>
      <c r="AH97" s="6">
        <f t="shared" si="41"/>
        <v>5.0000000000000018</v>
      </c>
      <c r="AI97" s="6">
        <f t="shared" si="42"/>
        <v>16.666666666666668</v>
      </c>
      <c r="AJ97" s="6">
        <f t="shared" si="43"/>
        <v>6.6666666666666679</v>
      </c>
      <c r="AK97" s="40">
        <f t="shared" si="44"/>
        <v>7.5000000000000027</v>
      </c>
    </row>
    <row r="98" spans="1:37">
      <c r="A98" s="41">
        <v>95</v>
      </c>
      <c r="B98" s="6">
        <f t="shared" si="45"/>
        <v>426</v>
      </c>
      <c r="C98" s="42">
        <f t="shared" si="46"/>
        <v>1806</v>
      </c>
      <c r="D98" s="42">
        <f t="shared" si="35"/>
        <v>769356</v>
      </c>
      <c r="E98" s="42"/>
      <c r="F98" s="34">
        <f t="shared" si="47"/>
        <v>28590</v>
      </c>
      <c r="G98" s="35">
        <f t="shared" si="48"/>
        <v>23825</v>
      </c>
      <c r="H98" s="36">
        <f t="shared" si="49"/>
        <v>19060</v>
      </c>
      <c r="I98" s="37">
        <f t="shared" si="34"/>
        <v>953</v>
      </c>
      <c r="J98" s="37">
        <f t="shared" si="34"/>
        <v>794.16666666666663</v>
      </c>
      <c r="K98" s="37">
        <f t="shared" si="34"/>
        <v>635.33333333333337</v>
      </c>
      <c r="L98" s="38"/>
      <c r="M98" s="38"/>
      <c r="N98" s="38">
        <f t="shared" si="36"/>
        <v>211.7777777777778</v>
      </c>
      <c r="O98" s="47">
        <f t="shared" si="56"/>
        <v>36.985769728331178</v>
      </c>
      <c r="P98" s="47">
        <f t="shared" si="57"/>
        <v>24.333683105981113</v>
      </c>
      <c r="Q98" s="48">
        <f t="shared" si="58"/>
        <v>33.930690719202467</v>
      </c>
      <c r="R98" s="48">
        <f t="shared" si="59"/>
        <v>26.524658971668416</v>
      </c>
      <c r="S98" s="48">
        <f t="shared" si="60"/>
        <v>31.232248197509282</v>
      </c>
      <c r="T98" s="48">
        <f t="shared" si="61"/>
        <v>28.81636935991606</v>
      </c>
      <c r="U98" s="6">
        <f t="shared" si="50"/>
        <v>2859</v>
      </c>
      <c r="V98" s="6">
        <f t="shared" si="50"/>
        <v>2382.5</v>
      </c>
      <c r="W98" s="6">
        <f t="shared" si="37"/>
        <v>1906</v>
      </c>
      <c r="X98" s="7">
        <f t="shared" si="51"/>
        <v>2859</v>
      </c>
      <c r="Y98" s="7">
        <f t="shared" si="52"/>
        <v>2382.5</v>
      </c>
      <c r="Z98" s="7">
        <f t="shared" si="38"/>
        <v>1906</v>
      </c>
      <c r="AA98" s="8">
        <f t="shared" si="53"/>
        <v>5718</v>
      </c>
      <c r="AB98" s="8">
        <f t="shared" si="54"/>
        <v>4765</v>
      </c>
      <c r="AC98" s="8">
        <f t="shared" si="39"/>
        <v>3812</v>
      </c>
      <c r="AD98" s="8"/>
      <c r="AE98" s="8">
        <f t="shared" si="55"/>
        <v>76240</v>
      </c>
      <c r="AF98" s="8"/>
      <c r="AG98" s="6">
        <f t="shared" si="40"/>
        <v>30</v>
      </c>
      <c r="AH98" s="6">
        <f t="shared" si="41"/>
        <v>5</v>
      </c>
      <c r="AI98" s="6">
        <f t="shared" si="42"/>
        <v>16.666666666666668</v>
      </c>
      <c r="AJ98" s="6">
        <f t="shared" si="43"/>
        <v>6.666666666666667</v>
      </c>
      <c r="AK98" s="40">
        <f t="shared" si="44"/>
        <v>7.5</v>
      </c>
    </row>
    <row r="99" spans="1:37">
      <c r="A99" s="41">
        <v>96</v>
      </c>
      <c r="B99" s="6">
        <f t="shared" si="45"/>
        <v>430</v>
      </c>
      <c r="C99" s="42">
        <f t="shared" si="46"/>
        <v>1844.2</v>
      </c>
      <c r="D99" s="42">
        <f t="shared" si="35"/>
        <v>793006</v>
      </c>
      <c r="E99" s="42"/>
      <c r="F99" s="34">
        <f t="shared" si="47"/>
        <v>29163</v>
      </c>
      <c r="G99" s="35">
        <f t="shared" si="48"/>
        <v>24302.5</v>
      </c>
      <c r="H99" s="36">
        <f t="shared" si="49"/>
        <v>19442</v>
      </c>
      <c r="I99" s="37">
        <f t="shared" si="34"/>
        <v>972.1</v>
      </c>
      <c r="J99" s="37">
        <f t="shared" si="34"/>
        <v>810.08333333333337</v>
      </c>
      <c r="K99" s="37">
        <f t="shared" si="34"/>
        <v>648.06666666666672</v>
      </c>
      <c r="L99" s="38"/>
      <c r="M99" s="38"/>
      <c r="N99" s="38">
        <f t="shared" si="36"/>
        <v>216.02222222222224</v>
      </c>
      <c r="O99" s="47">
        <f t="shared" si="56"/>
        <v>36.910517655992912</v>
      </c>
      <c r="P99" s="47">
        <f t="shared" si="57"/>
        <v>24.383293899804549</v>
      </c>
      <c r="Q99" s="48">
        <f t="shared" si="58"/>
        <v>33.890761185357356</v>
      </c>
      <c r="R99" s="48">
        <f t="shared" si="59"/>
        <v>26.555909885814213</v>
      </c>
      <c r="S99" s="48">
        <f t="shared" si="60"/>
        <v>31.220426078578303</v>
      </c>
      <c r="T99" s="48">
        <f t="shared" si="61"/>
        <v>28.82728114391524</v>
      </c>
      <c r="U99" s="6">
        <f t="shared" si="50"/>
        <v>2916.3</v>
      </c>
      <c r="V99" s="6">
        <f t="shared" si="50"/>
        <v>2430.2500000000009</v>
      </c>
      <c r="W99" s="6">
        <f t="shared" si="37"/>
        <v>1944.2000000000003</v>
      </c>
      <c r="X99" s="7">
        <f t="shared" si="51"/>
        <v>2916.3</v>
      </c>
      <c r="Y99" s="7">
        <f t="shared" si="52"/>
        <v>2430.25</v>
      </c>
      <c r="Z99" s="7">
        <f t="shared" si="38"/>
        <v>1944.2</v>
      </c>
      <c r="AA99" s="8">
        <f t="shared" si="53"/>
        <v>5832.6</v>
      </c>
      <c r="AB99" s="8">
        <f t="shared" si="54"/>
        <v>4860.5000000000009</v>
      </c>
      <c r="AC99" s="8">
        <f t="shared" si="39"/>
        <v>3888.4000000000005</v>
      </c>
      <c r="AD99" s="8"/>
      <c r="AE99" s="8">
        <f t="shared" si="55"/>
        <v>77768</v>
      </c>
      <c r="AF99" s="8"/>
      <c r="AG99" s="6">
        <f t="shared" si="40"/>
        <v>29.999999999999989</v>
      </c>
      <c r="AH99" s="6">
        <f t="shared" si="41"/>
        <v>4.9999999999999991</v>
      </c>
      <c r="AI99" s="6">
        <f t="shared" si="42"/>
        <v>16.666666666666661</v>
      </c>
      <c r="AJ99" s="6">
        <f t="shared" si="43"/>
        <v>6.6666666666666643</v>
      </c>
      <c r="AK99" s="40">
        <f t="shared" si="44"/>
        <v>7.4999999999999991</v>
      </c>
    </row>
    <row r="100" spans="1:37">
      <c r="A100" s="41">
        <v>97</v>
      </c>
      <c r="B100" s="6">
        <f t="shared" si="45"/>
        <v>434</v>
      </c>
      <c r="C100" s="42">
        <f t="shared" si="46"/>
        <v>1882.8000000000002</v>
      </c>
      <c r="D100" s="42">
        <f t="shared" si="35"/>
        <v>817135</v>
      </c>
      <c r="E100" s="42"/>
      <c r="F100" s="34">
        <f t="shared" si="47"/>
        <v>29742.000000000007</v>
      </c>
      <c r="G100" s="35">
        <f t="shared" si="48"/>
        <v>24785.000000000004</v>
      </c>
      <c r="H100" s="36">
        <f t="shared" si="49"/>
        <v>19828.000000000004</v>
      </c>
      <c r="I100" s="37">
        <f t="shared" si="34"/>
        <v>991.4000000000002</v>
      </c>
      <c r="J100" s="37">
        <f t="shared" si="34"/>
        <v>826.16666666666674</v>
      </c>
      <c r="K100" s="37">
        <f t="shared" si="34"/>
        <v>660.93333333333351</v>
      </c>
      <c r="L100" s="38"/>
      <c r="M100" s="38"/>
      <c r="N100" s="38">
        <f t="shared" si="36"/>
        <v>220.31111111111116</v>
      </c>
      <c r="O100" s="47">
        <f t="shared" si="56"/>
        <v>36.836759970274954</v>
      </c>
      <c r="P100" s="47">
        <f t="shared" si="57"/>
        <v>24.432116199314102</v>
      </c>
      <c r="Q100" s="48">
        <f t="shared" si="58"/>
        <v>33.851582062371961</v>
      </c>
      <c r="R100" s="48">
        <f t="shared" si="59"/>
        <v>26.58664514827516</v>
      </c>
      <c r="S100" s="48">
        <f t="shared" si="60"/>
        <v>31.208814270724034</v>
      </c>
      <c r="T100" s="48">
        <f t="shared" si="61"/>
        <v>28.838006858987281</v>
      </c>
      <c r="U100" s="6">
        <f t="shared" si="50"/>
        <v>2974.2000000000007</v>
      </c>
      <c r="V100" s="6">
        <f t="shared" si="50"/>
        <v>2478.5000000000014</v>
      </c>
      <c r="W100" s="6">
        <f t="shared" si="37"/>
        <v>1982.8000000000006</v>
      </c>
      <c r="X100" s="7">
        <f t="shared" si="51"/>
        <v>2974.2000000000007</v>
      </c>
      <c r="Y100" s="7">
        <f t="shared" si="52"/>
        <v>2478.5000000000005</v>
      </c>
      <c r="Z100" s="7">
        <f t="shared" si="38"/>
        <v>1982.8000000000004</v>
      </c>
      <c r="AA100" s="8">
        <f t="shared" si="53"/>
        <v>5948.4000000000015</v>
      </c>
      <c r="AB100" s="8">
        <f t="shared" si="54"/>
        <v>4957.0000000000018</v>
      </c>
      <c r="AC100" s="8">
        <f t="shared" si="39"/>
        <v>3965.6000000000013</v>
      </c>
      <c r="AD100" s="8"/>
      <c r="AE100" s="8">
        <f t="shared" si="55"/>
        <v>79312.000000000015</v>
      </c>
      <c r="AF100" s="8"/>
      <c r="AG100" s="6">
        <f t="shared" ref="AG100:AG101" si="62">F100/(AC100-X100)</f>
        <v>29.999999999999989</v>
      </c>
      <c r="AH100" s="6">
        <f t="shared" si="41"/>
        <v>4.9999999999999991</v>
      </c>
      <c r="AI100" s="6">
        <f t="shared" si="42"/>
        <v>16.666666666666661</v>
      </c>
      <c r="AJ100" s="6">
        <f t="shared" si="43"/>
        <v>6.6666666666666643</v>
      </c>
      <c r="AK100" s="40">
        <f t="shared" si="44"/>
        <v>7.4999999999999991</v>
      </c>
    </row>
    <row r="101" spans="1:37">
      <c r="A101" s="41">
        <v>98</v>
      </c>
      <c r="B101" s="6">
        <f t="shared" si="45"/>
        <v>438</v>
      </c>
      <c r="C101" s="42">
        <f t="shared" si="46"/>
        <v>1921.8000000000002</v>
      </c>
      <c r="D101" s="42">
        <f t="shared" si="35"/>
        <v>841748</v>
      </c>
      <c r="E101" s="42"/>
      <c r="F101" s="34">
        <f t="shared" si="47"/>
        <v>30327.000000000007</v>
      </c>
      <c r="G101" s="35">
        <f t="shared" si="48"/>
        <v>25272.500000000004</v>
      </c>
      <c r="H101" s="36">
        <f t="shared" si="49"/>
        <v>20218.000000000004</v>
      </c>
      <c r="I101" s="37">
        <f t="shared" si="34"/>
        <v>1010.9000000000002</v>
      </c>
      <c r="J101" s="37">
        <f t="shared" si="34"/>
        <v>842.41666666666674</v>
      </c>
      <c r="K101" s="37">
        <f t="shared" si="34"/>
        <v>673.93333333333351</v>
      </c>
      <c r="L101" s="38"/>
      <c r="M101" s="38"/>
      <c r="N101" s="38">
        <f t="shared" si="36"/>
        <v>224.6444444444445</v>
      </c>
      <c r="O101" s="47">
        <f t="shared" si="56"/>
        <v>36.764456297733055</v>
      </c>
      <c r="P101" s="47">
        <f t="shared" si="57"/>
        <v>24.48016618854486</v>
      </c>
      <c r="Q101" s="48">
        <f t="shared" si="58"/>
        <v>33.813134128665396</v>
      </c>
      <c r="R101" s="48">
        <f t="shared" si="59"/>
        <v>26.616876051043622</v>
      </c>
      <c r="S101" s="48">
        <f t="shared" si="60"/>
        <v>31.197407674107605</v>
      </c>
      <c r="T101" s="48">
        <f t="shared" si="61"/>
        <v>28.848550796320104</v>
      </c>
      <c r="U101" s="6">
        <f t="shared" si="50"/>
        <v>3032.7000000000007</v>
      </c>
      <c r="V101" s="6">
        <f t="shared" si="50"/>
        <v>2527.2500000000014</v>
      </c>
      <c r="W101" s="6">
        <f t="shared" si="37"/>
        <v>2021.8000000000006</v>
      </c>
      <c r="X101" s="7">
        <f t="shared" si="51"/>
        <v>3032.7000000000007</v>
      </c>
      <c r="Y101" s="7">
        <f t="shared" si="52"/>
        <v>2527.2500000000005</v>
      </c>
      <c r="Z101" s="7">
        <f t="shared" si="38"/>
        <v>2021.8000000000004</v>
      </c>
      <c r="AA101" s="8">
        <f t="shared" si="53"/>
        <v>6065.4000000000015</v>
      </c>
      <c r="AB101" s="8">
        <f t="shared" si="54"/>
        <v>5054.5000000000018</v>
      </c>
      <c r="AC101" s="8">
        <f t="shared" si="39"/>
        <v>4043.6000000000013</v>
      </c>
      <c r="AD101" s="8"/>
      <c r="AE101" s="8">
        <f t="shared" si="55"/>
        <v>80872.000000000015</v>
      </c>
      <c r="AF101" s="8"/>
      <c r="AG101" s="6">
        <f t="shared" si="62"/>
        <v>29.999999999999989</v>
      </c>
      <c r="AH101" s="6">
        <f t="shared" si="41"/>
        <v>4.9999999999999991</v>
      </c>
      <c r="AI101" s="6">
        <f t="shared" si="42"/>
        <v>16.666666666666661</v>
      </c>
      <c r="AJ101" s="6">
        <f t="shared" si="43"/>
        <v>6.6666666666666643</v>
      </c>
      <c r="AK101" s="40">
        <f t="shared" si="44"/>
        <v>7.4999999999999991</v>
      </c>
    </row>
    <row r="107" spans="1:37">
      <c r="A107" s="1" t="s">
        <v>0</v>
      </c>
    </row>
    <row r="128" spans="1:1">
      <c r="A128" s="1" t="s">
        <v>1</v>
      </c>
    </row>
    <row r="148" spans="1:1">
      <c r="A148" s="1" t="s">
        <v>2</v>
      </c>
    </row>
  </sheetData>
  <mergeCells count="11">
    <mergeCell ref="X1:Z1"/>
    <mergeCell ref="AA1:AC1"/>
    <mergeCell ref="I2:K2"/>
    <mergeCell ref="U2:W2"/>
    <mergeCell ref="X2:Z2"/>
    <mergeCell ref="AA2:AC2"/>
    <mergeCell ref="C1:D1"/>
    <mergeCell ref="I1:K1"/>
    <mergeCell ref="L1:N1"/>
    <mergeCell ref="O1:T1"/>
    <mergeCell ref="U1:W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01"/>
  <sheetViews>
    <sheetView topLeftCell="Q1" workbookViewId="0">
      <selection activeCell="AC43" sqref="AC43"/>
    </sheetView>
  </sheetViews>
  <sheetFormatPr defaultRowHeight="13.5"/>
  <cols>
    <col min="30" max="31" width="9" style="67"/>
    <col min="32" max="32" width="9" style="62"/>
  </cols>
  <sheetData>
    <row r="1" spans="1:37" ht="14.25" thickBot="1">
      <c r="A1" s="12"/>
      <c r="B1" s="5" t="s">
        <v>35</v>
      </c>
      <c r="C1" s="216" t="s">
        <v>36</v>
      </c>
      <c r="D1" s="216"/>
      <c r="E1" s="13"/>
      <c r="F1" s="14">
        <v>1.5</v>
      </c>
      <c r="G1" s="15">
        <v>1.25</v>
      </c>
      <c r="H1" s="16"/>
      <c r="I1" s="200" t="s">
        <v>37</v>
      </c>
      <c r="J1" s="201"/>
      <c r="K1" s="201"/>
      <c r="L1" s="202" t="s">
        <v>38</v>
      </c>
      <c r="M1" s="202"/>
      <c r="N1" s="203"/>
      <c r="O1" s="204" t="s">
        <v>39</v>
      </c>
      <c r="P1" s="205"/>
      <c r="Q1" s="205"/>
      <c r="R1" s="205"/>
      <c r="S1" s="205"/>
      <c r="T1" s="206"/>
      <c r="U1" s="207" t="s">
        <v>40</v>
      </c>
      <c r="V1" s="208"/>
      <c r="W1" s="209"/>
      <c r="X1" s="210" t="s">
        <v>61</v>
      </c>
      <c r="Y1" s="211"/>
      <c r="Z1" s="212"/>
      <c r="AA1" s="213" t="s">
        <v>60</v>
      </c>
      <c r="AB1" s="214"/>
      <c r="AC1" s="215"/>
      <c r="AD1" s="63"/>
      <c r="AE1" s="63"/>
      <c r="AF1" s="59" t="s">
        <v>41</v>
      </c>
      <c r="AG1" s="2"/>
      <c r="AH1" s="2"/>
      <c r="AI1" s="2"/>
      <c r="AJ1" s="2"/>
      <c r="AK1" s="2"/>
    </row>
    <row r="2" spans="1:37">
      <c r="A2" s="12"/>
      <c r="B2" s="2" t="s">
        <v>42</v>
      </c>
      <c r="C2" s="13" t="s">
        <v>43</v>
      </c>
      <c r="D2" s="13" t="s">
        <v>44</v>
      </c>
      <c r="E2" s="13"/>
      <c r="F2" s="14" t="s">
        <v>45</v>
      </c>
      <c r="G2" s="15" t="s">
        <v>46</v>
      </c>
      <c r="H2" s="16" t="s">
        <v>47</v>
      </c>
      <c r="I2" s="200" t="s">
        <v>48</v>
      </c>
      <c r="J2" s="201"/>
      <c r="K2" s="201"/>
      <c r="L2" s="18"/>
      <c r="M2" s="18"/>
      <c r="N2" s="19"/>
      <c r="O2" s="20"/>
      <c r="P2" s="20"/>
      <c r="Q2" s="21"/>
      <c r="R2" s="21"/>
      <c r="S2" s="21"/>
      <c r="T2" s="21"/>
      <c r="U2" s="207" t="s">
        <v>49</v>
      </c>
      <c r="V2" s="208"/>
      <c r="W2" s="209"/>
      <c r="X2" s="210" t="s">
        <v>50</v>
      </c>
      <c r="Y2" s="211"/>
      <c r="Z2" s="212"/>
      <c r="AA2" s="213" t="s">
        <v>51</v>
      </c>
      <c r="AB2" s="214"/>
      <c r="AC2" s="215"/>
      <c r="AD2" s="63"/>
      <c r="AE2" s="63"/>
      <c r="AF2" s="59"/>
      <c r="AG2" s="2"/>
      <c r="AH2" s="2"/>
      <c r="AI2" s="2"/>
      <c r="AJ2" s="2"/>
      <c r="AK2" s="2"/>
    </row>
    <row r="3" spans="1:37" ht="14.25" thickBot="1">
      <c r="A3" s="22" t="s">
        <v>52</v>
      </c>
      <c r="B3" s="5" t="s">
        <v>35</v>
      </c>
      <c r="C3" s="23" t="s">
        <v>23</v>
      </c>
      <c r="D3" s="23" t="s">
        <v>53</v>
      </c>
      <c r="E3" s="23" t="s">
        <v>25</v>
      </c>
      <c r="F3" s="24" t="s">
        <v>54</v>
      </c>
      <c r="G3" s="25" t="s">
        <v>55</v>
      </c>
      <c r="H3" s="26" t="s">
        <v>28</v>
      </c>
      <c r="I3" s="27"/>
      <c r="J3" s="27"/>
      <c r="K3" s="27"/>
      <c r="L3" s="28"/>
      <c r="M3" s="28"/>
      <c r="N3" s="28"/>
      <c r="O3" s="29"/>
      <c r="P3" s="29"/>
      <c r="Q3" s="29"/>
      <c r="R3" s="29"/>
      <c r="S3" s="29"/>
      <c r="T3" s="29"/>
      <c r="U3" s="5"/>
      <c r="V3" s="5"/>
      <c r="W3" s="5"/>
      <c r="X3" s="30"/>
      <c r="Y3" s="30"/>
      <c r="Z3" s="30"/>
      <c r="AA3" s="31"/>
      <c r="AB3" s="31"/>
      <c r="AC3" s="31"/>
      <c r="AD3" s="64"/>
      <c r="AE3" s="64"/>
      <c r="AF3" s="60"/>
      <c r="AG3" s="5"/>
      <c r="AH3" s="5"/>
      <c r="AI3" s="5"/>
      <c r="AJ3" s="5"/>
      <c r="AK3" s="5"/>
    </row>
    <row r="4" spans="1:37">
      <c r="A4" s="32">
        <v>1</v>
      </c>
      <c r="B4" s="6">
        <f>(A4-1)*4+50</f>
        <v>50</v>
      </c>
      <c r="C4" s="33">
        <f>A4^2*0.2+1</f>
        <v>1.2</v>
      </c>
      <c r="D4" s="33">
        <f t="shared" ref="D4:D67" si="0">INT(B4*C4)</f>
        <v>60</v>
      </c>
      <c r="E4" s="33"/>
      <c r="F4" s="34">
        <f>H4*$F$1</f>
        <v>1518</v>
      </c>
      <c r="G4" s="35">
        <f>H4*$G$1</f>
        <v>1265</v>
      </c>
      <c r="H4" s="36">
        <f>1000*(1+C4*0.01)</f>
        <v>1012</v>
      </c>
      <c r="I4" s="37">
        <f>F4/30</f>
        <v>50.6</v>
      </c>
      <c r="J4" s="37">
        <f>G4/30</f>
        <v>42.166666666666664</v>
      </c>
      <c r="K4" s="37">
        <f>H4/30</f>
        <v>33.733333333333334</v>
      </c>
      <c r="L4" s="38"/>
      <c r="M4" s="38"/>
      <c r="N4" s="38">
        <f t="shared" ref="N4:N67" si="1">K4/3</f>
        <v>11.244444444444445</v>
      </c>
      <c r="O4" s="39"/>
      <c r="P4" s="39"/>
      <c r="Q4" s="39"/>
      <c r="R4" s="39"/>
      <c r="S4" s="39"/>
      <c r="T4" s="39"/>
      <c r="U4" s="6">
        <f>AA4-X4</f>
        <v>151.79999999999995</v>
      </c>
      <c r="V4" s="6">
        <f>(AB4-Y4)</f>
        <v>126.5</v>
      </c>
      <c r="W4" s="6">
        <f t="shared" ref="W4:W67" si="2">K4*3</f>
        <v>101.2</v>
      </c>
      <c r="X4" s="7">
        <f>Z4*1.5</f>
        <v>189.75</v>
      </c>
      <c r="Y4" s="7">
        <f>Z4*1.25</f>
        <v>158.125</v>
      </c>
      <c r="Z4" s="7">
        <f>H4*0.125</f>
        <v>126.5</v>
      </c>
      <c r="AA4" s="8">
        <f>AC4*1.5</f>
        <v>341.54999999999995</v>
      </c>
      <c r="AB4" s="8">
        <f>AC4*1.25</f>
        <v>284.625</v>
      </c>
      <c r="AC4" s="8">
        <f t="shared" ref="AC4:AC35" si="3">Z4+W4</f>
        <v>227.7</v>
      </c>
      <c r="AD4" s="65"/>
      <c r="AE4" s="65"/>
      <c r="AF4" s="61">
        <f t="shared" ref="AF4:AF35" si="4">Z4*1+AC4*1+H4</f>
        <v>1366.2</v>
      </c>
      <c r="AG4" s="6">
        <f t="shared" ref="AG4:AG35" si="5">F4/(AC4-X4)</f>
        <v>40.000000000000014</v>
      </c>
      <c r="AH4" s="6">
        <f t="shared" ref="AH4:AH35" si="6">H4/(AA4-Z4)</f>
        <v>4.7058823529411775</v>
      </c>
      <c r="AI4" s="6">
        <f t="shared" ref="AI4:AI35" si="7">G4/(AC4-Y4)</f>
        <v>18.181818181818183</v>
      </c>
      <c r="AJ4" s="6">
        <f t="shared" ref="AJ4:AJ35" si="8">H4/(AB4-Z4)</f>
        <v>6.4</v>
      </c>
      <c r="AK4" s="40">
        <f t="shared" ref="AK4:AK35" si="9">F4/(AA4-Z4)</f>
        <v>7.0588235294117663</v>
      </c>
    </row>
    <row r="5" spans="1:37">
      <c r="A5" s="41">
        <v>2</v>
      </c>
      <c r="B5" s="6">
        <f t="shared" ref="B5:B68" si="10">(A5-1)*4+50</f>
        <v>54</v>
      </c>
      <c r="C5" s="42">
        <f t="shared" ref="C5:C68" si="11">A5^2*0.2+1</f>
        <v>1.8</v>
      </c>
      <c r="D5" s="42">
        <f t="shared" si="0"/>
        <v>97</v>
      </c>
      <c r="E5" s="42"/>
      <c r="F5" s="34">
        <f t="shared" ref="F5:F68" si="12">H5*$F$1</f>
        <v>1527</v>
      </c>
      <c r="G5" s="35">
        <f t="shared" ref="G5:G68" si="13">H5*$G$1</f>
        <v>1272.5</v>
      </c>
      <c r="H5" s="36">
        <f t="shared" ref="H5:H68" si="14">1000*(1+C5*0.01)</f>
        <v>1018</v>
      </c>
      <c r="I5" s="37">
        <f t="shared" ref="I5:K37" si="15">F5/30</f>
        <v>50.9</v>
      </c>
      <c r="J5" s="37">
        <f t="shared" si="15"/>
        <v>42.416666666666664</v>
      </c>
      <c r="K5" s="37">
        <f t="shared" si="15"/>
        <v>33.93333333333333</v>
      </c>
      <c r="L5" s="38"/>
      <c r="M5" s="38"/>
      <c r="N5" s="38">
        <f t="shared" si="1"/>
        <v>11.31111111111111</v>
      </c>
      <c r="O5" s="43"/>
      <c r="P5" s="43"/>
      <c r="Q5" s="39"/>
      <c r="R5" s="39"/>
      <c r="S5" s="39"/>
      <c r="T5" s="39"/>
      <c r="U5" s="6">
        <f t="shared" ref="U5:V68" si="16">AA5-X5</f>
        <v>152.69999999999999</v>
      </c>
      <c r="V5" s="6">
        <f t="shared" si="16"/>
        <v>127.25</v>
      </c>
      <c r="W5" s="6">
        <f t="shared" si="2"/>
        <v>101.79999999999998</v>
      </c>
      <c r="X5" s="7">
        <f t="shared" ref="X5:X68" si="17">Z5*1.5</f>
        <v>190.875</v>
      </c>
      <c r="Y5" s="7">
        <f t="shared" ref="Y5:Y68" si="18">Z5*1.25</f>
        <v>159.0625</v>
      </c>
      <c r="Z5" s="7">
        <f t="shared" ref="Z5:Z68" si="19">H5*0.125</f>
        <v>127.25</v>
      </c>
      <c r="AA5" s="8">
        <f t="shared" ref="AA5:AA68" si="20">AC5*1.5</f>
        <v>343.57499999999999</v>
      </c>
      <c r="AB5" s="8">
        <f t="shared" ref="AB5:AB68" si="21">AC5*1.25</f>
        <v>286.3125</v>
      </c>
      <c r="AC5" s="8">
        <f t="shared" si="3"/>
        <v>229.04999999999998</v>
      </c>
      <c r="AD5" s="65"/>
      <c r="AE5" s="65">
        <f>AF5-AF4</f>
        <v>8.0999999999999091</v>
      </c>
      <c r="AF5" s="61">
        <f t="shared" si="4"/>
        <v>1374.3</v>
      </c>
      <c r="AG5" s="6">
        <f t="shared" si="5"/>
        <v>40.000000000000021</v>
      </c>
      <c r="AH5" s="6">
        <f t="shared" si="6"/>
        <v>4.7058823529411766</v>
      </c>
      <c r="AI5" s="6">
        <f t="shared" si="7"/>
        <v>18.181818181818187</v>
      </c>
      <c r="AJ5" s="6">
        <f t="shared" si="8"/>
        <v>6.4</v>
      </c>
      <c r="AK5" s="40">
        <f t="shared" si="9"/>
        <v>7.0588235294117654</v>
      </c>
    </row>
    <row r="6" spans="1:37">
      <c r="A6" s="41">
        <v>3</v>
      </c>
      <c r="B6" s="6">
        <f t="shared" si="10"/>
        <v>58</v>
      </c>
      <c r="C6" s="42">
        <f t="shared" si="11"/>
        <v>2.8</v>
      </c>
      <c r="D6" s="42">
        <f t="shared" si="0"/>
        <v>162</v>
      </c>
      <c r="E6" s="42"/>
      <c r="F6" s="34">
        <f t="shared" si="12"/>
        <v>1542</v>
      </c>
      <c r="G6" s="35">
        <f t="shared" si="13"/>
        <v>1285</v>
      </c>
      <c r="H6" s="36">
        <f t="shared" si="14"/>
        <v>1028</v>
      </c>
      <c r="I6" s="37">
        <f t="shared" si="15"/>
        <v>51.4</v>
      </c>
      <c r="J6" s="37">
        <f t="shared" si="15"/>
        <v>42.833333333333336</v>
      </c>
      <c r="K6" s="37">
        <f t="shared" si="15"/>
        <v>34.266666666666666</v>
      </c>
      <c r="L6" s="38"/>
      <c r="M6" s="38"/>
      <c r="N6" s="38">
        <f t="shared" si="1"/>
        <v>11.422222222222222</v>
      </c>
      <c r="O6" s="43"/>
      <c r="P6" s="43"/>
      <c r="Q6" s="39"/>
      <c r="R6" s="39"/>
      <c r="S6" s="39"/>
      <c r="T6" s="39"/>
      <c r="U6" s="6">
        <f t="shared" si="16"/>
        <v>154.20000000000005</v>
      </c>
      <c r="V6" s="6">
        <f t="shared" si="16"/>
        <v>128.5</v>
      </c>
      <c r="W6" s="6">
        <f t="shared" si="2"/>
        <v>102.8</v>
      </c>
      <c r="X6" s="7">
        <f t="shared" si="17"/>
        <v>192.75</v>
      </c>
      <c r="Y6" s="7">
        <f t="shared" si="18"/>
        <v>160.625</v>
      </c>
      <c r="Z6" s="7">
        <f t="shared" si="19"/>
        <v>128.5</v>
      </c>
      <c r="AA6" s="8">
        <f t="shared" si="20"/>
        <v>346.95000000000005</v>
      </c>
      <c r="AB6" s="8">
        <f t="shared" si="21"/>
        <v>289.125</v>
      </c>
      <c r="AC6" s="8">
        <f t="shared" si="3"/>
        <v>231.3</v>
      </c>
      <c r="AD6" s="65">
        <f>AE6-AE5</f>
        <v>5.4000000000000909</v>
      </c>
      <c r="AE6" s="65">
        <f t="shared" ref="AE6:AE33" si="22">AF6-AF5</f>
        <v>13.5</v>
      </c>
      <c r="AF6" s="61">
        <f t="shared" si="4"/>
        <v>1387.8</v>
      </c>
      <c r="AG6" s="6">
        <f t="shared" si="5"/>
        <v>39.999999999999986</v>
      </c>
      <c r="AH6" s="6">
        <f t="shared" si="6"/>
        <v>4.7058823529411757</v>
      </c>
      <c r="AI6" s="6">
        <f t="shared" si="7"/>
        <v>18.18181818181818</v>
      </c>
      <c r="AJ6" s="6">
        <f t="shared" si="8"/>
        <v>6.4</v>
      </c>
      <c r="AK6" s="40">
        <f t="shared" si="9"/>
        <v>7.0588235294117636</v>
      </c>
    </row>
    <row r="7" spans="1:37">
      <c r="A7" s="41">
        <v>4</v>
      </c>
      <c r="B7" s="6">
        <f t="shared" si="10"/>
        <v>62</v>
      </c>
      <c r="C7" s="42">
        <f t="shared" si="11"/>
        <v>4.2</v>
      </c>
      <c r="D7" s="42">
        <f t="shared" si="0"/>
        <v>260</v>
      </c>
      <c r="E7" s="42"/>
      <c r="F7" s="34">
        <f t="shared" si="12"/>
        <v>1563</v>
      </c>
      <c r="G7" s="35">
        <f t="shared" si="13"/>
        <v>1302.5</v>
      </c>
      <c r="H7" s="36">
        <f t="shared" si="14"/>
        <v>1042</v>
      </c>
      <c r="I7" s="37">
        <f t="shared" si="15"/>
        <v>52.1</v>
      </c>
      <c r="J7" s="37">
        <f t="shared" si="15"/>
        <v>43.416666666666664</v>
      </c>
      <c r="K7" s="37">
        <f t="shared" si="15"/>
        <v>34.733333333333334</v>
      </c>
      <c r="L7" s="38"/>
      <c r="M7" s="38"/>
      <c r="N7" s="38">
        <f t="shared" si="1"/>
        <v>11.577777777777778</v>
      </c>
      <c r="O7" s="43"/>
      <c r="P7" s="43"/>
      <c r="Q7" s="39"/>
      <c r="R7" s="39"/>
      <c r="S7" s="39"/>
      <c r="T7" s="39"/>
      <c r="U7" s="6">
        <f t="shared" si="16"/>
        <v>156.29999999999995</v>
      </c>
      <c r="V7" s="6">
        <f t="shared" si="16"/>
        <v>130.25</v>
      </c>
      <c r="W7" s="6">
        <f t="shared" si="2"/>
        <v>104.2</v>
      </c>
      <c r="X7" s="7">
        <f t="shared" si="17"/>
        <v>195.375</v>
      </c>
      <c r="Y7" s="7">
        <f t="shared" si="18"/>
        <v>162.8125</v>
      </c>
      <c r="Z7" s="7">
        <f t="shared" si="19"/>
        <v>130.25</v>
      </c>
      <c r="AA7" s="8">
        <f t="shared" si="20"/>
        <v>351.67499999999995</v>
      </c>
      <c r="AB7" s="8">
        <f t="shared" si="21"/>
        <v>293.0625</v>
      </c>
      <c r="AC7" s="8">
        <f t="shared" si="3"/>
        <v>234.45</v>
      </c>
      <c r="AD7" s="65">
        <f t="shared" ref="AD7:AD33" si="23">AE7-AE6</f>
        <v>5.4000000000000909</v>
      </c>
      <c r="AE7" s="65">
        <f t="shared" si="22"/>
        <v>18.900000000000091</v>
      </c>
      <c r="AF7" s="61">
        <f t="shared" si="4"/>
        <v>1406.7</v>
      </c>
      <c r="AG7" s="6">
        <f t="shared" si="5"/>
        <v>40.000000000000014</v>
      </c>
      <c r="AH7" s="6">
        <f t="shared" si="6"/>
        <v>4.7058823529411775</v>
      </c>
      <c r="AI7" s="6">
        <f t="shared" si="7"/>
        <v>18.181818181818183</v>
      </c>
      <c r="AJ7" s="6">
        <f t="shared" si="8"/>
        <v>6.4</v>
      </c>
      <c r="AK7" s="40">
        <f t="shared" si="9"/>
        <v>7.0588235294117663</v>
      </c>
    </row>
    <row r="8" spans="1:37">
      <c r="A8" s="41">
        <v>5</v>
      </c>
      <c r="B8" s="6">
        <f t="shared" si="10"/>
        <v>66</v>
      </c>
      <c r="C8" s="42">
        <f t="shared" si="11"/>
        <v>6</v>
      </c>
      <c r="D8" s="42">
        <f t="shared" si="0"/>
        <v>396</v>
      </c>
      <c r="E8" s="44"/>
      <c r="F8" s="34">
        <f t="shared" si="12"/>
        <v>1590</v>
      </c>
      <c r="G8" s="35">
        <f t="shared" si="13"/>
        <v>1325</v>
      </c>
      <c r="H8" s="36">
        <f t="shared" si="14"/>
        <v>1060</v>
      </c>
      <c r="I8" s="37">
        <f t="shared" si="15"/>
        <v>53</v>
      </c>
      <c r="J8" s="37">
        <f t="shared" si="15"/>
        <v>44.166666666666664</v>
      </c>
      <c r="K8" s="37">
        <f t="shared" si="15"/>
        <v>35.333333333333336</v>
      </c>
      <c r="L8" s="38"/>
      <c r="M8" s="38"/>
      <c r="N8" s="38">
        <f t="shared" si="1"/>
        <v>11.777777777777779</v>
      </c>
      <c r="O8" s="43"/>
      <c r="P8" s="43"/>
      <c r="Q8" s="39"/>
      <c r="R8" s="39"/>
      <c r="S8" s="39"/>
      <c r="T8" s="39"/>
      <c r="U8" s="6">
        <f t="shared" si="16"/>
        <v>159</v>
      </c>
      <c r="V8" s="6">
        <f t="shared" si="16"/>
        <v>132.5</v>
      </c>
      <c r="W8" s="6">
        <f t="shared" si="2"/>
        <v>106</v>
      </c>
      <c r="X8" s="7">
        <f t="shared" si="17"/>
        <v>198.75</v>
      </c>
      <c r="Y8" s="7">
        <f t="shared" si="18"/>
        <v>165.625</v>
      </c>
      <c r="Z8" s="7">
        <f t="shared" si="19"/>
        <v>132.5</v>
      </c>
      <c r="AA8" s="8">
        <f t="shared" si="20"/>
        <v>357.75</v>
      </c>
      <c r="AB8" s="8">
        <f t="shared" si="21"/>
        <v>298.125</v>
      </c>
      <c r="AC8" s="8">
        <f t="shared" si="3"/>
        <v>238.5</v>
      </c>
      <c r="AD8" s="65">
        <f t="shared" si="23"/>
        <v>5.3999999999998636</v>
      </c>
      <c r="AE8" s="65">
        <f t="shared" si="22"/>
        <v>24.299999999999955</v>
      </c>
      <c r="AF8" s="61">
        <f t="shared" si="4"/>
        <v>1431</v>
      </c>
      <c r="AG8" s="6">
        <f t="shared" si="5"/>
        <v>40</v>
      </c>
      <c r="AH8" s="6">
        <f t="shared" si="6"/>
        <v>4.7058823529411766</v>
      </c>
      <c r="AI8" s="6">
        <f t="shared" si="7"/>
        <v>18.181818181818183</v>
      </c>
      <c r="AJ8" s="6">
        <f t="shared" si="8"/>
        <v>6.4</v>
      </c>
      <c r="AK8" s="40">
        <f t="shared" si="9"/>
        <v>7.0588235294117645</v>
      </c>
    </row>
    <row r="9" spans="1:37">
      <c r="A9" s="41">
        <v>6</v>
      </c>
      <c r="B9" s="6">
        <f t="shared" si="10"/>
        <v>70</v>
      </c>
      <c r="C9" s="42">
        <f t="shared" si="11"/>
        <v>8.1999999999999993</v>
      </c>
      <c r="D9" s="42">
        <f t="shared" si="0"/>
        <v>574</v>
      </c>
      <c r="E9" s="42"/>
      <c r="F9" s="34">
        <f t="shared" si="12"/>
        <v>1623</v>
      </c>
      <c r="G9" s="35">
        <f t="shared" si="13"/>
        <v>1352.5</v>
      </c>
      <c r="H9" s="36">
        <f t="shared" si="14"/>
        <v>1082</v>
      </c>
      <c r="I9" s="37">
        <f t="shared" si="15"/>
        <v>54.1</v>
      </c>
      <c r="J9" s="37">
        <f t="shared" si="15"/>
        <v>45.083333333333336</v>
      </c>
      <c r="K9" s="37">
        <f t="shared" si="15"/>
        <v>36.06666666666667</v>
      </c>
      <c r="L9" s="38"/>
      <c r="M9" s="38"/>
      <c r="N9" s="38">
        <f t="shared" si="1"/>
        <v>12.022222222222224</v>
      </c>
      <c r="O9" s="43"/>
      <c r="P9" s="43"/>
      <c r="Q9" s="39"/>
      <c r="R9" s="39"/>
      <c r="S9" s="39"/>
      <c r="T9" s="39"/>
      <c r="U9" s="6">
        <f t="shared" si="16"/>
        <v>162.30000000000001</v>
      </c>
      <c r="V9" s="6">
        <f t="shared" si="16"/>
        <v>135.25</v>
      </c>
      <c r="W9" s="6">
        <f t="shared" si="2"/>
        <v>108.20000000000002</v>
      </c>
      <c r="X9" s="7">
        <f t="shared" si="17"/>
        <v>202.875</v>
      </c>
      <c r="Y9" s="7">
        <f t="shared" si="18"/>
        <v>169.0625</v>
      </c>
      <c r="Z9" s="7">
        <f t="shared" si="19"/>
        <v>135.25</v>
      </c>
      <c r="AA9" s="8">
        <f t="shared" si="20"/>
        <v>365.17500000000001</v>
      </c>
      <c r="AB9" s="8">
        <f t="shared" si="21"/>
        <v>304.3125</v>
      </c>
      <c r="AC9" s="8">
        <f t="shared" si="3"/>
        <v>243.45000000000002</v>
      </c>
      <c r="AD9" s="65">
        <f t="shared" si="23"/>
        <v>5.4000000000000909</v>
      </c>
      <c r="AE9" s="65">
        <f t="shared" si="22"/>
        <v>29.700000000000045</v>
      </c>
      <c r="AF9" s="61">
        <f t="shared" si="4"/>
        <v>1460.7</v>
      </c>
      <c r="AG9" s="6">
        <f t="shared" si="5"/>
        <v>39.999999999999986</v>
      </c>
      <c r="AH9" s="6">
        <f t="shared" si="6"/>
        <v>4.7058823529411766</v>
      </c>
      <c r="AI9" s="6">
        <f t="shared" si="7"/>
        <v>18.181818181818176</v>
      </c>
      <c r="AJ9" s="6">
        <f t="shared" si="8"/>
        <v>6.4</v>
      </c>
      <c r="AK9" s="40">
        <f t="shared" si="9"/>
        <v>7.0588235294117645</v>
      </c>
    </row>
    <row r="10" spans="1:37">
      <c r="A10" s="41">
        <v>7</v>
      </c>
      <c r="B10" s="6">
        <f t="shared" si="10"/>
        <v>74</v>
      </c>
      <c r="C10" s="42">
        <f t="shared" si="11"/>
        <v>10.8</v>
      </c>
      <c r="D10" s="42">
        <f t="shared" si="0"/>
        <v>799</v>
      </c>
      <c r="E10" s="42"/>
      <c r="F10" s="34">
        <f t="shared" si="12"/>
        <v>1662</v>
      </c>
      <c r="G10" s="35">
        <f t="shared" si="13"/>
        <v>1385</v>
      </c>
      <c r="H10" s="36">
        <f t="shared" si="14"/>
        <v>1108</v>
      </c>
      <c r="I10" s="37">
        <f t="shared" si="15"/>
        <v>55.4</v>
      </c>
      <c r="J10" s="37">
        <f t="shared" si="15"/>
        <v>46.166666666666664</v>
      </c>
      <c r="K10" s="37">
        <f t="shared" si="15"/>
        <v>36.93333333333333</v>
      </c>
      <c r="L10" s="38"/>
      <c r="M10" s="38"/>
      <c r="N10" s="38">
        <f t="shared" si="1"/>
        <v>12.31111111111111</v>
      </c>
      <c r="O10" s="43"/>
      <c r="P10" s="43"/>
      <c r="Q10" s="39"/>
      <c r="R10" s="39"/>
      <c r="S10" s="39"/>
      <c r="T10" s="39"/>
      <c r="U10" s="6">
        <f t="shared" si="16"/>
        <v>166.2</v>
      </c>
      <c r="V10" s="6">
        <f t="shared" si="16"/>
        <v>138.5</v>
      </c>
      <c r="W10" s="6">
        <f t="shared" si="2"/>
        <v>110.79999999999998</v>
      </c>
      <c r="X10" s="7">
        <f t="shared" si="17"/>
        <v>207.75</v>
      </c>
      <c r="Y10" s="7">
        <f t="shared" si="18"/>
        <v>173.125</v>
      </c>
      <c r="Z10" s="7">
        <f t="shared" si="19"/>
        <v>138.5</v>
      </c>
      <c r="AA10" s="8">
        <f t="shared" si="20"/>
        <v>373.95</v>
      </c>
      <c r="AB10" s="8">
        <f t="shared" si="21"/>
        <v>311.625</v>
      </c>
      <c r="AC10" s="8">
        <f t="shared" si="3"/>
        <v>249.29999999999998</v>
      </c>
      <c r="AD10" s="65">
        <f t="shared" si="23"/>
        <v>5.3999999999998636</v>
      </c>
      <c r="AE10" s="65">
        <f t="shared" si="22"/>
        <v>35.099999999999909</v>
      </c>
      <c r="AF10" s="61">
        <f t="shared" si="4"/>
        <v>1495.8</v>
      </c>
      <c r="AG10" s="6">
        <f t="shared" si="5"/>
        <v>40.000000000000014</v>
      </c>
      <c r="AH10" s="6">
        <f t="shared" si="6"/>
        <v>4.7058823529411766</v>
      </c>
      <c r="AI10" s="6">
        <f t="shared" si="7"/>
        <v>18.181818181818187</v>
      </c>
      <c r="AJ10" s="6">
        <f t="shared" si="8"/>
        <v>6.4</v>
      </c>
      <c r="AK10" s="40">
        <f t="shared" si="9"/>
        <v>7.0588235294117654</v>
      </c>
    </row>
    <row r="11" spans="1:37">
      <c r="A11" s="41">
        <v>8</v>
      </c>
      <c r="B11" s="6">
        <f t="shared" si="10"/>
        <v>78</v>
      </c>
      <c r="C11" s="42">
        <f t="shared" si="11"/>
        <v>13.8</v>
      </c>
      <c r="D11" s="42">
        <f t="shared" si="0"/>
        <v>1076</v>
      </c>
      <c r="E11" s="42"/>
      <c r="F11" s="34">
        <f t="shared" si="12"/>
        <v>1707</v>
      </c>
      <c r="G11" s="35">
        <f t="shared" si="13"/>
        <v>1422.5</v>
      </c>
      <c r="H11" s="36">
        <f t="shared" si="14"/>
        <v>1138</v>
      </c>
      <c r="I11" s="37">
        <f t="shared" si="15"/>
        <v>56.9</v>
      </c>
      <c r="J11" s="37">
        <f t="shared" si="15"/>
        <v>47.416666666666664</v>
      </c>
      <c r="K11" s="37">
        <f t="shared" si="15"/>
        <v>37.93333333333333</v>
      </c>
      <c r="L11" s="38"/>
      <c r="M11" s="38"/>
      <c r="N11" s="38">
        <f t="shared" si="1"/>
        <v>12.644444444444444</v>
      </c>
      <c r="O11" s="43"/>
      <c r="P11" s="43"/>
      <c r="Q11" s="39"/>
      <c r="R11" s="39"/>
      <c r="S11" s="39"/>
      <c r="T11" s="39"/>
      <c r="U11" s="6">
        <f t="shared" si="16"/>
        <v>170.69999999999993</v>
      </c>
      <c r="V11" s="6">
        <f t="shared" si="16"/>
        <v>142.24999999999994</v>
      </c>
      <c r="W11" s="6">
        <f t="shared" si="2"/>
        <v>113.79999999999998</v>
      </c>
      <c r="X11" s="7">
        <f t="shared" si="17"/>
        <v>213.375</v>
      </c>
      <c r="Y11" s="7">
        <f t="shared" si="18"/>
        <v>177.8125</v>
      </c>
      <c r="Z11" s="7">
        <f t="shared" si="19"/>
        <v>142.25</v>
      </c>
      <c r="AA11" s="8">
        <f t="shared" si="20"/>
        <v>384.07499999999993</v>
      </c>
      <c r="AB11" s="8">
        <f t="shared" si="21"/>
        <v>320.06249999999994</v>
      </c>
      <c r="AC11" s="8">
        <f t="shared" si="3"/>
        <v>256.04999999999995</v>
      </c>
      <c r="AD11" s="65">
        <f t="shared" si="23"/>
        <v>5.4000000000000909</v>
      </c>
      <c r="AE11" s="65">
        <f t="shared" si="22"/>
        <v>40.5</v>
      </c>
      <c r="AF11" s="61">
        <f t="shared" si="4"/>
        <v>1536.3</v>
      </c>
      <c r="AG11" s="6">
        <f t="shared" si="5"/>
        <v>40.000000000000043</v>
      </c>
      <c r="AH11" s="6">
        <f t="shared" si="6"/>
        <v>4.7058823529411775</v>
      </c>
      <c r="AI11" s="6">
        <f t="shared" si="7"/>
        <v>18.181818181818194</v>
      </c>
      <c r="AJ11" s="6">
        <f t="shared" si="8"/>
        <v>6.4000000000000021</v>
      </c>
      <c r="AK11" s="40">
        <f t="shared" si="9"/>
        <v>7.0588235294117663</v>
      </c>
    </row>
    <row r="12" spans="1:37">
      <c r="A12" s="41">
        <v>9</v>
      </c>
      <c r="B12" s="6">
        <f t="shared" si="10"/>
        <v>82</v>
      </c>
      <c r="C12" s="42">
        <f t="shared" si="11"/>
        <v>17.2</v>
      </c>
      <c r="D12" s="42">
        <f t="shared" si="0"/>
        <v>1410</v>
      </c>
      <c r="E12" s="42"/>
      <c r="F12" s="34">
        <f t="shared" si="12"/>
        <v>1758</v>
      </c>
      <c r="G12" s="35">
        <f t="shared" si="13"/>
        <v>1465</v>
      </c>
      <c r="H12" s="36">
        <f t="shared" si="14"/>
        <v>1172</v>
      </c>
      <c r="I12" s="37">
        <f t="shared" si="15"/>
        <v>58.6</v>
      </c>
      <c r="J12" s="37">
        <f t="shared" si="15"/>
        <v>48.833333333333336</v>
      </c>
      <c r="K12" s="37">
        <f t="shared" si="15"/>
        <v>39.06666666666667</v>
      </c>
      <c r="L12" s="38"/>
      <c r="M12" s="38"/>
      <c r="N12" s="38">
        <f t="shared" si="1"/>
        <v>13.022222222222224</v>
      </c>
      <c r="O12" s="43"/>
      <c r="P12" s="43"/>
      <c r="Q12" s="39"/>
      <c r="R12" s="39"/>
      <c r="S12" s="39"/>
      <c r="T12" s="39"/>
      <c r="U12" s="6">
        <f t="shared" si="16"/>
        <v>175.80000000000007</v>
      </c>
      <c r="V12" s="6">
        <f t="shared" si="16"/>
        <v>146.50000000000006</v>
      </c>
      <c r="W12" s="6">
        <f t="shared" si="2"/>
        <v>117.20000000000002</v>
      </c>
      <c r="X12" s="7">
        <f t="shared" si="17"/>
        <v>219.75</v>
      </c>
      <c r="Y12" s="7">
        <f t="shared" si="18"/>
        <v>183.125</v>
      </c>
      <c r="Z12" s="7">
        <f t="shared" si="19"/>
        <v>146.5</v>
      </c>
      <c r="AA12" s="8">
        <f t="shared" si="20"/>
        <v>395.55000000000007</v>
      </c>
      <c r="AB12" s="8">
        <f t="shared" si="21"/>
        <v>329.62500000000006</v>
      </c>
      <c r="AC12" s="8">
        <f t="shared" si="3"/>
        <v>263.70000000000005</v>
      </c>
      <c r="AD12" s="65">
        <f t="shared" si="23"/>
        <v>5.4000000000000909</v>
      </c>
      <c r="AE12" s="65">
        <f t="shared" si="22"/>
        <v>45.900000000000091</v>
      </c>
      <c r="AF12" s="61">
        <f t="shared" si="4"/>
        <v>1582.2</v>
      </c>
      <c r="AG12" s="6">
        <f t="shared" si="5"/>
        <v>39.999999999999957</v>
      </c>
      <c r="AH12" s="6">
        <f t="shared" si="6"/>
        <v>4.7058823529411749</v>
      </c>
      <c r="AI12" s="6">
        <f t="shared" si="7"/>
        <v>18.181818181818173</v>
      </c>
      <c r="AJ12" s="6">
        <f t="shared" si="8"/>
        <v>6.3999999999999977</v>
      </c>
      <c r="AK12" s="40">
        <f t="shared" si="9"/>
        <v>7.0588235294117627</v>
      </c>
    </row>
    <row r="13" spans="1:37">
      <c r="A13" s="45">
        <v>10</v>
      </c>
      <c r="B13" s="6">
        <f t="shared" si="10"/>
        <v>86</v>
      </c>
      <c r="C13" s="46">
        <f t="shared" si="11"/>
        <v>21</v>
      </c>
      <c r="D13" s="46">
        <f t="shared" si="0"/>
        <v>1806</v>
      </c>
      <c r="E13" s="46">
        <f>SUM(C4:C12)</f>
        <v>66</v>
      </c>
      <c r="F13" s="34">
        <f t="shared" si="12"/>
        <v>1815</v>
      </c>
      <c r="G13" s="35">
        <f t="shared" si="13"/>
        <v>1512.5</v>
      </c>
      <c r="H13" s="36">
        <f t="shared" si="14"/>
        <v>1210</v>
      </c>
      <c r="I13" s="37">
        <f t="shared" si="15"/>
        <v>60.5</v>
      </c>
      <c r="J13" s="37">
        <f t="shared" si="15"/>
        <v>50.416666666666664</v>
      </c>
      <c r="K13" s="37">
        <f>H13/30</f>
        <v>40.333333333333336</v>
      </c>
      <c r="L13" s="38"/>
      <c r="M13" s="38"/>
      <c r="N13" s="38">
        <f t="shared" si="1"/>
        <v>13.444444444444445</v>
      </c>
      <c r="O13" s="47" t="s">
        <v>56</v>
      </c>
      <c r="P13" s="47" t="s">
        <v>30</v>
      </c>
      <c r="Q13" s="47" t="s">
        <v>57</v>
      </c>
      <c r="R13" s="47" t="s">
        <v>32</v>
      </c>
      <c r="S13" s="47" t="s">
        <v>58</v>
      </c>
      <c r="T13" s="47" t="s">
        <v>59</v>
      </c>
      <c r="U13" s="6">
        <f t="shared" si="16"/>
        <v>181.5</v>
      </c>
      <c r="V13" s="6">
        <f t="shared" si="16"/>
        <v>151.25</v>
      </c>
      <c r="W13" s="6">
        <f t="shared" si="2"/>
        <v>121</v>
      </c>
      <c r="X13" s="7">
        <f t="shared" si="17"/>
        <v>226.875</v>
      </c>
      <c r="Y13" s="7">
        <f t="shared" si="18"/>
        <v>189.0625</v>
      </c>
      <c r="Z13" s="7">
        <f t="shared" si="19"/>
        <v>151.25</v>
      </c>
      <c r="AA13" s="8">
        <f t="shared" si="20"/>
        <v>408.375</v>
      </c>
      <c r="AB13" s="8">
        <f t="shared" si="21"/>
        <v>340.3125</v>
      </c>
      <c r="AC13" s="8">
        <f t="shared" si="3"/>
        <v>272.25</v>
      </c>
      <c r="AD13" s="65">
        <f t="shared" si="23"/>
        <v>5.3999999999998636</v>
      </c>
      <c r="AE13" s="65">
        <f t="shared" si="22"/>
        <v>51.299999999999955</v>
      </c>
      <c r="AF13" s="61">
        <f t="shared" si="4"/>
        <v>1633.5</v>
      </c>
      <c r="AG13" s="6">
        <f t="shared" si="5"/>
        <v>40</v>
      </c>
      <c r="AH13" s="6">
        <f t="shared" si="6"/>
        <v>4.7058823529411766</v>
      </c>
      <c r="AI13" s="6">
        <f t="shared" si="7"/>
        <v>18.181818181818183</v>
      </c>
      <c r="AJ13" s="6">
        <f t="shared" si="8"/>
        <v>6.4</v>
      </c>
      <c r="AK13" s="40">
        <f t="shared" si="9"/>
        <v>7.0588235294117645</v>
      </c>
    </row>
    <row r="14" spans="1:37">
      <c r="A14" s="45">
        <v>11</v>
      </c>
      <c r="B14" s="6">
        <f t="shared" si="10"/>
        <v>90</v>
      </c>
      <c r="C14" s="46">
        <f t="shared" si="11"/>
        <v>25.200000000000003</v>
      </c>
      <c r="D14" s="46">
        <f t="shared" si="0"/>
        <v>2268</v>
      </c>
      <c r="E14" s="46"/>
      <c r="F14" s="34">
        <f t="shared" si="12"/>
        <v>1878</v>
      </c>
      <c r="G14" s="35">
        <f t="shared" si="13"/>
        <v>1565</v>
      </c>
      <c r="H14" s="36">
        <f t="shared" si="14"/>
        <v>1252</v>
      </c>
      <c r="I14" s="37">
        <f t="shared" si="15"/>
        <v>62.6</v>
      </c>
      <c r="J14" s="37">
        <f t="shared" si="15"/>
        <v>52.166666666666664</v>
      </c>
      <c r="K14" s="37">
        <f t="shared" si="15"/>
        <v>41.733333333333334</v>
      </c>
      <c r="L14" s="38"/>
      <c r="M14" s="38"/>
      <c r="N14" s="38">
        <f t="shared" si="1"/>
        <v>13.911111111111111</v>
      </c>
      <c r="O14" s="47">
        <f>H14/K4</f>
        <v>37.114624505928852</v>
      </c>
      <c r="P14" s="47">
        <f>H4/K14</f>
        <v>24.249201277955272</v>
      </c>
      <c r="Q14" s="48">
        <f>H14/K8</f>
        <v>35.433962264150942</v>
      </c>
      <c r="R14" s="48">
        <f>H8/K14</f>
        <v>25.399361022364218</v>
      </c>
      <c r="S14" s="48">
        <f>H14/K12</f>
        <v>32.047781569965871</v>
      </c>
      <c r="T14" s="48">
        <f>H12/K14</f>
        <v>28.083067092651756</v>
      </c>
      <c r="U14" s="6">
        <f t="shared" si="16"/>
        <v>187.79999999999995</v>
      </c>
      <c r="V14" s="6">
        <f t="shared" si="16"/>
        <v>156.5</v>
      </c>
      <c r="W14" s="6">
        <f t="shared" si="2"/>
        <v>125.2</v>
      </c>
      <c r="X14" s="7">
        <f t="shared" si="17"/>
        <v>234.75</v>
      </c>
      <c r="Y14" s="7">
        <f t="shared" si="18"/>
        <v>195.625</v>
      </c>
      <c r="Z14" s="7">
        <f t="shared" si="19"/>
        <v>156.5</v>
      </c>
      <c r="AA14" s="8">
        <f t="shared" si="20"/>
        <v>422.54999999999995</v>
      </c>
      <c r="AB14" s="8">
        <f t="shared" si="21"/>
        <v>352.125</v>
      </c>
      <c r="AC14" s="8">
        <f t="shared" si="3"/>
        <v>281.7</v>
      </c>
      <c r="AD14" s="65">
        <f t="shared" si="23"/>
        <v>5.4000000000000909</v>
      </c>
      <c r="AE14" s="65">
        <f t="shared" si="22"/>
        <v>56.700000000000045</v>
      </c>
      <c r="AF14" s="61">
        <f t="shared" si="4"/>
        <v>1690.2</v>
      </c>
      <c r="AG14" s="6">
        <f t="shared" si="5"/>
        <v>40.000000000000007</v>
      </c>
      <c r="AH14" s="6">
        <f t="shared" si="6"/>
        <v>4.7058823529411775</v>
      </c>
      <c r="AI14" s="6">
        <f t="shared" si="7"/>
        <v>18.181818181818183</v>
      </c>
      <c r="AJ14" s="6">
        <f t="shared" si="8"/>
        <v>6.4</v>
      </c>
      <c r="AK14" s="40">
        <f t="shared" si="9"/>
        <v>7.0588235294117663</v>
      </c>
    </row>
    <row r="15" spans="1:37">
      <c r="A15" s="41">
        <v>12</v>
      </c>
      <c r="B15" s="6">
        <f t="shared" si="10"/>
        <v>94</v>
      </c>
      <c r="C15" s="42">
        <f t="shared" si="11"/>
        <v>29.8</v>
      </c>
      <c r="D15" s="42">
        <f t="shared" si="0"/>
        <v>2801</v>
      </c>
      <c r="E15" s="42"/>
      <c r="F15" s="34">
        <f t="shared" si="12"/>
        <v>1947</v>
      </c>
      <c r="G15" s="35">
        <f t="shared" si="13"/>
        <v>1622.5</v>
      </c>
      <c r="H15" s="36">
        <f t="shared" si="14"/>
        <v>1298</v>
      </c>
      <c r="I15" s="37">
        <f t="shared" si="15"/>
        <v>64.900000000000006</v>
      </c>
      <c r="J15" s="37">
        <f t="shared" si="15"/>
        <v>54.083333333333336</v>
      </c>
      <c r="K15" s="37">
        <f t="shared" si="15"/>
        <v>43.266666666666666</v>
      </c>
      <c r="L15" s="38"/>
      <c r="M15" s="38"/>
      <c r="N15" s="38">
        <f t="shared" si="1"/>
        <v>14.422222222222222</v>
      </c>
      <c r="O15" s="47">
        <f t="shared" ref="O15:O78" si="24">H15/K5</f>
        <v>38.251473477406684</v>
      </c>
      <c r="P15" s="47">
        <f t="shared" ref="P15:P78" si="25">H5/K15</f>
        <v>23.528505392912173</v>
      </c>
      <c r="Q15" s="48">
        <f t="shared" ref="Q15:Q78" si="26">H15/K9</f>
        <v>35.988909426987057</v>
      </c>
      <c r="R15" s="48">
        <f t="shared" ref="R15:R78" si="27">H9/K15</f>
        <v>25.007704160246533</v>
      </c>
      <c r="S15" s="48">
        <f t="shared" ref="S15:S78" si="28">H15/K13</f>
        <v>32.18181818181818</v>
      </c>
      <c r="T15" s="48">
        <f t="shared" ref="T15:T78" si="29">H13/K15</f>
        <v>27.966101694915256</v>
      </c>
      <c r="U15" s="6">
        <f t="shared" si="16"/>
        <v>194.70000000000005</v>
      </c>
      <c r="V15" s="6">
        <f t="shared" si="16"/>
        <v>162.25</v>
      </c>
      <c r="W15" s="6">
        <f t="shared" si="2"/>
        <v>129.80000000000001</v>
      </c>
      <c r="X15" s="7">
        <f t="shared" si="17"/>
        <v>243.375</v>
      </c>
      <c r="Y15" s="7">
        <f t="shared" si="18"/>
        <v>202.8125</v>
      </c>
      <c r="Z15" s="7">
        <f t="shared" si="19"/>
        <v>162.25</v>
      </c>
      <c r="AA15" s="8">
        <f t="shared" si="20"/>
        <v>438.07500000000005</v>
      </c>
      <c r="AB15" s="8">
        <f t="shared" si="21"/>
        <v>365.0625</v>
      </c>
      <c r="AC15" s="8">
        <f t="shared" si="3"/>
        <v>292.05</v>
      </c>
      <c r="AD15" s="65">
        <f t="shared" si="23"/>
        <v>5.3999999999998636</v>
      </c>
      <c r="AE15" s="65">
        <f t="shared" si="22"/>
        <v>62.099999999999909</v>
      </c>
      <c r="AF15" s="61">
        <f t="shared" si="4"/>
        <v>1752.3</v>
      </c>
      <c r="AG15" s="6">
        <f t="shared" si="5"/>
        <v>39.999999999999993</v>
      </c>
      <c r="AH15" s="6">
        <f t="shared" si="6"/>
        <v>4.7058823529411757</v>
      </c>
      <c r="AI15" s="6">
        <f t="shared" si="7"/>
        <v>18.18181818181818</v>
      </c>
      <c r="AJ15" s="6">
        <f t="shared" si="8"/>
        <v>6.4</v>
      </c>
      <c r="AK15" s="40">
        <f t="shared" si="9"/>
        <v>7.0588235294117636</v>
      </c>
    </row>
    <row r="16" spans="1:37">
      <c r="A16" s="41">
        <v>13</v>
      </c>
      <c r="B16" s="6">
        <f t="shared" si="10"/>
        <v>98</v>
      </c>
      <c r="C16" s="42">
        <f t="shared" si="11"/>
        <v>34.800000000000004</v>
      </c>
      <c r="D16" s="42">
        <f t="shared" si="0"/>
        <v>3410</v>
      </c>
      <c r="E16" s="42">
        <f>SUM(C4:C15)</f>
        <v>142</v>
      </c>
      <c r="F16" s="34">
        <f t="shared" si="12"/>
        <v>2022</v>
      </c>
      <c r="G16" s="35">
        <f t="shared" si="13"/>
        <v>1685</v>
      </c>
      <c r="H16" s="36">
        <f t="shared" si="14"/>
        <v>1348</v>
      </c>
      <c r="I16" s="37">
        <f t="shared" si="15"/>
        <v>67.400000000000006</v>
      </c>
      <c r="J16" s="37">
        <f t="shared" si="15"/>
        <v>56.166666666666664</v>
      </c>
      <c r="K16" s="37">
        <f t="shared" si="15"/>
        <v>44.93333333333333</v>
      </c>
      <c r="L16" s="38"/>
      <c r="M16" s="38"/>
      <c r="N16" s="38">
        <f t="shared" si="1"/>
        <v>14.977777777777776</v>
      </c>
      <c r="O16" s="47">
        <f t="shared" si="24"/>
        <v>39.338521400778212</v>
      </c>
      <c r="P16" s="47">
        <f t="shared" si="25"/>
        <v>22.878338278931754</v>
      </c>
      <c r="Q16" s="48">
        <f t="shared" si="26"/>
        <v>36.498194945848375</v>
      </c>
      <c r="R16" s="48">
        <f t="shared" si="27"/>
        <v>24.658753709198816</v>
      </c>
      <c r="S16" s="48">
        <f t="shared" si="28"/>
        <v>32.300319488817891</v>
      </c>
      <c r="T16" s="48">
        <f t="shared" si="29"/>
        <v>27.863501483679528</v>
      </c>
      <c r="U16" s="6">
        <f t="shared" si="16"/>
        <v>202.19999999999993</v>
      </c>
      <c r="V16" s="6">
        <f t="shared" si="16"/>
        <v>168.49999999999994</v>
      </c>
      <c r="W16" s="6">
        <f t="shared" si="2"/>
        <v>134.79999999999998</v>
      </c>
      <c r="X16" s="7">
        <f t="shared" si="17"/>
        <v>252.75</v>
      </c>
      <c r="Y16" s="7">
        <f t="shared" si="18"/>
        <v>210.625</v>
      </c>
      <c r="Z16" s="7">
        <f t="shared" si="19"/>
        <v>168.5</v>
      </c>
      <c r="AA16" s="8">
        <f t="shared" si="20"/>
        <v>454.94999999999993</v>
      </c>
      <c r="AB16" s="8">
        <f t="shared" si="21"/>
        <v>379.12499999999994</v>
      </c>
      <c r="AC16" s="8">
        <f t="shared" si="3"/>
        <v>303.29999999999995</v>
      </c>
      <c r="AD16" s="65">
        <f t="shared" si="23"/>
        <v>5.4000000000000909</v>
      </c>
      <c r="AE16" s="65">
        <f t="shared" si="22"/>
        <v>67.5</v>
      </c>
      <c r="AF16" s="61">
        <f t="shared" si="4"/>
        <v>1819.8</v>
      </c>
      <c r="AG16" s="6">
        <f t="shared" si="5"/>
        <v>40.000000000000036</v>
      </c>
      <c r="AH16" s="6">
        <f t="shared" si="6"/>
        <v>4.7058823529411775</v>
      </c>
      <c r="AI16" s="6">
        <f t="shared" si="7"/>
        <v>18.181818181818191</v>
      </c>
      <c r="AJ16" s="6">
        <f t="shared" si="8"/>
        <v>6.4000000000000021</v>
      </c>
      <c r="AK16" s="40">
        <f t="shared" si="9"/>
        <v>7.0588235294117663</v>
      </c>
    </row>
    <row r="17" spans="1:37">
      <c r="A17" s="41">
        <v>14</v>
      </c>
      <c r="B17" s="6">
        <f t="shared" si="10"/>
        <v>102</v>
      </c>
      <c r="C17" s="42">
        <f t="shared" si="11"/>
        <v>40.200000000000003</v>
      </c>
      <c r="D17" s="42">
        <f t="shared" si="0"/>
        <v>4100</v>
      </c>
      <c r="E17" s="42"/>
      <c r="F17" s="34">
        <f t="shared" si="12"/>
        <v>2103.0000000000005</v>
      </c>
      <c r="G17" s="35">
        <f t="shared" si="13"/>
        <v>1752.5000000000002</v>
      </c>
      <c r="H17" s="36">
        <f t="shared" si="14"/>
        <v>1402.0000000000002</v>
      </c>
      <c r="I17" s="37">
        <f t="shared" si="15"/>
        <v>70.100000000000009</v>
      </c>
      <c r="J17" s="37">
        <f t="shared" si="15"/>
        <v>58.416666666666671</v>
      </c>
      <c r="K17" s="37">
        <f t="shared" si="15"/>
        <v>46.733333333333341</v>
      </c>
      <c r="L17" s="38"/>
      <c r="M17" s="38"/>
      <c r="N17" s="38">
        <f t="shared" si="1"/>
        <v>15.577777777777781</v>
      </c>
      <c r="O17" s="47">
        <f t="shared" si="24"/>
        <v>40.364683301343575</v>
      </c>
      <c r="P17" s="47">
        <f t="shared" si="25"/>
        <v>22.29671897289586</v>
      </c>
      <c r="Q17" s="48">
        <f t="shared" si="26"/>
        <v>36.959578207381377</v>
      </c>
      <c r="R17" s="48">
        <f t="shared" si="27"/>
        <v>24.350927246790295</v>
      </c>
      <c r="S17" s="48">
        <f t="shared" si="28"/>
        <v>32.403697996918339</v>
      </c>
      <c r="T17" s="48">
        <f t="shared" si="29"/>
        <v>27.774607703281021</v>
      </c>
      <c r="U17" s="6">
        <f t="shared" si="16"/>
        <v>210.3</v>
      </c>
      <c r="V17" s="6">
        <f t="shared" si="16"/>
        <v>175.25000000000003</v>
      </c>
      <c r="W17" s="6">
        <f t="shared" si="2"/>
        <v>140.20000000000002</v>
      </c>
      <c r="X17" s="7">
        <f t="shared" si="17"/>
        <v>262.87500000000006</v>
      </c>
      <c r="Y17" s="7">
        <f t="shared" si="18"/>
        <v>219.06250000000003</v>
      </c>
      <c r="Z17" s="7">
        <f t="shared" si="19"/>
        <v>175.25000000000003</v>
      </c>
      <c r="AA17" s="8">
        <f t="shared" si="20"/>
        <v>473.17500000000007</v>
      </c>
      <c r="AB17" s="8">
        <f t="shared" si="21"/>
        <v>394.31250000000006</v>
      </c>
      <c r="AC17" s="8">
        <f t="shared" si="3"/>
        <v>315.45000000000005</v>
      </c>
      <c r="AD17" s="65">
        <f t="shared" si="23"/>
        <v>5.4000000000003183</v>
      </c>
      <c r="AE17" s="65">
        <f t="shared" si="22"/>
        <v>72.900000000000318</v>
      </c>
      <c r="AF17" s="61">
        <f t="shared" si="4"/>
        <v>1892.7000000000003</v>
      </c>
      <c r="AG17" s="6">
        <f t="shared" si="5"/>
        <v>40.000000000000014</v>
      </c>
      <c r="AH17" s="6">
        <f t="shared" si="6"/>
        <v>4.7058823529411757</v>
      </c>
      <c r="AI17" s="6">
        <f t="shared" si="7"/>
        <v>18.18181818181818</v>
      </c>
      <c r="AJ17" s="6">
        <f t="shared" si="8"/>
        <v>6.4</v>
      </c>
      <c r="AK17" s="40">
        <f t="shared" si="9"/>
        <v>7.0588235294117645</v>
      </c>
    </row>
    <row r="18" spans="1:37">
      <c r="A18" s="41">
        <v>15</v>
      </c>
      <c r="B18" s="6">
        <f t="shared" si="10"/>
        <v>106</v>
      </c>
      <c r="C18" s="42">
        <f t="shared" si="11"/>
        <v>46</v>
      </c>
      <c r="D18" s="42">
        <f t="shared" si="0"/>
        <v>4876</v>
      </c>
      <c r="E18" s="42"/>
      <c r="F18" s="34">
        <f t="shared" si="12"/>
        <v>2190</v>
      </c>
      <c r="G18" s="35">
        <f t="shared" si="13"/>
        <v>1825</v>
      </c>
      <c r="H18" s="36">
        <f t="shared" si="14"/>
        <v>1460</v>
      </c>
      <c r="I18" s="37">
        <f t="shared" si="15"/>
        <v>73</v>
      </c>
      <c r="J18" s="37">
        <f t="shared" si="15"/>
        <v>60.833333333333336</v>
      </c>
      <c r="K18" s="37">
        <f t="shared" si="15"/>
        <v>48.666666666666664</v>
      </c>
      <c r="L18" s="38"/>
      <c r="M18" s="38"/>
      <c r="N18" s="38">
        <f t="shared" si="1"/>
        <v>16.222222222222221</v>
      </c>
      <c r="O18" s="47">
        <f t="shared" si="24"/>
        <v>41.320754716981128</v>
      </c>
      <c r="P18" s="47">
        <f t="shared" si="25"/>
        <v>21.780821917808222</v>
      </c>
      <c r="Q18" s="48">
        <f t="shared" si="26"/>
        <v>37.372013651877133</v>
      </c>
      <c r="R18" s="48">
        <f t="shared" si="27"/>
        <v>24.082191780821919</v>
      </c>
      <c r="S18" s="48">
        <f t="shared" si="28"/>
        <v>32.492581602373889</v>
      </c>
      <c r="T18" s="48">
        <f t="shared" si="29"/>
        <v>27.698630136986303</v>
      </c>
      <c r="U18" s="6">
        <f t="shared" si="16"/>
        <v>219</v>
      </c>
      <c r="V18" s="6">
        <f t="shared" si="16"/>
        <v>182.5</v>
      </c>
      <c r="W18" s="6">
        <f t="shared" si="2"/>
        <v>146</v>
      </c>
      <c r="X18" s="7">
        <f t="shared" si="17"/>
        <v>273.75</v>
      </c>
      <c r="Y18" s="7">
        <f t="shared" si="18"/>
        <v>228.125</v>
      </c>
      <c r="Z18" s="7">
        <f t="shared" si="19"/>
        <v>182.5</v>
      </c>
      <c r="AA18" s="8">
        <f t="shared" si="20"/>
        <v>492.75</v>
      </c>
      <c r="AB18" s="8">
        <f t="shared" si="21"/>
        <v>410.625</v>
      </c>
      <c r="AC18" s="8">
        <f t="shared" si="3"/>
        <v>328.5</v>
      </c>
      <c r="AD18" s="65">
        <f t="shared" si="23"/>
        <v>5.3999999999994088</v>
      </c>
      <c r="AE18" s="65">
        <f t="shared" si="22"/>
        <v>78.299999999999727</v>
      </c>
      <c r="AF18" s="61">
        <f t="shared" si="4"/>
        <v>1971</v>
      </c>
      <c r="AG18" s="6">
        <f t="shared" si="5"/>
        <v>40</v>
      </c>
      <c r="AH18" s="6">
        <f t="shared" si="6"/>
        <v>4.7058823529411766</v>
      </c>
      <c r="AI18" s="6">
        <f t="shared" si="7"/>
        <v>18.181818181818183</v>
      </c>
      <c r="AJ18" s="6">
        <f t="shared" si="8"/>
        <v>6.4</v>
      </c>
      <c r="AK18" s="40">
        <f t="shared" si="9"/>
        <v>7.0588235294117645</v>
      </c>
    </row>
    <row r="19" spans="1:37">
      <c r="A19" s="41">
        <v>16</v>
      </c>
      <c r="B19" s="6">
        <f t="shared" si="10"/>
        <v>110</v>
      </c>
      <c r="C19" s="42">
        <f t="shared" si="11"/>
        <v>52.2</v>
      </c>
      <c r="D19" s="42">
        <f t="shared" si="0"/>
        <v>5742</v>
      </c>
      <c r="E19" s="42"/>
      <c r="F19" s="34">
        <f t="shared" si="12"/>
        <v>2283</v>
      </c>
      <c r="G19" s="35">
        <f t="shared" si="13"/>
        <v>1902.5</v>
      </c>
      <c r="H19" s="36">
        <f t="shared" si="14"/>
        <v>1522</v>
      </c>
      <c r="I19" s="37">
        <f t="shared" si="15"/>
        <v>76.099999999999994</v>
      </c>
      <c r="J19" s="37">
        <f t="shared" si="15"/>
        <v>63.416666666666664</v>
      </c>
      <c r="K19" s="37">
        <f t="shared" si="15"/>
        <v>50.733333333333334</v>
      </c>
      <c r="L19" s="38"/>
      <c r="M19" s="38"/>
      <c r="N19" s="38">
        <f t="shared" si="1"/>
        <v>16.911111111111111</v>
      </c>
      <c r="O19" s="47">
        <f t="shared" si="24"/>
        <v>42.199630314232898</v>
      </c>
      <c r="P19" s="47">
        <f t="shared" si="25"/>
        <v>21.327201051248355</v>
      </c>
      <c r="Q19" s="48">
        <f t="shared" si="26"/>
        <v>37.735537190082646</v>
      </c>
      <c r="R19" s="48">
        <f t="shared" si="27"/>
        <v>23.850197109067018</v>
      </c>
      <c r="S19" s="48">
        <f t="shared" si="28"/>
        <v>32.56776034236804</v>
      </c>
      <c r="T19" s="48">
        <f t="shared" si="29"/>
        <v>27.634691195795011</v>
      </c>
      <c r="U19" s="6">
        <f t="shared" si="16"/>
        <v>228.29999999999995</v>
      </c>
      <c r="V19" s="6">
        <f t="shared" si="16"/>
        <v>190.25</v>
      </c>
      <c r="W19" s="6">
        <f t="shared" si="2"/>
        <v>152.19999999999999</v>
      </c>
      <c r="X19" s="7">
        <f t="shared" si="17"/>
        <v>285.375</v>
      </c>
      <c r="Y19" s="7">
        <f t="shared" si="18"/>
        <v>237.8125</v>
      </c>
      <c r="Z19" s="7">
        <f t="shared" si="19"/>
        <v>190.25</v>
      </c>
      <c r="AA19" s="8">
        <f t="shared" si="20"/>
        <v>513.67499999999995</v>
      </c>
      <c r="AB19" s="8">
        <f t="shared" si="21"/>
        <v>428.0625</v>
      </c>
      <c r="AC19" s="8">
        <f t="shared" si="3"/>
        <v>342.45</v>
      </c>
      <c r="AD19" s="65">
        <f t="shared" si="23"/>
        <v>5.4000000000000909</v>
      </c>
      <c r="AE19" s="65">
        <f t="shared" si="22"/>
        <v>83.699999999999818</v>
      </c>
      <c r="AF19" s="61">
        <f t="shared" si="4"/>
        <v>2054.6999999999998</v>
      </c>
      <c r="AG19" s="6">
        <f t="shared" si="5"/>
        <v>40.000000000000007</v>
      </c>
      <c r="AH19" s="6">
        <f t="shared" si="6"/>
        <v>4.7058823529411775</v>
      </c>
      <c r="AI19" s="6">
        <f t="shared" si="7"/>
        <v>18.181818181818183</v>
      </c>
      <c r="AJ19" s="6">
        <f t="shared" si="8"/>
        <v>6.4</v>
      </c>
      <c r="AK19" s="40">
        <f t="shared" si="9"/>
        <v>7.0588235294117654</v>
      </c>
    </row>
    <row r="20" spans="1:37">
      <c r="A20" s="41">
        <v>17</v>
      </c>
      <c r="B20" s="6">
        <f t="shared" si="10"/>
        <v>114</v>
      </c>
      <c r="C20" s="42">
        <f t="shared" si="11"/>
        <v>58.800000000000004</v>
      </c>
      <c r="D20" s="42">
        <f t="shared" si="0"/>
        <v>6703</v>
      </c>
      <c r="E20" s="42"/>
      <c r="F20" s="34">
        <f t="shared" si="12"/>
        <v>2382</v>
      </c>
      <c r="G20" s="35">
        <f t="shared" si="13"/>
        <v>1985</v>
      </c>
      <c r="H20" s="36">
        <f t="shared" si="14"/>
        <v>1588</v>
      </c>
      <c r="I20" s="37">
        <f t="shared" si="15"/>
        <v>79.400000000000006</v>
      </c>
      <c r="J20" s="37">
        <f t="shared" si="15"/>
        <v>66.166666666666671</v>
      </c>
      <c r="K20" s="37">
        <f t="shared" si="15"/>
        <v>52.93333333333333</v>
      </c>
      <c r="L20" s="38"/>
      <c r="M20" s="38"/>
      <c r="N20" s="38">
        <f t="shared" si="1"/>
        <v>17.644444444444442</v>
      </c>
      <c r="O20" s="47">
        <f t="shared" si="24"/>
        <v>42.996389891696758</v>
      </c>
      <c r="P20" s="47">
        <f t="shared" si="25"/>
        <v>20.93198992443325</v>
      </c>
      <c r="Q20" s="48">
        <f t="shared" si="26"/>
        <v>38.051118210862619</v>
      </c>
      <c r="R20" s="48">
        <f t="shared" si="27"/>
        <v>23.652392947103277</v>
      </c>
      <c r="S20" s="48">
        <f t="shared" si="28"/>
        <v>32.630136986301373</v>
      </c>
      <c r="T20" s="48">
        <f t="shared" si="29"/>
        <v>27.581863979848869</v>
      </c>
      <c r="U20" s="6">
        <f t="shared" si="16"/>
        <v>238.19999999999993</v>
      </c>
      <c r="V20" s="6">
        <f t="shared" si="16"/>
        <v>198.49999999999994</v>
      </c>
      <c r="W20" s="6">
        <f t="shared" si="2"/>
        <v>158.79999999999998</v>
      </c>
      <c r="X20" s="7">
        <f t="shared" si="17"/>
        <v>297.75</v>
      </c>
      <c r="Y20" s="7">
        <f t="shared" si="18"/>
        <v>248.125</v>
      </c>
      <c r="Z20" s="7">
        <f t="shared" si="19"/>
        <v>198.5</v>
      </c>
      <c r="AA20" s="8">
        <f t="shared" si="20"/>
        <v>535.94999999999993</v>
      </c>
      <c r="AB20" s="8">
        <f t="shared" si="21"/>
        <v>446.62499999999994</v>
      </c>
      <c r="AC20" s="8">
        <f t="shared" si="3"/>
        <v>357.29999999999995</v>
      </c>
      <c r="AD20" s="65">
        <f t="shared" si="23"/>
        <v>5.4000000000005457</v>
      </c>
      <c r="AE20" s="65">
        <f t="shared" si="22"/>
        <v>89.100000000000364</v>
      </c>
      <c r="AF20" s="61">
        <f t="shared" si="4"/>
        <v>2143.8000000000002</v>
      </c>
      <c r="AG20" s="6">
        <f t="shared" si="5"/>
        <v>40.000000000000028</v>
      </c>
      <c r="AH20" s="6">
        <f t="shared" si="6"/>
        <v>4.7058823529411775</v>
      </c>
      <c r="AI20" s="6">
        <f t="shared" si="7"/>
        <v>18.181818181818191</v>
      </c>
      <c r="AJ20" s="6">
        <f t="shared" si="8"/>
        <v>6.4000000000000012</v>
      </c>
      <c r="AK20" s="40">
        <f t="shared" si="9"/>
        <v>7.0588235294117663</v>
      </c>
    </row>
    <row r="21" spans="1:37">
      <c r="A21" s="41">
        <v>18</v>
      </c>
      <c r="B21" s="6">
        <f t="shared" si="10"/>
        <v>118</v>
      </c>
      <c r="C21" s="42">
        <f t="shared" si="11"/>
        <v>65.8</v>
      </c>
      <c r="D21" s="42">
        <f t="shared" si="0"/>
        <v>7764</v>
      </c>
      <c r="E21" s="42"/>
      <c r="F21" s="34">
        <f t="shared" si="12"/>
        <v>2487</v>
      </c>
      <c r="G21" s="35">
        <f t="shared" si="13"/>
        <v>2072.5</v>
      </c>
      <c r="H21" s="36">
        <f t="shared" si="14"/>
        <v>1658</v>
      </c>
      <c r="I21" s="37">
        <f t="shared" si="15"/>
        <v>82.9</v>
      </c>
      <c r="J21" s="37">
        <f t="shared" si="15"/>
        <v>69.083333333333329</v>
      </c>
      <c r="K21" s="37">
        <f t="shared" si="15"/>
        <v>55.266666666666666</v>
      </c>
      <c r="L21" s="38"/>
      <c r="M21" s="38"/>
      <c r="N21" s="38">
        <f t="shared" si="1"/>
        <v>18.422222222222221</v>
      </c>
      <c r="O21" s="47">
        <f t="shared" si="24"/>
        <v>43.708260105448161</v>
      </c>
      <c r="P21" s="47">
        <f t="shared" si="25"/>
        <v>20.591073582629676</v>
      </c>
      <c r="Q21" s="48">
        <f t="shared" si="26"/>
        <v>38.320493066255779</v>
      </c>
      <c r="R21" s="48">
        <f t="shared" si="27"/>
        <v>23.486127864897469</v>
      </c>
      <c r="S21" s="48">
        <f t="shared" si="28"/>
        <v>32.680683311432325</v>
      </c>
      <c r="T21" s="48">
        <f t="shared" si="29"/>
        <v>27.539203860072377</v>
      </c>
      <c r="U21" s="6">
        <f t="shared" si="16"/>
        <v>248.70000000000005</v>
      </c>
      <c r="V21" s="6">
        <f t="shared" si="16"/>
        <v>207.25</v>
      </c>
      <c r="W21" s="6">
        <f t="shared" si="2"/>
        <v>165.8</v>
      </c>
      <c r="X21" s="7">
        <f t="shared" si="17"/>
        <v>310.875</v>
      </c>
      <c r="Y21" s="7">
        <f t="shared" si="18"/>
        <v>259.0625</v>
      </c>
      <c r="Z21" s="7">
        <f t="shared" si="19"/>
        <v>207.25</v>
      </c>
      <c r="AA21" s="8">
        <f t="shared" si="20"/>
        <v>559.57500000000005</v>
      </c>
      <c r="AB21" s="8">
        <f t="shared" si="21"/>
        <v>466.3125</v>
      </c>
      <c r="AC21" s="8">
        <f t="shared" si="3"/>
        <v>373.05</v>
      </c>
      <c r="AD21" s="65">
        <f t="shared" si="23"/>
        <v>5.3999999999996362</v>
      </c>
      <c r="AE21" s="65">
        <f t="shared" si="22"/>
        <v>94.5</v>
      </c>
      <c r="AF21" s="61">
        <f t="shared" si="4"/>
        <v>2238.3000000000002</v>
      </c>
      <c r="AG21" s="6">
        <f t="shared" si="5"/>
        <v>39.999999999999993</v>
      </c>
      <c r="AH21" s="6">
        <f t="shared" si="6"/>
        <v>4.7058823529411757</v>
      </c>
      <c r="AI21" s="6">
        <f t="shared" si="7"/>
        <v>18.18181818181818</v>
      </c>
      <c r="AJ21" s="6">
        <f t="shared" si="8"/>
        <v>6.4</v>
      </c>
      <c r="AK21" s="40">
        <f t="shared" si="9"/>
        <v>7.0588235294117636</v>
      </c>
    </row>
    <row r="22" spans="1:37">
      <c r="A22" s="41">
        <v>19</v>
      </c>
      <c r="B22" s="6">
        <f t="shared" si="10"/>
        <v>122</v>
      </c>
      <c r="C22" s="42">
        <f t="shared" si="11"/>
        <v>73.2</v>
      </c>
      <c r="D22" s="42">
        <f t="shared" si="0"/>
        <v>8930</v>
      </c>
      <c r="E22" s="42"/>
      <c r="F22" s="34">
        <f t="shared" si="12"/>
        <v>2598.0000000000005</v>
      </c>
      <c r="G22" s="35">
        <f t="shared" si="13"/>
        <v>2165.0000000000005</v>
      </c>
      <c r="H22" s="36">
        <f t="shared" si="14"/>
        <v>1732.0000000000002</v>
      </c>
      <c r="I22" s="37">
        <f t="shared" si="15"/>
        <v>86.600000000000009</v>
      </c>
      <c r="J22" s="37">
        <f t="shared" si="15"/>
        <v>72.166666666666686</v>
      </c>
      <c r="K22" s="37">
        <f t="shared" si="15"/>
        <v>57.733333333333341</v>
      </c>
      <c r="L22" s="38"/>
      <c r="M22" s="38"/>
      <c r="N22" s="38">
        <f t="shared" si="1"/>
        <v>19.244444444444447</v>
      </c>
      <c r="O22" s="47">
        <f t="shared" si="24"/>
        <v>44.334470989761094</v>
      </c>
      <c r="P22" s="47">
        <f t="shared" si="25"/>
        <v>20.300230946882213</v>
      </c>
      <c r="Q22" s="48">
        <f t="shared" si="26"/>
        <v>38.54599406528191</v>
      </c>
      <c r="R22" s="48">
        <f t="shared" si="27"/>
        <v>23.348729792147804</v>
      </c>
      <c r="S22" s="48">
        <f t="shared" si="28"/>
        <v>32.720403022670034</v>
      </c>
      <c r="T22" s="48">
        <f t="shared" si="29"/>
        <v>27.505773672055422</v>
      </c>
      <c r="U22" s="6">
        <f t="shared" si="16"/>
        <v>259.8</v>
      </c>
      <c r="V22" s="6">
        <f t="shared" si="16"/>
        <v>216.5</v>
      </c>
      <c r="W22" s="6">
        <f t="shared" si="2"/>
        <v>173.20000000000002</v>
      </c>
      <c r="X22" s="7">
        <f t="shared" si="17"/>
        <v>324.75000000000006</v>
      </c>
      <c r="Y22" s="7">
        <f t="shared" si="18"/>
        <v>270.62500000000006</v>
      </c>
      <c r="Z22" s="7">
        <f t="shared" si="19"/>
        <v>216.50000000000003</v>
      </c>
      <c r="AA22" s="8">
        <f t="shared" si="20"/>
        <v>584.55000000000007</v>
      </c>
      <c r="AB22" s="8">
        <f t="shared" si="21"/>
        <v>487.12500000000006</v>
      </c>
      <c r="AC22" s="8">
        <f t="shared" si="3"/>
        <v>389.70000000000005</v>
      </c>
      <c r="AD22" s="65">
        <f t="shared" si="23"/>
        <v>5.4000000000000909</v>
      </c>
      <c r="AE22" s="65">
        <f t="shared" si="22"/>
        <v>99.900000000000091</v>
      </c>
      <c r="AF22" s="61">
        <f t="shared" si="4"/>
        <v>2338.2000000000003</v>
      </c>
      <c r="AG22" s="6">
        <f t="shared" si="5"/>
        <v>40.000000000000014</v>
      </c>
      <c r="AH22" s="6">
        <f t="shared" si="6"/>
        <v>4.7058823529411766</v>
      </c>
      <c r="AI22" s="6">
        <f t="shared" si="7"/>
        <v>18.181818181818187</v>
      </c>
      <c r="AJ22" s="6">
        <f t="shared" si="8"/>
        <v>6.4000000000000012</v>
      </c>
      <c r="AK22" s="40">
        <f t="shared" si="9"/>
        <v>7.0588235294117645</v>
      </c>
    </row>
    <row r="23" spans="1:37">
      <c r="A23" s="45">
        <v>20</v>
      </c>
      <c r="B23" s="6">
        <f t="shared" si="10"/>
        <v>126</v>
      </c>
      <c r="C23" s="46">
        <f t="shared" si="11"/>
        <v>81</v>
      </c>
      <c r="D23" s="46">
        <f t="shared" si="0"/>
        <v>10206</v>
      </c>
      <c r="E23" s="46"/>
      <c r="F23" s="34">
        <f t="shared" si="12"/>
        <v>2715</v>
      </c>
      <c r="G23" s="35">
        <f t="shared" si="13"/>
        <v>2262.5</v>
      </c>
      <c r="H23" s="36">
        <f t="shared" si="14"/>
        <v>1810</v>
      </c>
      <c r="I23" s="37">
        <f t="shared" si="15"/>
        <v>90.5</v>
      </c>
      <c r="J23" s="37">
        <f t="shared" si="15"/>
        <v>75.416666666666671</v>
      </c>
      <c r="K23" s="37">
        <f t="shared" si="15"/>
        <v>60.333333333333336</v>
      </c>
      <c r="L23" s="38"/>
      <c r="M23" s="38"/>
      <c r="N23" s="38">
        <f t="shared" si="1"/>
        <v>20.111111111111111</v>
      </c>
      <c r="O23" s="47">
        <f t="shared" si="24"/>
        <v>44.876033057851238</v>
      </c>
      <c r="P23" s="47">
        <f t="shared" si="25"/>
        <v>20.055248618784528</v>
      </c>
      <c r="Q23" s="48">
        <f t="shared" si="26"/>
        <v>38.730385164051349</v>
      </c>
      <c r="R23" s="48">
        <f t="shared" si="27"/>
        <v>23.237569060773485</v>
      </c>
      <c r="S23" s="48">
        <f t="shared" si="28"/>
        <v>32.750301568154406</v>
      </c>
      <c r="T23" s="48">
        <f t="shared" si="29"/>
        <v>27.480662983425415</v>
      </c>
      <c r="U23" s="6">
        <f t="shared" si="16"/>
        <v>271.5</v>
      </c>
      <c r="V23" s="6">
        <f t="shared" si="16"/>
        <v>226.25</v>
      </c>
      <c r="W23" s="6">
        <f t="shared" si="2"/>
        <v>181</v>
      </c>
      <c r="X23" s="7">
        <f t="shared" si="17"/>
        <v>339.375</v>
      </c>
      <c r="Y23" s="7">
        <f t="shared" si="18"/>
        <v>282.8125</v>
      </c>
      <c r="Z23" s="7">
        <f t="shared" si="19"/>
        <v>226.25</v>
      </c>
      <c r="AA23" s="8">
        <f t="shared" si="20"/>
        <v>610.875</v>
      </c>
      <c r="AB23" s="8">
        <f t="shared" si="21"/>
        <v>509.0625</v>
      </c>
      <c r="AC23" s="8">
        <f t="shared" si="3"/>
        <v>407.25</v>
      </c>
      <c r="AD23" s="65">
        <f t="shared" si="23"/>
        <v>5.3999999999996362</v>
      </c>
      <c r="AE23" s="65">
        <f t="shared" si="22"/>
        <v>105.29999999999973</v>
      </c>
      <c r="AF23" s="61">
        <f t="shared" si="4"/>
        <v>2443.5</v>
      </c>
      <c r="AG23" s="6">
        <f t="shared" si="5"/>
        <v>40</v>
      </c>
      <c r="AH23" s="6">
        <f t="shared" si="6"/>
        <v>4.7058823529411766</v>
      </c>
      <c r="AI23" s="6">
        <f t="shared" si="7"/>
        <v>18.181818181818183</v>
      </c>
      <c r="AJ23" s="6">
        <f t="shared" si="8"/>
        <v>6.4</v>
      </c>
      <c r="AK23" s="40">
        <f t="shared" si="9"/>
        <v>7.0588235294117645</v>
      </c>
    </row>
    <row r="24" spans="1:37">
      <c r="A24" s="45">
        <v>21</v>
      </c>
      <c r="B24" s="6">
        <f t="shared" si="10"/>
        <v>130</v>
      </c>
      <c r="C24" s="46">
        <f t="shared" si="11"/>
        <v>89.2</v>
      </c>
      <c r="D24" s="46">
        <f t="shared" si="0"/>
        <v>11596</v>
      </c>
      <c r="E24" s="46"/>
      <c r="F24" s="34">
        <f t="shared" si="12"/>
        <v>2838</v>
      </c>
      <c r="G24" s="35">
        <f t="shared" si="13"/>
        <v>2365</v>
      </c>
      <c r="H24" s="36">
        <f t="shared" si="14"/>
        <v>1892</v>
      </c>
      <c r="I24" s="37">
        <f t="shared" si="15"/>
        <v>94.6</v>
      </c>
      <c r="J24" s="37">
        <f t="shared" si="15"/>
        <v>78.833333333333329</v>
      </c>
      <c r="K24" s="37">
        <f t="shared" si="15"/>
        <v>63.06666666666667</v>
      </c>
      <c r="L24" s="38"/>
      <c r="M24" s="38"/>
      <c r="N24" s="38">
        <f t="shared" si="1"/>
        <v>21.022222222222222</v>
      </c>
      <c r="O24" s="47">
        <f t="shared" si="24"/>
        <v>45.335463258785943</v>
      </c>
      <c r="P24" s="47">
        <f t="shared" si="25"/>
        <v>19.852008456659618</v>
      </c>
      <c r="Q24" s="48">
        <f t="shared" si="26"/>
        <v>38.876712328767127</v>
      </c>
      <c r="R24" s="48">
        <f t="shared" si="27"/>
        <v>23.150105708245242</v>
      </c>
      <c r="S24" s="48">
        <f t="shared" si="28"/>
        <v>32.771362586605079</v>
      </c>
      <c r="T24" s="48">
        <f t="shared" si="29"/>
        <v>27.463002114164908</v>
      </c>
      <c r="U24" s="6">
        <f t="shared" si="16"/>
        <v>283.80000000000007</v>
      </c>
      <c r="V24" s="6">
        <f t="shared" si="16"/>
        <v>236.5</v>
      </c>
      <c r="W24" s="6">
        <f t="shared" si="2"/>
        <v>189.20000000000002</v>
      </c>
      <c r="X24" s="7">
        <f t="shared" si="17"/>
        <v>354.75</v>
      </c>
      <c r="Y24" s="7">
        <f t="shared" si="18"/>
        <v>295.625</v>
      </c>
      <c r="Z24" s="7">
        <f t="shared" si="19"/>
        <v>236.5</v>
      </c>
      <c r="AA24" s="8">
        <f t="shared" si="20"/>
        <v>638.55000000000007</v>
      </c>
      <c r="AB24" s="8">
        <f t="shared" si="21"/>
        <v>532.125</v>
      </c>
      <c r="AC24" s="8">
        <f t="shared" si="3"/>
        <v>425.70000000000005</v>
      </c>
      <c r="AD24" s="65">
        <f t="shared" si="23"/>
        <v>5.4000000000000909</v>
      </c>
      <c r="AE24" s="65">
        <f t="shared" si="22"/>
        <v>110.69999999999982</v>
      </c>
      <c r="AF24" s="61">
        <f t="shared" si="4"/>
        <v>2554.1999999999998</v>
      </c>
      <c r="AG24" s="6">
        <f t="shared" si="5"/>
        <v>39.999999999999972</v>
      </c>
      <c r="AH24" s="6">
        <f t="shared" si="6"/>
        <v>4.7058823529411757</v>
      </c>
      <c r="AI24" s="6">
        <f t="shared" si="7"/>
        <v>18.181818181818176</v>
      </c>
      <c r="AJ24" s="6">
        <f t="shared" si="8"/>
        <v>6.4</v>
      </c>
      <c r="AK24" s="40">
        <f t="shared" si="9"/>
        <v>7.0588235294117636</v>
      </c>
    </row>
    <row r="25" spans="1:37">
      <c r="A25" s="41">
        <v>22</v>
      </c>
      <c r="B25" s="6">
        <f t="shared" si="10"/>
        <v>134</v>
      </c>
      <c r="C25" s="42">
        <f t="shared" si="11"/>
        <v>97.800000000000011</v>
      </c>
      <c r="D25" s="42">
        <f t="shared" si="0"/>
        <v>13105</v>
      </c>
      <c r="E25" s="42"/>
      <c r="F25" s="34">
        <f t="shared" si="12"/>
        <v>2967.0000000000005</v>
      </c>
      <c r="G25" s="35">
        <f t="shared" si="13"/>
        <v>2472.5000000000005</v>
      </c>
      <c r="H25" s="36">
        <f t="shared" si="14"/>
        <v>1978.0000000000002</v>
      </c>
      <c r="I25" s="37">
        <f t="shared" si="15"/>
        <v>98.90000000000002</v>
      </c>
      <c r="J25" s="37">
        <f t="shared" si="15"/>
        <v>82.416666666666686</v>
      </c>
      <c r="K25" s="37">
        <f t="shared" si="15"/>
        <v>65.933333333333337</v>
      </c>
      <c r="L25" s="38"/>
      <c r="M25" s="38"/>
      <c r="N25" s="38">
        <f t="shared" si="1"/>
        <v>21.977777777777778</v>
      </c>
      <c r="O25" s="47">
        <f t="shared" si="24"/>
        <v>45.716486902927585</v>
      </c>
      <c r="P25" s="47">
        <f t="shared" si="25"/>
        <v>19.686552072800808</v>
      </c>
      <c r="Q25" s="48">
        <f t="shared" si="26"/>
        <v>38.988173455978981</v>
      </c>
      <c r="R25" s="48">
        <f t="shared" si="27"/>
        <v>23.083923154701719</v>
      </c>
      <c r="S25" s="48">
        <f t="shared" si="28"/>
        <v>32.784530386740336</v>
      </c>
      <c r="T25" s="48">
        <f t="shared" si="29"/>
        <v>27.451971688574314</v>
      </c>
      <c r="U25" s="6">
        <f t="shared" si="16"/>
        <v>296.7</v>
      </c>
      <c r="V25" s="6">
        <f t="shared" si="16"/>
        <v>247.25000000000006</v>
      </c>
      <c r="W25" s="6">
        <f t="shared" si="2"/>
        <v>197.8</v>
      </c>
      <c r="X25" s="7">
        <f t="shared" si="17"/>
        <v>370.87500000000006</v>
      </c>
      <c r="Y25" s="7">
        <f t="shared" si="18"/>
        <v>309.06250000000006</v>
      </c>
      <c r="Z25" s="7">
        <f t="shared" si="19"/>
        <v>247.25000000000003</v>
      </c>
      <c r="AA25" s="8">
        <f t="shared" si="20"/>
        <v>667.57500000000005</v>
      </c>
      <c r="AB25" s="8">
        <f t="shared" si="21"/>
        <v>556.31250000000011</v>
      </c>
      <c r="AC25" s="8">
        <f t="shared" si="3"/>
        <v>445.05000000000007</v>
      </c>
      <c r="AD25" s="65">
        <f t="shared" si="23"/>
        <v>5.4000000000005457</v>
      </c>
      <c r="AE25" s="65">
        <f t="shared" si="22"/>
        <v>116.10000000000036</v>
      </c>
      <c r="AF25" s="61">
        <f t="shared" si="4"/>
        <v>2670.3</v>
      </c>
      <c r="AG25" s="6">
        <f t="shared" si="5"/>
        <v>40</v>
      </c>
      <c r="AH25" s="6">
        <f t="shared" si="6"/>
        <v>4.7058823529411766</v>
      </c>
      <c r="AI25" s="6">
        <f t="shared" si="7"/>
        <v>18.181818181818183</v>
      </c>
      <c r="AJ25" s="6">
        <f t="shared" si="8"/>
        <v>6.3999999999999986</v>
      </c>
      <c r="AK25" s="40">
        <f t="shared" si="9"/>
        <v>7.0588235294117654</v>
      </c>
    </row>
    <row r="26" spans="1:37">
      <c r="A26" s="41">
        <v>23</v>
      </c>
      <c r="B26" s="6">
        <f t="shared" si="10"/>
        <v>138</v>
      </c>
      <c r="C26" s="42">
        <f t="shared" si="11"/>
        <v>106.80000000000001</v>
      </c>
      <c r="D26" s="42">
        <f t="shared" si="0"/>
        <v>14738</v>
      </c>
      <c r="E26" s="42"/>
      <c r="F26" s="34">
        <f t="shared" si="12"/>
        <v>3102</v>
      </c>
      <c r="G26" s="35">
        <f t="shared" si="13"/>
        <v>2585</v>
      </c>
      <c r="H26" s="36">
        <f t="shared" si="14"/>
        <v>2068</v>
      </c>
      <c r="I26" s="37">
        <f t="shared" si="15"/>
        <v>103.4</v>
      </c>
      <c r="J26" s="37">
        <f t="shared" si="15"/>
        <v>86.166666666666671</v>
      </c>
      <c r="K26" s="37">
        <f t="shared" si="15"/>
        <v>68.933333333333337</v>
      </c>
      <c r="L26" s="38"/>
      <c r="M26" s="38"/>
      <c r="N26" s="38">
        <f t="shared" si="1"/>
        <v>22.977777777777778</v>
      </c>
      <c r="O26" s="47">
        <f t="shared" si="24"/>
        <v>46.023738872403563</v>
      </c>
      <c r="P26" s="47">
        <f t="shared" si="25"/>
        <v>19.555125725338492</v>
      </c>
      <c r="Q26" s="48">
        <f t="shared" si="26"/>
        <v>39.068010075566754</v>
      </c>
      <c r="R26" s="48">
        <f t="shared" si="27"/>
        <v>23.036750483558993</v>
      </c>
      <c r="S26" s="48">
        <f t="shared" si="28"/>
        <v>32.790697674418603</v>
      </c>
      <c r="T26" s="48">
        <f t="shared" si="29"/>
        <v>27.446808510638295</v>
      </c>
      <c r="U26" s="6">
        <f t="shared" si="16"/>
        <v>310.20000000000005</v>
      </c>
      <c r="V26" s="6">
        <f t="shared" si="16"/>
        <v>258.5</v>
      </c>
      <c r="W26" s="6">
        <f t="shared" si="2"/>
        <v>206.8</v>
      </c>
      <c r="X26" s="7">
        <f t="shared" si="17"/>
        <v>387.75</v>
      </c>
      <c r="Y26" s="7">
        <f t="shared" si="18"/>
        <v>323.125</v>
      </c>
      <c r="Z26" s="7">
        <f t="shared" si="19"/>
        <v>258.5</v>
      </c>
      <c r="AA26" s="8">
        <f t="shared" si="20"/>
        <v>697.95</v>
      </c>
      <c r="AB26" s="8">
        <f t="shared" si="21"/>
        <v>581.625</v>
      </c>
      <c r="AC26" s="8">
        <f t="shared" si="3"/>
        <v>465.3</v>
      </c>
      <c r="AD26" s="65">
        <f t="shared" si="23"/>
        <v>5.3999999999996362</v>
      </c>
      <c r="AE26" s="65">
        <f t="shared" si="22"/>
        <v>121.5</v>
      </c>
      <c r="AF26" s="61">
        <f t="shared" si="4"/>
        <v>2791.8</v>
      </c>
      <c r="AG26" s="6">
        <f t="shared" si="5"/>
        <v>39.999999999999993</v>
      </c>
      <c r="AH26" s="6">
        <f t="shared" si="6"/>
        <v>4.7058823529411757</v>
      </c>
      <c r="AI26" s="6">
        <f t="shared" si="7"/>
        <v>18.18181818181818</v>
      </c>
      <c r="AJ26" s="6">
        <f t="shared" si="8"/>
        <v>6.4</v>
      </c>
      <c r="AK26" s="40">
        <f t="shared" si="9"/>
        <v>7.0588235294117636</v>
      </c>
    </row>
    <row r="27" spans="1:37">
      <c r="A27" s="41">
        <v>24</v>
      </c>
      <c r="B27" s="6">
        <f t="shared" si="10"/>
        <v>142</v>
      </c>
      <c r="C27" s="42">
        <f t="shared" si="11"/>
        <v>116.2</v>
      </c>
      <c r="D27" s="42">
        <f t="shared" si="0"/>
        <v>16500</v>
      </c>
      <c r="E27" s="42"/>
      <c r="F27" s="34">
        <f t="shared" si="12"/>
        <v>3243</v>
      </c>
      <c r="G27" s="35">
        <f t="shared" si="13"/>
        <v>2702.5</v>
      </c>
      <c r="H27" s="36">
        <f t="shared" si="14"/>
        <v>2162</v>
      </c>
      <c r="I27" s="37">
        <f t="shared" si="15"/>
        <v>108.1</v>
      </c>
      <c r="J27" s="37">
        <f t="shared" si="15"/>
        <v>90.083333333333329</v>
      </c>
      <c r="K27" s="37">
        <f t="shared" si="15"/>
        <v>72.066666666666663</v>
      </c>
      <c r="L27" s="38"/>
      <c r="M27" s="38"/>
      <c r="N27" s="38">
        <f t="shared" si="1"/>
        <v>24.022222222222222</v>
      </c>
      <c r="O27" s="47">
        <f t="shared" si="24"/>
        <v>46.262482168330948</v>
      </c>
      <c r="P27" s="47">
        <f t="shared" si="25"/>
        <v>19.45420906567993</v>
      </c>
      <c r="Q27" s="48">
        <f t="shared" si="26"/>
        <v>39.119420989143549</v>
      </c>
      <c r="R27" s="48">
        <f t="shared" si="27"/>
        <v>23.006475485661426</v>
      </c>
      <c r="S27" s="48">
        <f t="shared" si="28"/>
        <v>32.790697674418603</v>
      </c>
      <c r="T27" s="48">
        <f t="shared" si="29"/>
        <v>27.446808510638302</v>
      </c>
      <c r="U27" s="6">
        <f t="shared" si="16"/>
        <v>324.29999999999995</v>
      </c>
      <c r="V27" s="6">
        <f t="shared" si="16"/>
        <v>270.25</v>
      </c>
      <c r="W27" s="6">
        <f t="shared" si="2"/>
        <v>216.2</v>
      </c>
      <c r="X27" s="7">
        <f t="shared" si="17"/>
        <v>405.375</v>
      </c>
      <c r="Y27" s="7">
        <f t="shared" si="18"/>
        <v>337.8125</v>
      </c>
      <c r="Z27" s="7">
        <f t="shared" si="19"/>
        <v>270.25</v>
      </c>
      <c r="AA27" s="8">
        <f t="shared" si="20"/>
        <v>729.67499999999995</v>
      </c>
      <c r="AB27" s="8">
        <f t="shared" si="21"/>
        <v>608.0625</v>
      </c>
      <c r="AC27" s="8">
        <f t="shared" si="3"/>
        <v>486.45</v>
      </c>
      <c r="AD27" s="65">
        <f t="shared" si="23"/>
        <v>5.3999999999996362</v>
      </c>
      <c r="AE27" s="65">
        <f t="shared" si="22"/>
        <v>126.89999999999964</v>
      </c>
      <c r="AF27" s="61">
        <f t="shared" si="4"/>
        <v>2918.7</v>
      </c>
      <c r="AG27" s="6">
        <f t="shared" si="5"/>
        <v>40.000000000000007</v>
      </c>
      <c r="AH27" s="6">
        <f t="shared" si="6"/>
        <v>4.7058823529411766</v>
      </c>
      <c r="AI27" s="6">
        <f t="shared" si="7"/>
        <v>18.181818181818183</v>
      </c>
      <c r="AJ27" s="6">
        <f t="shared" si="8"/>
        <v>6.4</v>
      </c>
      <c r="AK27" s="40">
        <f t="shared" si="9"/>
        <v>7.0588235294117654</v>
      </c>
    </row>
    <row r="28" spans="1:37">
      <c r="A28" s="41">
        <v>25</v>
      </c>
      <c r="B28" s="6">
        <f t="shared" si="10"/>
        <v>146</v>
      </c>
      <c r="C28" s="42">
        <f t="shared" si="11"/>
        <v>126</v>
      </c>
      <c r="D28" s="42">
        <f t="shared" si="0"/>
        <v>18396</v>
      </c>
      <c r="E28" s="42"/>
      <c r="F28" s="34">
        <f t="shared" si="12"/>
        <v>3390</v>
      </c>
      <c r="G28" s="35">
        <f t="shared" si="13"/>
        <v>2825</v>
      </c>
      <c r="H28" s="36">
        <f t="shared" si="14"/>
        <v>2260</v>
      </c>
      <c r="I28" s="37">
        <f t="shared" si="15"/>
        <v>113</v>
      </c>
      <c r="J28" s="37">
        <f t="shared" si="15"/>
        <v>94.166666666666671</v>
      </c>
      <c r="K28" s="37">
        <f t="shared" si="15"/>
        <v>75.333333333333329</v>
      </c>
      <c r="L28" s="38"/>
      <c r="M28" s="38"/>
      <c r="N28" s="38">
        <f t="shared" si="1"/>
        <v>25.111111111111111</v>
      </c>
      <c r="O28" s="47">
        <f t="shared" si="24"/>
        <v>46.438356164383563</v>
      </c>
      <c r="P28" s="47">
        <f t="shared" si="25"/>
        <v>19.380530973451329</v>
      </c>
      <c r="Q28" s="48">
        <f t="shared" si="26"/>
        <v>39.145496535796759</v>
      </c>
      <c r="R28" s="48">
        <f t="shared" si="27"/>
        <v>22.991150442477881</v>
      </c>
      <c r="S28" s="48">
        <f t="shared" si="28"/>
        <v>32.785299806576397</v>
      </c>
      <c r="T28" s="48">
        <f t="shared" si="29"/>
        <v>27.451327433628322</v>
      </c>
      <c r="U28" s="6">
        <f t="shared" si="16"/>
        <v>339</v>
      </c>
      <c r="V28" s="6">
        <f t="shared" si="16"/>
        <v>282.5</v>
      </c>
      <c r="W28" s="6">
        <f t="shared" si="2"/>
        <v>226</v>
      </c>
      <c r="X28" s="7">
        <f t="shared" si="17"/>
        <v>423.75</v>
      </c>
      <c r="Y28" s="7">
        <f t="shared" si="18"/>
        <v>353.125</v>
      </c>
      <c r="Z28" s="7">
        <f t="shared" si="19"/>
        <v>282.5</v>
      </c>
      <c r="AA28" s="8">
        <f t="shared" si="20"/>
        <v>762.75</v>
      </c>
      <c r="AB28" s="8">
        <f t="shared" si="21"/>
        <v>635.625</v>
      </c>
      <c r="AC28" s="8">
        <f t="shared" si="3"/>
        <v>508.5</v>
      </c>
      <c r="AD28" s="65">
        <f t="shared" si="23"/>
        <v>5.4000000000005457</v>
      </c>
      <c r="AE28" s="65">
        <f t="shared" si="22"/>
        <v>132.30000000000018</v>
      </c>
      <c r="AF28" s="61">
        <f t="shared" si="4"/>
        <v>3051</v>
      </c>
      <c r="AG28" s="6">
        <f t="shared" si="5"/>
        <v>40</v>
      </c>
      <c r="AH28" s="6">
        <f t="shared" si="6"/>
        <v>4.7058823529411766</v>
      </c>
      <c r="AI28" s="6">
        <f t="shared" si="7"/>
        <v>18.181818181818183</v>
      </c>
      <c r="AJ28" s="6">
        <f t="shared" si="8"/>
        <v>6.4</v>
      </c>
      <c r="AK28" s="40">
        <f t="shared" si="9"/>
        <v>7.0588235294117645</v>
      </c>
    </row>
    <row r="29" spans="1:37">
      <c r="A29" s="41">
        <v>26</v>
      </c>
      <c r="B29" s="6">
        <f t="shared" si="10"/>
        <v>150</v>
      </c>
      <c r="C29" s="42">
        <f t="shared" si="11"/>
        <v>136.20000000000002</v>
      </c>
      <c r="D29" s="42">
        <f t="shared" si="0"/>
        <v>20430</v>
      </c>
      <c r="E29" s="42"/>
      <c r="F29" s="34">
        <f t="shared" si="12"/>
        <v>3543</v>
      </c>
      <c r="G29" s="35">
        <f t="shared" si="13"/>
        <v>2952.5</v>
      </c>
      <c r="H29" s="36">
        <f t="shared" si="14"/>
        <v>2362</v>
      </c>
      <c r="I29" s="37">
        <f t="shared" si="15"/>
        <v>118.1</v>
      </c>
      <c r="J29" s="37">
        <f t="shared" si="15"/>
        <v>98.416666666666671</v>
      </c>
      <c r="K29" s="37">
        <f t="shared" si="15"/>
        <v>78.733333333333334</v>
      </c>
      <c r="L29" s="38"/>
      <c r="M29" s="38"/>
      <c r="N29" s="38">
        <f t="shared" si="1"/>
        <v>26.244444444444444</v>
      </c>
      <c r="O29" s="47">
        <f t="shared" si="24"/>
        <v>46.557161629434951</v>
      </c>
      <c r="P29" s="47">
        <f t="shared" si="25"/>
        <v>19.331075359864521</v>
      </c>
      <c r="Q29" s="48">
        <f t="shared" si="26"/>
        <v>39.149171270718227</v>
      </c>
      <c r="R29" s="48">
        <f t="shared" si="27"/>
        <v>22.988992379339543</v>
      </c>
      <c r="S29" s="48">
        <f t="shared" si="28"/>
        <v>32.775208140610545</v>
      </c>
      <c r="T29" s="48">
        <f t="shared" si="29"/>
        <v>27.459779847586791</v>
      </c>
      <c r="U29" s="6">
        <f t="shared" si="16"/>
        <v>354.30000000000007</v>
      </c>
      <c r="V29" s="6">
        <f t="shared" si="16"/>
        <v>295.25</v>
      </c>
      <c r="W29" s="6">
        <f t="shared" si="2"/>
        <v>236.2</v>
      </c>
      <c r="X29" s="7">
        <f t="shared" si="17"/>
        <v>442.875</v>
      </c>
      <c r="Y29" s="7">
        <f t="shared" si="18"/>
        <v>369.0625</v>
      </c>
      <c r="Z29" s="7">
        <f t="shared" si="19"/>
        <v>295.25</v>
      </c>
      <c r="AA29" s="8">
        <f t="shared" si="20"/>
        <v>797.17500000000007</v>
      </c>
      <c r="AB29" s="8">
        <f t="shared" si="21"/>
        <v>664.3125</v>
      </c>
      <c r="AC29" s="8">
        <f t="shared" si="3"/>
        <v>531.45000000000005</v>
      </c>
      <c r="AD29" s="65">
        <f t="shared" si="23"/>
        <v>5.3999999999996362</v>
      </c>
      <c r="AE29" s="65">
        <f t="shared" si="22"/>
        <v>137.69999999999982</v>
      </c>
      <c r="AF29" s="61">
        <f t="shared" si="4"/>
        <v>3188.7</v>
      </c>
      <c r="AG29" s="6">
        <f t="shared" si="5"/>
        <v>39.999999999999979</v>
      </c>
      <c r="AH29" s="6">
        <f t="shared" si="6"/>
        <v>4.7058823529411757</v>
      </c>
      <c r="AI29" s="6">
        <f t="shared" si="7"/>
        <v>18.181818181818176</v>
      </c>
      <c r="AJ29" s="6">
        <f t="shared" si="8"/>
        <v>6.4</v>
      </c>
      <c r="AK29" s="40">
        <f t="shared" si="9"/>
        <v>7.0588235294117636</v>
      </c>
    </row>
    <row r="30" spans="1:37">
      <c r="A30" s="41">
        <v>27</v>
      </c>
      <c r="B30" s="6">
        <f t="shared" si="10"/>
        <v>154</v>
      </c>
      <c r="C30" s="42">
        <f t="shared" si="11"/>
        <v>146.80000000000001</v>
      </c>
      <c r="D30" s="42">
        <f t="shared" si="0"/>
        <v>22607</v>
      </c>
      <c r="E30" s="42"/>
      <c r="F30" s="34">
        <f t="shared" si="12"/>
        <v>3702</v>
      </c>
      <c r="G30" s="35">
        <f t="shared" si="13"/>
        <v>3085</v>
      </c>
      <c r="H30" s="36">
        <f t="shared" si="14"/>
        <v>2468</v>
      </c>
      <c r="I30" s="37">
        <f t="shared" si="15"/>
        <v>123.4</v>
      </c>
      <c r="J30" s="37">
        <f t="shared" si="15"/>
        <v>102.83333333333333</v>
      </c>
      <c r="K30" s="37">
        <f t="shared" si="15"/>
        <v>82.266666666666666</v>
      </c>
      <c r="L30" s="38"/>
      <c r="M30" s="38"/>
      <c r="N30" s="38">
        <f t="shared" si="1"/>
        <v>27.422222222222221</v>
      </c>
      <c r="O30" s="47">
        <f t="shared" si="24"/>
        <v>46.624685138539043</v>
      </c>
      <c r="P30" s="47">
        <f t="shared" si="25"/>
        <v>19.303079416531606</v>
      </c>
      <c r="Q30" s="48">
        <f t="shared" si="26"/>
        <v>39.133192389006339</v>
      </c>
      <c r="R30" s="48">
        <f t="shared" si="27"/>
        <v>22.998379254457049</v>
      </c>
      <c r="S30" s="48">
        <f t="shared" si="28"/>
        <v>32.761061946902657</v>
      </c>
      <c r="T30" s="48">
        <f t="shared" si="29"/>
        <v>27.471636952998381</v>
      </c>
      <c r="U30" s="6">
        <f t="shared" si="16"/>
        <v>370.19999999999993</v>
      </c>
      <c r="V30" s="6">
        <f t="shared" si="16"/>
        <v>308.5</v>
      </c>
      <c r="W30" s="6">
        <f t="shared" si="2"/>
        <v>246.8</v>
      </c>
      <c r="X30" s="7">
        <f t="shared" si="17"/>
        <v>462.75</v>
      </c>
      <c r="Y30" s="7">
        <f t="shared" si="18"/>
        <v>385.625</v>
      </c>
      <c r="Z30" s="7">
        <f t="shared" si="19"/>
        <v>308.5</v>
      </c>
      <c r="AA30" s="8">
        <f t="shared" si="20"/>
        <v>832.94999999999993</v>
      </c>
      <c r="AB30" s="8">
        <f t="shared" si="21"/>
        <v>694.125</v>
      </c>
      <c r="AC30" s="8">
        <f t="shared" si="3"/>
        <v>555.29999999999995</v>
      </c>
      <c r="AD30" s="65">
        <f t="shared" si="23"/>
        <v>5.4000000000005457</v>
      </c>
      <c r="AE30" s="65">
        <f t="shared" si="22"/>
        <v>143.10000000000036</v>
      </c>
      <c r="AF30" s="61">
        <f t="shared" si="4"/>
        <v>3331.8</v>
      </c>
      <c r="AG30" s="6">
        <f t="shared" si="5"/>
        <v>40.000000000000021</v>
      </c>
      <c r="AH30" s="6">
        <f t="shared" si="6"/>
        <v>4.7058823529411775</v>
      </c>
      <c r="AI30" s="6">
        <f t="shared" si="7"/>
        <v>18.181818181818187</v>
      </c>
      <c r="AJ30" s="6">
        <f t="shared" si="8"/>
        <v>6.4</v>
      </c>
      <c r="AK30" s="40">
        <f t="shared" si="9"/>
        <v>7.0588235294117654</v>
      </c>
    </row>
    <row r="31" spans="1:37">
      <c r="A31" s="41">
        <v>28</v>
      </c>
      <c r="B31" s="6">
        <f t="shared" si="10"/>
        <v>158</v>
      </c>
      <c r="C31" s="42">
        <f t="shared" si="11"/>
        <v>157.80000000000001</v>
      </c>
      <c r="D31" s="42">
        <f t="shared" si="0"/>
        <v>24932</v>
      </c>
      <c r="E31" s="42"/>
      <c r="F31" s="34">
        <f t="shared" si="12"/>
        <v>3867.0000000000009</v>
      </c>
      <c r="G31" s="35">
        <f t="shared" si="13"/>
        <v>3222.5000000000005</v>
      </c>
      <c r="H31" s="36">
        <f t="shared" si="14"/>
        <v>2578.0000000000005</v>
      </c>
      <c r="I31" s="37">
        <f t="shared" si="15"/>
        <v>128.90000000000003</v>
      </c>
      <c r="J31" s="37">
        <f t="shared" si="15"/>
        <v>107.41666666666669</v>
      </c>
      <c r="K31" s="37">
        <f t="shared" si="15"/>
        <v>85.933333333333351</v>
      </c>
      <c r="L31" s="38"/>
      <c r="M31" s="38"/>
      <c r="N31" s="38">
        <f t="shared" si="1"/>
        <v>28.644444444444449</v>
      </c>
      <c r="O31" s="47">
        <f t="shared" si="24"/>
        <v>46.646562123039814</v>
      </c>
      <c r="P31" s="47">
        <f t="shared" si="25"/>
        <v>19.29402637703646</v>
      </c>
      <c r="Q31" s="48">
        <f t="shared" si="26"/>
        <v>39.100101112234583</v>
      </c>
      <c r="R31" s="48">
        <f t="shared" si="27"/>
        <v>23.017843289371605</v>
      </c>
      <c r="S31" s="48">
        <f t="shared" si="28"/>
        <v>32.74343776460627</v>
      </c>
      <c r="T31" s="48">
        <f t="shared" si="29"/>
        <v>27.486423584173771</v>
      </c>
      <c r="U31" s="6">
        <f t="shared" si="16"/>
        <v>386.70000000000016</v>
      </c>
      <c r="V31" s="6">
        <f t="shared" si="16"/>
        <v>322.25000000000017</v>
      </c>
      <c r="W31" s="6">
        <f t="shared" si="2"/>
        <v>257.80000000000007</v>
      </c>
      <c r="X31" s="7">
        <f t="shared" si="17"/>
        <v>483.37500000000011</v>
      </c>
      <c r="Y31" s="7">
        <f t="shared" si="18"/>
        <v>402.81250000000006</v>
      </c>
      <c r="Z31" s="7">
        <f t="shared" si="19"/>
        <v>322.25000000000006</v>
      </c>
      <c r="AA31" s="8">
        <f t="shared" si="20"/>
        <v>870.07500000000027</v>
      </c>
      <c r="AB31" s="8">
        <f t="shared" si="21"/>
        <v>725.06250000000023</v>
      </c>
      <c r="AC31" s="8">
        <f t="shared" si="3"/>
        <v>580.05000000000018</v>
      </c>
      <c r="AD31" s="65">
        <f t="shared" si="23"/>
        <v>5.4000000000000909</v>
      </c>
      <c r="AE31" s="65">
        <f t="shared" si="22"/>
        <v>148.50000000000045</v>
      </c>
      <c r="AF31" s="61">
        <f t="shared" si="4"/>
        <v>3480.3000000000006</v>
      </c>
      <c r="AG31" s="6">
        <f t="shared" si="5"/>
        <v>39.999999999999979</v>
      </c>
      <c r="AH31" s="6">
        <f t="shared" si="6"/>
        <v>4.7058823529411749</v>
      </c>
      <c r="AI31" s="6">
        <f t="shared" si="7"/>
        <v>18.181818181818173</v>
      </c>
      <c r="AJ31" s="6">
        <f t="shared" si="8"/>
        <v>6.3999999999999986</v>
      </c>
      <c r="AK31" s="40">
        <f t="shared" si="9"/>
        <v>7.0588235294117627</v>
      </c>
    </row>
    <row r="32" spans="1:37">
      <c r="A32" s="41">
        <v>29</v>
      </c>
      <c r="B32" s="6">
        <f t="shared" si="10"/>
        <v>162</v>
      </c>
      <c r="C32" s="42">
        <f t="shared" si="11"/>
        <v>169.20000000000002</v>
      </c>
      <c r="D32" s="42">
        <f t="shared" si="0"/>
        <v>27410</v>
      </c>
      <c r="E32" s="42"/>
      <c r="F32" s="34">
        <f t="shared" si="12"/>
        <v>4038</v>
      </c>
      <c r="G32" s="35">
        <f t="shared" si="13"/>
        <v>3365</v>
      </c>
      <c r="H32" s="36">
        <f t="shared" si="14"/>
        <v>2692</v>
      </c>
      <c r="I32" s="37">
        <f t="shared" si="15"/>
        <v>134.6</v>
      </c>
      <c r="J32" s="37">
        <f t="shared" si="15"/>
        <v>112.16666666666667</v>
      </c>
      <c r="K32" s="37">
        <f t="shared" si="15"/>
        <v>89.733333333333334</v>
      </c>
      <c r="L32" s="38"/>
      <c r="M32" s="38"/>
      <c r="N32" s="38">
        <f t="shared" si="1"/>
        <v>29.911111111111111</v>
      </c>
      <c r="O32" s="47">
        <f t="shared" si="24"/>
        <v>46.628175519630481</v>
      </c>
      <c r="P32" s="47">
        <f t="shared" si="25"/>
        <v>19.301634472511147</v>
      </c>
      <c r="Q32" s="48">
        <f t="shared" si="26"/>
        <v>39.052224371373306</v>
      </c>
      <c r="R32" s="48">
        <f t="shared" si="27"/>
        <v>23.046062407132244</v>
      </c>
      <c r="S32" s="48">
        <f t="shared" si="28"/>
        <v>32.72285251215559</v>
      </c>
      <c r="T32" s="48">
        <f t="shared" si="29"/>
        <v>27.503714710252599</v>
      </c>
      <c r="U32" s="6">
        <f t="shared" si="16"/>
        <v>403.80000000000007</v>
      </c>
      <c r="V32" s="6">
        <f t="shared" si="16"/>
        <v>336.5</v>
      </c>
      <c r="W32" s="6">
        <f t="shared" si="2"/>
        <v>269.2</v>
      </c>
      <c r="X32" s="7">
        <f t="shared" si="17"/>
        <v>504.75</v>
      </c>
      <c r="Y32" s="7">
        <f t="shared" si="18"/>
        <v>420.625</v>
      </c>
      <c r="Z32" s="7">
        <f t="shared" si="19"/>
        <v>336.5</v>
      </c>
      <c r="AA32" s="8">
        <f t="shared" si="20"/>
        <v>908.55000000000007</v>
      </c>
      <c r="AB32" s="8">
        <f t="shared" si="21"/>
        <v>757.125</v>
      </c>
      <c r="AC32" s="8">
        <f t="shared" si="3"/>
        <v>605.70000000000005</v>
      </c>
      <c r="AD32" s="65">
        <f t="shared" si="23"/>
        <v>5.3999999999987267</v>
      </c>
      <c r="AE32" s="65">
        <f t="shared" si="22"/>
        <v>153.89999999999918</v>
      </c>
      <c r="AF32" s="61">
        <f t="shared" si="4"/>
        <v>3634.2</v>
      </c>
      <c r="AG32" s="6">
        <f t="shared" si="5"/>
        <v>39.999999999999979</v>
      </c>
      <c r="AH32" s="6">
        <f t="shared" si="6"/>
        <v>4.7058823529411757</v>
      </c>
      <c r="AI32" s="6">
        <f t="shared" si="7"/>
        <v>18.181818181818176</v>
      </c>
      <c r="AJ32" s="6">
        <f t="shared" si="8"/>
        <v>6.4</v>
      </c>
      <c r="AK32" s="40">
        <f t="shared" si="9"/>
        <v>7.0588235294117636</v>
      </c>
    </row>
    <row r="33" spans="1:37">
      <c r="A33" s="49">
        <v>30</v>
      </c>
      <c r="B33" s="50">
        <f t="shared" si="10"/>
        <v>166</v>
      </c>
      <c r="C33" s="51">
        <f t="shared" si="11"/>
        <v>181</v>
      </c>
      <c r="D33" s="51">
        <f t="shared" si="0"/>
        <v>30046</v>
      </c>
      <c r="E33" s="52">
        <f>SUM(C4:C33)</f>
        <v>1921</v>
      </c>
      <c r="F33" s="53">
        <f t="shared" si="12"/>
        <v>4215</v>
      </c>
      <c r="G33" s="54">
        <f t="shared" si="13"/>
        <v>3512.5</v>
      </c>
      <c r="H33" s="54">
        <f t="shared" si="14"/>
        <v>2810</v>
      </c>
      <c r="I33" s="54">
        <f t="shared" si="15"/>
        <v>140.5</v>
      </c>
      <c r="J33" s="54">
        <f t="shared" si="15"/>
        <v>117.08333333333333</v>
      </c>
      <c r="K33" s="54">
        <f t="shared" si="15"/>
        <v>93.666666666666671</v>
      </c>
      <c r="L33" s="55"/>
      <c r="M33" s="55"/>
      <c r="N33" s="55">
        <f t="shared" si="1"/>
        <v>31.222222222222225</v>
      </c>
      <c r="O33" s="56">
        <f t="shared" si="24"/>
        <v>46.574585635359114</v>
      </c>
      <c r="P33" s="56">
        <f t="shared" si="25"/>
        <v>19.323843416370106</v>
      </c>
      <c r="Q33" s="54">
        <f t="shared" si="26"/>
        <v>38.991674375578171</v>
      </c>
      <c r="R33" s="54">
        <f t="shared" si="27"/>
        <v>23.081850533807827</v>
      </c>
      <c r="S33" s="54">
        <f t="shared" si="28"/>
        <v>32.699767261442972</v>
      </c>
      <c r="T33" s="54">
        <f t="shared" si="29"/>
        <v>27.523131672597867</v>
      </c>
      <c r="U33" s="50">
        <f t="shared" si="16"/>
        <v>421.5</v>
      </c>
      <c r="V33" s="50">
        <f t="shared" si="16"/>
        <v>351.25</v>
      </c>
      <c r="W33" s="50">
        <f t="shared" si="2"/>
        <v>281</v>
      </c>
      <c r="X33" s="50">
        <f t="shared" si="17"/>
        <v>526.875</v>
      </c>
      <c r="Y33" s="50">
        <f t="shared" si="18"/>
        <v>439.0625</v>
      </c>
      <c r="Z33" s="7">
        <f t="shared" si="19"/>
        <v>351.25</v>
      </c>
      <c r="AA33" s="50">
        <f t="shared" si="20"/>
        <v>948.375</v>
      </c>
      <c r="AB33" s="50">
        <f t="shared" si="21"/>
        <v>790.3125</v>
      </c>
      <c r="AC33" s="50">
        <f t="shared" si="3"/>
        <v>632.25</v>
      </c>
      <c r="AD33" s="65">
        <f t="shared" si="23"/>
        <v>5.4000000000010004</v>
      </c>
      <c r="AE33" s="65">
        <f t="shared" si="22"/>
        <v>159.30000000000018</v>
      </c>
      <c r="AF33" s="61">
        <f t="shared" si="4"/>
        <v>3793.5</v>
      </c>
      <c r="AG33" s="50">
        <f t="shared" si="5"/>
        <v>40</v>
      </c>
      <c r="AH33" s="50">
        <f t="shared" si="6"/>
        <v>4.7058823529411766</v>
      </c>
      <c r="AI33" s="50">
        <f t="shared" si="7"/>
        <v>18.181818181818183</v>
      </c>
      <c r="AJ33" s="50">
        <f t="shared" si="8"/>
        <v>6.4</v>
      </c>
      <c r="AK33" s="53">
        <f t="shared" si="9"/>
        <v>7.0588235294117645</v>
      </c>
    </row>
    <row r="34" spans="1:37">
      <c r="A34" s="45">
        <v>31</v>
      </c>
      <c r="B34" s="6">
        <f t="shared" si="10"/>
        <v>170</v>
      </c>
      <c r="C34" s="46">
        <f t="shared" si="11"/>
        <v>193.20000000000002</v>
      </c>
      <c r="D34" s="46">
        <f t="shared" si="0"/>
        <v>32844</v>
      </c>
      <c r="E34" s="46"/>
      <c r="F34" s="34">
        <f t="shared" si="12"/>
        <v>4398.0000000000009</v>
      </c>
      <c r="G34" s="35">
        <f t="shared" si="13"/>
        <v>3665.0000000000005</v>
      </c>
      <c r="H34" s="36">
        <f t="shared" si="14"/>
        <v>2932.0000000000005</v>
      </c>
      <c r="I34" s="37">
        <f t="shared" si="15"/>
        <v>146.60000000000002</v>
      </c>
      <c r="J34" s="37">
        <f t="shared" si="15"/>
        <v>122.16666666666669</v>
      </c>
      <c r="K34" s="37">
        <f t="shared" si="15"/>
        <v>97.733333333333348</v>
      </c>
      <c r="L34" s="38"/>
      <c r="M34" s="38"/>
      <c r="N34" s="38">
        <f t="shared" si="1"/>
        <v>32.577777777777783</v>
      </c>
      <c r="O34" s="47">
        <f t="shared" si="24"/>
        <v>46.490486257928126</v>
      </c>
      <c r="P34" s="47">
        <f t="shared" si="25"/>
        <v>19.358799454297404</v>
      </c>
      <c r="Q34" s="48">
        <f t="shared" si="26"/>
        <v>38.920353982300895</v>
      </c>
      <c r="R34" s="48">
        <f t="shared" si="27"/>
        <v>23.12414733969986</v>
      </c>
      <c r="S34" s="48">
        <f t="shared" si="28"/>
        <v>32.674591381872219</v>
      </c>
      <c r="T34" s="48">
        <f t="shared" si="29"/>
        <v>27.54433833560709</v>
      </c>
      <c r="U34" s="6">
        <f t="shared" si="16"/>
        <v>439.79999999999995</v>
      </c>
      <c r="V34" s="6">
        <f t="shared" si="16"/>
        <v>366.49999999999994</v>
      </c>
      <c r="W34" s="6">
        <f t="shared" si="2"/>
        <v>293.20000000000005</v>
      </c>
      <c r="X34" s="7">
        <f t="shared" si="17"/>
        <v>549.75000000000011</v>
      </c>
      <c r="Y34" s="7">
        <f t="shared" si="18"/>
        <v>458.12500000000006</v>
      </c>
      <c r="Z34" s="7">
        <f t="shared" si="19"/>
        <v>366.50000000000006</v>
      </c>
      <c r="AA34" s="8">
        <f t="shared" si="20"/>
        <v>989.55000000000007</v>
      </c>
      <c r="AB34" s="8">
        <f t="shared" si="21"/>
        <v>824.625</v>
      </c>
      <c r="AC34" s="8">
        <f t="shared" si="3"/>
        <v>659.7</v>
      </c>
      <c r="AD34" s="65"/>
      <c r="AE34" s="65"/>
      <c r="AF34" s="61">
        <f t="shared" si="4"/>
        <v>3958.2000000000007</v>
      </c>
      <c r="AG34" s="6">
        <f t="shared" si="5"/>
        <v>40.000000000000036</v>
      </c>
      <c r="AH34" s="6">
        <f t="shared" si="6"/>
        <v>4.7058823529411775</v>
      </c>
      <c r="AI34" s="6">
        <f t="shared" si="7"/>
        <v>18.181818181818183</v>
      </c>
      <c r="AJ34" s="6">
        <f t="shared" si="8"/>
        <v>6.4000000000000021</v>
      </c>
      <c r="AK34" s="40">
        <f t="shared" si="9"/>
        <v>7.0588235294117663</v>
      </c>
    </row>
    <row r="35" spans="1:37">
      <c r="A35" s="41">
        <v>32</v>
      </c>
      <c r="B35" s="6">
        <f t="shared" si="10"/>
        <v>174</v>
      </c>
      <c r="C35" s="42">
        <f t="shared" si="11"/>
        <v>205.8</v>
      </c>
      <c r="D35" s="42">
        <f t="shared" si="0"/>
        <v>35809</v>
      </c>
      <c r="E35" s="42"/>
      <c r="F35" s="34">
        <f t="shared" si="12"/>
        <v>4587.0000000000009</v>
      </c>
      <c r="G35" s="35">
        <f t="shared" si="13"/>
        <v>3822.5000000000005</v>
      </c>
      <c r="H35" s="36">
        <f t="shared" si="14"/>
        <v>3058.0000000000005</v>
      </c>
      <c r="I35" s="37">
        <f t="shared" si="15"/>
        <v>152.90000000000003</v>
      </c>
      <c r="J35" s="37">
        <f t="shared" si="15"/>
        <v>127.41666666666669</v>
      </c>
      <c r="K35" s="37">
        <f t="shared" si="15"/>
        <v>101.93333333333335</v>
      </c>
      <c r="L35" s="38"/>
      <c r="M35" s="38"/>
      <c r="N35" s="38">
        <f t="shared" si="1"/>
        <v>33.977777777777781</v>
      </c>
      <c r="O35" s="47">
        <f t="shared" si="24"/>
        <v>46.380182002022252</v>
      </c>
      <c r="P35" s="47">
        <f t="shared" si="25"/>
        <v>19.404839764551994</v>
      </c>
      <c r="Q35" s="48">
        <f t="shared" si="26"/>
        <v>38.839966130397976</v>
      </c>
      <c r="R35" s="48">
        <f t="shared" si="27"/>
        <v>23.172007848266837</v>
      </c>
      <c r="S35" s="48">
        <f t="shared" si="28"/>
        <v>32.64768683274022</v>
      </c>
      <c r="T35" s="48">
        <f t="shared" si="29"/>
        <v>27.567037279267492</v>
      </c>
      <c r="U35" s="6">
        <f t="shared" si="16"/>
        <v>458.70000000000016</v>
      </c>
      <c r="V35" s="6">
        <f t="shared" si="16"/>
        <v>382.25000000000017</v>
      </c>
      <c r="W35" s="6">
        <f t="shared" si="2"/>
        <v>305.80000000000007</v>
      </c>
      <c r="X35" s="7">
        <f t="shared" si="17"/>
        <v>573.37500000000011</v>
      </c>
      <c r="Y35" s="7">
        <f t="shared" si="18"/>
        <v>477.81250000000006</v>
      </c>
      <c r="Z35" s="7">
        <f t="shared" si="19"/>
        <v>382.25000000000006</v>
      </c>
      <c r="AA35" s="8">
        <f t="shared" si="20"/>
        <v>1032.0750000000003</v>
      </c>
      <c r="AB35" s="8">
        <f t="shared" si="21"/>
        <v>860.06250000000023</v>
      </c>
      <c r="AC35" s="8">
        <f t="shared" si="3"/>
        <v>688.05000000000018</v>
      </c>
      <c r="AD35" s="65"/>
      <c r="AE35" s="65"/>
      <c r="AF35" s="61">
        <f t="shared" si="4"/>
        <v>4128.3000000000011</v>
      </c>
      <c r="AG35" s="6">
        <f t="shared" si="5"/>
        <v>39.999999999999986</v>
      </c>
      <c r="AH35" s="6">
        <f t="shared" si="6"/>
        <v>4.7058823529411749</v>
      </c>
      <c r="AI35" s="6">
        <f t="shared" si="7"/>
        <v>18.181818181818173</v>
      </c>
      <c r="AJ35" s="6">
        <f t="shared" si="8"/>
        <v>6.3999999999999986</v>
      </c>
      <c r="AK35" s="40">
        <f t="shared" si="9"/>
        <v>7.0588235294117627</v>
      </c>
    </row>
    <row r="36" spans="1:37">
      <c r="A36" s="41">
        <v>33</v>
      </c>
      <c r="B36" s="6">
        <f t="shared" si="10"/>
        <v>178</v>
      </c>
      <c r="C36" s="42">
        <f t="shared" si="11"/>
        <v>218.8</v>
      </c>
      <c r="D36" s="42">
        <f t="shared" si="0"/>
        <v>38946</v>
      </c>
      <c r="E36" s="42"/>
      <c r="F36" s="34">
        <f t="shared" si="12"/>
        <v>4782</v>
      </c>
      <c r="G36" s="35">
        <f t="shared" si="13"/>
        <v>3985</v>
      </c>
      <c r="H36" s="36">
        <f t="shared" si="14"/>
        <v>3188</v>
      </c>
      <c r="I36" s="37">
        <f t="shared" si="15"/>
        <v>159.4</v>
      </c>
      <c r="J36" s="37">
        <f t="shared" si="15"/>
        <v>132.83333333333334</v>
      </c>
      <c r="K36" s="37">
        <f t="shared" si="15"/>
        <v>106.26666666666667</v>
      </c>
      <c r="L36" s="38"/>
      <c r="M36" s="38"/>
      <c r="N36" s="38">
        <f t="shared" si="1"/>
        <v>35.422222222222224</v>
      </c>
      <c r="O36" s="47">
        <f t="shared" si="24"/>
        <v>46.247582205029012</v>
      </c>
      <c r="P36" s="47">
        <f t="shared" si="25"/>
        <v>19.460476787954832</v>
      </c>
      <c r="Q36" s="48">
        <f t="shared" si="26"/>
        <v>38.752025931928685</v>
      </c>
      <c r="R36" s="48">
        <f t="shared" si="27"/>
        <v>23.224592220828107</v>
      </c>
      <c r="S36" s="48">
        <f t="shared" si="28"/>
        <v>32.619372442019092</v>
      </c>
      <c r="T36" s="48">
        <f t="shared" si="29"/>
        <v>27.59096612296111</v>
      </c>
      <c r="U36" s="6">
        <f t="shared" si="16"/>
        <v>478.19999999999982</v>
      </c>
      <c r="V36" s="6">
        <f t="shared" si="16"/>
        <v>398.5</v>
      </c>
      <c r="W36" s="6">
        <f t="shared" si="2"/>
        <v>318.8</v>
      </c>
      <c r="X36" s="7">
        <f t="shared" si="17"/>
        <v>597.75</v>
      </c>
      <c r="Y36" s="7">
        <f t="shared" si="18"/>
        <v>498.125</v>
      </c>
      <c r="Z36" s="7">
        <f t="shared" si="19"/>
        <v>398.5</v>
      </c>
      <c r="AA36" s="8">
        <f t="shared" si="20"/>
        <v>1075.9499999999998</v>
      </c>
      <c r="AB36" s="8">
        <f t="shared" si="21"/>
        <v>896.625</v>
      </c>
      <c r="AC36" s="8">
        <f t="shared" ref="AC36:AC67" si="30">Z36+W36</f>
        <v>717.3</v>
      </c>
      <c r="AD36" s="65"/>
      <c r="AE36" s="65"/>
      <c r="AF36" s="61">
        <f t="shared" ref="AF36:AF67" si="31">Z36*1+AC36*1+H36</f>
        <v>4303.8</v>
      </c>
      <c r="AG36" s="6">
        <f t="shared" ref="AG36:AG67" si="32">F36/(AC36-X36)</f>
        <v>40.000000000000014</v>
      </c>
      <c r="AH36" s="6">
        <f t="shared" ref="AH36:AH67" si="33">H36/(AA36-Z36)</f>
        <v>4.7058823529411775</v>
      </c>
      <c r="AI36" s="6">
        <f t="shared" ref="AI36:AI67" si="34">G36/(AC36-Y36)</f>
        <v>18.181818181818187</v>
      </c>
      <c r="AJ36" s="6">
        <f t="shared" ref="AJ36:AJ67" si="35">H36/(AB36-Z36)</f>
        <v>6.4</v>
      </c>
      <c r="AK36" s="40">
        <f t="shared" ref="AK36:AK67" si="36">F36/(AA36-Z36)</f>
        <v>7.0588235294117663</v>
      </c>
    </row>
    <row r="37" spans="1:37">
      <c r="A37" s="41">
        <v>34</v>
      </c>
      <c r="B37" s="6">
        <f t="shared" si="10"/>
        <v>182</v>
      </c>
      <c r="C37" s="42">
        <f t="shared" si="11"/>
        <v>232.20000000000002</v>
      </c>
      <c r="D37" s="42">
        <f t="shared" si="0"/>
        <v>42260</v>
      </c>
      <c r="E37" s="42"/>
      <c r="F37" s="34">
        <f t="shared" si="12"/>
        <v>4983</v>
      </c>
      <c r="G37" s="35">
        <f t="shared" si="13"/>
        <v>4152.5</v>
      </c>
      <c r="H37" s="36">
        <f t="shared" si="14"/>
        <v>3322</v>
      </c>
      <c r="I37" s="37">
        <f t="shared" si="15"/>
        <v>166.1</v>
      </c>
      <c r="J37" s="37">
        <f t="shared" si="15"/>
        <v>138.41666666666666</v>
      </c>
      <c r="K37" s="37">
        <f t="shared" si="15"/>
        <v>110.73333333333333</v>
      </c>
      <c r="L37" s="38"/>
      <c r="M37" s="38"/>
      <c r="N37" s="38">
        <f t="shared" si="1"/>
        <v>36.911111111111111</v>
      </c>
      <c r="O37" s="47">
        <f t="shared" si="24"/>
        <v>46.09620721554117</v>
      </c>
      <c r="P37" s="47">
        <f t="shared" si="25"/>
        <v>19.524382901866346</v>
      </c>
      <c r="Q37" s="48">
        <f t="shared" si="26"/>
        <v>38.6578743211792</v>
      </c>
      <c r="R37" s="48">
        <f t="shared" si="27"/>
        <v>23.281155930162555</v>
      </c>
      <c r="S37" s="48">
        <f t="shared" si="28"/>
        <v>32.589928057553948</v>
      </c>
      <c r="T37" s="48">
        <f t="shared" si="29"/>
        <v>27.615894039735103</v>
      </c>
      <c r="U37" s="6">
        <f t="shared" si="16"/>
        <v>498.30000000000018</v>
      </c>
      <c r="V37" s="6">
        <f t="shared" si="16"/>
        <v>415.25</v>
      </c>
      <c r="W37" s="6">
        <f t="shared" si="2"/>
        <v>332.2</v>
      </c>
      <c r="X37" s="7">
        <f t="shared" si="17"/>
        <v>622.875</v>
      </c>
      <c r="Y37" s="7">
        <f t="shared" si="18"/>
        <v>519.0625</v>
      </c>
      <c r="Z37" s="7">
        <f t="shared" si="19"/>
        <v>415.25</v>
      </c>
      <c r="AA37" s="8">
        <f t="shared" si="20"/>
        <v>1121.1750000000002</v>
      </c>
      <c r="AB37" s="8">
        <f t="shared" si="21"/>
        <v>934.3125</v>
      </c>
      <c r="AC37" s="8">
        <f t="shared" si="30"/>
        <v>747.45</v>
      </c>
      <c r="AD37" s="65"/>
      <c r="AE37" s="65"/>
      <c r="AF37" s="61">
        <f t="shared" si="31"/>
        <v>4484.7</v>
      </c>
      <c r="AG37" s="6">
        <f t="shared" si="32"/>
        <v>39.999999999999986</v>
      </c>
      <c r="AH37" s="6">
        <f t="shared" si="33"/>
        <v>4.7058823529411749</v>
      </c>
      <c r="AI37" s="6">
        <f t="shared" si="34"/>
        <v>18.18181818181818</v>
      </c>
      <c r="AJ37" s="6">
        <f t="shared" si="35"/>
        <v>6.4</v>
      </c>
      <c r="AK37" s="40">
        <f t="shared" si="36"/>
        <v>7.0588235294117627</v>
      </c>
    </row>
    <row r="38" spans="1:37">
      <c r="A38" s="41">
        <v>35</v>
      </c>
      <c r="B38" s="6">
        <f t="shared" si="10"/>
        <v>186</v>
      </c>
      <c r="C38" s="42">
        <f t="shared" si="11"/>
        <v>246</v>
      </c>
      <c r="D38" s="42">
        <f t="shared" si="0"/>
        <v>45756</v>
      </c>
      <c r="E38" s="42"/>
      <c r="F38" s="34">
        <f t="shared" si="12"/>
        <v>5190</v>
      </c>
      <c r="G38" s="35">
        <f t="shared" si="13"/>
        <v>4325</v>
      </c>
      <c r="H38" s="36">
        <f t="shared" si="14"/>
        <v>3460</v>
      </c>
      <c r="I38" s="37">
        <f t="shared" ref="I38:K101" si="37">F38/30</f>
        <v>173</v>
      </c>
      <c r="J38" s="37">
        <f t="shared" si="37"/>
        <v>144.16666666666666</v>
      </c>
      <c r="K38" s="37">
        <f t="shared" si="37"/>
        <v>115.33333333333333</v>
      </c>
      <c r="L38" s="38"/>
      <c r="M38" s="38"/>
      <c r="N38" s="38">
        <f t="shared" si="1"/>
        <v>38.444444444444443</v>
      </c>
      <c r="O38" s="47">
        <f t="shared" si="24"/>
        <v>45.929203539823014</v>
      </c>
      <c r="P38" s="47">
        <f t="shared" si="25"/>
        <v>19.595375722543352</v>
      </c>
      <c r="Q38" s="48">
        <f t="shared" si="26"/>
        <v>38.558692421991083</v>
      </c>
      <c r="R38" s="48">
        <f t="shared" si="27"/>
        <v>23.341040462427745</v>
      </c>
      <c r="S38" s="48">
        <f t="shared" si="28"/>
        <v>32.559598494353828</v>
      </c>
      <c r="T38" s="48">
        <f t="shared" si="29"/>
        <v>27.641618497109828</v>
      </c>
      <c r="U38" s="6">
        <f t="shared" si="16"/>
        <v>519</v>
      </c>
      <c r="V38" s="6">
        <f t="shared" si="16"/>
        <v>432.5</v>
      </c>
      <c r="W38" s="6">
        <f t="shared" si="2"/>
        <v>346</v>
      </c>
      <c r="X38" s="7">
        <f t="shared" si="17"/>
        <v>648.75</v>
      </c>
      <c r="Y38" s="7">
        <f t="shared" si="18"/>
        <v>540.625</v>
      </c>
      <c r="Z38" s="7">
        <f t="shared" si="19"/>
        <v>432.5</v>
      </c>
      <c r="AA38" s="8">
        <f t="shared" si="20"/>
        <v>1167.75</v>
      </c>
      <c r="AB38" s="8">
        <f t="shared" si="21"/>
        <v>973.125</v>
      </c>
      <c r="AC38" s="8">
        <f t="shared" si="30"/>
        <v>778.5</v>
      </c>
      <c r="AD38" s="65"/>
      <c r="AE38" s="65"/>
      <c r="AF38" s="61">
        <f t="shared" si="31"/>
        <v>4671</v>
      </c>
      <c r="AG38" s="6">
        <f t="shared" si="32"/>
        <v>40</v>
      </c>
      <c r="AH38" s="6">
        <f t="shared" si="33"/>
        <v>4.7058823529411766</v>
      </c>
      <c r="AI38" s="6">
        <f t="shared" si="34"/>
        <v>18.181818181818183</v>
      </c>
      <c r="AJ38" s="6">
        <f t="shared" si="35"/>
        <v>6.4</v>
      </c>
      <c r="AK38" s="40">
        <f t="shared" si="36"/>
        <v>7.0588235294117645</v>
      </c>
    </row>
    <row r="39" spans="1:37">
      <c r="A39" s="41">
        <v>36</v>
      </c>
      <c r="B39" s="6">
        <f t="shared" si="10"/>
        <v>190</v>
      </c>
      <c r="C39" s="42">
        <f t="shared" si="11"/>
        <v>260.2</v>
      </c>
      <c r="D39" s="42">
        <f t="shared" si="0"/>
        <v>49438</v>
      </c>
      <c r="E39" s="42"/>
      <c r="F39" s="34">
        <f t="shared" si="12"/>
        <v>5403</v>
      </c>
      <c r="G39" s="35">
        <f t="shared" si="13"/>
        <v>4502.5</v>
      </c>
      <c r="H39" s="36">
        <f t="shared" si="14"/>
        <v>3602</v>
      </c>
      <c r="I39" s="37">
        <f t="shared" si="37"/>
        <v>180.1</v>
      </c>
      <c r="J39" s="37">
        <f t="shared" si="37"/>
        <v>150.08333333333334</v>
      </c>
      <c r="K39" s="37">
        <f t="shared" si="37"/>
        <v>120.06666666666666</v>
      </c>
      <c r="L39" s="38"/>
      <c r="M39" s="38"/>
      <c r="N39" s="38">
        <f t="shared" si="1"/>
        <v>40.022222222222219</v>
      </c>
      <c r="O39" s="47">
        <f t="shared" si="24"/>
        <v>45.749364944961897</v>
      </c>
      <c r="P39" s="47">
        <f t="shared" si="25"/>
        <v>19.672404219877848</v>
      </c>
      <c r="Q39" s="48">
        <f t="shared" si="26"/>
        <v>38.455516014234874</v>
      </c>
      <c r="R39" s="48">
        <f t="shared" si="27"/>
        <v>23.403664630760691</v>
      </c>
      <c r="S39" s="48">
        <f t="shared" si="28"/>
        <v>32.528597230583983</v>
      </c>
      <c r="T39" s="48">
        <f t="shared" si="29"/>
        <v>27.667962243198225</v>
      </c>
      <c r="U39" s="6">
        <f t="shared" si="16"/>
        <v>540.30000000000018</v>
      </c>
      <c r="V39" s="6">
        <f t="shared" si="16"/>
        <v>450.25</v>
      </c>
      <c r="W39" s="6">
        <f t="shared" si="2"/>
        <v>360.2</v>
      </c>
      <c r="X39" s="7">
        <f t="shared" si="17"/>
        <v>675.375</v>
      </c>
      <c r="Y39" s="7">
        <f t="shared" si="18"/>
        <v>562.8125</v>
      </c>
      <c r="Z39" s="7">
        <f t="shared" si="19"/>
        <v>450.25</v>
      </c>
      <c r="AA39" s="8">
        <f t="shared" si="20"/>
        <v>1215.6750000000002</v>
      </c>
      <c r="AB39" s="8">
        <f t="shared" si="21"/>
        <v>1013.0625</v>
      </c>
      <c r="AC39" s="8">
        <f t="shared" si="30"/>
        <v>810.45</v>
      </c>
      <c r="AD39" s="65"/>
      <c r="AE39" s="65"/>
      <c r="AF39" s="61">
        <f t="shared" si="31"/>
        <v>4862.7</v>
      </c>
      <c r="AG39" s="6">
        <f t="shared" si="32"/>
        <v>39.999999999999986</v>
      </c>
      <c r="AH39" s="6">
        <f t="shared" si="33"/>
        <v>4.7058823529411757</v>
      </c>
      <c r="AI39" s="6">
        <f t="shared" si="34"/>
        <v>18.18181818181818</v>
      </c>
      <c r="AJ39" s="6">
        <f t="shared" si="35"/>
        <v>6.4</v>
      </c>
      <c r="AK39" s="40">
        <f t="shared" si="36"/>
        <v>7.0588235294117627</v>
      </c>
    </row>
    <row r="40" spans="1:37">
      <c r="A40" s="41">
        <v>37</v>
      </c>
      <c r="B40" s="6">
        <f t="shared" si="10"/>
        <v>194</v>
      </c>
      <c r="C40" s="42">
        <f t="shared" si="11"/>
        <v>274.8</v>
      </c>
      <c r="D40" s="42">
        <f t="shared" si="0"/>
        <v>53311</v>
      </c>
      <c r="E40" s="42"/>
      <c r="F40" s="34">
        <f t="shared" si="12"/>
        <v>5622</v>
      </c>
      <c r="G40" s="35">
        <f t="shared" si="13"/>
        <v>4685</v>
      </c>
      <c r="H40" s="36">
        <f t="shared" si="14"/>
        <v>3748</v>
      </c>
      <c r="I40" s="37">
        <f t="shared" si="37"/>
        <v>187.4</v>
      </c>
      <c r="J40" s="37">
        <f t="shared" si="37"/>
        <v>156.16666666666666</v>
      </c>
      <c r="K40" s="37">
        <f t="shared" si="37"/>
        <v>124.93333333333334</v>
      </c>
      <c r="L40" s="38"/>
      <c r="M40" s="38"/>
      <c r="N40" s="38">
        <f t="shared" si="1"/>
        <v>41.644444444444446</v>
      </c>
      <c r="O40" s="47">
        <f t="shared" si="24"/>
        <v>45.559157212317665</v>
      </c>
      <c r="P40" s="47">
        <f t="shared" si="25"/>
        <v>19.754535752401281</v>
      </c>
      <c r="Q40" s="48">
        <f t="shared" si="26"/>
        <v>38.349249658935875</v>
      </c>
      <c r="R40" s="48">
        <f t="shared" si="27"/>
        <v>23.468516542155818</v>
      </c>
      <c r="S40" s="48">
        <f t="shared" si="28"/>
        <v>32.497109826589593</v>
      </c>
      <c r="T40" s="48">
        <f t="shared" si="29"/>
        <v>27.694770544290286</v>
      </c>
      <c r="U40" s="6">
        <f t="shared" si="16"/>
        <v>562.19999999999982</v>
      </c>
      <c r="V40" s="6">
        <f t="shared" si="16"/>
        <v>468.5</v>
      </c>
      <c r="W40" s="6">
        <f t="shared" si="2"/>
        <v>374.8</v>
      </c>
      <c r="X40" s="7">
        <f t="shared" si="17"/>
        <v>702.75</v>
      </c>
      <c r="Y40" s="7">
        <f t="shared" si="18"/>
        <v>585.625</v>
      </c>
      <c r="Z40" s="7">
        <f t="shared" si="19"/>
        <v>468.5</v>
      </c>
      <c r="AA40" s="8">
        <f t="shared" si="20"/>
        <v>1264.9499999999998</v>
      </c>
      <c r="AB40" s="8">
        <f t="shared" si="21"/>
        <v>1054.125</v>
      </c>
      <c r="AC40" s="8">
        <f t="shared" si="30"/>
        <v>843.3</v>
      </c>
      <c r="AD40" s="65"/>
      <c r="AE40" s="65"/>
      <c r="AF40" s="61">
        <f t="shared" si="31"/>
        <v>5059.8</v>
      </c>
      <c r="AG40" s="6">
        <f t="shared" si="32"/>
        <v>40.000000000000014</v>
      </c>
      <c r="AH40" s="6">
        <f t="shared" si="33"/>
        <v>4.7058823529411775</v>
      </c>
      <c r="AI40" s="6">
        <f t="shared" si="34"/>
        <v>18.181818181818183</v>
      </c>
      <c r="AJ40" s="6">
        <f t="shared" si="35"/>
        <v>6.4</v>
      </c>
      <c r="AK40" s="40">
        <f t="shared" si="36"/>
        <v>7.0588235294117663</v>
      </c>
    </row>
    <row r="41" spans="1:37">
      <c r="A41" s="41">
        <v>38</v>
      </c>
      <c r="B41" s="6">
        <f t="shared" si="10"/>
        <v>198</v>
      </c>
      <c r="C41" s="42">
        <f t="shared" si="11"/>
        <v>289.8</v>
      </c>
      <c r="D41" s="42">
        <f t="shared" si="0"/>
        <v>57380</v>
      </c>
      <c r="E41" s="42"/>
      <c r="F41" s="34">
        <f t="shared" si="12"/>
        <v>5847</v>
      </c>
      <c r="G41" s="35">
        <f t="shared" si="13"/>
        <v>4872.5</v>
      </c>
      <c r="H41" s="36">
        <f t="shared" si="14"/>
        <v>3898</v>
      </c>
      <c r="I41" s="37">
        <f t="shared" si="37"/>
        <v>194.9</v>
      </c>
      <c r="J41" s="37">
        <f t="shared" si="37"/>
        <v>162.41666666666666</v>
      </c>
      <c r="K41" s="37">
        <f t="shared" si="37"/>
        <v>129.93333333333334</v>
      </c>
      <c r="L41" s="38"/>
      <c r="M41" s="38"/>
      <c r="N41" s="38">
        <f t="shared" si="1"/>
        <v>43.31111111111111</v>
      </c>
      <c r="O41" s="47">
        <f t="shared" si="24"/>
        <v>45.360744763382456</v>
      </c>
      <c r="P41" s="47">
        <f t="shared" si="25"/>
        <v>19.840944073884046</v>
      </c>
      <c r="Q41" s="48">
        <f t="shared" si="26"/>
        <v>38.240680183126223</v>
      </c>
      <c r="R41" s="48">
        <f t="shared" si="27"/>
        <v>23.535146228835302</v>
      </c>
      <c r="S41" s="48">
        <f t="shared" si="28"/>
        <v>32.465297057190448</v>
      </c>
      <c r="T41" s="48">
        <f t="shared" si="29"/>
        <v>27.72190867111339</v>
      </c>
      <c r="U41" s="6">
        <f t="shared" si="16"/>
        <v>584.69999999999982</v>
      </c>
      <c r="V41" s="6">
        <f t="shared" si="16"/>
        <v>487.25</v>
      </c>
      <c r="W41" s="6">
        <f t="shared" si="2"/>
        <v>389.8</v>
      </c>
      <c r="X41" s="7">
        <f t="shared" si="17"/>
        <v>730.875</v>
      </c>
      <c r="Y41" s="7">
        <f t="shared" si="18"/>
        <v>609.0625</v>
      </c>
      <c r="Z41" s="7">
        <f t="shared" si="19"/>
        <v>487.25</v>
      </c>
      <c r="AA41" s="8">
        <f t="shared" si="20"/>
        <v>1315.5749999999998</v>
      </c>
      <c r="AB41" s="8">
        <f t="shared" si="21"/>
        <v>1096.3125</v>
      </c>
      <c r="AC41" s="8">
        <f t="shared" si="30"/>
        <v>877.05</v>
      </c>
      <c r="AD41" s="65"/>
      <c r="AE41" s="65"/>
      <c r="AF41" s="61">
        <f t="shared" si="31"/>
        <v>5262.3</v>
      </c>
      <c r="AG41" s="6">
        <f t="shared" si="32"/>
        <v>40.000000000000014</v>
      </c>
      <c r="AH41" s="6">
        <f t="shared" si="33"/>
        <v>4.7058823529411775</v>
      </c>
      <c r="AI41" s="6">
        <f t="shared" si="34"/>
        <v>18.181818181818183</v>
      </c>
      <c r="AJ41" s="6">
        <f t="shared" si="35"/>
        <v>6.4</v>
      </c>
      <c r="AK41" s="40">
        <f t="shared" si="36"/>
        <v>7.0588235294117663</v>
      </c>
    </row>
    <row r="42" spans="1:37">
      <c r="A42" s="41">
        <v>39</v>
      </c>
      <c r="B42" s="6">
        <f t="shared" si="10"/>
        <v>202</v>
      </c>
      <c r="C42" s="42">
        <f t="shared" si="11"/>
        <v>305.2</v>
      </c>
      <c r="D42" s="42">
        <f t="shared" si="0"/>
        <v>61650</v>
      </c>
      <c r="E42" s="42"/>
      <c r="F42" s="34">
        <f t="shared" si="12"/>
        <v>6077.9999999999991</v>
      </c>
      <c r="G42" s="35">
        <f t="shared" si="13"/>
        <v>5064.9999999999991</v>
      </c>
      <c r="H42" s="36">
        <f t="shared" si="14"/>
        <v>4051.9999999999995</v>
      </c>
      <c r="I42" s="37">
        <f t="shared" si="37"/>
        <v>202.59999999999997</v>
      </c>
      <c r="J42" s="37">
        <f t="shared" si="37"/>
        <v>168.83333333333331</v>
      </c>
      <c r="K42" s="37">
        <f t="shared" si="37"/>
        <v>135.06666666666666</v>
      </c>
      <c r="L42" s="38"/>
      <c r="M42" s="38"/>
      <c r="N42" s="38">
        <f t="shared" si="1"/>
        <v>45.022222222222219</v>
      </c>
      <c r="O42" s="47">
        <f t="shared" si="24"/>
        <v>45.156017830609208</v>
      </c>
      <c r="P42" s="47">
        <f t="shared" si="25"/>
        <v>19.930898321816386</v>
      </c>
      <c r="Q42" s="48">
        <f t="shared" si="26"/>
        <v>38.130489335006267</v>
      </c>
      <c r="R42" s="48">
        <f t="shared" si="27"/>
        <v>23.603158933859824</v>
      </c>
      <c r="S42" s="48">
        <f t="shared" si="28"/>
        <v>32.433297758804692</v>
      </c>
      <c r="T42" s="48">
        <f t="shared" si="29"/>
        <v>27.749259624876604</v>
      </c>
      <c r="U42" s="6">
        <f t="shared" si="16"/>
        <v>607.80000000000007</v>
      </c>
      <c r="V42" s="6">
        <f t="shared" si="16"/>
        <v>506.50000000000011</v>
      </c>
      <c r="W42" s="6">
        <f t="shared" si="2"/>
        <v>405.2</v>
      </c>
      <c r="X42" s="7">
        <f t="shared" si="17"/>
        <v>759.74999999999989</v>
      </c>
      <c r="Y42" s="7">
        <f t="shared" si="18"/>
        <v>633.12499999999989</v>
      </c>
      <c r="Z42" s="7">
        <f t="shared" si="19"/>
        <v>506.49999999999994</v>
      </c>
      <c r="AA42" s="8">
        <f t="shared" si="20"/>
        <v>1367.55</v>
      </c>
      <c r="AB42" s="8">
        <f t="shared" si="21"/>
        <v>1139.625</v>
      </c>
      <c r="AC42" s="8">
        <f t="shared" si="30"/>
        <v>911.69999999999993</v>
      </c>
      <c r="AD42" s="65"/>
      <c r="AE42" s="65"/>
      <c r="AF42" s="61">
        <f t="shared" si="31"/>
        <v>5470.1999999999989</v>
      </c>
      <c r="AG42" s="6">
        <f t="shared" si="32"/>
        <v>39.999999999999979</v>
      </c>
      <c r="AH42" s="6">
        <f t="shared" si="33"/>
        <v>4.7058823529411766</v>
      </c>
      <c r="AI42" s="6">
        <f t="shared" si="34"/>
        <v>18.181818181818176</v>
      </c>
      <c r="AJ42" s="6">
        <f t="shared" si="35"/>
        <v>6.3999999999999995</v>
      </c>
      <c r="AK42" s="40">
        <f t="shared" si="36"/>
        <v>7.0588235294117636</v>
      </c>
    </row>
    <row r="43" spans="1:37">
      <c r="A43" s="49">
        <v>40</v>
      </c>
      <c r="B43" s="50">
        <f t="shared" si="10"/>
        <v>206</v>
      </c>
      <c r="C43" s="51">
        <f t="shared" si="11"/>
        <v>321</v>
      </c>
      <c r="D43" s="51">
        <f t="shared" si="0"/>
        <v>66126</v>
      </c>
      <c r="E43" s="51"/>
      <c r="F43" s="53">
        <f t="shared" si="12"/>
        <v>6315</v>
      </c>
      <c r="G43" s="54">
        <f t="shared" si="13"/>
        <v>5262.5</v>
      </c>
      <c r="H43" s="54">
        <f t="shared" si="14"/>
        <v>4210</v>
      </c>
      <c r="I43" s="54">
        <f t="shared" si="37"/>
        <v>210.5</v>
      </c>
      <c r="J43" s="54">
        <f t="shared" si="37"/>
        <v>175.41666666666666</v>
      </c>
      <c r="K43" s="54">
        <f t="shared" si="37"/>
        <v>140.33333333333334</v>
      </c>
      <c r="L43" s="55"/>
      <c r="M43" s="55"/>
      <c r="N43" s="55">
        <f t="shared" si="1"/>
        <v>46.777777777777779</v>
      </c>
      <c r="O43" s="56">
        <f t="shared" si="24"/>
        <v>44.946619217081846</v>
      </c>
      <c r="P43" s="56">
        <f t="shared" si="25"/>
        <v>20.023752969121137</v>
      </c>
      <c r="Q43" s="54">
        <f t="shared" si="26"/>
        <v>38.01926550270921</v>
      </c>
      <c r="R43" s="54">
        <f t="shared" si="27"/>
        <v>23.672209026128264</v>
      </c>
      <c r="S43" s="54">
        <f t="shared" si="28"/>
        <v>32.401231400718316</v>
      </c>
      <c r="T43" s="54">
        <f t="shared" si="29"/>
        <v>27.776722090261281</v>
      </c>
      <c r="U43" s="50">
        <f t="shared" si="16"/>
        <v>631.5</v>
      </c>
      <c r="V43" s="50">
        <f t="shared" si="16"/>
        <v>526.25</v>
      </c>
      <c r="W43" s="50">
        <f t="shared" si="2"/>
        <v>421</v>
      </c>
      <c r="X43" s="50">
        <f t="shared" si="17"/>
        <v>789.375</v>
      </c>
      <c r="Y43" s="50">
        <f t="shared" si="18"/>
        <v>657.8125</v>
      </c>
      <c r="Z43" s="7">
        <f t="shared" si="19"/>
        <v>526.25</v>
      </c>
      <c r="AA43" s="50">
        <f t="shared" si="20"/>
        <v>1420.875</v>
      </c>
      <c r="AB43" s="50">
        <f t="shared" si="21"/>
        <v>1184.0625</v>
      </c>
      <c r="AC43" s="50">
        <f t="shared" si="30"/>
        <v>947.25</v>
      </c>
      <c r="AD43" s="66"/>
      <c r="AE43" s="66"/>
      <c r="AF43" s="61">
        <f t="shared" si="31"/>
        <v>5683.5</v>
      </c>
      <c r="AG43" s="50">
        <f t="shared" si="32"/>
        <v>40</v>
      </c>
      <c r="AH43" s="50">
        <f t="shared" si="33"/>
        <v>4.7058823529411766</v>
      </c>
      <c r="AI43" s="50">
        <f t="shared" si="34"/>
        <v>18.181818181818183</v>
      </c>
      <c r="AJ43" s="50">
        <f t="shared" si="35"/>
        <v>6.4</v>
      </c>
      <c r="AK43" s="53">
        <f t="shared" si="36"/>
        <v>7.0588235294117645</v>
      </c>
    </row>
    <row r="44" spans="1:37">
      <c r="A44" s="41">
        <v>41</v>
      </c>
      <c r="B44" s="6">
        <f t="shared" si="10"/>
        <v>210</v>
      </c>
      <c r="C44" s="42">
        <f t="shared" si="11"/>
        <v>337.20000000000005</v>
      </c>
      <c r="D44" s="42">
        <f t="shared" si="0"/>
        <v>70812</v>
      </c>
      <c r="E44" s="42"/>
      <c r="F44" s="34">
        <f t="shared" si="12"/>
        <v>6558</v>
      </c>
      <c r="G44" s="35">
        <f t="shared" si="13"/>
        <v>5465</v>
      </c>
      <c r="H44" s="36">
        <f t="shared" si="14"/>
        <v>4372</v>
      </c>
      <c r="I44" s="37">
        <f t="shared" si="37"/>
        <v>218.6</v>
      </c>
      <c r="J44" s="37">
        <f t="shared" si="37"/>
        <v>182.16666666666666</v>
      </c>
      <c r="K44" s="37">
        <f t="shared" si="37"/>
        <v>145.73333333333332</v>
      </c>
      <c r="L44" s="38"/>
      <c r="M44" s="38"/>
      <c r="N44" s="38">
        <f t="shared" si="1"/>
        <v>48.577777777777776</v>
      </c>
      <c r="O44" s="47">
        <f t="shared" si="24"/>
        <v>44.73396998635743</v>
      </c>
      <c r="P44" s="47">
        <f t="shared" si="25"/>
        <v>20.118938700823428</v>
      </c>
      <c r="Q44" s="48">
        <f t="shared" si="26"/>
        <v>37.907514450867055</v>
      </c>
      <c r="R44" s="48">
        <f t="shared" si="27"/>
        <v>23.741994510521504</v>
      </c>
      <c r="S44" s="48">
        <f t="shared" si="28"/>
        <v>32.369200394866731</v>
      </c>
      <c r="T44" s="48">
        <f t="shared" si="29"/>
        <v>27.804208600182982</v>
      </c>
      <c r="U44" s="6">
        <f t="shared" si="16"/>
        <v>655.8</v>
      </c>
      <c r="V44" s="6">
        <f t="shared" si="16"/>
        <v>546.5</v>
      </c>
      <c r="W44" s="6">
        <f t="shared" si="2"/>
        <v>437.19999999999993</v>
      </c>
      <c r="X44" s="7">
        <f t="shared" si="17"/>
        <v>819.75</v>
      </c>
      <c r="Y44" s="7">
        <f t="shared" si="18"/>
        <v>683.125</v>
      </c>
      <c r="Z44" s="7">
        <f t="shared" si="19"/>
        <v>546.5</v>
      </c>
      <c r="AA44" s="8">
        <f t="shared" si="20"/>
        <v>1475.55</v>
      </c>
      <c r="AB44" s="8">
        <f t="shared" si="21"/>
        <v>1229.625</v>
      </c>
      <c r="AC44" s="8">
        <f t="shared" si="30"/>
        <v>983.69999999999993</v>
      </c>
      <c r="AD44" s="65"/>
      <c r="AE44" s="65"/>
      <c r="AF44" s="61">
        <f t="shared" si="31"/>
        <v>5902.2</v>
      </c>
      <c r="AG44" s="6">
        <f t="shared" si="32"/>
        <v>40.000000000000014</v>
      </c>
      <c r="AH44" s="6">
        <f t="shared" si="33"/>
        <v>4.7058823529411766</v>
      </c>
      <c r="AI44" s="6">
        <f t="shared" si="34"/>
        <v>18.181818181818187</v>
      </c>
      <c r="AJ44" s="6">
        <f t="shared" si="35"/>
        <v>6.4</v>
      </c>
      <c r="AK44" s="40">
        <f t="shared" si="36"/>
        <v>7.0588235294117654</v>
      </c>
    </row>
    <row r="45" spans="1:37">
      <c r="A45" s="41">
        <v>42</v>
      </c>
      <c r="B45" s="6">
        <f t="shared" si="10"/>
        <v>214</v>
      </c>
      <c r="C45" s="42">
        <f t="shared" si="11"/>
        <v>353.8</v>
      </c>
      <c r="D45" s="42">
        <f t="shared" si="0"/>
        <v>75713</v>
      </c>
      <c r="E45" s="42"/>
      <c r="F45" s="34">
        <f t="shared" si="12"/>
        <v>6807</v>
      </c>
      <c r="G45" s="35">
        <f t="shared" si="13"/>
        <v>5672.5</v>
      </c>
      <c r="H45" s="36">
        <f t="shared" si="14"/>
        <v>4538</v>
      </c>
      <c r="I45" s="37">
        <f t="shared" si="37"/>
        <v>226.9</v>
      </c>
      <c r="J45" s="37">
        <f t="shared" si="37"/>
        <v>189.08333333333334</v>
      </c>
      <c r="K45" s="37">
        <f t="shared" si="37"/>
        <v>151.26666666666668</v>
      </c>
      <c r="L45" s="38"/>
      <c r="M45" s="38"/>
      <c r="N45" s="38">
        <f t="shared" si="1"/>
        <v>50.422222222222224</v>
      </c>
      <c r="O45" s="47">
        <f t="shared" si="24"/>
        <v>44.519293655984299</v>
      </c>
      <c r="P45" s="47">
        <f t="shared" si="25"/>
        <v>20.215954164830322</v>
      </c>
      <c r="Q45" s="48">
        <f t="shared" si="26"/>
        <v>37.795669072737368</v>
      </c>
      <c r="R45" s="48">
        <f t="shared" si="27"/>
        <v>23.81225209343323</v>
      </c>
      <c r="S45" s="48">
        <f t="shared" si="28"/>
        <v>32.337292161520189</v>
      </c>
      <c r="T45" s="48">
        <f t="shared" si="29"/>
        <v>27.831643895989419</v>
      </c>
      <c r="U45" s="6">
        <f t="shared" si="16"/>
        <v>680.7</v>
      </c>
      <c r="V45" s="6">
        <f t="shared" si="16"/>
        <v>567.25</v>
      </c>
      <c r="W45" s="6">
        <f t="shared" si="2"/>
        <v>453.80000000000007</v>
      </c>
      <c r="X45" s="7">
        <f t="shared" si="17"/>
        <v>850.875</v>
      </c>
      <c r="Y45" s="7">
        <f t="shared" si="18"/>
        <v>709.0625</v>
      </c>
      <c r="Z45" s="7">
        <f t="shared" si="19"/>
        <v>567.25</v>
      </c>
      <c r="AA45" s="8">
        <f t="shared" si="20"/>
        <v>1531.575</v>
      </c>
      <c r="AB45" s="8">
        <f t="shared" si="21"/>
        <v>1276.3125</v>
      </c>
      <c r="AC45" s="8">
        <f t="shared" si="30"/>
        <v>1021.0500000000001</v>
      </c>
      <c r="AD45" s="65"/>
      <c r="AE45" s="65"/>
      <c r="AF45" s="61">
        <f t="shared" si="31"/>
        <v>6126.3</v>
      </c>
      <c r="AG45" s="6">
        <f t="shared" si="32"/>
        <v>39.999999999999986</v>
      </c>
      <c r="AH45" s="6">
        <f t="shared" si="33"/>
        <v>4.7058823529411766</v>
      </c>
      <c r="AI45" s="6">
        <f t="shared" si="34"/>
        <v>18.181818181818176</v>
      </c>
      <c r="AJ45" s="6">
        <f t="shared" si="35"/>
        <v>6.4</v>
      </c>
      <c r="AK45" s="40">
        <f t="shared" si="36"/>
        <v>7.0588235294117645</v>
      </c>
    </row>
    <row r="46" spans="1:37">
      <c r="A46" s="41">
        <v>43</v>
      </c>
      <c r="B46" s="6">
        <f t="shared" si="10"/>
        <v>218</v>
      </c>
      <c r="C46" s="42">
        <f t="shared" si="11"/>
        <v>370.8</v>
      </c>
      <c r="D46" s="42">
        <f t="shared" si="0"/>
        <v>80834</v>
      </c>
      <c r="E46" s="42"/>
      <c r="F46" s="34">
        <f t="shared" si="12"/>
        <v>7062</v>
      </c>
      <c r="G46" s="35">
        <f t="shared" si="13"/>
        <v>5885</v>
      </c>
      <c r="H46" s="36">
        <f t="shared" si="14"/>
        <v>4708</v>
      </c>
      <c r="I46" s="37">
        <f t="shared" si="37"/>
        <v>235.4</v>
      </c>
      <c r="J46" s="37">
        <f t="shared" si="37"/>
        <v>196.16666666666666</v>
      </c>
      <c r="K46" s="37">
        <f t="shared" si="37"/>
        <v>156.93333333333334</v>
      </c>
      <c r="L46" s="38"/>
      <c r="M46" s="38"/>
      <c r="N46" s="38">
        <f t="shared" si="1"/>
        <v>52.31111111111111</v>
      </c>
      <c r="O46" s="47">
        <f t="shared" si="24"/>
        <v>44.303638644918443</v>
      </c>
      <c r="P46" s="47">
        <f t="shared" si="25"/>
        <v>20.314358538657604</v>
      </c>
      <c r="Q46" s="48">
        <f t="shared" si="26"/>
        <v>37.684098185699035</v>
      </c>
      <c r="R46" s="48">
        <f t="shared" si="27"/>
        <v>23.882752761257432</v>
      </c>
      <c r="S46" s="48">
        <f t="shared" si="28"/>
        <v>32.30558096980787</v>
      </c>
      <c r="T46" s="48">
        <f t="shared" si="29"/>
        <v>27.858963466440102</v>
      </c>
      <c r="U46" s="6">
        <f t="shared" si="16"/>
        <v>706.19999999999982</v>
      </c>
      <c r="V46" s="6">
        <f t="shared" si="16"/>
        <v>588.5</v>
      </c>
      <c r="W46" s="6">
        <f t="shared" si="2"/>
        <v>470.8</v>
      </c>
      <c r="X46" s="7">
        <f t="shared" si="17"/>
        <v>882.75</v>
      </c>
      <c r="Y46" s="7">
        <f t="shared" si="18"/>
        <v>735.625</v>
      </c>
      <c r="Z46" s="7">
        <f t="shared" si="19"/>
        <v>588.5</v>
      </c>
      <c r="AA46" s="8">
        <f t="shared" si="20"/>
        <v>1588.9499999999998</v>
      </c>
      <c r="AB46" s="8">
        <f t="shared" si="21"/>
        <v>1324.125</v>
      </c>
      <c r="AC46" s="8">
        <f t="shared" si="30"/>
        <v>1059.3</v>
      </c>
      <c r="AD46" s="65"/>
      <c r="AE46" s="65"/>
      <c r="AF46" s="61">
        <f t="shared" si="31"/>
        <v>6355.8</v>
      </c>
      <c r="AG46" s="6">
        <f t="shared" si="32"/>
        <v>40.000000000000007</v>
      </c>
      <c r="AH46" s="6">
        <f t="shared" si="33"/>
        <v>4.7058823529411775</v>
      </c>
      <c r="AI46" s="6">
        <f t="shared" si="34"/>
        <v>18.181818181818183</v>
      </c>
      <c r="AJ46" s="6">
        <f t="shared" si="35"/>
        <v>6.4</v>
      </c>
      <c r="AK46" s="40">
        <f t="shared" si="36"/>
        <v>7.0588235294117663</v>
      </c>
    </row>
    <row r="47" spans="1:37">
      <c r="A47" s="41">
        <v>44</v>
      </c>
      <c r="B47" s="6">
        <f t="shared" si="10"/>
        <v>222</v>
      </c>
      <c r="C47" s="42">
        <f t="shared" si="11"/>
        <v>388.20000000000005</v>
      </c>
      <c r="D47" s="42">
        <f t="shared" si="0"/>
        <v>86180</v>
      </c>
      <c r="E47" s="42"/>
      <c r="F47" s="34">
        <f t="shared" si="12"/>
        <v>7323.0000000000018</v>
      </c>
      <c r="G47" s="35">
        <f t="shared" si="13"/>
        <v>6102.5000000000009</v>
      </c>
      <c r="H47" s="36">
        <f t="shared" si="14"/>
        <v>4882.0000000000009</v>
      </c>
      <c r="I47" s="37">
        <f t="shared" si="37"/>
        <v>244.10000000000005</v>
      </c>
      <c r="J47" s="37">
        <f t="shared" si="37"/>
        <v>203.41666666666669</v>
      </c>
      <c r="K47" s="37">
        <f t="shared" si="37"/>
        <v>162.73333333333338</v>
      </c>
      <c r="L47" s="38"/>
      <c r="M47" s="38"/>
      <c r="N47" s="38">
        <f t="shared" si="1"/>
        <v>54.244444444444461</v>
      </c>
      <c r="O47" s="47">
        <f t="shared" si="24"/>
        <v>44.087898856110783</v>
      </c>
      <c r="P47" s="47">
        <f t="shared" si="25"/>
        <v>20.413764850471114</v>
      </c>
      <c r="Q47" s="48">
        <f t="shared" si="26"/>
        <v>37.573114417650082</v>
      </c>
      <c r="R47" s="48">
        <f t="shared" si="27"/>
        <v>23.9532978287587</v>
      </c>
      <c r="S47" s="48">
        <f t="shared" si="28"/>
        <v>32.2741295724989</v>
      </c>
      <c r="T47" s="48">
        <f t="shared" si="29"/>
        <v>27.886112249078238</v>
      </c>
      <c r="U47" s="6">
        <f t="shared" si="16"/>
        <v>732.30000000000018</v>
      </c>
      <c r="V47" s="6">
        <f t="shared" si="16"/>
        <v>610.25000000000034</v>
      </c>
      <c r="W47" s="6">
        <f t="shared" si="2"/>
        <v>488.20000000000016</v>
      </c>
      <c r="X47" s="7">
        <f t="shared" si="17"/>
        <v>915.37500000000023</v>
      </c>
      <c r="Y47" s="7">
        <f t="shared" si="18"/>
        <v>762.81250000000011</v>
      </c>
      <c r="Z47" s="7">
        <f t="shared" si="19"/>
        <v>610.25000000000011</v>
      </c>
      <c r="AA47" s="8">
        <f t="shared" si="20"/>
        <v>1647.6750000000004</v>
      </c>
      <c r="AB47" s="8">
        <f t="shared" si="21"/>
        <v>1373.0625000000005</v>
      </c>
      <c r="AC47" s="8">
        <f t="shared" si="30"/>
        <v>1098.4500000000003</v>
      </c>
      <c r="AD47" s="65"/>
      <c r="AE47" s="65"/>
      <c r="AF47" s="61">
        <f t="shared" si="31"/>
        <v>6590.7000000000007</v>
      </c>
      <c r="AG47" s="6">
        <f t="shared" si="32"/>
        <v>40</v>
      </c>
      <c r="AH47" s="6">
        <f t="shared" si="33"/>
        <v>4.7058823529411766</v>
      </c>
      <c r="AI47" s="6">
        <f t="shared" si="34"/>
        <v>18.181818181818176</v>
      </c>
      <c r="AJ47" s="6">
        <f t="shared" si="35"/>
        <v>6.3999999999999986</v>
      </c>
      <c r="AK47" s="40">
        <f t="shared" si="36"/>
        <v>7.0588235294117654</v>
      </c>
    </row>
    <row r="48" spans="1:37">
      <c r="A48" s="41">
        <v>45</v>
      </c>
      <c r="B48" s="6">
        <f t="shared" si="10"/>
        <v>226</v>
      </c>
      <c r="C48" s="42">
        <f t="shared" si="11"/>
        <v>406</v>
      </c>
      <c r="D48" s="42">
        <f t="shared" si="0"/>
        <v>91756</v>
      </c>
      <c r="E48" s="42"/>
      <c r="F48" s="34">
        <f t="shared" si="12"/>
        <v>7590.0000000000018</v>
      </c>
      <c r="G48" s="35">
        <f t="shared" si="13"/>
        <v>6325.0000000000009</v>
      </c>
      <c r="H48" s="36">
        <f t="shared" si="14"/>
        <v>5060.0000000000009</v>
      </c>
      <c r="I48" s="37">
        <f t="shared" si="37"/>
        <v>253.00000000000006</v>
      </c>
      <c r="J48" s="37">
        <f t="shared" si="37"/>
        <v>210.83333333333337</v>
      </c>
      <c r="K48" s="37">
        <f t="shared" si="37"/>
        <v>168.66666666666669</v>
      </c>
      <c r="L48" s="38"/>
      <c r="M48" s="38"/>
      <c r="N48" s="38">
        <f t="shared" si="1"/>
        <v>56.222222222222229</v>
      </c>
      <c r="O48" s="47">
        <f t="shared" si="24"/>
        <v>43.872832369942209</v>
      </c>
      <c r="P48" s="47">
        <f t="shared" si="25"/>
        <v>20.51383399209486</v>
      </c>
      <c r="Q48" s="48">
        <f t="shared" si="26"/>
        <v>37.462981243830214</v>
      </c>
      <c r="R48" s="48">
        <f t="shared" si="27"/>
        <v>24.023715415019758</v>
      </c>
      <c r="S48" s="48">
        <f t="shared" si="28"/>
        <v>32.242990654205613</v>
      </c>
      <c r="T48" s="48">
        <f t="shared" si="29"/>
        <v>27.913043478260867</v>
      </c>
      <c r="U48" s="6">
        <f t="shared" si="16"/>
        <v>759.00000000000023</v>
      </c>
      <c r="V48" s="6">
        <f t="shared" si="16"/>
        <v>632.50000000000011</v>
      </c>
      <c r="W48" s="6">
        <f t="shared" si="2"/>
        <v>506.00000000000006</v>
      </c>
      <c r="X48" s="7">
        <f t="shared" si="17"/>
        <v>948.75000000000023</v>
      </c>
      <c r="Y48" s="7">
        <f t="shared" si="18"/>
        <v>790.62500000000011</v>
      </c>
      <c r="Z48" s="7">
        <f t="shared" si="19"/>
        <v>632.50000000000011</v>
      </c>
      <c r="AA48" s="8">
        <f t="shared" si="20"/>
        <v>1707.7500000000005</v>
      </c>
      <c r="AB48" s="8">
        <f t="shared" si="21"/>
        <v>1423.1250000000002</v>
      </c>
      <c r="AC48" s="8">
        <f t="shared" si="30"/>
        <v>1138.5000000000002</v>
      </c>
      <c r="AD48" s="65"/>
      <c r="AE48" s="65"/>
      <c r="AF48" s="61">
        <f t="shared" si="31"/>
        <v>6831.0000000000018</v>
      </c>
      <c r="AG48" s="6">
        <f t="shared" si="32"/>
        <v>40.000000000000007</v>
      </c>
      <c r="AH48" s="6">
        <f t="shared" si="33"/>
        <v>4.7058823529411757</v>
      </c>
      <c r="AI48" s="6">
        <f t="shared" si="34"/>
        <v>18.18181818181818</v>
      </c>
      <c r="AJ48" s="6">
        <f t="shared" si="35"/>
        <v>6.4</v>
      </c>
      <c r="AK48" s="40">
        <f t="shared" si="36"/>
        <v>7.0588235294117636</v>
      </c>
    </row>
    <row r="49" spans="1:37">
      <c r="A49" s="41">
        <v>46</v>
      </c>
      <c r="B49" s="6">
        <f t="shared" si="10"/>
        <v>230</v>
      </c>
      <c r="C49" s="42">
        <f t="shared" si="11"/>
        <v>424.20000000000005</v>
      </c>
      <c r="D49" s="42">
        <f t="shared" si="0"/>
        <v>97566</v>
      </c>
      <c r="E49" s="42"/>
      <c r="F49" s="34">
        <f t="shared" si="12"/>
        <v>7863.0000000000018</v>
      </c>
      <c r="G49" s="35">
        <f t="shared" si="13"/>
        <v>6552.5000000000009</v>
      </c>
      <c r="H49" s="36">
        <f t="shared" si="14"/>
        <v>5242.0000000000009</v>
      </c>
      <c r="I49" s="37">
        <f t="shared" si="37"/>
        <v>262.10000000000008</v>
      </c>
      <c r="J49" s="37">
        <f t="shared" si="37"/>
        <v>218.41666666666669</v>
      </c>
      <c r="K49" s="37">
        <f t="shared" si="37"/>
        <v>174.73333333333338</v>
      </c>
      <c r="L49" s="38"/>
      <c r="M49" s="38"/>
      <c r="N49" s="38">
        <f t="shared" si="1"/>
        <v>58.244444444444461</v>
      </c>
      <c r="O49" s="47">
        <f t="shared" si="24"/>
        <v>43.659078289838988</v>
      </c>
      <c r="P49" s="47">
        <f t="shared" si="25"/>
        <v>20.614269362838606</v>
      </c>
      <c r="Q49" s="48">
        <f t="shared" si="26"/>
        <v>37.35391923990499</v>
      </c>
      <c r="R49" s="48">
        <f t="shared" si="27"/>
        <v>24.093857306371607</v>
      </c>
      <c r="S49" s="48">
        <f t="shared" si="28"/>
        <v>32.212208111429739</v>
      </c>
      <c r="T49" s="48">
        <f t="shared" si="29"/>
        <v>27.939717665013351</v>
      </c>
      <c r="U49" s="6">
        <f t="shared" si="16"/>
        <v>786.30000000000018</v>
      </c>
      <c r="V49" s="6">
        <f t="shared" si="16"/>
        <v>655.25000000000034</v>
      </c>
      <c r="W49" s="6">
        <f t="shared" si="2"/>
        <v>524.20000000000016</v>
      </c>
      <c r="X49" s="7">
        <f t="shared" si="17"/>
        <v>982.87500000000023</v>
      </c>
      <c r="Y49" s="7">
        <f t="shared" si="18"/>
        <v>819.06250000000011</v>
      </c>
      <c r="Z49" s="7">
        <f t="shared" si="19"/>
        <v>655.25000000000011</v>
      </c>
      <c r="AA49" s="8">
        <f t="shared" si="20"/>
        <v>1769.1750000000004</v>
      </c>
      <c r="AB49" s="8">
        <f t="shared" si="21"/>
        <v>1474.3125000000005</v>
      </c>
      <c r="AC49" s="8">
        <f t="shared" si="30"/>
        <v>1179.4500000000003</v>
      </c>
      <c r="AD49" s="65"/>
      <c r="AE49" s="65"/>
      <c r="AF49" s="61">
        <f t="shared" si="31"/>
        <v>7076.7000000000007</v>
      </c>
      <c r="AG49" s="6">
        <f t="shared" si="32"/>
        <v>40</v>
      </c>
      <c r="AH49" s="6">
        <f t="shared" si="33"/>
        <v>4.7058823529411766</v>
      </c>
      <c r="AI49" s="6">
        <f t="shared" si="34"/>
        <v>18.181818181818176</v>
      </c>
      <c r="AJ49" s="6">
        <f t="shared" si="35"/>
        <v>6.3999999999999986</v>
      </c>
      <c r="AK49" s="40">
        <f t="shared" si="36"/>
        <v>7.0588235294117654</v>
      </c>
    </row>
    <row r="50" spans="1:37">
      <c r="A50" s="41">
        <v>47</v>
      </c>
      <c r="B50" s="6">
        <f t="shared" si="10"/>
        <v>234</v>
      </c>
      <c r="C50" s="42">
        <f t="shared" si="11"/>
        <v>442.8</v>
      </c>
      <c r="D50" s="42">
        <f t="shared" si="0"/>
        <v>103615</v>
      </c>
      <c r="E50" s="42"/>
      <c r="F50" s="34">
        <f t="shared" si="12"/>
        <v>8142</v>
      </c>
      <c r="G50" s="35">
        <f t="shared" si="13"/>
        <v>6785</v>
      </c>
      <c r="H50" s="36">
        <f t="shared" si="14"/>
        <v>5428</v>
      </c>
      <c r="I50" s="37">
        <f t="shared" si="37"/>
        <v>271.39999999999998</v>
      </c>
      <c r="J50" s="37">
        <f t="shared" si="37"/>
        <v>226.16666666666666</v>
      </c>
      <c r="K50" s="37">
        <f t="shared" si="37"/>
        <v>180.93333333333334</v>
      </c>
      <c r="L50" s="38"/>
      <c r="M50" s="38"/>
      <c r="N50" s="38">
        <f t="shared" si="1"/>
        <v>60.31111111111111</v>
      </c>
      <c r="O50" s="47">
        <f t="shared" si="24"/>
        <v>43.447171824973317</v>
      </c>
      <c r="P50" s="47">
        <f t="shared" si="25"/>
        <v>20.714812085482681</v>
      </c>
      <c r="Q50" s="48">
        <f t="shared" si="26"/>
        <v>37.24611161939616</v>
      </c>
      <c r="R50" s="48">
        <f t="shared" si="27"/>
        <v>24.163596168017687</v>
      </c>
      <c r="S50" s="48">
        <f t="shared" si="28"/>
        <v>32.18181818181818</v>
      </c>
      <c r="T50" s="48">
        <f t="shared" si="29"/>
        <v>27.96610169491526</v>
      </c>
      <c r="U50" s="6">
        <f t="shared" si="16"/>
        <v>814.19999999999982</v>
      </c>
      <c r="V50" s="6">
        <f t="shared" si="16"/>
        <v>678.5</v>
      </c>
      <c r="W50" s="6">
        <f t="shared" si="2"/>
        <v>542.79999999999995</v>
      </c>
      <c r="X50" s="7">
        <f t="shared" si="17"/>
        <v>1017.75</v>
      </c>
      <c r="Y50" s="7">
        <f t="shared" si="18"/>
        <v>848.125</v>
      </c>
      <c r="Z50" s="7">
        <f t="shared" si="19"/>
        <v>678.5</v>
      </c>
      <c r="AA50" s="8">
        <f t="shared" si="20"/>
        <v>1831.9499999999998</v>
      </c>
      <c r="AB50" s="8">
        <f t="shared" si="21"/>
        <v>1526.625</v>
      </c>
      <c r="AC50" s="8">
        <f t="shared" si="30"/>
        <v>1221.3</v>
      </c>
      <c r="AD50" s="65"/>
      <c r="AE50" s="65"/>
      <c r="AF50" s="61">
        <f t="shared" si="31"/>
        <v>7327.8</v>
      </c>
      <c r="AG50" s="6">
        <f t="shared" si="32"/>
        <v>40.000000000000007</v>
      </c>
      <c r="AH50" s="6">
        <f t="shared" si="33"/>
        <v>4.7058823529411775</v>
      </c>
      <c r="AI50" s="6">
        <f t="shared" si="34"/>
        <v>18.181818181818183</v>
      </c>
      <c r="AJ50" s="6">
        <f t="shared" si="35"/>
        <v>6.4</v>
      </c>
      <c r="AK50" s="40">
        <f t="shared" si="36"/>
        <v>7.0588235294117654</v>
      </c>
    </row>
    <row r="51" spans="1:37">
      <c r="A51" s="41">
        <v>48</v>
      </c>
      <c r="B51" s="6">
        <f t="shared" si="10"/>
        <v>238</v>
      </c>
      <c r="C51" s="42">
        <f t="shared" si="11"/>
        <v>461.8</v>
      </c>
      <c r="D51" s="42">
        <f t="shared" si="0"/>
        <v>109908</v>
      </c>
      <c r="E51" s="42"/>
      <c r="F51" s="34">
        <f t="shared" si="12"/>
        <v>8427</v>
      </c>
      <c r="G51" s="35">
        <f t="shared" si="13"/>
        <v>7022.5</v>
      </c>
      <c r="H51" s="36">
        <f t="shared" si="14"/>
        <v>5618</v>
      </c>
      <c r="I51" s="37">
        <f t="shared" si="37"/>
        <v>280.89999999999998</v>
      </c>
      <c r="J51" s="37">
        <f t="shared" si="37"/>
        <v>234.08333333333334</v>
      </c>
      <c r="K51" s="37">
        <f t="shared" si="37"/>
        <v>187.26666666666668</v>
      </c>
      <c r="L51" s="38"/>
      <c r="M51" s="38"/>
      <c r="N51" s="38">
        <f t="shared" si="1"/>
        <v>62.422222222222224</v>
      </c>
      <c r="O51" s="47">
        <f t="shared" si="24"/>
        <v>43.237557721908672</v>
      </c>
      <c r="P51" s="47">
        <f t="shared" si="25"/>
        <v>20.815236739053042</v>
      </c>
      <c r="Q51" s="48">
        <f t="shared" si="26"/>
        <v>37.139709122961655</v>
      </c>
      <c r="R51" s="48">
        <f t="shared" si="27"/>
        <v>24.232823068707724</v>
      </c>
      <c r="S51" s="48">
        <f t="shared" si="28"/>
        <v>32.151850438763823</v>
      </c>
      <c r="T51" s="48">
        <f t="shared" si="29"/>
        <v>27.992168031327878</v>
      </c>
      <c r="U51" s="6">
        <f t="shared" si="16"/>
        <v>842.70000000000027</v>
      </c>
      <c r="V51" s="6">
        <f t="shared" si="16"/>
        <v>702.25000000000023</v>
      </c>
      <c r="W51" s="6">
        <f t="shared" si="2"/>
        <v>561.80000000000007</v>
      </c>
      <c r="X51" s="7">
        <f t="shared" si="17"/>
        <v>1053.375</v>
      </c>
      <c r="Y51" s="7">
        <f t="shared" si="18"/>
        <v>877.8125</v>
      </c>
      <c r="Z51" s="7">
        <f t="shared" si="19"/>
        <v>702.25</v>
      </c>
      <c r="AA51" s="8">
        <f t="shared" si="20"/>
        <v>1896.0750000000003</v>
      </c>
      <c r="AB51" s="8">
        <f t="shared" si="21"/>
        <v>1580.0625000000002</v>
      </c>
      <c r="AC51" s="8">
        <f t="shared" si="30"/>
        <v>1264.0500000000002</v>
      </c>
      <c r="AD51" s="65"/>
      <c r="AE51" s="65"/>
      <c r="AF51" s="61">
        <f t="shared" si="31"/>
        <v>7584.3</v>
      </c>
      <c r="AG51" s="6">
        <f t="shared" si="32"/>
        <v>39.999999999999964</v>
      </c>
      <c r="AH51" s="6">
        <f t="shared" si="33"/>
        <v>4.7058823529411757</v>
      </c>
      <c r="AI51" s="6">
        <f t="shared" si="34"/>
        <v>18.181818181818173</v>
      </c>
      <c r="AJ51" s="6">
        <f t="shared" si="35"/>
        <v>6.3999999999999986</v>
      </c>
      <c r="AK51" s="40">
        <f t="shared" si="36"/>
        <v>7.0588235294117627</v>
      </c>
    </row>
    <row r="52" spans="1:37">
      <c r="A52" s="41">
        <v>49</v>
      </c>
      <c r="B52" s="6">
        <f t="shared" si="10"/>
        <v>242</v>
      </c>
      <c r="C52" s="42">
        <f t="shared" si="11"/>
        <v>481.20000000000005</v>
      </c>
      <c r="D52" s="42">
        <f t="shared" si="0"/>
        <v>116450</v>
      </c>
      <c r="E52" s="42"/>
      <c r="F52" s="34">
        <f t="shared" si="12"/>
        <v>8718</v>
      </c>
      <c r="G52" s="35">
        <f t="shared" si="13"/>
        <v>7265</v>
      </c>
      <c r="H52" s="36">
        <f t="shared" si="14"/>
        <v>5812</v>
      </c>
      <c r="I52" s="37">
        <f t="shared" si="37"/>
        <v>290.60000000000002</v>
      </c>
      <c r="J52" s="37">
        <f t="shared" si="37"/>
        <v>242.16666666666666</v>
      </c>
      <c r="K52" s="37">
        <f t="shared" si="37"/>
        <v>193.73333333333332</v>
      </c>
      <c r="L52" s="38"/>
      <c r="M52" s="38"/>
      <c r="N52" s="38">
        <f t="shared" si="1"/>
        <v>64.577777777777769</v>
      </c>
      <c r="O52" s="47">
        <f t="shared" si="24"/>
        <v>43.030602171767029</v>
      </c>
      <c r="P52" s="47">
        <f t="shared" si="25"/>
        <v>20.915347556779079</v>
      </c>
      <c r="Q52" s="48">
        <f t="shared" si="26"/>
        <v>37.034834324553948</v>
      </c>
      <c r="R52" s="48">
        <f t="shared" si="27"/>
        <v>24.301445285615969</v>
      </c>
      <c r="S52" s="48">
        <f t="shared" si="28"/>
        <v>32.122328666175385</v>
      </c>
      <c r="T52" s="48">
        <f t="shared" si="29"/>
        <v>28.017894012388165</v>
      </c>
      <c r="U52" s="6">
        <f t="shared" si="16"/>
        <v>871.79999999999973</v>
      </c>
      <c r="V52" s="6">
        <f t="shared" si="16"/>
        <v>726.49999999999977</v>
      </c>
      <c r="W52" s="6">
        <f t="shared" si="2"/>
        <v>581.19999999999993</v>
      </c>
      <c r="X52" s="7">
        <f t="shared" si="17"/>
        <v>1089.75</v>
      </c>
      <c r="Y52" s="7">
        <f t="shared" si="18"/>
        <v>908.125</v>
      </c>
      <c r="Z52" s="7">
        <f t="shared" si="19"/>
        <v>726.5</v>
      </c>
      <c r="AA52" s="8">
        <f t="shared" si="20"/>
        <v>1961.5499999999997</v>
      </c>
      <c r="AB52" s="8">
        <f t="shared" si="21"/>
        <v>1634.6249999999998</v>
      </c>
      <c r="AC52" s="8">
        <f t="shared" si="30"/>
        <v>1307.6999999999998</v>
      </c>
      <c r="AD52" s="65"/>
      <c r="AE52" s="65"/>
      <c r="AF52" s="61">
        <f t="shared" si="31"/>
        <v>7846.2</v>
      </c>
      <c r="AG52" s="6">
        <f t="shared" si="32"/>
        <v>40.000000000000036</v>
      </c>
      <c r="AH52" s="6">
        <f t="shared" si="33"/>
        <v>4.7058823529411775</v>
      </c>
      <c r="AI52" s="6">
        <f t="shared" si="34"/>
        <v>18.181818181818191</v>
      </c>
      <c r="AJ52" s="6">
        <f t="shared" si="35"/>
        <v>6.4000000000000012</v>
      </c>
      <c r="AK52" s="40">
        <f t="shared" si="36"/>
        <v>7.0588235294117663</v>
      </c>
    </row>
    <row r="53" spans="1:37">
      <c r="A53" s="57">
        <v>50</v>
      </c>
      <c r="B53" s="6">
        <f t="shared" si="10"/>
        <v>246</v>
      </c>
      <c r="C53" s="58">
        <f t="shared" si="11"/>
        <v>501</v>
      </c>
      <c r="D53" s="58">
        <f t="shared" si="0"/>
        <v>123246</v>
      </c>
      <c r="E53" s="58"/>
      <c r="F53" s="34">
        <f t="shared" si="12"/>
        <v>9015</v>
      </c>
      <c r="G53" s="35">
        <f t="shared" si="13"/>
        <v>7512.5</v>
      </c>
      <c r="H53" s="36">
        <f t="shared" si="14"/>
        <v>6010</v>
      </c>
      <c r="I53" s="37">
        <f t="shared" si="37"/>
        <v>300.5</v>
      </c>
      <c r="J53" s="37">
        <f t="shared" si="37"/>
        <v>250.41666666666666</v>
      </c>
      <c r="K53" s="37">
        <f t="shared" si="37"/>
        <v>200.33333333333334</v>
      </c>
      <c r="L53" s="38"/>
      <c r="M53" s="38"/>
      <c r="N53" s="38">
        <f t="shared" si="1"/>
        <v>66.777777777777786</v>
      </c>
      <c r="O53" s="47">
        <f t="shared" si="24"/>
        <v>42.826603325415675</v>
      </c>
      <c r="P53" s="47">
        <f t="shared" si="25"/>
        <v>21.014975041597335</v>
      </c>
      <c r="Q53" s="48">
        <f t="shared" si="26"/>
        <v>36.931585415813181</v>
      </c>
      <c r="R53" s="48">
        <f t="shared" si="27"/>
        <v>24.369384359401003</v>
      </c>
      <c r="S53" s="48">
        <f t="shared" si="28"/>
        <v>32.093271626913491</v>
      </c>
      <c r="T53" s="48">
        <f t="shared" si="29"/>
        <v>28.043261231281196</v>
      </c>
      <c r="U53" s="6">
        <f t="shared" si="16"/>
        <v>901.5</v>
      </c>
      <c r="V53" s="6">
        <f t="shared" si="16"/>
        <v>751.25</v>
      </c>
      <c r="W53" s="6">
        <f t="shared" si="2"/>
        <v>601</v>
      </c>
      <c r="X53" s="7">
        <f t="shared" si="17"/>
        <v>1126.875</v>
      </c>
      <c r="Y53" s="7">
        <f t="shared" si="18"/>
        <v>939.0625</v>
      </c>
      <c r="Z53" s="7">
        <f t="shared" si="19"/>
        <v>751.25</v>
      </c>
      <c r="AA53" s="8">
        <f t="shared" si="20"/>
        <v>2028.375</v>
      </c>
      <c r="AB53" s="8">
        <f t="shared" si="21"/>
        <v>1690.3125</v>
      </c>
      <c r="AC53" s="8">
        <f t="shared" si="30"/>
        <v>1352.25</v>
      </c>
      <c r="AD53" s="65"/>
      <c r="AE53" s="65"/>
      <c r="AF53" s="61">
        <f t="shared" si="31"/>
        <v>8113.5</v>
      </c>
      <c r="AG53" s="6">
        <f t="shared" si="32"/>
        <v>40</v>
      </c>
      <c r="AH53" s="6">
        <f t="shared" si="33"/>
        <v>4.7058823529411766</v>
      </c>
      <c r="AI53" s="6">
        <f t="shared" si="34"/>
        <v>18.181818181818183</v>
      </c>
      <c r="AJ53" s="6">
        <f t="shared" si="35"/>
        <v>6.4</v>
      </c>
      <c r="AK53" s="40">
        <f t="shared" si="36"/>
        <v>7.0588235294117645</v>
      </c>
    </row>
    <row r="54" spans="1:37">
      <c r="A54" s="41">
        <v>51</v>
      </c>
      <c r="B54" s="6">
        <f t="shared" si="10"/>
        <v>250</v>
      </c>
      <c r="C54" s="42">
        <f t="shared" si="11"/>
        <v>521.20000000000005</v>
      </c>
      <c r="D54" s="42">
        <f t="shared" si="0"/>
        <v>130300</v>
      </c>
      <c r="E54" s="42"/>
      <c r="F54" s="34">
        <f t="shared" si="12"/>
        <v>9318.0000000000018</v>
      </c>
      <c r="G54" s="35">
        <f t="shared" si="13"/>
        <v>7765.0000000000009</v>
      </c>
      <c r="H54" s="36">
        <f t="shared" si="14"/>
        <v>6212.0000000000009</v>
      </c>
      <c r="I54" s="37">
        <f t="shared" si="37"/>
        <v>310.60000000000008</v>
      </c>
      <c r="J54" s="37">
        <f t="shared" si="37"/>
        <v>258.83333333333337</v>
      </c>
      <c r="K54" s="37">
        <f t="shared" si="37"/>
        <v>207.06666666666669</v>
      </c>
      <c r="L54" s="38"/>
      <c r="M54" s="38"/>
      <c r="N54" s="38">
        <f t="shared" si="1"/>
        <v>69.022222222222226</v>
      </c>
      <c r="O54" s="47">
        <f t="shared" si="24"/>
        <v>42.625800548947858</v>
      </c>
      <c r="P54" s="47">
        <f t="shared" si="25"/>
        <v>21.113972955569864</v>
      </c>
      <c r="Q54" s="48">
        <f t="shared" si="26"/>
        <v>36.830039525691703</v>
      </c>
      <c r="R54" s="48">
        <f t="shared" si="27"/>
        <v>24.436574372182875</v>
      </c>
      <c r="S54" s="48">
        <f t="shared" si="28"/>
        <v>32.064693737095673</v>
      </c>
      <c r="T54" s="48">
        <f t="shared" si="29"/>
        <v>28.06825499034127</v>
      </c>
      <c r="U54" s="6">
        <f t="shared" si="16"/>
        <v>931.8</v>
      </c>
      <c r="V54" s="6">
        <f t="shared" si="16"/>
        <v>776.50000000000034</v>
      </c>
      <c r="W54" s="6">
        <f t="shared" si="2"/>
        <v>621.20000000000005</v>
      </c>
      <c r="X54" s="7">
        <f t="shared" si="17"/>
        <v>1164.7500000000002</v>
      </c>
      <c r="Y54" s="7">
        <f t="shared" si="18"/>
        <v>970.62500000000011</v>
      </c>
      <c r="Z54" s="7">
        <f t="shared" si="19"/>
        <v>776.50000000000011</v>
      </c>
      <c r="AA54" s="8">
        <f t="shared" si="20"/>
        <v>2096.5500000000002</v>
      </c>
      <c r="AB54" s="8">
        <f t="shared" si="21"/>
        <v>1747.1250000000005</v>
      </c>
      <c r="AC54" s="8">
        <f t="shared" si="30"/>
        <v>1397.7000000000003</v>
      </c>
      <c r="AD54" s="65"/>
      <c r="AE54" s="65"/>
      <c r="AF54" s="61">
        <f t="shared" si="31"/>
        <v>8386.2000000000007</v>
      </c>
      <c r="AG54" s="6">
        <f t="shared" si="32"/>
        <v>40</v>
      </c>
      <c r="AH54" s="6">
        <f t="shared" si="33"/>
        <v>4.7058823529411766</v>
      </c>
      <c r="AI54" s="6">
        <f t="shared" si="34"/>
        <v>18.181818181818176</v>
      </c>
      <c r="AJ54" s="6">
        <f t="shared" si="35"/>
        <v>6.3999999999999986</v>
      </c>
      <c r="AK54" s="40">
        <f t="shared" si="36"/>
        <v>7.0588235294117654</v>
      </c>
    </row>
    <row r="55" spans="1:37">
      <c r="A55" s="41">
        <v>52</v>
      </c>
      <c r="B55" s="6">
        <f t="shared" si="10"/>
        <v>254</v>
      </c>
      <c r="C55" s="42">
        <f t="shared" si="11"/>
        <v>541.80000000000007</v>
      </c>
      <c r="D55" s="42">
        <f t="shared" si="0"/>
        <v>137617</v>
      </c>
      <c r="E55" s="42"/>
      <c r="F55" s="34">
        <f t="shared" si="12"/>
        <v>9627.0000000000018</v>
      </c>
      <c r="G55" s="35">
        <f t="shared" si="13"/>
        <v>8022.5000000000009</v>
      </c>
      <c r="H55" s="36">
        <f t="shared" si="14"/>
        <v>6418.0000000000009</v>
      </c>
      <c r="I55" s="37">
        <f t="shared" si="37"/>
        <v>320.90000000000003</v>
      </c>
      <c r="J55" s="37">
        <f t="shared" si="37"/>
        <v>267.41666666666669</v>
      </c>
      <c r="K55" s="37">
        <f t="shared" si="37"/>
        <v>213.93333333333337</v>
      </c>
      <c r="L55" s="38"/>
      <c r="M55" s="38"/>
      <c r="N55" s="38">
        <f t="shared" si="1"/>
        <v>71.311111111111117</v>
      </c>
      <c r="O55" s="47">
        <f t="shared" si="24"/>
        <v>42.428382547377701</v>
      </c>
      <c r="P55" s="47">
        <f t="shared" si="25"/>
        <v>21.212215643502645</v>
      </c>
      <c r="Q55" s="48">
        <f t="shared" si="26"/>
        <v>36.730255627623038</v>
      </c>
      <c r="R55" s="48">
        <f t="shared" si="27"/>
        <v>24.502960423808041</v>
      </c>
      <c r="S55" s="48">
        <f t="shared" si="28"/>
        <v>32.036605657237942</v>
      </c>
      <c r="T55" s="48">
        <f t="shared" si="29"/>
        <v>28.092863820504824</v>
      </c>
      <c r="U55" s="6">
        <f t="shared" si="16"/>
        <v>962.7</v>
      </c>
      <c r="V55" s="6">
        <f t="shared" si="16"/>
        <v>802.25000000000011</v>
      </c>
      <c r="W55" s="6">
        <f t="shared" si="2"/>
        <v>641.80000000000007</v>
      </c>
      <c r="X55" s="7">
        <f t="shared" si="17"/>
        <v>1203.3750000000002</v>
      </c>
      <c r="Y55" s="7">
        <f t="shared" si="18"/>
        <v>1002.8125000000001</v>
      </c>
      <c r="Z55" s="7">
        <f t="shared" si="19"/>
        <v>802.25000000000011</v>
      </c>
      <c r="AA55" s="8">
        <f t="shared" si="20"/>
        <v>2166.0750000000003</v>
      </c>
      <c r="AB55" s="8">
        <f t="shared" si="21"/>
        <v>1805.0625000000002</v>
      </c>
      <c r="AC55" s="8">
        <f t="shared" si="30"/>
        <v>1444.0500000000002</v>
      </c>
      <c r="AD55" s="65"/>
      <c r="AE55" s="65"/>
      <c r="AF55" s="61">
        <f t="shared" si="31"/>
        <v>8664.3000000000011</v>
      </c>
      <c r="AG55" s="6">
        <f t="shared" si="32"/>
        <v>40.000000000000014</v>
      </c>
      <c r="AH55" s="6">
        <f t="shared" si="33"/>
        <v>4.7058823529411766</v>
      </c>
      <c r="AI55" s="6">
        <f t="shared" si="34"/>
        <v>18.18181818181818</v>
      </c>
      <c r="AJ55" s="6">
        <f t="shared" si="35"/>
        <v>6.4</v>
      </c>
      <c r="AK55" s="40">
        <f t="shared" si="36"/>
        <v>7.0588235294117645</v>
      </c>
    </row>
    <row r="56" spans="1:37">
      <c r="A56" s="41">
        <v>53</v>
      </c>
      <c r="B56" s="6">
        <f t="shared" si="10"/>
        <v>258</v>
      </c>
      <c r="C56" s="42">
        <f t="shared" si="11"/>
        <v>562.80000000000007</v>
      </c>
      <c r="D56" s="42">
        <f t="shared" si="0"/>
        <v>145202</v>
      </c>
      <c r="E56" s="42"/>
      <c r="F56" s="34">
        <f t="shared" si="12"/>
        <v>9942.0000000000018</v>
      </c>
      <c r="G56" s="35">
        <f t="shared" si="13"/>
        <v>8285.0000000000018</v>
      </c>
      <c r="H56" s="36">
        <f t="shared" si="14"/>
        <v>6628.0000000000009</v>
      </c>
      <c r="I56" s="37">
        <f t="shared" si="37"/>
        <v>331.40000000000003</v>
      </c>
      <c r="J56" s="37">
        <f t="shared" si="37"/>
        <v>276.16666666666674</v>
      </c>
      <c r="K56" s="37">
        <f t="shared" si="37"/>
        <v>220.93333333333337</v>
      </c>
      <c r="L56" s="38"/>
      <c r="M56" s="38"/>
      <c r="N56" s="38">
        <f t="shared" si="1"/>
        <v>73.64444444444446</v>
      </c>
      <c r="O56" s="47">
        <f t="shared" si="24"/>
        <v>42.234494477485136</v>
      </c>
      <c r="P56" s="47">
        <f t="shared" si="25"/>
        <v>21.309595654797825</v>
      </c>
      <c r="Q56" s="48">
        <f t="shared" si="26"/>
        <v>36.632277081798087</v>
      </c>
      <c r="R56" s="48">
        <f t="shared" si="27"/>
        <v>24.56849728424864</v>
      </c>
      <c r="S56" s="48">
        <f t="shared" si="28"/>
        <v>32.009014810045073</v>
      </c>
      <c r="T56" s="48">
        <f t="shared" si="29"/>
        <v>28.117079058539531</v>
      </c>
      <c r="U56" s="6">
        <f t="shared" si="16"/>
        <v>994.2</v>
      </c>
      <c r="V56" s="6">
        <f t="shared" si="16"/>
        <v>828.5</v>
      </c>
      <c r="W56" s="6">
        <f t="shared" si="2"/>
        <v>662.80000000000007</v>
      </c>
      <c r="X56" s="7">
        <f t="shared" si="17"/>
        <v>1242.7500000000002</v>
      </c>
      <c r="Y56" s="7">
        <f t="shared" si="18"/>
        <v>1035.6250000000002</v>
      </c>
      <c r="Z56" s="7">
        <f t="shared" si="19"/>
        <v>828.50000000000011</v>
      </c>
      <c r="AA56" s="8">
        <f t="shared" si="20"/>
        <v>2236.9500000000003</v>
      </c>
      <c r="AB56" s="8">
        <f t="shared" si="21"/>
        <v>1864.1250000000002</v>
      </c>
      <c r="AC56" s="8">
        <f t="shared" si="30"/>
        <v>1491.3000000000002</v>
      </c>
      <c r="AD56" s="65"/>
      <c r="AE56" s="65"/>
      <c r="AF56" s="61">
        <f t="shared" si="31"/>
        <v>8947.8000000000011</v>
      </c>
      <c r="AG56" s="6">
        <f t="shared" si="32"/>
        <v>40.000000000000014</v>
      </c>
      <c r="AH56" s="6">
        <f t="shared" si="33"/>
        <v>4.7058823529411766</v>
      </c>
      <c r="AI56" s="6">
        <f t="shared" si="34"/>
        <v>18.181818181818187</v>
      </c>
      <c r="AJ56" s="6">
        <f t="shared" si="35"/>
        <v>6.4000000000000012</v>
      </c>
      <c r="AK56" s="40">
        <f t="shared" si="36"/>
        <v>7.0588235294117645</v>
      </c>
    </row>
    <row r="57" spans="1:37">
      <c r="A57" s="41">
        <v>54</v>
      </c>
      <c r="B57" s="6">
        <f t="shared" si="10"/>
        <v>262</v>
      </c>
      <c r="C57" s="42">
        <f t="shared" si="11"/>
        <v>584.20000000000005</v>
      </c>
      <c r="D57" s="42">
        <f t="shared" si="0"/>
        <v>153060</v>
      </c>
      <c r="E57" s="42"/>
      <c r="F57" s="34">
        <f t="shared" si="12"/>
        <v>10263.000000000002</v>
      </c>
      <c r="G57" s="35">
        <f t="shared" si="13"/>
        <v>8552.5000000000018</v>
      </c>
      <c r="H57" s="36">
        <f t="shared" si="14"/>
        <v>6842.0000000000009</v>
      </c>
      <c r="I57" s="37">
        <f t="shared" si="37"/>
        <v>342.10000000000008</v>
      </c>
      <c r="J57" s="37">
        <f t="shared" si="37"/>
        <v>285.08333333333337</v>
      </c>
      <c r="K57" s="37">
        <f t="shared" si="37"/>
        <v>228.06666666666669</v>
      </c>
      <c r="L57" s="38"/>
      <c r="M57" s="38"/>
      <c r="N57" s="38">
        <f t="shared" si="1"/>
        <v>76.022222222222226</v>
      </c>
      <c r="O57" s="47">
        <f t="shared" si="24"/>
        <v>42.044244162228587</v>
      </c>
      <c r="P57" s="47">
        <f t="shared" si="25"/>
        <v>21.406021631102018</v>
      </c>
      <c r="Q57" s="48">
        <f t="shared" si="26"/>
        <v>36.536133855464577</v>
      </c>
      <c r="R57" s="48">
        <f t="shared" si="27"/>
        <v>24.633148202280033</v>
      </c>
      <c r="S57" s="48">
        <f t="shared" si="28"/>
        <v>31.981925833593021</v>
      </c>
      <c r="T57" s="48">
        <f t="shared" si="29"/>
        <v>28.140894475299621</v>
      </c>
      <c r="U57" s="6">
        <f t="shared" si="16"/>
        <v>1026.3</v>
      </c>
      <c r="V57" s="6">
        <f t="shared" si="16"/>
        <v>855.25000000000023</v>
      </c>
      <c r="W57" s="6">
        <f t="shared" si="2"/>
        <v>684.2</v>
      </c>
      <c r="X57" s="7">
        <f t="shared" si="17"/>
        <v>1282.8750000000002</v>
      </c>
      <c r="Y57" s="7">
        <f t="shared" si="18"/>
        <v>1069.0625000000002</v>
      </c>
      <c r="Z57" s="7">
        <f t="shared" si="19"/>
        <v>855.25000000000011</v>
      </c>
      <c r="AA57" s="8">
        <f t="shared" si="20"/>
        <v>2309.1750000000002</v>
      </c>
      <c r="AB57" s="8">
        <f t="shared" si="21"/>
        <v>1924.3125000000005</v>
      </c>
      <c r="AC57" s="8">
        <f t="shared" si="30"/>
        <v>1539.4500000000003</v>
      </c>
      <c r="AD57" s="65"/>
      <c r="AE57" s="65"/>
      <c r="AF57" s="61">
        <f t="shared" si="31"/>
        <v>9236.7000000000007</v>
      </c>
      <c r="AG57" s="6">
        <f t="shared" si="32"/>
        <v>40</v>
      </c>
      <c r="AH57" s="6">
        <f t="shared" si="33"/>
        <v>4.7058823529411766</v>
      </c>
      <c r="AI57" s="6">
        <f t="shared" si="34"/>
        <v>18.181818181818183</v>
      </c>
      <c r="AJ57" s="6">
        <f t="shared" si="35"/>
        <v>6.3999999999999977</v>
      </c>
      <c r="AK57" s="40">
        <f t="shared" si="36"/>
        <v>7.0588235294117654</v>
      </c>
    </row>
    <row r="58" spans="1:37">
      <c r="A58" s="41">
        <v>55</v>
      </c>
      <c r="B58" s="6">
        <f t="shared" si="10"/>
        <v>266</v>
      </c>
      <c r="C58" s="42">
        <f t="shared" si="11"/>
        <v>606</v>
      </c>
      <c r="D58" s="42">
        <f t="shared" si="0"/>
        <v>161196</v>
      </c>
      <c r="E58" s="42"/>
      <c r="F58" s="34">
        <f t="shared" si="12"/>
        <v>10590.000000000002</v>
      </c>
      <c r="G58" s="35">
        <f t="shared" si="13"/>
        <v>8825.0000000000018</v>
      </c>
      <c r="H58" s="36">
        <f t="shared" si="14"/>
        <v>7060.0000000000009</v>
      </c>
      <c r="I58" s="37">
        <f t="shared" si="37"/>
        <v>353.00000000000006</v>
      </c>
      <c r="J58" s="37">
        <f t="shared" si="37"/>
        <v>294.16666666666674</v>
      </c>
      <c r="K58" s="37">
        <f t="shared" si="37"/>
        <v>235.33333333333337</v>
      </c>
      <c r="L58" s="38"/>
      <c r="M58" s="38"/>
      <c r="N58" s="38">
        <f t="shared" si="1"/>
        <v>78.444444444444457</v>
      </c>
      <c r="O58" s="47">
        <f t="shared" si="24"/>
        <v>41.857707509881422</v>
      </c>
      <c r="P58" s="47">
        <f t="shared" si="25"/>
        <v>21.501416430594901</v>
      </c>
      <c r="Q58" s="48">
        <f t="shared" si="26"/>
        <v>36.441844459738476</v>
      </c>
      <c r="R58" s="48">
        <f t="shared" si="27"/>
        <v>24.696883852691215</v>
      </c>
      <c r="S58" s="48">
        <f t="shared" si="28"/>
        <v>31.955340977670488</v>
      </c>
      <c r="T58" s="48">
        <f t="shared" si="29"/>
        <v>28.164305949008497</v>
      </c>
      <c r="U58" s="6">
        <f t="shared" si="16"/>
        <v>1059.0000000000002</v>
      </c>
      <c r="V58" s="6">
        <f t="shared" si="16"/>
        <v>882.5</v>
      </c>
      <c r="W58" s="6">
        <f t="shared" si="2"/>
        <v>706.00000000000011</v>
      </c>
      <c r="X58" s="7">
        <f t="shared" si="17"/>
        <v>1323.7500000000002</v>
      </c>
      <c r="Y58" s="7">
        <f t="shared" si="18"/>
        <v>1103.1250000000002</v>
      </c>
      <c r="Z58" s="7">
        <f t="shared" si="19"/>
        <v>882.50000000000011</v>
      </c>
      <c r="AA58" s="8">
        <f t="shared" si="20"/>
        <v>2382.7500000000005</v>
      </c>
      <c r="AB58" s="8">
        <f t="shared" si="21"/>
        <v>1985.6250000000002</v>
      </c>
      <c r="AC58" s="8">
        <f t="shared" si="30"/>
        <v>1588.5000000000002</v>
      </c>
      <c r="AD58" s="65"/>
      <c r="AE58" s="65"/>
      <c r="AF58" s="61">
        <f t="shared" si="31"/>
        <v>9531.0000000000018</v>
      </c>
      <c r="AG58" s="6">
        <f t="shared" si="32"/>
        <v>40.000000000000007</v>
      </c>
      <c r="AH58" s="6">
        <f t="shared" si="33"/>
        <v>4.7058823529411757</v>
      </c>
      <c r="AI58" s="6">
        <f t="shared" si="34"/>
        <v>18.181818181818187</v>
      </c>
      <c r="AJ58" s="6">
        <f t="shared" si="35"/>
        <v>6.4000000000000012</v>
      </c>
      <c r="AK58" s="40">
        <f t="shared" si="36"/>
        <v>7.0588235294117636</v>
      </c>
    </row>
    <row r="59" spans="1:37">
      <c r="A59" s="41">
        <v>56</v>
      </c>
      <c r="B59" s="6">
        <f t="shared" si="10"/>
        <v>270</v>
      </c>
      <c r="C59" s="42">
        <f t="shared" si="11"/>
        <v>628.20000000000005</v>
      </c>
      <c r="D59" s="42">
        <f t="shared" si="0"/>
        <v>169614</v>
      </c>
      <c r="E59" s="42"/>
      <c r="F59" s="34">
        <f t="shared" si="12"/>
        <v>10923.000000000002</v>
      </c>
      <c r="G59" s="35">
        <f t="shared" si="13"/>
        <v>9102.5000000000018</v>
      </c>
      <c r="H59" s="36">
        <f t="shared" si="14"/>
        <v>7282.0000000000009</v>
      </c>
      <c r="I59" s="37">
        <f t="shared" si="37"/>
        <v>364.10000000000008</v>
      </c>
      <c r="J59" s="37">
        <f t="shared" si="37"/>
        <v>303.41666666666674</v>
      </c>
      <c r="K59" s="37">
        <f t="shared" si="37"/>
        <v>242.73333333333338</v>
      </c>
      <c r="L59" s="38"/>
      <c r="M59" s="38"/>
      <c r="N59" s="38">
        <f t="shared" si="1"/>
        <v>80.911111111111126</v>
      </c>
      <c r="O59" s="47">
        <f t="shared" si="24"/>
        <v>41.674933231590991</v>
      </c>
      <c r="P59" s="47">
        <f t="shared" si="25"/>
        <v>21.595715462784948</v>
      </c>
      <c r="Q59" s="48">
        <f t="shared" si="26"/>
        <v>36.349417637271216</v>
      </c>
      <c r="R59" s="48">
        <f t="shared" si="27"/>
        <v>24.759681406207083</v>
      </c>
      <c r="S59" s="48">
        <f t="shared" si="28"/>
        <v>31.929260450160772</v>
      </c>
      <c r="T59" s="48">
        <f t="shared" si="29"/>
        <v>28.187311178247732</v>
      </c>
      <c r="U59" s="6">
        <f t="shared" si="16"/>
        <v>1092.3</v>
      </c>
      <c r="V59" s="6">
        <f t="shared" si="16"/>
        <v>910.25000000000023</v>
      </c>
      <c r="W59" s="6">
        <f t="shared" si="2"/>
        <v>728.20000000000016</v>
      </c>
      <c r="X59" s="7">
        <f t="shared" si="17"/>
        <v>1365.3750000000002</v>
      </c>
      <c r="Y59" s="7">
        <f t="shared" si="18"/>
        <v>1137.8125000000002</v>
      </c>
      <c r="Z59" s="7">
        <f t="shared" si="19"/>
        <v>910.25000000000011</v>
      </c>
      <c r="AA59" s="8">
        <f t="shared" si="20"/>
        <v>2457.6750000000002</v>
      </c>
      <c r="AB59" s="8">
        <f t="shared" si="21"/>
        <v>2048.0625000000005</v>
      </c>
      <c r="AC59" s="8">
        <f t="shared" si="30"/>
        <v>1638.4500000000003</v>
      </c>
      <c r="AD59" s="65"/>
      <c r="AE59" s="65"/>
      <c r="AF59" s="61">
        <f t="shared" si="31"/>
        <v>9830.7000000000007</v>
      </c>
      <c r="AG59" s="6">
        <f t="shared" si="32"/>
        <v>40</v>
      </c>
      <c r="AH59" s="6">
        <f t="shared" si="33"/>
        <v>4.7058823529411766</v>
      </c>
      <c r="AI59" s="6">
        <f t="shared" si="34"/>
        <v>18.181818181818183</v>
      </c>
      <c r="AJ59" s="6">
        <f t="shared" si="35"/>
        <v>6.3999999999999986</v>
      </c>
      <c r="AK59" s="40">
        <f t="shared" si="36"/>
        <v>7.0588235294117654</v>
      </c>
    </row>
    <row r="60" spans="1:37">
      <c r="A60" s="41">
        <v>57</v>
      </c>
      <c r="B60" s="6">
        <f t="shared" si="10"/>
        <v>274</v>
      </c>
      <c r="C60" s="42">
        <f t="shared" si="11"/>
        <v>650.80000000000007</v>
      </c>
      <c r="D60" s="42">
        <f t="shared" si="0"/>
        <v>178319</v>
      </c>
      <c r="E60" s="42"/>
      <c r="F60" s="34">
        <f t="shared" si="12"/>
        <v>11262.000000000002</v>
      </c>
      <c r="G60" s="35">
        <f t="shared" si="13"/>
        <v>9385.0000000000018</v>
      </c>
      <c r="H60" s="36">
        <f t="shared" si="14"/>
        <v>7508.0000000000009</v>
      </c>
      <c r="I60" s="37">
        <f t="shared" si="37"/>
        <v>375.40000000000003</v>
      </c>
      <c r="J60" s="37">
        <f t="shared" si="37"/>
        <v>312.83333333333337</v>
      </c>
      <c r="K60" s="37">
        <f t="shared" si="37"/>
        <v>250.26666666666671</v>
      </c>
      <c r="L60" s="38"/>
      <c r="M60" s="38"/>
      <c r="N60" s="38">
        <f t="shared" si="1"/>
        <v>83.422222222222231</v>
      </c>
      <c r="O60" s="47">
        <f t="shared" si="24"/>
        <v>41.495946941783352</v>
      </c>
      <c r="P60" s="47">
        <f t="shared" si="25"/>
        <v>21.688865210442192</v>
      </c>
      <c r="Q60" s="48">
        <f t="shared" si="26"/>
        <v>36.258853831294267</v>
      </c>
      <c r="R60" s="48">
        <f t="shared" si="27"/>
        <v>24.821523708044751</v>
      </c>
      <c r="S60" s="48">
        <f t="shared" si="28"/>
        <v>31.90368271954674</v>
      </c>
      <c r="T60" s="48">
        <f t="shared" si="29"/>
        <v>28.209909429941394</v>
      </c>
      <c r="U60" s="6">
        <f t="shared" si="16"/>
        <v>1126.2</v>
      </c>
      <c r="V60" s="6">
        <f t="shared" si="16"/>
        <v>938.49999999999977</v>
      </c>
      <c r="W60" s="6">
        <f t="shared" si="2"/>
        <v>750.80000000000018</v>
      </c>
      <c r="X60" s="7">
        <f t="shared" si="17"/>
        <v>1407.7500000000002</v>
      </c>
      <c r="Y60" s="7">
        <f t="shared" si="18"/>
        <v>1173.1250000000002</v>
      </c>
      <c r="Z60" s="7">
        <f t="shared" si="19"/>
        <v>938.50000000000011</v>
      </c>
      <c r="AA60" s="8">
        <f t="shared" si="20"/>
        <v>2533.9500000000003</v>
      </c>
      <c r="AB60" s="8">
        <f t="shared" si="21"/>
        <v>2111.625</v>
      </c>
      <c r="AC60" s="8">
        <f t="shared" si="30"/>
        <v>1689.3000000000002</v>
      </c>
      <c r="AD60" s="65"/>
      <c r="AE60" s="65"/>
      <c r="AF60" s="61">
        <f t="shared" si="31"/>
        <v>10135.800000000001</v>
      </c>
      <c r="AG60" s="6">
        <f t="shared" si="32"/>
        <v>40.000000000000014</v>
      </c>
      <c r="AH60" s="6">
        <f t="shared" si="33"/>
        <v>4.7058823529411766</v>
      </c>
      <c r="AI60" s="6">
        <f t="shared" si="34"/>
        <v>18.181818181818187</v>
      </c>
      <c r="AJ60" s="6">
        <f t="shared" si="35"/>
        <v>6.4</v>
      </c>
      <c r="AK60" s="40">
        <f t="shared" si="36"/>
        <v>7.0588235294117645</v>
      </c>
    </row>
    <row r="61" spans="1:37">
      <c r="A61" s="41">
        <v>58</v>
      </c>
      <c r="B61" s="6">
        <f t="shared" si="10"/>
        <v>278</v>
      </c>
      <c r="C61" s="42">
        <f t="shared" si="11"/>
        <v>673.80000000000007</v>
      </c>
      <c r="D61" s="42">
        <f t="shared" si="0"/>
        <v>187316</v>
      </c>
      <c r="E61" s="42"/>
      <c r="F61" s="34">
        <f t="shared" si="12"/>
        <v>11607</v>
      </c>
      <c r="G61" s="35">
        <f t="shared" si="13"/>
        <v>9672.5</v>
      </c>
      <c r="H61" s="36">
        <f t="shared" si="14"/>
        <v>7738</v>
      </c>
      <c r="I61" s="37">
        <f t="shared" si="37"/>
        <v>386.9</v>
      </c>
      <c r="J61" s="37">
        <f t="shared" si="37"/>
        <v>322.41666666666669</v>
      </c>
      <c r="K61" s="37">
        <f t="shared" si="37"/>
        <v>257.93333333333334</v>
      </c>
      <c r="L61" s="38"/>
      <c r="M61" s="38"/>
      <c r="N61" s="38">
        <f t="shared" si="1"/>
        <v>85.977777777777774</v>
      </c>
      <c r="O61" s="47">
        <f t="shared" si="24"/>
        <v>41.320754716981128</v>
      </c>
      <c r="P61" s="47">
        <f t="shared" si="25"/>
        <v>21.780821917808218</v>
      </c>
      <c r="Q61" s="48">
        <f t="shared" si="26"/>
        <v>36.170146463072605</v>
      </c>
      <c r="R61" s="48">
        <f t="shared" si="27"/>
        <v>24.882398552597575</v>
      </c>
      <c r="S61" s="48">
        <f t="shared" si="28"/>
        <v>31.878604778906887</v>
      </c>
      <c r="T61" s="48">
        <f t="shared" si="29"/>
        <v>28.232101318170074</v>
      </c>
      <c r="U61" s="6">
        <f t="shared" si="16"/>
        <v>1160.6999999999998</v>
      </c>
      <c r="V61" s="6">
        <f t="shared" si="16"/>
        <v>967.25</v>
      </c>
      <c r="W61" s="6">
        <f t="shared" si="2"/>
        <v>773.8</v>
      </c>
      <c r="X61" s="7">
        <f t="shared" si="17"/>
        <v>1450.875</v>
      </c>
      <c r="Y61" s="7">
        <f t="shared" si="18"/>
        <v>1209.0625</v>
      </c>
      <c r="Z61" s="7">
        <f t="shared" si="19"/>
        <v>967.25</v>
      </c>
      <c r="AA61" s="8">
        <f t="shared" si="20"/>
        <v>2611.5749999999998</v>
      </c>
      <c r="AB61" s="8">
        <f t="shared" si="21"/>
        <v>2176.3125</v>
      </c>
      <c r="AC61" s="8">
        <f t="shared" si="30"/>
        <v>1741.05</v>
      </c>
      <c r="AD61" s="65"/>
      <c r="AE61" s="65"/>
      <c r="AF61" s="61">
        <f t="shared" si="31"/>
        <v>10446.299999999999</v>
      </c>
      <c r="AG61" s="6">
        <f t="shared" si="32"/>
        <v>40.000000000000007</v>
      </c>
      <c r="AH61" s="6">
        <f t="shared" si="33"/>
        <v>4.7058823529411766</v>
      </c>
      <c r="AI61" s="6">
        <f t="shared" si="34"/>
        <v>18.181818181818183</v>
      </c>
      <c r="AJ61" s="6">
        <f t="shared" si="35"/>
        <v>6.4</v>
      </c>
      <c r="AK61" s="40">
        <f t="shared" si="36"/>
        <v>7.0588235294117654</v>
      </c>
    </row>
    <row r="62" spans="1:37">
      <c r="A62" s="41">
        <v>59</v>
      </c>
      <c r="B62" s="6">
        <f t="shared" si="10"/>
        <v>282</v>
      </c>
      <c r="C62" s="42">
        <f t="shared" si="11"/>
        <v>697.2</v>
      </c>
      <c r="D62" s="42">
        <f t="shared" si="0"/>
        <v>196610</v>
      </c>
      <c r="E62" s="42"/>
      <c r="F62" s="34">
        <f t="shared" si="12"/>
        <v>11958</v>
      </c>
      <c r="G62" s="35">
        <f t="shared" si="13"/>
        <v>9965</v>
      </c>
      <c r="H62" s="36">
        <f t="shared" si="14"/>
        <v>7972</v>
      </c>
      <c r="I62" s="37">
        <f t="shared" si="37"/>
        <v>398.6</v>
      </c>
      <c r="J62" s="37">
        <f t="shared" si="37"/>
        <v>332.16666666666669</v>
      </c>
      <c r="K62" s="37">
        <f t="shared" si="37"/>
        <v>265.73333333333335</v>
      </c>
      <c r="L62" s="38"/>
      <c r="M62" s="38"/>
      <c r="N62" s="38">
        <f t="shared" si="1"/>
        <v>88.577777777777783</v>
      </c>
      <c r="O62" s="47">
        <f t="shared" si="24"/>
        <v>41.149346180316591</v>
      </c>
      <c r="P62" s="47">
        <f t="shared" si="25"/>
        <v>21.871550426492725</v>
      </c>
      <c r="Q62" s="48">
        <f t="shared" si="26"/>
        <v>36.083283041641515</v>
      </c>
      <c r="R62" s="48">
        <f t="shared" si="27"/>
        <v>24.94229804315103</v>
      </c>
      <c r="S62" s="48">
        <f t="shared" si="28"/>
        <v>31.854022376132122</v>
      </c>
      <c r="T62" s="48">
        <f t="shared" si="29"/>
        <v>28.253888610135476</v>
      </c>
      <c r="U62" s="6">
        <f t="shared" si="16"/>
        <v>1195.8000000000002</v>
      </c>
      <c r="V62" s="6">
        <f t="shared" si="16"/>
        <v>996.5</v>
      </c>
      <c r="W62" s="6">
        <f t="shared" si="2"/>
        <v>797.2</v>
      </c>
      <c r="X62" s="7">
        <f t="shared" si="17"/>
        <v>1494.75</v>
      </c>
      <c r="Y62" s="7">
        <f t="shared" si="18"/>
        <v>1245.625</v>
      </c>
      <c r="Z62" s="7">
        <f t="shared" si="19"/>
        <v>996.5</v>
      </c>
      <c r="AA62" s="8">
        <f t="shared" si="20"/>
        <v>2690.55</v>
      </c>
      <c r="AB62" s="8">
        <f t="shared" si="21"/>
        <v>2242.125</v>
      </c>
      <c r="AC62" s="8">
        <f t="shared" si="30"/>
        <v>1793.7</v>
      </c>
      <c r="AD62" s="65"/>
      <c r="AE62" s="65"/>
      <c r="AF62" s="61">
        <f t="shared" si="31"/>
        <v>10762.2</v>
      </c>
      <c r="AG62" s="6">
        <f t="shared" si="32"/>
        <v>39.999999999999993</v>
      </c>
      <c r="AH62" s="6">
        <f t="shared" si="33"/>
        <v>4.7058823529411757</v>
      </c>
      <c r="AI62" s="6">
        <f t="shared" si="34"/>
        <v>18.18181818181818</v>
      </c>
      <c r="AJ62" s="6">
        <f t="shared" si="35"/>
        <v>6.4</v>
      </c>
      <c r="AK62" s="40">
        <f t="shared" si="36"/>
        <v>7.0588235294117636</v>
      </c>
    </row>
    <row r="63" spans="1:37">
      <c r="A63" s="57">
        <v>60</v>
      </c>
      <c r="B63" s="6">
        <f t="shared" si="10"/>
        <v>286</v>
      </c>
      <c r="C63" s="58">
        <f t="shared" si="11"/>
        <v>721</v>
      </c>
      <c r="D63" s="58">
        <f t="shared" si="0"/>
        <v>206206</v>
      </c>
      <c r="E63" s="58"/>
      <c r="F63" s="34">
        <f t="shared" si="12"/>
        <v>12315</v>
      </c>
      <c r="G63" s="35">
        <f t="shared" si="13"/>
        <v>10262.5</v>
      </c>
      <c r="H63" s="36">
        <f t="shared" si="14"/>
        <v>8210</v>
      </c>
      <c r="I63" s="37">
        <f t="shared" si="37"/>
        <v>410.5</v>
      </c>
      <c r="J63" s="37">
        <f t="shared" si="37"/>
        <v>342.08333333333331</v>
      </c>
      <c r="K63" s="37">
        <f t="shared" si="37"/>
        <v>273.66666666666669</v>
      </c>
      <c r="L63" s="38"/>
      <c r="M63" s="38"/>
      <c r="N63" s="38">
        <f t="shared" si="1"/>
        <v>91.222222222222229</v>
      </c>
      <c r="O63" s="47">
        <f t="shared" si="24"/>
        <v>40.981697171381029</v>
      </c>
      <c r="P63" s="47">
        <f t="shared" si="25"/>
        <v>21.961023142509134</v>
      </c>
      <c r="Q63" s="48">
        <f t="shared" si="26"/>
        <v>35.998246126863485</v>
      </c>
      <c r="R63" s="48">
        <f t="shared" si="27"/>
        <v>25.00121802679659</v>
      </c>
      <c r="S63" s="48">
        <f t="shared" si="28"/>
        <v>31.829930214525717</v>
      </c>
      <c r="T63" s="48">
        <f t="shared" si="29"/>
        <v>28.275274056029232</v>
      </c>
      <c r="U63" s="6">
        <f t="shared" si="16"/>
        <v>1231.5</v>
      </c>
      <c r="V63" s="6">
        <f t="shared" si="16"/>
        <v>1026.25</v>
      </c>
      <c r="W63" s="6">
        <f t="shared" si="2"/>
        <v>821</v>
      </c>
      <c r="X63" s="7">
        <f t="shared" si="17"/>
        <v>1539.375</v>
      </c>
      <c r="Y63" s="7">
        <f t="shared" si="18"/>
        <v>1282.8125</v>
      </c>
      <c r="Z63" s="7">
        <f t="shared" si="19"/>
        <v>1026.25</v>
      </c>
      <c r="AA63" s="8">
        <f t="shared" si="20"/>
        <v>2770.875</v>
      </c>
      <c r="AB63" s="8">
        <f t="shared" si="21"/>
        <v>2309.0625</v>
      </c>
      <c r="AC63" s="8">
        <f t="shared" si="30"/>
        <v>1847.25</v>
      </c>
      <c r="AD63" s="65"/>
      <c r="AE63" s="65"/>
      <c r="AF63" s="61">
        <f t="shared" si="31"/>
        <v>11083.5</v>
      </c>
      <c r="AG63" s="6">
        <f t="shared" si="32"/>
        <v>40</v>
      </c>
      <c r="AH63" s="6">
        <f t="shared" si="33"/>
        <v>4.7058823529411766</v>
      </c>
      <c r="AI63" s="6">
        <f t="shared" si="34"/>
        <v>18.181818181818183</v>
      </c>
      <c r="AJ63" s="6">
        <f t="shared" si="35"/>
        <v>6.4</v>
      </c>
      <c r="AK63" s="40">
        <f t="shared" si="36"/>
        <v>7.0588235294117645</v>
      </c>
    </row>
    <row r="64" spans="1:37">
      <c r="A64" s="41">
        <v>61</v>
      </c>
      <c r="B64" s="6">
        <f t="shared" si="10"/>
        <v>290</v>
      </c>
      <c r="C64" s="42">
        <f t="shared" si="11"/>
        <v>745.2</v>
      </c>
      <c r="D64" s="42">
        <f t="shared" si="0"/>
        <v>216108</v>
      </c>
      <c r="E64" s="42"/>
      <c r="F64" s="34">
        <f t="shared" si="12"/>
        <v>12678.000000000004</v>
      </c>
      <c r="G64" s="35">
        <f t="shared" si="13"/>
        <v>10565.000000000002</v>
      </c>
      <c r="H64" s="36">
        <f t="shared" si="14"/>
        <v>8452.0000000000018</v>
      </c>
      <c r="I64" s="37">
        <f t="shared" si="37"/>
        <v>422.60000000000014</v>
      </c>
      <c r="J64" s="37">
        <f t="shared" si="37"/>
        <v>352.16666666666674</v>
      </c>
      <c r="K64" s="37">
        <f t="shared" si="37"/>
        <v>281.73333333333341</v>
      </c>
      <c r="L64" s="38"/>
      <c r="M64" s="38"/>
      <c r="N64" s="38">
        <f t="shared" si="1"/>
        <v>93.91111111111114</v>
      </c>
      <c r="O64" s="47">
        <f t="shared" si="24"/>
        <v>40.817772054088863</v>
      </c>
      <c r="P64" s="47">
        <f t="shared" si="25"/>
        <v>22.049219119734971</v>
      </c>
      <c r="Q64" s="48">
        <f t="shared" si="26"/>
        <v>35.915014164305951</v>
      </c>
      <c r="R64" s="48">
        <f t="shared" si="27"/>
        <v>25.059157595835302</v>
      </c>
      <c r="S64" s="48">
        <f t="shared" si="28"/>
        <v>31.806322127446066</v>
      </c>
      <c r="T64" s="48">
        <f t="shared" si="29"/>
        <v>28.296261239943203</v>
      </c>
      <c r="U64" s="6">
        <f t="shared" si="16"/>
        <v>1267.8000000000002</v>
      </c>
      <c r="V64" s="6">
        <f t="shared" si="16"/>
        <v>1056.5000000000002</v>
      </c>
      <c r="W64" s="6">
        <f t="shared" si="2"/>
        <v>845.20000000000027</v>
      </c>
      <c r="X64" s="7">
        <f t="shared" si="17"/>
        <v>1584.7500000000005</v>
      </c>
      <c r="Y64" s="7">
        <f t="shared" si="18"/>
        <v>1320.6250000000002</v>
      </c>
      <c r="Z64" s="7">
        <f t="shared" si="19"/>
        <v>1056.5000000000002</v>
      </c>
      <c r="AA64" s="8">
        <f t="shared" si="20"/>
        <v>2852.5500000000006</v>
      </c>
      <c r="AB64" s="8">
        <f t="shared" si="21"/>
        <v>2377.1250000000005</v>
      </c>
      <c r="AC64" s="8">
        <f t="shared" si="30"/>
        <v>1901.7000000000005</v>
      </c>
      <c r="AD64" s="65"/>
      <c r="AE64" s="65"/>
      <c r="AF64" s="61">
        <f t="shared" si="31"/>
        <v>11410.200000000003</v>
      </c>
      <c r="AG64" s="6">
        <f t="shared" si="32"/>
        <v>40.000000000000007</v>
      </c>
      <c r="AH64" s="6">
        <f t="shared" si="33"/>
        <v>4.7058823529411766</v>
      </c>
      <c r="AI64" s="6">
        <f t="shared" si="34"/>
        <v>18.181818181818176</v>
      </c>
      <c r="AJ64" s="6">
        <f t="shared" si="35"/>
        <v>6.4</v>
      </c>
      <c r="AK64" s="40">
        <f t="shared" si="36"/>
        <v>7.0588235294117654</v>
      </c>
    </row>
    <row r="65" spans="1:37">
      <c r="A65" s="41">
        <v>62</v>
      </c>
      <c r="B65" s="6">
        <f t="shared" si="10"/>
        <v>294</v>
      </c>
      <c r="C65" s="42">
        <f t="shared" si="11"/>
        <v>769.80000000000007</v>
      </c>
      <c r="D65" s="42">
        <f t="shared" si="0"/>
        <v>226321</v>
      </c>
      <c r="E65" s="42"/>
      <c r="F65" s="34">
        <f t="shared" si="12"/>
        <v>13047</v>
      </c>
      <c r="G65" s="35">
        <f t="shared" si="13"/>
        <v>10872.5</v>
      </c>
      <c r="H65" s="36">
        <f t="shared" si="14"/>
        <v>8698</v>
      </c>
      <c r="I65" s="37">
        <f t="shared" si="37"/>
        <v>434.9</v>
      </c>
      <c r="J65" s="37">
        <f t="shared" si="37"/>
        <v>362.41666666666669</v>
      </c>
      <c r="K65" s="37">
        <f t="shared" si="37"/>
        <v>289.93333333333334</v>
      </c>
      <c r="L65" s="38"/>
      <c r="M65" s="38"/>
      <c r="N65" s="38">
        <f t="shared" si="1"/>
        <v>96.644444444444446</v>
      </c>
      <c r="O65" s="47">
        <f t="shared" si="24"/>
        <v>40.657525708943588</v>
      </c>
      <c r="P65" s="47">
        <f t="shared" si="25"/>
        <v>22.136123246723386</v>
      </c>
      <c r="Q65" s="48">
        <f t="shared" si="26"/>
        <v>35.83356220818456</v>
      </c>
      <c r="R65" s="48">
        <f t="shared" si="27"/>
        <v>25.116118647965052</v>
      </c>
      <c r="S65" s="48">
        <f t="shared" si="28"/>
        <v>31.783191230207063</v>
      </c>
      <c r="T65" s="48">
        <f t="shared" si="29"/>
        <v>28.316854449298688</v>
      </c>
      <c r="U65" s="6">
        <f t="shared" si="16"/>
        <v>1304.6999999999998</v>
      </c>
      <c r="V65" s="6">
        <f t="shared" si="16"/>
        <v>1087.25</v>
      </c>
      <c r="W65" s="6">
        <f t="shared" si="2"/>
        <v>869.8</v>
      </c>
      <c r="X65" s="7">
        <f t="shared" si="17"/>
        <v>1630.875</v>
      </c>
      <c r="Y65" s="7">
        <f t="shared" si="18"/>
        <v>1359.0625</v>
      </c>
      <c r="Z65" s="7">
        <f t="shared" si="19"/>
        <v>1087.25</v>
      </c>
      <c r="AA65" s="8">
        <f t="shared" si="20"/>
        <v>2935.5749999999998</v>
      </c>
      <c r="AB65" s="8">
        <f t="shared" si="21"/>
        <v>2446.3125</v>
      </c>
      <c r="AC65" s="8">
        <f t="shared" si="30"/>
        <v>1957.05</v>
      </c>
      <c r="AD65" s="65"/>
      <c r="AE65" s="65"/>
      <c r="AF65" s="61">
        <f t="shared" si="31"/>
        <v>11742.3</v>
      </c>
      <c r="AG65" s="6">
        <f t="shared" si="32"/>
        <v>40.000000000000007</v>
      </c>
      <c r="AH65" s="6">
        <f t="shared" si="33"/>
        <v>4.7058823529411766</v>
      </c>
      <c r="AI65" s="6">
        <f t="shared" si="34"/>
        <v>18.181818181818183</v>
      </c>
      <c r="AJ65" s="6">
        <f t="shared" si="35"/>
        <v>6.4</v>
      </c>
      <c r="AK65" s="40">
        <f t="shared" si="36"/>
        <v>7.0588235294117654</v>
      </c>
    </row>
    <row r="66" spans="1:37">
      <c r="A66" s="41">
        <v>63</v>
      </c>
      <c r="B66" s="6">
        <f t="shared" si="10"/>
        <v>298</v>
      </c>
      <c r="C66" s="42">
        <f t="shared" si="11"/>
        <v>794.80000000000007</v>
      </c>
      <c r="D66" s="42">
        <f t="shared" si="0"/>
        <v>236850</v>
      </c>
      <c r="E66" s="42"/>
      <c r="F66" s="34">
        <f t="shared" si="12"/>
        <v>13422</v>
      </c>
      <c r="G66" s="35">
        <f t="shared" si="13"/>
        <v>11185</v>
      </c>
      <c r="H66" s="36">
        <f t="shared" si="14"/>
        <v>8948</v>
      </c>
      <c r="I66" s="37">
        <f t="shared" si="37"/>
        <v>447.4</v>
      </c>
      <c r="J66" s="37">
        <f t="shared" si="37"/>
        <v>372.83333333333331</v>
      </c>
      <c r="K66" s="37">
        <f t="shared" si="37"/>
        <v>298.26666666666665</v>
      </c>
      <c r="L66" s="38"/>
      <c r="M66" s="38"/>
      <c r="N66" s="38">
        <f t="shared" si="1"/>
        <v>99.422222222222217</v>
      </c>
      <c r="O66" s="47">
        <f t="shared" si="24"/>
        <v>40.500905250452618</v>
      </c>
      <c r="P66" s="47">
        <f t="shared" si="25"/>
        <v>22.221725525257046</v>
      </c>
      <c r="Q66" s="48">
        <f t="shared" si="26"/>
        <v>35.753862546616936</v>
      </c>
      <c r="R66" s="48">
        <f t="shared" si="27"/>
        <v>25.17210549843541</v>
      </c>
      <c r="S66" s="48">
        <f t="shared" si="28"/>
        <v>31.760530052058677</v>
      </c>
      <c r="T66" s="48">
        <f t="shared" si="29"/>
        <v>28.337058560572203</v>
      </c>
      <c r="U66" s="6">
        <f t="shared" si="16"/>
        <v>1342.1999999999998</v>
      </c>
      <c r="V66" s="6">
        <f t="shared" si="16"/>
        <v>1118.5</v>
      </c>
      <c r="W66" s="6">
        <f t="shared" si="2"/>
        <v>894.8</v>
      </c>
      <c r="X66" s="7">
        <f t="shared" si="17"/>
        <v>1677.75</v>
      </c>
      <c r="Y66" s="7">
        <f t="shared" si="18"/>
        <v>1398.125</v>
      </c>
      <c r="Z66" s="7">
        <f t="shared" si="19"/>
        <v>1118.5</v>
      </c>
      <c r="AA66" s="8">
        <f t="shared" si="20"/>
        <v>3019.95</v>
      </c>
      <c r="AB66" s="8">
        <f t="shared" si="21"/>
        <v>2516.625</v>
      </c>
      <c r="AC66" s="8">
        <f t="shared" si="30"/>
        <v>2013.3</v>
      </c>
      <c r="AD66" s="65"/>
      <c r="AE66" s="65"/>
      <c r="AF66" s="61">
        <f t="shared" si="31"/>
        <v>12079.8</v>
      </c>
      <c r="AG66" s="6">
        <f t="shared" si="32"/>
        <v>40.000000000000007</v>
      </c>
      <c r="AH66" s="6">
        <f t="shared" si="33"/>
        <v>4.7058823529411766</v>
      </c>
      <c r="AI66" s="6">
        <f t="shared" si="34"/>
        <v>18.181818181818183</v>
      </c>
      <c r="AJ66" s="6">
        <f t="shared" si="35"/>
        <v>6.4</v>
      </c>
      <c r="AK66" s="40">
        <f t="shared" si="36"/>
        <v>7.0588235294117654</v>
      </c>
    </row>
    <row r="67" spans="1:37">
      <c r="A67" s="41">
        <v>64</v>
      </c>
      <c r="B67" s="6">
        <f t="shared" si="10"/>
        <v>302</v>
      </c>
      <c r="C67" s="42">
        <f t="shared" si="11"/>
        <v>820.2</v>
      </c>
      <c r="D67" s="42">
        <f t="shared" si="0"/>
        <v>247700</v>
      </c>
      <c r="E67" s="42"/>
      <c r="F67" s="34">
        <f t="shared" si="12"/>
        <v>13803</v>
      </c>
      <c r="G67" s="35">
        <f t="shared" si="13"/>
        <v>11502.5</v>
      </c>
      <c r="H67" s="36">
        <f t="shared" si="14"/>
        <v>9202</v>
      </c>
      <c r="I67" s="37">
        <f t="shared" si="37"/>
        <v>460.1</v>
      </c>
      <c r="J67" s="37">
        <f t="shared" si="37"/>
        <v>383.41666666666669</v>
      </c>
      <c r="K67" s="37">
        <f t="shared" si="37"/>
        <v>306.73333333333335</v>
      </c>
      <c r="L67" s="38"/>
      <c r="M67" s="38"/>
      <c r="N67" s="38">
        <f t="shared" si="1"/>
        <v>102.24444444444445</v>
      </c>
      <c r="O67" s="47">
        <f t="shared" si="24"/>
        <v>40.347851505407775</v>
      </c>
      <c r="P67" s="47">
        <f t="shared" si="25"/>
        <v>22.306020430341231</v>
      </c>
      <c r="Q67" s="48">
        <f t="shared" si="26"/>
        <v>35.67588524166451</v>
      </c>
      <c r="R67" s="48">
        <f t="shared" si="27"/>
        <v>25.22712453814388</v>
      </c>
      <c r="S67" s="48">
        <f t="shared" si="28"/>
        <v>31.738330650724304</v>
      </c>
      <c r="T67" s="48">
        <f t="shared" si="29"/>
        <v>28.356878939361007</v>
      </c>
      <c r="U67" s="6">
        <f t="shared" si="16"/>
        <v>1380.2999999999997</v>
      </c>
      <c r="V67" s="6">
        <f t="shared" si="16"/>
        <v>1150.25</v>
      </c>
      <c r="W67" s="6">
        <f t="shared" si="2"/>
        <v>920.2</v>
      </c>
      <c r="X67" s="7">
        <f t="shared" si="17"/>
        <v>1725.375</v>
      </c>
      <c r="Y67" s="7">
        <f t="shared" si="18"/>
        <v>1437.8125</v>
      </c>
      <c r="Z67" s="7">
        <f t="shared" si="19"/>
        <v>1150.25</v>
      </c>
      <c r="AA67" s="8">
        <f t="shared" si="20"/>
        <v>3105.6749999999997</v>
      </c>
      <c r="AB67" s="8">
        <f t="shared" si="21"/>
        <v>2588.0625</v>
      </c>
      <c r="AC67" s="8">
        <f t="shared" si="30"/>
        <v>2070.4499999999998</v>
      </c>
      <c r="AD67" s="65"/>
      <c r="AE67" s="65"/>
      <c r="AF67" s="61">
        <f t="shared" si="31"/>
        <v>12422.7</v>
      </c>
      <c r="AG67" s="6">
        <f t="shared" si="32"/>
        <v>40.000000000000021</v>
      </c>
      <c r="AH67" s="6">
        <f t="shared" si="33"/>
        <v>4.7058823529411775</v>
      </c>
      <c r="AI67" s="6">
        <f t="shared" si="34"/>
        <v>18.181818181818187</v>
      </c>
      <c r="AJ67" s="6">
        <f t="shared" si="35"/>
        <v>6.4</v>
      </c>
      <c r="AK67" s="40">
        <f t="shared" si="36"/>
        <v>7.0588235294117654</v>
      </c>
    </row>
    <row r="68" spans="1:37">
      <c r="A68" s="41">
        <v>65</v>
      </c>
      <c r="B68" s="6">
        <f t="shared" si="10"/>
        <v>306</v>
      </c>
      <c r="C68" s="42">
        <f t="shared" si="11"/>
        <v>846</v>
      </c>
      <c r="D68" s="42">
        <f t="shared" ref="D68:D101" si="38">INT(B68*C68)</f>
        <v>258876</v>
      </c>
      <c r="E68" s="42"/>
      <c r="F68" s="34">
        <f t="shared" si="12"/>
        <v>14190</v>
      </c>
      <c r="G68" s="35">
        <f t="shared" si="13"/>
        <v>11825</v>
      </c>
      <c r="H68" s="36">
        <f t="shared" si="14"/>
        <v>9460</v>
      </c>
      <c r="I68" s="37">
        <f t="shared" si="37"/>
        <v>473</v>
      </c>
      <c r="J68" s="37">
        <f t="shared" si="37"/>
        <v>394.16666666666669</v>
      </c>
      <c r="K68" s="37">
        <f t="shared" si="37"/>
        <v>315.33333333333331</v>
      </c>
      <c r="L68" s="38"/>
      <c r="M68" s="38"/>
      <c r="N68" s="38">
        <f t="shared" ref="N68:N101" si="39">K68/3</f>
        <v>105.1111111111111</v>
      </c>
      <c r="O68" s="47">
        <f t="shared" si="24"/>
        <v>40.198300283286116</v>
      </c>
      <c r="P68" s="47">
        <f t="shared" si="25"/>
        <v>22.389006342494717</v>
      </c>
      <c r="Q68" s="48">
        <f t="shared" si="26"/>
        <v>35.599598595082789</v>
      </c>
      <c r="R68" s="48">
        <f t="shared" si="27"/>
        <v>25.281183932346725</v>
      </c>
      <c r="S68" s="48">
        <f t="shared" si="28"/>
        <v>31.716584711667412</v>
      </c>
      <c r="T68" s="48">
        <f t="shared" si="29"/>
        <v>28.376321353065542</v>
      </c>
      <c r="U68" s="6">
        <f t="shared" si="16"/>
        <v>1419</v>
      </c>
      <c r="V68" s="6">
        <f t="shared" si="16"/>
        <v>1182.5</v>
      </c>
      <c r="W68" s="6">
        <f t="shared" ref="W68:W101" si="40">K68*3</f>
        <v>946</v>
      </c>
      <c r="X68" s="7">
        <f t="shared" si="17"/>
        <v>1773.75</v>
      </c>
      <c r="Y68" s="7">
        <f t="shared" si="18"/>
        <v>1478.125</v>
      </c>
      <c r="Z68" s="7">
        <f t="shared" si="19"/>
        <v>1182.5</v>
      </c>
      <c r="AA68" s="8">
        <f t="shared" si="20"/>
        <v>3192.75</v>
      </c>
      <c r="AB68" s="8">
        <f t="shared" si="21"/>
        <v>2660.625</v>
      </c>
      <c r="AC68" s="8">
        <f t="shared" ref="AC68:AC101" si="41">Z68+W68</f>
        <v>2128.5</v>
      </c>
      <c r="AD68" s="65"/>
      <c r="AE68" s="65"/>
      <c r="AF68" s="61">
        <f t="shared" ref="AF68:AF101" si="42">Z68*1+AC68*1+H68</f>
        <v>12771</v>
      </c>
      <c r="AG68" s="6">
        <f t="shared" ref="AG68:AG101" si="43">F68/(AC68-X68)</f>
        <v>40</v>
      </c>
      <c r="AH68" s="6">
        <f t="shared" ref="AH68:AH101" si="44">H68/(AA68-Z68)</f>
        <v>4.7058823529411766</v>
      </c>
      <c r="AI68" s="6">
        <f t="shared" ref="AI68:AI101" si="45">G68/(AC68-Y68)</f>
        <v>18.181818181818183</v>
      </c>
      <c r="AJ68" s="6">
        <f t="shared" ref="AJ68:AJ101" si="46">H68/(AB68-Z68)</f>
        <v>6.4</v>
      </c>
      <c r="AK68" s="40">
        <f t="shared" ref="AK68:AK101" si="47">F68/(AA68-Z68)</f>
        <v>7.0588235294117645</v>
      </c>
    </row>
    <row r="69" spans="1:37">
      <c r="A69" s="41">
        <v>66</v>
      </c>
      <c r="B69" s="6">
        <f t="shared" ref="B69:B101" si="48">(A69-1)*4+50</f>
        <v>310</v>
      </c>
      <c r="C69" s="42">
        <f t="shared" ref="C69:C101" si="49">A69^2*0.2+1</f>
        <v>872.2</v>
      </c>
      <c r="D69" s="42">
        <f t="shared" si="38"/>
        <v>270382</v>
      </c>
      <c r="E69" s="42"/>
      <c r="F69" s="34">
        <f t="shared" ref="F69:F101" si="50">H69*$F$1</f>
        <v>14583.000000000004</v>
      </c>
      <c r="G69" s="35">
        <f t="shared" ref="G69:G101" si="51">H69*$G$1</f>
        <v>12152.500000000002</v>
      </c>
      <c r="H69" s="36">
        <f t="shared" ref="H69:H101" si="52">1000*(1+C69*0.01)</f>
        <v>9722.0000000000018</v>
      </c>
      <c r="I69" s="37">
        <f t="shared" si="37"/>
        <v>486.10000000000014</v>
      </c>
      <c r="J69" s="37">
        <f t="shared" si="37"/>
        <v>405.08333333333337</v>
      </c>
      <c r="K69" s="37">
        <f t="shared" si="37"/>
        <v>324.06666666666672</v>
      </c>
      <c r="L69" s="38"/>
      <c r="M69" s="38"/>
      <c r="N69" s="38">
        <f t="shared" si="39"/>
        <v>108.02222222222224</v>
      </c>
      <c r="O69" s="47">
        <f t="shared" si="24"/>
        <v>40.052183466080749</v>
      </c>
      <c r="P69" s="47">
        <f t="shared" si="25"/>
        <v>22.470685044229583</v>
      </c>
      <c r="Q69" s="48">
        <f t="shared" si="26"/>
        <v>35.524969549330088</v>
      </c>
      <c r="R69" s="48">
        <f t="shared" si="27"/>
        <v>25.334293355276689</v>
      </c>
      <c r="S69" s="48">
        <f t="shared" si="28"/>
        <v>31.695283633992613</v>
      </c>
      <c r="T69" s="48">
        <f t="shared" si="29"/>
        <v>28.395391894671874</v>
      </c>
      <c r="U69" s="6">
        <f t="shared" ref="U69:V101" si="53">AA69-X69</f>
        <v>1458.2999999999997</v>
      </c>
      <c r="V69" s="6">
        <f t="shared" si="53"/>
        <v>1215.2500000000002</v>
      </c>
      <c r="W69" s="6">
        <f t="shared" si="40"/>
        <v>972.20000000000016</v>
      </c>
      <c r="X69" s="7">
        <f t="shared" ref="X69:X101" si="54">Z69*1.5</f>
        <v>1822.8750000000005</v>
      </c>
      <c r="Y69" s="7">
        <f t="shared" ref="Y69:Y101" si="55">Z69*1.25</f>
        <v>1519.0625000000002</v>
      </c>
      <c r="Z69" s="7">
        <f t="shared" ref="Z69:Z101" si="56">H69*0.125</f>
        <v>1215.2500000000002</v>
      </c>
      <c r="AA69" s="8">
        <f t="shared" ref="AA69:AA101" si="57">AC69*1.5</f>
        <v>3281.1750000000002</v>
      </c>
      <c r="AB69" s="8">
        <f t="shared" ref="AB69:AB101" si="58">AC69*1.25</f>
        <v>2734.3125000000005</v>
      </c>
      <c r="AC69" s="8">
        <f t="shared" si="41"/>
        <v>2187.4500000000003</v>
      </c>
      <c r="AD69" s="65"/>
      <c r="AE69" s="65"/>
      <c r="AF69" s="61">
        <f t="shared" si="42"/>
        <v>13124.700000000003</v>
      </c>
      <c r="AG69" s="6">
        <f t="shared" si="43"/>
        <v>40.000000000000028</v>
      </c>
      <c r="AH69" s="6">
        <f t="shared" si="44"/>
        <v>4.7058823529411766</v>
      </c>
      <c r="AI69" s="6">
        <f t="shared" si="45"/>
        <v>18.181818181818183</v>
      </c>
      <c r="AJ69" s="6">
        <f t="shared" si="46"/>
        <v>6.4</v>
      </c>
      <c r="AK69" s="40">
        <f t="shared" si="47"/>
        <v>7.0588235294117663</v>
      </c>
    </row>
    <row r="70" spans="1:37">
      <c r="A70" s="41">
        <v>67</v>
      </c>
      <c r="B70" s="6">
        <f t="shared" si="48"/>
        <v>314</v>
      </c>
      <c r="C70" s="42">
        <f t="shared" si="49"/>
        <v>898.80000000000007</v>
      </c>
      <c r="D70" s="42">
        <f t="shared" si="38"/>
        <v>282223</v>
      </c>
      <c r="E70" s="42"/>
      <c r="F70" s="34">
        <f t="shared" si="50"/>
        <v>14982.000000000004</v>
      </c>
      <c r="G70" s="35">
        <f t="shared" si="51"/>
        <v>12485.000000000002</v>
      </c>
      <c r="H70" s="36">
        <f t="shared" si="52"/>
        <v>9988.0000000000018</v>
      </c>
      <c r="I70" s="37">
        <f t="shared" si="37"/>
        <v>499.40000000000015</v>
      </c>
      <c r="J70" s="37">
        <f t="shared" si="37"/>
        <v>416.16666666666674</v>
      </c>
      <c r="K70" s="37">
        <f t="shared" si="37"/>
        <v>332.93333333333339</v>
      </c>
      <c r="L70" s="38"/>
      <c r="M70" s="38"/>
      <c r="N70" s="38">
        <f t="shared" si="39"/>
        <v>110.9777777777778</v>
      </c>
      <c r="O70" s="47">
        <f t="shared" si="24"/>
        <v>39.909429941395842</v>
      </c>
      <c r="P70" s="47">
        <f t="shared" si="25"/>
        <v>22.551061273528234</v>
      </c>
      <c r="Q70" s="48">
        <f t="shared" si="26"/>
        <v>35.451964032181728</v>
      </c>
      <c r="R70" s="48">
        <f t="shared" si="27"/>
        <v>25.386463756507812</v>
      </c>
      <c r="S70" s="48">
        <f t="shared" si="28"/>
        <v>31.674418604651169</v>
      </c>
      <c r="T70" s="48">
        <f t="shared" si="29"/>
        <v>28.414096916299556</v>
      </c>
      <c r="U70" s="6">
        <f t="shared" si="53"/>
        <v>1498.1999999999998</v>
      </c>
      <c r="V70" s="6">
        <f t="shared" si="53"/>
        <v>1248.4999999999998</v>
      </c>
      <c r="W70" s="6">
        <f t="shared" si="40"/>
        <v>998.80000000000018</v>
      </c>
      <c r="X70" s="7">
        <f t="shared" si="54"/>
        <v>1872.7500000000005</v>
      </c>
      <c r="Y70" s="7">
        <f t="shared" si="55"/>
        <v>1560.6250000000002</v>
      </c>
      <c r="Z70" s="7">
        <f t="shared" si="56"/>
        <v>1248.5000000000002</v>
      </c>
      <c r="AA70" s="8">
        <f t="shared" si="57"/>
        <v>3370.9500000000003</v>
      </c>
      <c r="AB70" s="8">
        <f t="shared" si="58"/>
        <v>2809.125</v>
      </c>
      <c r="AC70" s="8">
        <f t="shared" si="41"/>
        <v>2247.3000000000002</v>
      </c>
      <c r="AD70" s="65"/>
      <c r="AE70" s="65"/>
      <c r="AF70" s="61">
        <f t="shared" si="42"/>
        <v>13483.800000000003</v>
      </c>
      <c r="AG70" s="6">
        <f t="shared" si="43"/>
        <v>40.000000000000036</v>
      </c>
      <c r="AH70" s="6">
        <f t="shared" si="44"/>
        <v>4.7058823529411775</v>
      </c>
      <c r="AI70" s="6">
        <f t="shared" si="45"/>
        <v>18.181818181818187</v>
      </c>
      <c r="AJ70" s="6">
        <f t="shared" si="46"/>
        <v>6.4000000000000021</v>
      </c>
      <c r="AK70" s="40">
        <f t="shared" si="47"/>
        <v>7.0588235294117672</v>
      </c>
    </row>
    <row r="71" spans="1:37">
      <c r="A71" s="41">
        <v>68</v>
      </c>
      <c r="B71" s="6">
        <f t="shared" si="48"/>
        <v>318</v>
      </c>
      <c r="C71" s="42">
        <f t="shared" si="49"/>
        <v>925.80000000000007</v>
      </c>
      <c r="D71" s="42">
        <f t="shared" si="38"/>
        <v>294404</v>
      </c>
      <c r="E71" s="42"/>
      <c r="F71" s="34">
        <f t="shared" si="50"/>
        <v>15387</v>
      </c>
      <c r="G71" s="35">
        <f t="shared" si="51"/>
        <v>12822.5</v>
      </c>
      <c r="H71" s="36">
        <f t="shared" si="52"/>
        <v>10258</v>
      </c>
      <c r="I71" s="37">
        <f t="shared" si="37"/>
        <v>512.9</v>
      </c>
      <c r="J71" s="37">
        <f t="shared" si="37"/>
        <v>427.41666666666669</v>
      </c>
      <c r="K71" s="37">
        <f t="shared" si="37"/>
        <v>341.93333333333334</v>
      </c>
      <c r="L71" s="38"/>
      <c r="M71" s="38"/>
      <c r="N71" s="38">
        <f t="shared" si="39"/>
        <v>113.97777777777777</v>
      </c>
      <c r="O71" s="47">
        <f t="shared" si="24"/>
        <v>39.769966399586458</v>
      </c>
      <c r="P71" s="47">
        <f t="shared" si="25"/>
        <v>22.630142327939168</v>
      </c>
      <c r="Q71" s="48">
        <f t="shared" si="26"/>
        <v>35.380547252241897</v>
      </c>
      <c r="R71" s="48">
        <f t="shared" si="27"/>
        <v>25.437707155390914</v>
      </c>
      <c r="S71" s="48">
        <f t="shared" si="28"/>
        <v>31.653980662415137</v>
      </c>
      <c r="T71" s="48">
        <f t="shared" si="29"/>
        <v>28.432442971339448</v>
      </c>
      <c r="U71" s="6">
        <f t="shared" si="53"/>
        <v>1538.7000000000003</v>
      </c>
      <c r="V71" s="6">
        <f t="shared" si="53"/>
        <v>1282.25</v>
      </c>
      <c r="W71" s="6">
        <f t="shared" si="40"/>
        <v>1025.8</v>
      </c>
      <c r="X71" s="7">
        <f t="shared" si="54"/>
        <v>1923.375</v>
      </c>
      <c r="Y71" s="7">
        <f t="shared" si="55"/>
        <v>1602.8125</v>
      </c>
      <c r="Z71" s="7">
        <f t="shared" si="56"/>
        <v>1282.25</v>
      </c>
      <c r="AA71" s="8">
        <f t="shared" si="57"/>
        <v>3462.0750000000003</v>
      </c>
      <c r="AB71" s="8">
        <f t="shared" si="58"/>
        <v>2885.0625</v>
      </c>
      <c r="AC71" s="8">
        <f t="shared" si="41"/>
        <v>2308.0500000000002</v>
      </c>
      <c r="AD71" s="65"/>
      <c r="AE71" s="65"/>
      <c r="AF71" s="61">
        <f t="shared" si="42"/>
        <v>13848.3</v>
      </c>
      <c r="AG71" s="6">
        <f t="shared" si="43"/>
        <v>39.999999999999979</v>
      </c>
      <c r="AH71" s="6">
        <f t="shared" si="44"/>
        <v>4.7058823529411757</v>
      </c>
      <c r="AI71" s="6">
        <f t="shared" si="45"/>
        <v>18.181818181818176</v>
      </c>
      <c r="AJ71" s="6">
        <f t="shared" si="46"/>
        <v>6.4</v>
      </c>
      <c r="AK71" s="40">
        <f t="shared" si="47"/>
        <v>7.0588235294117636</v>
      </c>
    </row>
    <row r="72" spans="1:37">
      <c r="A72" s="41">
        <v>69</v>
      </c>
      <c r="B72" s="6">
        <f t="shared" si="48"/>
        <v>322</v>
      </c>
      <c r="C72" s="42">
        <f t="shared" si="49"/>
        <v>953.2</v>
      </c>
      <c r="D72" s="42">
        <f t="shared" si="38"/>
        <v>306930</v>
      </c>
      <c r="E72" s="42"/>
      <c r="F72" s="34">
        <f t="shared" si="50"/>
        <v>15798</v>
      </c>
      <c r="G72" s="35">
        <f t="shared" si="51"/>
        <v>13165</v>
      </c>
      <c r="H72" s="36">
        <f t="shared" si="52"/>
        <v>10532</v>
      </c>
      <c r="I72" s="37">
        <f t="shared" si="37"/>
        <v>526.6</v>
      </c>
      <c r="J72" s="37">
        <f t="shared" si="37"/>
        <v>438.83333333333331</v>
      </c>
      <c r="K72" s="37">
        <f t="shared" si="37"/>
        <v>351.06666666666666</v>
      </c>
      <c r="L72" s="38"/>
      <c r="M72" s="38"/>
      <c r="N72" s="38">
        <f t="shared" si="39"/>
        <v>117.02222222222223</v>
      </c>
      <c r="O72" s="47">
        <f t="shared" si="24"/>
        <v>39.633718013045659</v>
      </c>
      <c r="P72" s="47">
        <f t="shared" si="25"/>
        <v>22.707937713634639</v>
      </c>
      <c r="Q72" s="48">
        <f t="shared" si="26"/>
        <v>35.31068395172106</v>
      </c>
      <c r="R72" s="48">
        <f t="shared" si="27"/>
        <v>25.488036460311431</v>
      </c>
      <c r="S72" s="48">
        <f t="shared" si="28"/>
        <v>31.63396075290348</v>
      </c>
      <c r="T72" s="48">
        <f t="shared" si="29"/>
        <v>28.450436764147366</v>
      </c>
      <c r="U72" s="6">
        <f t="shared" si="53"/>
        <v>1579.7999999999997</v>
      </c>
      <c r="V72" s="6">
        <f t="shared" si="53"/>
        <v>1316.5</v>
      </c>
      <c r="W72" s="6">
        <f t="shared" si="40"/>
        <v>1053.2</v>
      </c>
      <c r="X72" s="7">
        <f t="shared" si="54"/>
        <v>1974.75</v>
      </c>
      <c r="Y72" s="7">
        <f t="shared" si="55"/>
        <v>1645.625</v>
      </c>
      <c r="Z72" s="7">
        <f t="shared" si="56"/>
        <v>1316.5</v>
      </c>
      <c r="AA72" s="8">
        <f t="shared" si="57"/>
        <v>3554.5499999999997</v>
      </c>
      <c r="AB72" s="8">
        <f t="shared" si="58"/>
        <v>2962.125</v>
      </c>
      <c r="AC72" s="8">
        <f t="shared" si="41"/>
        <v>2369.6999999999998</v>
      </c>
      <c r="AD72" s="65"/>
      <c r="AE72" s="65"/>
      <c r="AF72" s="61">
        <f t="shared" si="42"/>
        <v>14218.2</v>
      </c>
      <c r="AG72" s="6">
        <f t="shared" si="43"/>
        <v>40.000000000000021</v>
      </c>
      <c r="AH72" s="6">
        <f t="shared" si="44"/>
        <v>4.7058823529411766</v>
      </c>
      <c r="AI72" s="6">
        <f t="shared" si="45"/>
        <v>18.181818181818187</v>
      </c>
      <c r="AJ72" s="6">
        <f t="shared" si="46"/>
        <v>6.4</v>
      </c>
      <c r="AK72" s="40">
        <f t="shared" si="47"/>
        <v>7.0588235294117654</v>
      </c>
    </row>
    <row r="73" spans="1:37">
      <c r="A73" s="57">
        <v>70</v>
      </c>
      <c r="B73" s="6">
        <f t="shared" si="48"/>
        <v>326</v>
      </c>
      <c r="C73" s="58">
        <f t="shared" si="49"/>
        <v>981</v>
      </c>
      <c r="D73" s="58">
        <f t="shared" si="38"/>
        <v>319806</v>
      </c>
      <c r="E73" s="58"/>
      <c r="F73" s="34">
        <f t="shared" si="50"/>
        <v>16215</v>
      </c>
      <c r="G73" s="35">
        <f t="shared" si="51"/>
        <v>13512.5</v>
      </c>
      <c r="H73" s="36">
        <f t="shared" si="52"/>
        <v>10810</v>
      </c>
      <c r="I73" s="37">
        <f t="shared" si="37"/>
        <v>540.5</v>
      </c>
      <c r="J73" s="37">
        <f t="shared" si="37"/>
        <v>450.41666666666669</v>
      </c>
      <c r="K73" s="37">
        <f t="shared" si="37"/>
        <v>360.33333333333331</v>
      </c>
      <c r="L73" s="38"/>
      <c r="M73" s="38"/>
      <c r="N73" s="38">
        <f t="shared" si="39"/>
        <v>120.1111111111111</v>
      </c>
      <c r="O73" s="47">
        <f t="shared" si="24"/>
        <v>39.500609013398289</v>
      </c>
      <c r="P73" s="47">
        <f t="shared" si="25"/>
        <v>22.784458834412582</v>
      </c>
      <c r="Q73" s="48">
        <f t="shared" si="26"/>
        <v>35.242338622038687</v>
      </c>
      <c r="R73" s="48">
        <f t="shared" si="27"/>
        <v>25.537465309898245</v>
      </c>
      <c r="S73" s="48">
        <f t="shared" si="28"/>
        <v>31.614349775784753</v>
      </c>
      <c r="T73" s="48">
        <f t="shared" si="29"/>
        <v>28.468085106382979</v>
      </c>
      <c r="U73" s="6">
        <f t="shared" si="53"/>
        <v>1621.5</v>
      </c>
      <c r="V73" s="6">
        <f t="shared" si="53"/>
        <v>1351.25</v>
      </c>
      <c r="W73" s="6">
        <f t="shared" si="40"/>
        <v>1081</v>
      </c>
      <c r="X73" s="7">
        <f t="shared" si="54"/>
        <v>2026.875</v>
      </c>
      <c r="Y73" s="7">
        <f t="shared" si="55"/>
        <v>1689.0625</v>
      </c>
      <c r="Z73" s="7">
        <f t="shared" si="56"/>
        <v>1351.25</v>
      </c>
      <c r="AA73" s="8">
        <f t="shared" si="57"/>
        <v>3648.375</v>
      </c>
      <c r="AB73" s="8">
        <f t="shared" si="58"/>
        <v>3040.3125</v>
      </c>
      <c r="AC73" s="8">
        <f t="shared" si="41"/>
        <v>2432.25</v>
      </c>
      <c r="AD73" s="65"/>
      <c r="AE73" s="65"/>
      <c r="AF73" s="61">
        <f t="shared" si="42"/>
        <v>14593.5</v>
      </c>
      <c r="AG73" s="6">
        <f t="shared" si="43"/>
        <v>40</v>
      </c>
      <c r="AH73" s="6">
        <f t="shared" si="44"/>
        <v>4.7058823529411766</v>
      </c>
      <c r="AI73" s="6">
        <f t="shared" si="45"/>
        <v>18.181818181818183</v>
      </c>
      <c r="AJ73" s="6">
        <f t="shared" si="46"/>
        <v>6.4</v>
      </c>
      <c r="AK73" s="40">
        <f t="shared" si="47"/>
        <v>7.0588235294117645</v>
      </c>
    </row>
    <row r="74" spans="1:37">
      <c r="A74" s="41">
        <v>71</v>
      </c>
      <c r="B74" s="6">
        <f t="shared" si="48"/>
        <v>330</v>
      </c>
      <c r="C74" s="42">
        <f t="shared" si="49"/>
        <v>1009.2</v>
      </c>
      <c r="D74" s="42">
        <f t="shared" si="38"/>
        <v>333036</v>
      </c>
      <c r="E74" s="42"/>
      <c r="F74" s="34">
        <f t="shared" si="50"/>
        <v>16638</v>
      </c>
      <c r="G74" s="35">
        <f t="shared" si="51"/>
        <v>13865</v>
      </c>
      <c r="H74" s="36">
        <f t="shared" si="52"/>
        <v>11092</v>
      </c>
      <c r="I74" s="37">
        <f t="shared" si="37"/>
        <v>554.6</v>
      </c>
      <c r="J74" s="37">
        <f t="shared" si="37"/>
        <v>462.16666666666669</v>
      </c>
      <c r="K74" s="37">
        <f t="shared" si="37"/>
        <v>369.73333333333335</v>
      </c>
      <c r="L74" s="38"/>
      <c r="M74" s="38"/>
      <c r="N74" s="38">
        <f t="shared" si="39"/>
        <v>123.24444444444445</v>
      </c>
      <c r="O74" s="47">
        <f t="shared" si="24"/>
        <v>39.370563180312345</v>
      </c>
      <c r="P74" s="47">
        <f t="shared" si="25"/>
        <v>22.859718716191853</v>
      </c>
      <c r="Q74" s="48">
        <f t="shared" si="26"/>
        <v>35.175475687103599</v>
      </c>
      <c r="R74" s="48">
        <f t="shared" si="27"/>
        <v>25.58600793364587</v>
      </c>
      <c r="S74" s="48">
        <f t="shared" si="28"/>
        <v>31.595138625142422</v>
      </c>
      <c r="T74" s="48">
        <f t="shared" si="29"/>
        <v>28.48539487919221</v>
      </c>
      <c r="U74" s="6">
        <f t="shared" si="53"/>
        <v>1663.7999999999997</v>
      </c>
      <c r="V74" s="6">
        <f t="shared" si="53"/>
        <v>1386.5</v>
      </c>
      <c r="W74" s="6">
        <f t="shared" si="40"/>
        <v>1109.2</v>
      </c>
      <c r="X74" s="7">
        <f t="shared" si="54"/>
        <v>2079.75</v>
      </c>
      <c r="Y74" s="7">
        <f t="shared" si="55"/>
        <v>1733.125</v>
      </c>
      <c r="Z74" s="7">
        <f t="shared" si="56"/>
        <v>1386.5</v>
      </c>
      <c r="AA74" s="8">
        <f t="shared" si="57"/>
        <v>3743.5499999999997</v>
      </c>
      <c r="AB74" s="8">
        <f t="shared" si="58"/>
        <v>3119.625</v>
      </c>
      <c r="AC74" s="8">
        <f t="shared" si="41"/>
        <v>2495.6999999999998</v>
      </c>
      <c r="AD74" s="65"/>
      <c r="AE74" s="65"/>
      <c r="AF74" s="61">
        <f t="shared" si="42"/>
        <v>14974.2</v>
      </c>
      <c r="AG74" s="6">
        <f t="shared" si="43"/>
        <v>40.000000000000014</v>
      </c>
      <c r="AH74" s="6">
        <f t="shared" si="44"/>
        <v>4.7058823529411766</v>
      </c>
      <c r="AI74" s="6">
        <f t="shared" si="45"/>
        <v>18.181818181818187</v>
      </c>
      <c r="AJ74" s="6">
        <f t="shared" si="46"/>
        <v>6.4</v>
      </c>
      <c r="AK74" s="40">
        <f t="shared" si="47"/>
        <v>7.0588235294117654</v>
      </c>
    </row>
    <row r="75" spans="1:37">
      <c r="A75" s="41">
        <v>72</v>
      </c>
      <c r="B75" s="6">
        <f t="shared" si="48"/>
        <v>334</v>
      </c>
      <c r="C75" s="42">
        <f t="shared" si="49"/>
        <v>1037.8</v>
      </c>
      <c r="D75" s="42">
        <f t="shared" si="38"/>
        <v>346625</v>
      </c>
      <c r="E75" s="42"/>
      <c r="F75" s="34">
        <f t="shared" si="50"/>
        <v>17067</v>
      </c>
      <c r="G75" s="35">
        <f t="shared" si="51"/>
        <v>14222.5</v>
      </c>
      <c r="H75" s="36">
        <f t="shared" si="52"/>
        <v>11378</v>
      </c>
      <c r="I75" s="37">
        <f t="shared" si="37"/>
        <v>568.9</v>
      </c>
      <c r="J75" s="37">
        <f t="shared" si="37"/>
        <v>474.08333333333331</v>
      </c>
      <c r="K75" s="37">
        <f t="shared" si="37"/>
        <v>379.26666666666665</v>
      </c>
      <c r="L75" s="38"/>
      <c r="M75" s="38"/>
      <c r="N75" s="38">
        <f t="shared" si="39"/>
        <v>126.42222222222222</v>
      </c>
      <c r="O75" s="47">
        <f t="shared" si="24"/>
        <v>39.243504253851462</v>
      </c>
      <c r="P75" s="47">
        <f t="shared" si="25"/>
        <v>22.933731763051505</v>
      </c>
      <c r="Q75" s="48">
        <f t="shared" si="26"/>
        <v>35.110059658506472</v>
      </c>
      <c r="R75" s="48">
        <f t="shared" si="27"/>
        <v>25.633679029706457</v>
      </c>
      <c r="S75" s="48">
        <f t="shared" si="28"/>
        <v>31.576318223866792</v>
      </c>
      <c r="T75" s="48">
        <f t="shared" si="29"/>
        <v>28.502373000527335</v>
      </c>
      <c r="U75" s="6">
        <f t="shared" si="53"/>
        <v>1706.7000000000003</v>
      </c>
      <c r="V75" s="6">
        <f t="shared" si="53"/>
        <v>1422.25</v>
      </c>
      <c r="W75" s="6">
        <f t="shared" si="40"/>
        <v>1137.8</v>
      </c>
      <c r="X75" s="7">
        <f t="shared" si="54"/>
        <v>2133.375</v>
      </c>
      <c r="Y75" s="7">
        <f t="shared" si="55"/>
        <v>1777.8125</v>
      </c>
      <c r="Z75" s="7">
        <f t="shared" si="56"/>
        <v>1422.25</v>
      </c>
      <c r="AA75" s="8">
        <f t="shared" si="57"/>
        <v>3840.0750000000003</v>
      </c>
      <c r="AB75" s="8">
        <f t="shared" si="58"/>
        <v>3200.0625</v>
      </c>
      <c r="AC75" s="8">
        <f t="shared" si="41"/>
        <v>2560.0500000000002</v>
      </c>
      <c r="AD75" s="65"/>
      <c r="AE75" s="65"/>
      <c r="AF75" s="61">
        <f t="shared" si="42"/>
        <v>15360.3</v>
      </c>
      <c r="AG75" s="6">
        <f t="shared" si="43"/>
        <v>39.999999999999986</v>
      </c>
      <c r="AH75" s="6">
        <f t="shared" si="44"/>
        <v>4.7058823529411757</v>
      </c>
      <c r="AI75" s="6">
        <f t="shared" si="45"/>
        <v>18.181818181818176</v>
      </c>
      <c r="AJ75" s="6">
        <f t="shared" si="46"/>
        <v>6.4</v>
      </c>
      <c r="AK75" s="40">
        <f t="shared" si="47"/>
        <v>7.0588235294117636</v>
      </c>
    </row>
    <row r="76" spans="1:37">
      <c r="A76" s="41">
        <v>73</v>
      </c>
      <c r="B76" s="6">
        <f t="shared" si="48"/>
        <v>338</v>
      </c>
      <c r="C76" s="42">
        <f t="shared" si="49"/>
        <v>1066.8</v>
      </c>
      <c r="D76" s="42">
        <f t="shared" si="38"/>
        <v>360578</v>
      </c>
      <c r="E76" s="42"/>
      <c r="F76" s="34">
        <f t="shared" si="50"/>
        <v>17502</v>
      </c>
      <c r="G76" s="35">
        <f t="shared" si="51"/>
        <v>14585</v>
      </c>
      <c r="H76" s="36">
        <f t="shared" si="52"/>
        <v>11668</v>
      </c>
      <c r="I76" s="37">
        <f t="shared" si="37"/>
        <v>583.4</v>
      </c>
      <c r="J76" s="37">
        <f t="shared" si="37"/>
        <v>486.16666666666669</v>
      </c>
      <c r="K76" s="37">
        <f t="shared" si="37"/>
        <v>388.93333333333334</v>
      </c>
      <c r="L76" s="38"/>
      <c r="M76" s="38"/>
      <c r="N76" s="38">
        <f t="shared" si="39"/>
        <v>129.64444444444445</v>
      </c>
      <c r="O76" s="47">
        <f t="shared" si="24"/>
        <v>39.119356280733129</v>
      </c>
      <c r="P76" s="47">
        <f t="shared" si="25"/>
        <v>23.006513541309566</v>
      </c>
      <c r="Q76" s="48">
        <f t="shared" si="26"/>
        <v>35.046055266319577</v>
      </c>
      <c r="R76" s="48">
        <f t="shared" si="27"/>
        <v>25.680493657867675</v>
      </c>
      <c r="S76" s="48">
        <f t="shared" si="28"/>
        <v>31.557879552830869</v>
      </c>
      <c r="T76" s="48">
        <f t="shared" si="29"/>
        <v>28.5190263969832</v>
      </c>
      <c r="U76" s="6">
        <f t="shared" si="53"/>
        <v>1750.2000000000003</v>
      </c>
      <c r="V76" s="6">
        <f t="shared" si="53"/>
        <v>1458.5</v>
      </c>
      <c r="W76" s="6">
        <f t="shared" si="40"/>
        <v>1166.8</v>
      </c>
      <c r="X76" s="7">
        <f t="shared" si="54"/>
        <v>2187.75</v>
      </c>
      <c r="Y76" s="7">
        <f t="shared" si="55"/>
        <v>1823.125</v>
      </c>
      <c r="Z76" s="7">
        <f t="shared" si="56"/>
        <v>1458.5</v>
      </c>
      <c r="AA76" s="8">
        <f t="shared" si="57"/>
        <v>3937.9500000000003</v>
      </c>
      <c r="AB76" s="8">
        <f t="shared" si="58"/>
        <v>3281.625</v>
      </c>
      <c r="AC76" s="8">
        <f t="shared" si="41"/>
        <v>2625.3</v>
      </c>
      <c r="AD76" s="65"/>
      <c r="AE76" s="65"/>
      <c r="AF76" s="61">
        <f t="shared" si="42"/>
        <v>15751.8</v>
      </c>
      <c r="AG76" s="6">
        <f t="shared" si="43"/>
        <v>39.999999999999986</v>
      </c>
      <c r="AH76" s="6">
        <f t="shared" si="44"/>
        <v>4.7058823529411757</v>
      </c>
      <c r="AI76" s="6">
        <f t="shared" si="45"/>
        <v>18.181818181818176</v>
      </c>
      <c r="AJ76" s="6">
        <f t="shared" si="46"/>
        <v>6.4</v>
      </c>
      <c r="AK76" s="40">
        <f t="shared" si="47"/>
        <v>7.0588235294117636</v>
      </c>
    </row>
    <row r="77" spans="1:37">
      <c r="A77" s="41">
        <v>74</v>
      </c>
      <c r="B77" s="6">
        <f t="shared" si="48"/>
        <v>342</v>
      </c>
      <c r="C77" s="42">
        <f t="shared" si="49"/>
        <v>1096.2</v>
      </c>
      <c r="D77" s="42">
        <f t="shared" si="38"/>
        <v>374900</v>
      </c>
      <c r="E77" s="42"/>
      <c r="F77" s="34">
        <f t="shared" si="50"/>
        <v>17943.000000000004</v>
      </c>
      <c r="G77" s="35">
        <f t="shared" si="51"/>
        <v>14952.500000000002</v>
      </c>
      <c r="H77" s="36">
        <f t="shared" si="52"/>
        <v>11962.000000000002</v>
      </c>
      <c r="I77" s="37">
        <f t="shared" si="37"/>
        <v>598.10000000000014</v>
      </c>
      <c r="J77" s="37">
        <f t="shared" si="37"/>
        <v>498.41666666666674</v>
      </c>
      <c r="K77" s="37">
        <f t="shared" si="37"/>
        <v>398.73333333333341</v>
      </c>
      <c r="L77" s="38"/>
      <c r="M77" s="38"/>
      <c r="N77" s="38">
        <f t="shared" si="39"/>
        <v>132.91111111111113</v>
      </c>
      <c r="O77" s="47">
        <f t="shared" si="24"/>
        <v>38.998043903499244</v>
      </c>
      <c r="P77" s="47">
        <f t="shared" si="25"/>
        <v>23.078080588530341</v>
      </c>
      <c r="Q77" s="48">
        <f t="shared" si="26"/>
        <v>34.983427568726853</v>
      </c>
      <c r="R77" s="48">
        <f t="shared" si="27"/>
        <v>25.726467145962211</v>
      </c>
      <c r="S77" s="48">
        <f t="shared" si="28"/>
        <v>31.539813675514157</v>
      </c>
      <c r="T77" s="48">
        <f t="shared" si="29"/>
        <v>28.535361979602069</v>
      </c>
      <c r="U77" s="6">
        <f t="shared" si="53"/>
        <v>1794.3000000000006</v>
      </c>
      <c r="V77" s="6">
        <f t="shared" si="53"/>
        <v>1495.2500000000007</v>
      </c>
      <c r="W77" s="6">
        <f t="shared" si="40"/>
        <v>1196.2000000000003</v>
      </c>
      <c r="X77" s="7">
        <f t="shared" si="54"/>
        <v>2242.8750000000005</v>
      </c>
      <c r="Y77" s="7">
        <f t="shared" si="55"/>
        <v>1869.0625000000002</v>
      </c>
      <c r="Z77" s="7">
        <f t="shared" si="56"/>
        <v>1495.2500000000002</v>
      </c>
      <c r="AA77" s="8">
        <f t="shared" si="57"/>
        <v>4037.1750000000011</v>
      </c>
      <c r="AB77" s="8">
        <f t="shared" si="58"/>
        <v>3364.3125000000009</v>
      </c>
      <c r="AC77" s="8">
        <f t="shared" si="41"/>
        <v>2691.4500000000007</v>
      </c>
      <c r="AD77" s="65"/>
      <c r="AE77" s="65"/>
      <c r="AF77" s="61">
        <f t="shared" si="42"/>
        <v>16148.700000000003</v>
      </c>
      <c r="AG77" s="6">
        <f t="shared" si="43"/>
        <v>39.999999999999986</v>
      </c>
      <c r="AH77" s="6">
        <f t="shared" si="44"/>
        <v>4.7058823529411749</v>
      </c>
      <c r="AI77" s="6">
        <f t="shared" si="45"/>
        <v>18.181818181818173</v>
      </c>
      <c r="AJ77" s="6">
        <f t="shared" si="46"/>
        <v>6.3999999999999986</v>
      </c>
      <c r="AK77" s="40">
        <f t="shared" si="47"/>
        <v>7.0588235294117627</v>
      </c>
    </row>
    <row r="78" spans="1:37">
      <c r="A78" s="41">
        <v>75</v>
      </c>
      <c r="B78" s="6">
        <f t="shared" si="48"/>
        <v>346</v>
      </c>
      <c r="C78" s="42">
        <f t="shared" si="49"/>
        <v>1126</v>
      </c>
      <c r="D78" s="42">
        <f t="shared" si="38"/>
        <v>389596</v>
      </c>
      <c r="E78" s="42"/>
      <c r="F78" s="34">
        <f t="shared" si="50"/>
        <v>18390</v>
      </c>
      <c r="G78" s="35">
        <f t="shared" si="51"/>
        <v>15325</v>
      </c>
      <c r="H78" s="36">
        <f t="shared" si="52"/>
        <v>12260</v>
      </c>
      <c r="I78" s="37">
        <f t="shared" si="37"/>
        <v>613</v>
      </c>
      <c r="J78" s="37">
        <f t="shared" si="37"/>
        <v>510.83333333333331</v>
      </c>
      <c r="K78" s="37">
        <f t="shared" si="37"/>
        <v>408.66666666666669</v>
      </c>
      <c r="L78" s="38"/>
      <c r="M78" s="38"/>
      <c r="N78" s="38">
        <f t="shared" si="39"/>
        <v>136.22222222222223</v>
      </c>
      <c r="O78" s="47">
        <f t="shared" si="24"/>
        <v>38.879492600422836</v>
      </c>
      <c r="P78" s="47">
        <f t="shared" si="25"/>
        <v>23.148450244698203</v>
      </c>
      <c r="Q78" s="48">
        <f t="shared" si="26"/>
        <v>34.922142043296617</v>
      </c>
      <c r="R78" s="48">
        <f t="shared" si="27"/>
        <v>25.771615008156605</v>
      </c>
      <c r="S78" s="48">
        <f t="shared" si="28"/>
        <v>31.522111758656152</v>
      </c>
      <c r="T78" s="48">
        <f t="shared" si="29"/>
        <v>28.551386623164763</v>
      </c>
      <c r="U78" s="6">
        <f t="shared" si="53"/>
        <v>1839</v>
      </c>
      <c r="V78" s="6">
        <f t="shared" si="53"/>
        <v>1532.5</v>
      </c>
      <c r="W78" s="6">
        <f t="shared" si="40"/>
        <v>1226</v>
      </c>
      <c r="X78" s="7">
        <f t="shared" si="54"/>
        <v>2298.75</v>
      </c>
      <c r="Y78" s="7">
        <f t="shared" si="55"/>
        <v>1915.625</v>
      </c>
      <c r="Z78" s="7">
        <f t="shared" si="56"/>
        <v>1532.5</v>
      </c>
      <c r="AA78" s="8">
        <f t="shared" si="57"/>
        <v>4137.75</v>
      </c>
      <c r="AB78" s="8">
        <f t="shared" si="58"/>
        <v>3448.125</v>
      </c>
      <c r="AC78" s="8">
        <f t="shared" si="41"/>
        <v>2758.5</v>
      </c>
      <c r="AD78" s="65"/>
      <c r="AE78" s="65"/>
      <c r="AF78" s="61">
        <f t="shared" si="42"/>
        <v>16551</v>
      </c>
      <c r="AG78" s="6">
        <f t="shared" si="43"/>
        <v>40</v>
      </c>
      <c r="AH78" s="6">
        <f t="shared" si="44"/>
        <v>4.7058823529411766</v>
      </c>
      <c r="AI78" s="6">
        <f t="shared" si="45"/>
        <v>18.181818181818183</v>
      </c>
      <c r="AJ78" s="6">
        <f t="shared" si="46"/>
        <v>6.4</v>
      </c>
      <c r="AK78" s="40">
        <f t="shared" si="47"/>
        <v>7.0588235294117645</v>
      </c>
    </row>
    <row r="79" spans="1:37">
      <c r="A79" s="41">
        <v>76</v>
      </c>
      <c r="B79" s="6">
        <f t="shared" si="48"/>
        <v>350</v>
      </c>
      <c r="C79" s="42">
        <f t="shared" si="49"/>
        <v>1156.2</v>
      </c>
      <c r="D79" s="42">
        <f t="shared" si="38"/>
        <v>404670</v>
      </c>
      <c r="E79" s="42"/>
      <c r="F79" s="34">
        <f t="shared" si="50"/>
        <v>18843.000000000004</v>
      </c>
      <c r="G79" s="35">
        <f t="shared" si="51"/>
        <v>15702.500000000002</v>
      </c>
      <c r="H79" s="36">
        <f t="shared" si="52"/>
        <v>12562.000000000002</v>
      </c>
      <c r="I79" s="37">
        <f t="shared" si="37"/>
        <v>628.10000000000014</v>
      </c>
      <c r="J79" s="37">
        <f t="shared" si="37"/>
        <v>523.41666666666674</v>
      </c>
      <c r="K79" s="37">
        <f t="shared" si="37"/>
        <v>418.73333333333341</v>
      </c>
      <c r="L79" s="38"/>
      <c r="M79" s="38"/>
      <c r="N79" s="38">
        <f t="shared" si="39"/>
        <v>139.57777777777781</v>
      </c>
      <c r="O79" s="47">
        <f t="shared" ref="O79:O101" si="59">H79/K69</f>
        <v>38.763628882945895</v>
      </c>
      <c r="P79" s="47">
        <f t="shared" ref="P79:P101" si="60">H69/K79</f>
        <v>23.217640503104601</v>
      </c>
      <c r="Q79" s="48">
        <f t="shared" ref="Q79:Q101" si="61">H79/K73</f>
        <v>34.862164662349684</v>
      </c>
      <c r="R79" s="48">
        <f t="shared" ref="R79:R101" si="62">H73/K79</f>
        <v>25.815952873746216</v>
      </c>
      <c r="S79" s="48">
        <f t="shared" ref="S79:S101" si="63">H79/K77</f>
        <v>31.504765089449922</v>
      </c>
      <c r="T79" s="48">
        <f t="shared" ref="T79:T101" si="64">H77/K79</f>
        <v>28.567107148543226</v>
      </c>
      <c r="U79" s="6">
        <f t="shared" si="53"/>
        <v>1884.3000000000006</v>
      </c>
      <c r="V79" s="6">
        <f t="shared" si="53"/>
        <v>1570.2500000000007</v>
      </c>
      <c r="W79" s="6">
        <f t="shared" si="40"/>
        <v>1256.2000000000003</v>
      </c>
      <c r="X79" s="7">
        <f t="shared" si="54"/>
        <v>2355.3750000000005</v>
      </c>
      <c r="Y79" s="7">
        <f t="shared" si="55"/>
        <v>1962.8125000000002</v>
      </c>
      <c r="Z79" s="7">
        <f t="shared" si="56"/>
        <v>1570.2500000000002</v>
      </c>
      <c r="AA79" s="8">
        <f t="shared" si="57"/>
        <v>4239.6750000000011</v>
      </c>
      <c r="AB79" s="8">
        <f t="shared" si="58"/>
        <v>3533.0625000000009</v>
      </c>
      <c r="AC79" s="8">
        <f t="shared" si="41"/>
        <v>2826.4500000000007</v>
      </c>
      <c r="AD79" s="65"/>
      <c r="AE79" s="65"/>
      <c r="AF79" s="61">
        <f t="shared" si="42"/>
        <v>16958.700000000004</v>
      </c>
      <c r="AG79" s="6">
        <f t="shared" si="43"/>
        <v>39.999999999999986</v>
      </c>
      <c r="AH79" s="6">
        <f t="shared" si="44"/>
        <v>4.7058823529411749</v>
      </c>
      <c r="AI79" s="6">
        <f t="shared" si="45"/>
        <v>18.181818181818173</v>
      </c>
      <c r="AJ79" s="6">
        <f t="shared" si="46"/>
        <v>6.3999999999999986</v>
      </c>
      <c r="AK79" s="40">
        <f t="shared" si="47"/>
        <v>7.0588235294117636</v>
      </c>
    </row>
    <row r="80" spans="1:37">
      <c r="A80" s="41">
        <v>77</v>
      </c>
      <c r="B80" s="6">
        <f t="shared" si="48"/>
        <v>354</v>
      </c>
      <c r="C80" s="42">
        <f t="shared" si="49"/>
        <v>1186.8</v>
      </c>
      <c r="D80" s="42">
        <f t="shared" si="38"/>
        <v>420127</v>
      </c>
      <c r="E80" s="42"/>
      <c r="F80" s="34">
        <f t="shared" si="50"/>
        <v>19302</v>
      </c>
      <c r="G80" s="35">
        <f t="shared" si="51"/>
        <v>16085</v>
      </c>
      <c r="H80" s="36">
        <f t="shared" si="52"/>
        <v>12868</v>
      </c>
      <c r="I80" s="37">
        <f t="shared" si="37"/>
        <v>643.4</v>
      </c>
      <c r="J80" s="37">
        <f t="shared" si="37"/>
        <v>536.16666666666663</v>
      </c>
      <c r="K80" s="37">
        <f t="shared" si="37"/>
        <v>428.93333333333334</v>
      </c>
      <c r="L80" s="38"/>
      <c r="M80" s="38"/>
      <c r="N80" s="38">
        <f t="shared" si="39"/>
        <v>142.97777777777779</v>
      </c>
      <c r="O80" s="47">
        <f t="shared" si="59"/>
        <v>38.65038045654785</v>
      </c>
      <c r="P80" s="47">
        <f t="shared" si="60"/>
        <v>23.285669878769042</v>
      </c>
      <c r="Q80" s="48">
        <f t="shared" si="61"/>
        <v>34.803461954561847</v>
      </c>
      <c r="R80" s="48">
        <f t="shared" si="62"/>
        <v>25.859496425240909</v>
      </c>
      <c r="S80" s="48">
        <f t="shared" si="63"/>
        <v>31.487765089722675</v>
      </c>
      <c r="T80" s="48">
        <f t="shared" si="64"/>
        <v>28.582530307740129</v>
      </c>
      <c r="U80" s="6">
        <f t="shared" si="53"/>
        <v>1930.2000000000007</v>
      </c>
      <c r="V80" s="6">
        <f t="shared" si="53"/>
        <v>1608.5</v>
      </c>
      <c r="W80" s="6">
        <f t="shared" si="40"/>
        <v>1286.8</v>
      </c>
      <c r="X80" s="7">
        <f t="shared" si="54"/>
        <v>2412.75</v>
      </c>
      <c r="Y80" s="7">
        <f t="shared" si="55"/>
        <v>2010.625</v>
      </c>
      <c r="Z80" s="7">
        <f t="shared" si="56"/>
        <v>1608.5</v>
      </c>
      <c r="AA80" s="8">
        <f t="shared" si="57"/>
        <v>4342.9500000000007</v>
      </c>
      <c r="AB80" s="8">
        <f t="shared" si="58"/>
        <v>3619.125</v>
      </c>
      <c r="AC80" s="8">
        <f t="shared" si="41"/>
        <v>2895.3</v>
      </c>
      <c r="AD80" s="65"/>
      <c r="AE80" s="65"/>
      <c r="AF80" s="61">
        <f t="shared" si="42"/>
        <v>17371.8</v>
      </c>
      <c r="AG80" s="6">
        <f t="shared" si="43"/>
        <v>39.999999999999986</v>
      </c>
      <c r="AH80" s="6">
        <f t="shared" si="44"/>
        <v>4.7058823529411749</v>
      </c>
      <c r="AI80" s="6">
        <f t="shared" si="45"/>
        <v>18.181818181818176</v>
      </c>
      <c r="AJ80" s="6">
        <f t="shared" si="46"/>
        <v>6.4</v>
      </c>
      <c r="AK80" s="40">
        <f t="shared" si="47"/>
        <v>7.0588235294117627</v>
      </c>
    </row>
    <row r="81" spans="1:37">
      <c r="A81" s="41">
        <v>78</v>
      </c>
      <c r="B81" s="6">
        <f t="shared" si="48"/>
        <v>358</v>
      </c>
      <c r="C81" s="42">
        <f t="shared" si="49"/>
        <v>1217.8</v>
      </c>
      <c r="D81" s="42">
        <f t="shared" si="38"/>
        <v>435972</v>
      </c>
      <c r="E81" s="42"/>
      <c r="F81" s="34">
        <f t="shared" si="50"/>
        <v>19766.999999999996</v>
      </c>
      <c r="G81" s="35">
        <f t="shared" si="51"/>
        <v>16472.499999999996</v>
      </c>
      <c r="H81" s="36">
        <f t="shared" si="52"/>
        <v>13177.999999999998</v>
      </c>
      <c r="I81" s="37">
        <f t="shared" si="37"/>
        <v>658.89999999999986</v>
      </c>
      <c r="J81" s="37">
        <f t="shared" si="37"/>
        <v>549.08333333333326</v>
      </c>
      <c r="K81" s="37">
        <f t="shared" si="37"/>
        <v>439.26666666666659</v>
      </c>
      <c r="L81" s="38"/>
      <c r="M81" s="38"/>
      <c r="N81" s="38">
        <f t="shared" si="39"/>
        <v>146.42222222222219</v>
      </c>
      <c r="O81" s="47">
        <f t="shared" si="59"/>
        <v>38.53967635016572</v>
      </c>
      <c r="P81" s="47">
        <f t="shared" si="60"/>
        <v>23.352557292457128</v>
      </c>
      <c r="Q81" s="48">
        <f t="shared" si="61"/>
        <v>34.746001054666898</v>
      </c>
      <c r="R81" s="48">
        <f t="shared" si="62"/>
        <v>25.902261344665355</v>
      </c>
      <c r="S81" s="48">
        <f t="shared" si="63"/>
        <v>31.471103327495612</v>
      </c>
      <c r="T81" s="48">
        <f t="shared" si="64"/>
        <v>28.597662771285485</v>
      </c>
      <c r="U81" s="6">
        <f t="shared" si="53"/>
        <v>1976.6999999999994</v>
      </c>
      <c r="V81" s="6">
        <f t="shared" si="53"/>
        <v>1647.2499999999995</v>
      </c>
      <c r="W81" s="6">
        <f t="shared" si="40"/>
        <v>1317.7999999999997</v>
      </c>
      <c r="X81" s="7">
        <f t="shared" si="54"/>
        <v>2470.8749999999995</v>
      </c>
      <c r="Y81" s="7">
        <f t="shared" si="55"/>
        <v>2059.0624999999995</v>
      </c>
      <c r="Z81" s="7">
        <f t="shared" si="56"/>
        <v>1647.2499999999998</v>
      </c>
      <c r="AA81" s="8">
        <f t="shared" si="57"/>
        <v>4447.5749999999989</v>
      </c>
      <c r="AB81" s="8">
        <f t="shared" si="58"/>
        <v>3706.3124999999991</v>
      </c>
      <c r="AC81" s="8">
        <f t="shared" si="41"/>
        <v>2965.0499999999993</v>
      </c>
      <c r="AD81" s="65"/>
      <c r="AE81" s="65"/>
      <c r="AF81" s="61">
        <f t="shared" si="42"/>
        <v>17790.299999999996</v>
      </c>
      <c r="AG81" s="6">
        <f t="shared" si="43"/>
        <v>40.000000000000014</v>
      </c>
      <c r="AH81" s="6">
        <f t="shared" si="44"/>
        <v>4.7058823529411775</v>
      </c>
      <c r="AI81" s="6">
        <f t="shared" si="45"/>
        <v>18.181818181818183</v>
      </c>
      <c r="AJ81" s="6">
        <f t="shared" si="46"/>
        <v>6.4000000000000021</v>
      </c>
      <c r="AK81" s="40">
        <f t="shared" si="47"/>
        <v>7.0588235294117663</v>
      </c>
    </row>
    <row r="82" spans="1:37">
      <c r="A82" s="41">
        <v>79</v>
      </c>
      <c r="B82" s="6">
        <f t="shared" si="48"/>
        <v>362</v>
      </c>
      <c r="C82" s="42">
        <f t="shared" si="49"/>
        <v>1249.2</v>
      </c>
      <c r="D82" s="42">
        <f t="shared" si="38"/>
        <v>452210</v>
      </c>
      <c r="E82" s="42"/>
      <c r="F82" s="34">
        <f t="shared" si="50"/>
        <v>20238</v>
      </c>
      <c r="G82" s="35">
        <f t="shared" si="51"/>
        <v>16865</v>
      </c>
      <c r="H82" s="36">
        <f t="shared" si="52"/>
        <v>13492</v>
      </c>
      <c r="I82" s="37">
        <f t="shared" si="37"/>
        <v>674.6</v>
      </c>
      <c r="J82" s="37">
        <f t="shared" si="37"/>
        <v>562.16666666666663</v>
      </c>
      <c r="K82" s="37">
        <f t="shared" si="37"/>
        <v>449.73333333333335</v>
      </c>
      <c r="L82" s="38"/>
      <c r="M82" s="38"/>
      <c r="N82" s="38">
        <f t="shared" si="39"/>
        <v>149.91111111111113</v>
      </c>
      <c r="O82" s="47">
        <f t="shared" si="59"/>
        <v>38.431447018609951</v>
      </c>
      <c r="P82" s="47">
        <f t="shared" si="60"/>
        <v>23.41832196857397</v>
      </c>
      <c r="Q82" s="48">
        <f t="shared" si="61"/>
        <v>34.689749742886526</v>
      </c>
      <c r="R82" s="48">
        <f t="shared" si="62"/>
        <v>25.944263267121258</v>
      </c>
      <c r="S82" s="48">
        <f t="shared" si="63"/>
        <v>31.454771526266708</v>
      </c>
      <c r="T82" s="48">
        <f t="shared" si="64"/>
        <v>28.612511117699377</v>
      </c>
      <c r="U82" s="6">
        <f t="shared" si="53"/>
        <v>2023.7999999999993</v>
      </c>
      <c r="V82" s="6">
        <f t="shared" si="53"/>
        <v>1686.5</v>
      </c>
      <c r="W82" s="6">
        <f t="shared" si="40"/>
        <v>1349.2</v>
      </c>
      <c r="X82" s="7">
        <f t="shared" si="54"/>
        <v>2529.75</v>
      </c>
      <c r="Y82" s="7">
        <f t="shared" si="55"/>
        <v>2108.125</v>
      </c>
      <c r="Z82" s="7">
        <f t="shared" si="56"/>
        <v>1686.5</v>
      </c>
      <c r="AA82" s="8">
        <f t="shared" si="57"/>
        <v>4553.5499999999993</v>
      </c>
      <c r="AB82" s="8">
        <f t="shared" si="58"/>
        <v>3794.625</v>
      </c>
      <c r="AC82" s="8">
        <f t="shared" si="41"/>
        <v>3035.7</v>
      </c>
      <c r="AD82" s="65"/>
      <c r="AE82" s="65"/>
      <c r="AF82" s="61">
        <f t="shared" si="42"/>
        <v>18214.2</v>
      </c>
      <c r="AG82" s="6">
        <f t="shared" si="43"/>
        <v>40.000000000000014</v>
      </c>
      <c r="AH82" s="6">
        <f t="shared" si="44"/>
        <v>4.7058823529411775</v>
      </c>
      <c r="AI82" s="6">
        <f t="shared" si="45"/>
        <v>18.181818181818187</v>
      </c>
      <c r="AJ82" s="6">
        <f t="shared" si="46"/>
        <v>6.4</v>
      </c>
      <c r="AK82" s="40">
        <f t="shared" si="47"/>
        <v>7.0588235294117663</v>
      </c>
    </row>
    <row r="83" spans="1:37">
      <c r="A83" s="57">
        <v>80</v>
      </c>
      <c r="B83" s="6">
        <f t="shared" si="48"/>
        <v>366</v>
      </c>
      <c r="C83" s="58">
        <f t="shared" si="49"/>
        <v>1281</v>
      </c>
      <c r="D83" s="58">
        <f t="shared" si="38"/>
        <v>468846</v>
      </c>
      <c r="E83" s="58"/>
      <c r="F83" s="34">
        <f t="shared" si="50"/>
        <v>20715</v>
      </c>
      <c r="G83" s="35">
        <f t="shared" si="51"/>
        <v>17262.5</v>
      </c>
      <c r="H83" s="36">
        <f t="shared" si="52"/>
        <v>13810</v>
      </c>
      <c r="I83" s="37">
        <f t="shared" si="37"/>
        <v>690.5</v>
      </c>
      <c r="J83" s="37">
        <f t="shared" si="37"/>
        <v>575.41666666666663</v>
      </c>
      <c r="K83" s="37">
        <f t="shared" si="37"/>
        <v>460.33333333333331</v>
      </c>
      <c r="L83" s="38"/>
      <c r="M83" s="38"/>
      <c r="N83" s="38">
        <f t="shared" si="39"/>
        <v>153.44444444444443</v>
      </c>
      <c r="O83" s="47">
        <f t="shared" si="59"/>
        <v>38.325624421831641</v>
      </c>
      <c r="P83" s="47">
        <f t="shared" si="60"/>
        <v>23.482983345401884</v>
      </c>
      <c r="Q83" s="48">
        <f t="shared" si="61"/>
        <v>34.634676475505763</v>
      </c>
      <c r="R83" s="48">
        <f t="shared" si="62"/>
        <v>25.985517740767566</v>
      </c>
      <c r="S83" s="48">
        <f t="shared" si="63"/>
        <v>31.438761572317503</v>
      </c>
      <c r="T83" s="48">
        <f t="shared" si="64"/>
        <v>28.627081824764659</v>
      </c>
      <c r="U83" s="6">
        <f t="shared" si="53"/>
        <v>2071.5</v>
      </c>
      <c r="V83" s="6">
        <f t="shared" si="53"/>
        <v>1726.25</v>
      </c>
      <c r="W83" s="6">
        <f t="shared" si="40"/>
        <v>1381</v>
      </c>
      <c r="X83" s="7">
        <f t="shared" si="54"/>
        <v>2589.375</v>
      </c>
      <c r="Y83" s="7">
        <f t="shared" si="55"/>
        <v>2157.8125</v>
      </c>
      <c r="Z83" s="7">
        <f t="shared" si="56"/>
        <v>1726.25</v>
      </c>
      <c r="AA83" s="8">
        <f t="shared" si="57"/>
        <v>4660.875</v>
      </c>
      <c r="AB83" s="8">
        <f t="shared" si="58"/>
        <v>3884.0625</v>
      </c>
      <c r="AC83" s="8">
        <f t="shared" si="41"/>
        <v>3107.25</v>
      </c>
      <c r="AD83" s="65"/>
      <c r="AE83" s="65"/>
      <c r="AF83" s="61">
        <f t="shared" si="42"/>
        <v>18643.5</v>
      </c>
      <c r="AG83" s="6">
        <f t="shared" si="43"/>
        <v>40</v>
      </c>
      <c r="AH83" s="6">
        <f t="shared" si="44"/>
        <v>4.7058823529411766</v>
      </c>
      <c r="AI83" s="6">
        <f t="shared" si="45"/>
        <v>18.181818181818183</v>
      </c>
      <c r="AJ83" s="6">
        <f t="shared" si="46"/>
        <v>6.4</v>
      </c>
      <c r="AK83" s="40">
        <f t="shared" si="47"/>
        <v>7.0588235294117645</v>
      </c>
    </row>
    <row r="84" spans="1:37">
      <c r="A84" s="41">
        <v>81</v>
      </c>
      <c r="B84" s="6">
        <f t="shared" si="48"/>
        <v>370</v>
      </c>
      <c r="C84" s="42">
        <f t="shared" si="49"/>
        <v>1313.2</v>
      </c>
      <c r="D84" s="42">
        <f t="shared" si="38"/>
        <v>485884</v>
      </c>
      <c r="E84" s="42"/>
      <c r="F84" s="34">
        <f t="shared" si="50"/>
        <v>21198.000000000004</v>
      </c>
      <c r="G84" s="35">
        <f t="shared" si="51"/>
        <v>17665.000000000004</v>
      </c>
      <c r="H84" s="36">
        <f t="shared" si="52"/>
        <v>14132.000000000002</v>
      </c>
      <c r="I84" s="37">
        <f t="shared" si="37"/>
        <v>706.60000000000014</v>
      </c>
      <c r="J84" s="37">
        <f t="shared" si="37"/>
        <v>588.83333333333348</v>
      </c>
      <c r="K84" s="37">
        <f t="shared" si="37"/>
        <v>471.06666666666672</v>
      </c>
      <c r="L84" s="38"/>
      <c r="M84" s="38"/>
      <c r="N84" s="38">
        <f t="shared" si="39"/>
        <v>157.02222222222224</v>
      </c>
      <c r="O84" s="47">
        <f t="shared" si="59"/>
        <v>38.222142084385148</v>
      </c>
      <c r="P84" s="47">
        <f t="shared" si="60"/>
        <v>23.546560996320405</v>
      </c>
      <c r="Q84" s="48">
        <f t="shared" si="61"/>
        <v>34.580750407830344</v>
      </c>
      <c r="R84" s="48">
        <f t="shared" si="62"/>
        <v>26.026040192470983</v>
      </c>
      <c r="S84" s="48">
        <f t="shared" si="63"/>
        <v>31.423065520308334</v>
      </c>
      <c r="T84" s="48">
        <f t="shared" si="64"/>
        <v>28.641381262383241</v>
      </c>
      <c r="U84" s="6">
        <f t="shared" si="53"/>
        <v>2119.8000000000006</v>
      </c>
      <c r="V84" s="6">
        <f t="shared" si="53"/>
        <v>1766.5000000000005</v>
      </c>
      <c r="W84" s="6">
        <f t="shared" si="40"/>
        <v>1413.2000000000003</v>
      </c>
      <c r="X84" s="7">
        <f t="shared" si="54"/>
        <v>2649.7500000000005</v>
      </c>
      <c r="Y84" s="7">
        <f t="shared" si="55"/>
        <v>2208.1250000000005</v>
      </c>
      <c r="Z84" s="7">
        <f t="shared" si="56"/>
        <v>1766.5000000000002</v>
      </c>
      <c r="AA84" s="8">
        <f t="shared" si="57"/>
        <v>4769.5500000000011</v>
      </c>
      <c r="AB84" s="8">
        <f t="shared" si="58"/>
        <v>3974.6250000000009</v>
      </c>
      <c r="AC84" s="8">
        <f t="shared" si="41"/>
        <v>3179.7000000000007</v>
      </c>
      <c r="AD84" s="65"/>
      <c r="AE84" s="65"/>
      <c r="AF84" s="61">
        <f t="shared" si="42"/>
        <v>19078.200000000004</v>
      </c>
      <c r="AG84" s="6">
        <f t="shared" si="43"/>
        <v>39.999999999999986</v>
      </c>
      <c r="AH84" s="6">
        <f t="shared" si="44"/>
        <v>4.7058823529411757</v>
      </c>
      <c r="AI84" s="6">
        <f t="shared" si="45"/>
        <v>18.18181818181818</v>
      </c>
      <c r="AJ84" s="6">
        <f t="shared" si="46"/>
        <v>6.3999999999999986</v>
      </c>
      <c r="AK84" s="40">
        <f t="shared" si="47"/>
        <v>7.0588235294117636</v>
      </c>
    </row>
    <row r="85" spans="1:37">
      <c r="A85" s="41">
        <v>82</v>
      </c>
      <c r="B85" s="6">
        <f t="shared" si="48"/>
        <v>374</v>
      </c>
      <c r="C85" s="42">
        <f t="shared" si="49"/>
        <v>1345.8000000000002</v>
      </c>
      <c r="D85" s="42">
        <f t="shared" si="38"/>
        <v>503329</v>
      </c>
      <c r="E85" s="42"/>
      <c r="F85" s="34">
        <f t="shared" si="50"/>
        <v>21687.000000000004</v>
      </c>
      <c r="G85" s="35">
        <f t="shared" si="51"/>
        <v>18072.500000000004</v>
      </c>
      <c r="H85" s="36">
        <f t="shared" si="52"/>
        <v>14458.000000000002</v>
      </c>
      <c r="I85" s="37">
        <f t="shared" si="37"/>
        <v>722.90000000000009</v>
      </c>
      <c r="J85" s="37">
        <f t="shared" si="37"/>
        <v>602.41666666666674</v>
      </c>
      <c r="K85" s="37">
        <f t="shared" si="37"/>
        <v>481.93333333333339</v>
      </c>
      <c r="L85" s="38"/>
      <c r="M85" s="38"/>
      <c r="N85" s="38">
        <f t="shared" si="39"/>
        <v>160.64444444444447</v>
      </c>
      <c r="O85" s="47">
        <f t="shared" si="59"/>
        <v>38.12093513798559</v>
      </c>
      <c r="P85" s="47">
        <f t="shared" si="60"/>
        <v>23.609074560796788</v>
      </c>
      <c r="Q85" s="48">
        <f t="shared" si="61"/>
        <v>34.527941410603404</v>
      </c>
      <c r="R85" s="48">
        <f t="shared" si="62"/>
        <v>26.06584589846452</v>
      </c>
      <c r="S85" s="48">
        <f t="shared" si="63"/>
        <v>31.407675597393197</v>
      </c>
      <c r="T85" s="48">
        <f t="shared" si="64"/>
        <v>28.655415686816983</v>
      </c>
      <c r="U85" s="6">
        <f t="shared" si="53"/>
        <v>2168.7000000000003</v>
      </c>
      <c r="V85" s="6">
        <f t="shared" si="53"/>
        <v>1807.2499999999995</v>
      </c>
      <c r="W85" s="6">
        <f t="shared" si="40"/>
        <v>1445.8000000000002</v>
      </c>
      <c r="X85" s="7">
        <f t="shared" si="54"/>
        <v>2710.8750000000005</v>
      </c>
      <c r="Y85" s="7">
        <f t="shared" si="55"/>
        <v>2259.0625000000005</v>
      </c>
      <c r="Z85" s="7">
        <f t="shared" si="56"/>
        <v>1807.2500000000002</v>
      </c>
      <c r="AA85" s="8">
        <f t="shared" si="57"/>
        <v>4879.5750000000007</v>
      </c>
      <c r="AB85" s="8">
        <f t="shared" si="58"/>
        <v>4066.3125</v>
      </c>
      <c r="AC85" s="8">
        <f t="shared" si="41"/>
        <v>3253.05</v>
      </c>
      <c r="AD85" s="65"/>
      <c r="AE85" s="65"/>
      <c r="AF85" s="61">
        <f t="shared" si="42"/>
        <v>19518.300000000003</v>
      </c>
      <c r="AG85" s="6">
        <f t="shared" si="43"/>
        <v>40.000000000000028</v>
      </c>
      <c r="AH85" s="6">
        <f t="shared" si="44"/>
        <v>4.7058823529411757</v>
      </c>
      <c r="AI85" s="6">
        <f t="shared" si="45"/>
        <v>18.181818181818191</v>
      </c>
      <c r="AJ85" s="6">
        <f t="shared" si="46"/>
        <v>6.4000000000000012</v>
      </c>
      <c r="AK85" s="40">
        <f t="shared" si="47"/>
        <v>7.0588235294117645</v>
      </c>
    </row>
    <row r="86" spans="1:37">
      <c r="A86" s="41">
        <v>83</v>
      </c>
      <c r="B86" s="6">
        <f t="shared" si="48"/>
        <v>378</v>
      </c>
      <c r="C86" s="42">
        <f t="shared" si="49"/>
        <v>1378.8000000000002</v>
      </c>
      <c r="D86" s="42">
        <f t="shared" si="38"/>
        <v>521186</v>
      </c>
      <c r="E86" s="42"/>
      <c r="F86" s="34">
        <f t="shared" si="50"/>
        <v>22182.000000000004</v>
      </c>
      <c r="G86" s="35">
        <f t="shared" si="51"/>
        <v>18485.000000000004</v>
      </c>
      <c r="H86" s="36">
        <f t="shared" si="52"/>
        <v>14788.000000000002</v>
      </c>
      <c r="I86" s="37">
        <f t="shared" si="37"/>
        <v>739.40000000000009</v>
      </c>
      <c r="J86" s="37">
        <f t="shared" si="37"/>
        <v>616.16666666666674</v>
      </c>
      <c r="K86" s="37">
        <f t="shared" si="37"/>
        <v>492.93333333333339</v>
      </c>
      <c r="L86" s="38"/>
      <c r="M86" s="38"/>
      <c r="N86" s="38">
        <f t="shared" si="39"/>
        <v>164.31111111111113</v>
      </c>
      <c r="O86" s="47">
        <f t="shared" si="59"/>
        <v>38.021940349674324</v>
      </c>
      <c r="P86" s="47">
        <f t="shared" si="60"/>
        <v>23.670543684068161</v>
      </c>
      <c r="Q86" s="48">
        <f t="shared" si="61"/>
        <v>34.476220080820646</v>
      </c>
      <c r="R86" s="48">
        <f t="shared" si="62"/>
        <v>26.104949959426559</v>
      </c>
      <c r="S86" s="48">
        <f t="shared" si="63"/>
        <v>31.392584206057176</v>
      </c>
      <c r="T86" s="48">
        <f t="shared" si="64"/>
        <v>28.669191236137408</v>
      </c>
      <c r="U86" s="6">
        <f t="shared" si="53"/>
        <v>2218.2000000000003</v>
      </c>
      <c r="V86" s="6">
        <f t="shared" si="53"/>
        <v>1848.4999999999995</v>
      </c>
      <c r="W86" s="6">
        <f t="shared" si="40"/>
        <v>1478.8000000000002</v>
      </c>
      <c r="X86" s="7">
        <f t="shared" si="54"/>
        <v>2772.7500000000005</v>
      </c>
      <c r="Y86" s="7">
        <f t="shared" si="55"/>
        <v>2310.6250000000005</v>
      </c>
      <c r="Z86" s="7">
        <f t="shared" si="56"/>
        <v>1848.5000000000002</v>
      </c>
      <c r="AA86" s="8">
        <f t="shared" si="57"/>
        <v>4990.9500000000007</v>
      </c>
      <c r="AB86" s="8">
        <f t="shared" si="58"/>
        <v>4159.125</v>
      </c>
      <c r="AC86" s="8">
        <f t="shared" si="41"/>
        <v>3327.3</v>
      </c>
      <c r="AD86" s="65"/>
      <c r="AE86" s="65"/>
      <c r="AF86" s="61">
        <f t="shared" si="42"/>
        <v>19963.800000000003</v>
      </c>
      <c r="AG86" s="6">
        <f t="shared" si="43"/>
        <v>40.000000000000028</v>
      </c>
      <c r="AH86" s="6">
        <f t="shared" si="44"/>
        <v>4.7058823529411757</v>
      </c>
      <c r="AI86" s="6">
        <f t="shared" si="45"/>
        <v>18.181818181818191</v>
      </c>
      <c r="AJ86" s="6">
        <f t="shared" si="46"/>
        <v>6.4</v>
      </c>
      <c r="AK86" s="40">
        <f t="shared" si="47"/>
        <v>7.0588235294117645</v>
      </c>
    </row>
    <row r="87" spans="1:37">
      <c r="A87" s="41">
        <v>84</v>
      </c>
      <c r="B87" s="6">
        <f t="shared" si="48"/>
        <v>382</v>
      </c>
      <c r="C87" s="42">
        <f t="shared" si="49"/>
        <v>1412.2</v>
      </c>
      <c r="D87" s="42">
        <f t="shared" si="38"/>
        <v>539460</v>
      </c>
      <c r="E87" s="42"/>
      <c r="F87" s="34">
        <f t="shared" si="50"/>
        <v>22683</v>
      </c>
      <c r="G87" s="35">
        <f t="shared" si="51"/>
        <v>18902.5</v>
      </c>
      <c r="H87" s="36">
        <f t="shared" si="52"/>
        <v>15122</v>
      </c>
      <c r="I87" s="37">
        <f t="shared" si="37"/>
        <v>756.1</v>
      </c>
      <c r="J87" s="37">
        <f t="shared" si="37"/>
        <v>630.08333333333337</v>
      </c>
      <c r="K87" s="37">
        <f t="shared" si="37"/>
        <v>504.06666666666666</v>
      </c>
      <c r="L87" s="38"/>
      <c r="M87" s="38"/>
      <c r="N87" s="38">
        <f t="shared" si="39"/>
        <v>168.02222222222221</v>
      </c>
      <c r="O87" s="47">
        <f t="shared" si="59"/>
        <v>37.9250961377696</v>
      </c>
      <c r="P87" s="47">
        <f t="shared" si="60"/>
        <v>23.730987964554956</v>
      </c>
      <c r="Q87" s="48">
        <f t="shared" si="61"/>
        <v>34.425557747761424</v>
      </c>
      <c r="R87" s="48">
        <f t="shared" si="62"/>
        <v>26.143367279460385</v>
      </c>
      <c r="S87" s="48">
        <f t="shared" si="63"/>
        <v>31.377783925854196</v>
      </c>
      <c r="T87" s="48">
        <f t="shared" si="64"/>
        <v>28.682713926729271</v>
      </c>
      <c r="U87" s="6">
        <f t="shared" si="53"/>
        <v>2268.2999999999993</v>
      </c>
      <c r="V87" s="6">
        <f t="shared" si="53"/>
        <v>1890.25</v>
      </c>
      <c r="W87" s="6">
        <f t="shared" si="40"/>
        <v>1512.2</v>
      </c>
      <c r="X87" s="7">
        <f t="shared" si="54"/>
        <v>2835.375</v>
      </c>
      <c r="Y87" s="7">
        <f t="shared" si="55"/>
        <v>2362.8125</v>
      </c>
      <c r="Z87" s="7">
        <f t="shared" si="56"/>
        <v>1890.25</v>
      </c>
      <c r="AA87" s="8">
        <f t="shared" si="57"/>
        <v>5103.6749999999993</v>
      </c>
      <c r="AB87" s="8">
        <f t="shared" si="58"/>
        <v>4253.0625</v>
      </c>
      <c r="AC87" s="8">
        <f t="shared" si="41"/>
        <v>3402.45</v>
      </c>
      <c r="AD87" s="65"/>
      <c r="AE87" s="65"/>
      <c r="AF87" s="61">
        <f t="shared" si="42"/>
        <v>20414.7</v>
      </c>
      <c r="AG87" s="6">
        <f t="shared" si="43"/>
        <v>40.000000000000014</v>
      </c>
      <c r="AH87" s="6">
        <f t="shared" si="44"/>
        <v>4.7058823529411775</v>
      </c>
      <c r="AI87" s="6">
        <f t="shared" si="45"/>
        <v>18.181818181818183</v>
      </c>
      <c r="AJ87" s="6">
        <f t="shared" si="46"/>
        <v>6.4</v>
      </c>
      <c r="AK87" s="40">
        <f t="shared" si="47"/>
        <v>7.0588235294117663</v>
      </c>
    </row>
    <row r="88" spans="1:37">
      <c r="A88" s="41">
        <v>85</v>
      </c>
      <c r="B88" s="6">
        <f t="shared" si="48"/>
        <v>386</v>
      </c>
      <c r="C88" s="42">
        <f t="shared" si="49"/>
        <v>1446</v>
      </c>
      <c r="D88" s="42">
        <f t="shared" si="38"/>
        <v>558156</v>
      </c>
      <c r="E88" s="42"/>
      <c r="F88" s="34">
        <f t="shared" si="50"/>
        <v>23190</v>
      </c>
      <c r="G88" s="35">
        <f t="shared" si="51"/>
        <v>19325</v>
      </c>
      <c r="H88" s="36">
        <f t="shared" si="52"/>
        <v>15460</v>
      </c>
      <c r="I88" s="37">
        <f t="shared" si="37"/>
        <v>773</v>
      </c>
      <c r="J88" s="37">
        <f t="shared" si="37"/>
        <v>644.16666666666663</v>
      </c>
      <c r="K88" s="37">
        <f t="shared" si="37"/>
        <v>515.33333333333337</v>
      </c>
      <c r="L88" s="38"/>
      <c r="M88" s="38"/>
      <c r="N88" s="38">
        <f t="shared" si="39"/>
        <v>171.7777777777778</v>
      </c>
      <c r="O88" s="47">
        <f t="shared" si="59"/>
        <v>37.830342577487762</v>
      </c>
      <c r="P88" s="47">
        <f t="shared" si="60"/>
        <v>23.790426908150064</v>
      </c>
      <c r="Q88" s="48">
        <f t="shared" si="61"/>
        <v>34.375926474948116</v>
      </c>
      <c r="R88" s="48">
        <f t="shared" si="62"/>
        <v>26.181112548512289</v>
      </c>
      <c r="S88" s="48">
        <f t="shared" si="63"/>
        <v>31.3632675142007</v>
      </c>
      <c r="T88" s="48">
        <f t="shared" si="64"/>
        <v>28.695989650711514</v>
      </c>
      <c r="U88" s="6">
        <f t="shared" si="53"/>
        <v>2319</v>
      </c>
      <c r="V88" s="6">
        <f t="shared" si="53"/>
        <v>1932.5</v>
      </c>
      <c r="W88" s="6">
        <f t="shared" si="40"/>
        <v>1546</v>
      </c>
      <c r="X88" s="7">
        <f t="shared" si="54"/>
        <v>2898.75</v>
      </c>
      <c r="Y88" s="7">
        <f t="shared" si="55"/>
        <v>2415.625</v>
      </c>
      <c r="Z88" s="7">
        <f t="shared" si="56"/>
        <v>1932.5</v>
      </c>
      <c r="AA88" s="8">
        <f t="shared" si="57"/>
        <v>5217.75</v>
      </c>
      <c r="AB88" s="8">
        <f t="shared" si="58"/>
        <v>4348.125</v>
      </c>
      <c r="AC88" s="8">
        <f t="shared" si="41"/>
        <v>3478.5</v>
      </c>
      <c r="AD88" s="65"/>
      <c r="AE88" s="65"/>
      <c r="AF88" s="61">
        <f t="shared" si="42"/>
        <v>20871</v>
      </c>
      <c r="AG88" s="6">
        <f t="shared" si="43"/>
        <v>40</v>
      </c>
      <c r="AH88" s="6">
        <f t="shared" si="44"/>
        <v>4.7058823529411766</v>
      </c>
      <c r="AI88" s="6">
        <f t="shared" si="45"/>
        <v>18.181818181818183</v>
      </c>
      <c r="AJ88" s="6">
        <f t="shared" si="46"/>
        <v>6.4</v>
      </c>
      <c r="AK88" s="40">
        <f t="shared" si="47"/>
        <v>7.0588235294117645</v>
      </c>
    </row>
    <row r="89" spans="1:37">
      <c r="A89" s="41">
        <v>86</v>
      </c>
      <c r="B89" s="6">
        <f t="shared" si="48"/>
        <v>390</v>
      </c>
      <c r="C89" s="42">
        <f t="shared" si="49"/>
        <v>1480.2</v>
      </c>
      <c r="D89" s="42">
        <f t="shared" si="38"/>
        <v>577278</v>
      </c>
      <c r="E89" s="42"/>
      <c r="F89" s="34">
        <f t="shared" si="50"/>
        <v>23703.000000000004</v>
      </c>
      <c r="G89" s="35">
        <f t="shared" si="51"/>
        <v>19752.500000000004</v>
      </c>
      <c r="H89" s="36">
        <f t="shared" si="52"/>
        <v>15802.000000000002</v>
      </c>
      <c r="I89" s="37">
        <f t="shared" si="37"/>
        <v>790.10000000000014</v>
      </c>
      <c r="J89" s="37">
        <f t="shared" si="37"/>
        <v>658.41666666666674</v>
      </c>
      <c r="K89" s="37">
        <f t="shared" si="37"/>
        <v>526.73333333333335</v>
      </c>
      <c r="L89" s="38"/>
      <c r="M89" s="38"/>
      <c r="N89" s="38">
        <f t="shared" si="39"/>
        <v>175.57777777777778</v>
      </c>
      <c r="O89" s="47">
        <f t="shared" si="59"/>
        <v>37.737621397866583</v>
      </c>
      <c r="P89" s="47">
        <f t="shared" si="60"/>
        <v>23.848879888621695</v>
      </c>
      <c r="Q89" s="48">
        <f t="shared" si="61"/>
        <v>34.327299058653153</v>
      </c>
      <c r="R89" s="48">
        <f t="shared" si="62"/>
        <v>26.218200227819263</v>
      </c>
      <c r="S89" s="48">
        <f t="shared" si="63"/>
        <v>31.349027906361595</v>
      </c>
      <c r="T89" s="48">
        <f t="shared" si="64"/>
        <v>28.709024174155168</v>
      </c>
      <c r="U89" s="6">
        <f t="shared" si="53"/>
        <v>2370.2999999999997</v>
      </c>
      <c r="V89" s="6">
        <f t="shared" si="53"/>
        <v>1975.2499999999995</v>
      </c>
      <c r="W89" s="6">
        <f t="shared" si="40"/>
        <v>1580.2</v>
      </c>
      <c r="X89" s="7">
        <f t="shared" si="54"/>
        <v>2962.8750000000005</v>
      </c>
      <c r="Y89" s="7">
        <f t="shared" si="55"/>
        <v>2469.0625000000005</v>
      </c>
      <c r="Z89" s="7">
        <f t="shared" si="56"/>
        <v>1975.2500000000002</v>
      </c>
      <c r="AA89" s="8">
        <f t="shared" si="57"/>
        <v>5333.1750000000002</v>
      </c>
      <c r="AB89" s="8">
        <f t="shared" si="58"/>
        <v>4444.3125</v>
      </c>
      <c r="AC89" s="8">
        <f t="shared" si="41"/>
        <v>3555.4500000000003</v>
      </c>
      <c r="AD89" s="65"/>
      <c r="AE89" s="65"/>
      <c r="AF89" s="61">
        <f t="shared" si="42"/>
        <v>21332.700000000004</v>
      </c>
      <c r="AG89" s="6">
        <f t="shared" si="43"/>
        <v>40.000000000000021</v>
      </c>
      <c r="AH89" s="6">
        <f t="shared" si="44"/>
        <v>4.7058823529411766</v>
      </c>
      <c r="AI89" s="6">
        <f t="shared" si="45"/>
        <v>18.181818181818187</v>
      </c>
      <c r="AJ89" s="6">
        <f t="shared" si="46"/>
        <v>6.4</v>
      </c>
      <c r="AK89" s="40">
        <f t="shared" si="47"/>
        <v>7.0588235294117654</v>
      </c>
    </row>
    <row r="90" spans="1:37">
      <c r="A90" s="41">
        <v>87</v>
      </c>
      <c r="B90" s="6">
        <f t="shared" si="48"/>
        <v>394</v>
      </c>
      <c r="C90" s="42">
        <f t="shared" si="49"/>
        <v>1514.8000000000002</v>
      </c>
      <c r="D90" s="42">
        <f t="shared" si="38"/>
        <v>596831</v>
      </c>
      <c r="E90" s="42"/>
      <c r="F90" s="34">
        <f t="shared" si="50"/>
        <v>24222.000000000007</v>
      </c>
      <c r="G90" s="35">
        <f t="shared" si="51"/>
        <v>20185.000000000004</v>
      </c>
      <c r="H90" s="36">
        <f t="shared" si="52"/>
        <v>16148.000000000004</v>
      </c>
      <c r="I90" s="37">
        <f t="shared" si="37"/>
        <v>807.4000000000002</v>
      </c>
      <c r="J90" s="37">
        <f t="shared" si="37"/>
        <v>672.83333333333348</v>
      </c>
      <c r="K90" s="37">
        <f t="shared" si="37"/>
        <v>538.26666666666677</v>
      </c>
      <c r="L90" s="38"/>
      <c r="M90" s="38"/>
      <c r="N90" s="38">
        <f t="shared" si="39"/>
        <v>179.42222222222225</v>
      </c>
      <c r="O90" s="47">
        <f t="shared" si="59"/>
        <v>37.646875971401933</v>
      </c>
      <c r="P90" s="47">
        <f t="shared" si="60"/>
        <v>23.906366113450577</v>
      </c>
      <c r="Q90" s="48">
        <f t="shared" si="61"/>
        <v>34.279649023492787</v>
      </c>
      <c r="R90" s="48">
        <f t="shared" si="62"/>
        <v>26.254644538023282</v>
      </c>
      <c r="S90" s="48">
        <f t="shared" si="63"/>
        <v>31.33505821474774</v>
      </c>
      <c r="T90" s="48">
        <f t="shared" si="64"/>
        <v>28.721823135992068</v>
      </c>
      <c r="U90" s="6">
        <f t="shared" si="53"/>
        <v>2422.1999999999998</v>
      </c>
      <c r="V90" s="6">
        <f t="shared" si="53"/>
        <v>2018.5000000000005</v>
      </c>
      <c r="W90" s="6">
        <f t="shared" si="40"/>
        <v>1614.8000000000002</v>
      </c>
      <c r="X90" s="7">
        <f t="shared" si="54"/>
        <v>3027.7500000000009</v>
      </c>
      <c r="Y90" s="7">
        <f t="shared" si="55"/>
        <v>2523.1250000000005</v>
      </c>
      <c r="Z90" s="7">
        <f t="shared" si="56"/>
        <v>2018.5000000000005</v>
      </c>
      <c r="AA90" s="8">
        <f t="shared" si="57"/>
        <v>5449.9500000000007</v>
      </c>
      <c r="AB90" s="8">
        <f t="shared" si="58"/>
        <v>4541.6250000000009</v>
      </c>
      <c r="AC90" s="8">
        <f t="shared" si="41"/>
        <v>3633.3000000000006</v>
      </c>
      <c r="AD90" s="65"/>
      <c r="AE90" s="65"/>
      <c r="AF90" s="61">
        <f t="shared" si="42"/>
        <v>21799.800000000003</v>
      </c>
      <c r="AG90" s="6">
        <f t="shared" si="43"/>
        <v>40.000000000000028</v>
      </c>
      <c r="AH90" s="6">
        <f t="shared" si="44"/>
        <v>4.7058823529411775</v>
      </c>
      <c r="AI90" s="6">
        <f t="shared" si="45"/>
        <v>18.181818181818183</v>
      </c>
      <c r="AJ90" s="6">
        <f t="shared" si="46"/>
        <v>6.4</v>
      </c>
      <c r="AK90" s="40">
        <f t="shared" si="47"/>
        <v>7.0588235294117663</v>
      </c>
    </row>
    <row r="91" spans="1:37">
      <c r="A91" s="41">
        <v>88</v>
      </c>
      <c r="B91" s="6">
        <f t="shared" si="48"/>
        <v>398</v>
      </c>
      <c r="C91" s="42">
        <f t="shared" si="49"/>
        <v>1549.8000000000002</v>
      </c>
      <c r="D91" s="42">
        <f t="shared" si="38"/>
        <v>616820</v>
      </c>
      <c r="E91" s="42"/>
      <c r="F91" s="34">
        <f t="shared" si="50"/>
        <v>24747.000000000007</v>
      </c>
      <c r="G91" s="35">
        <f t="shared" si="51"/>
        <v>20622.500000000004</v>
      </c>
      <c r="H91" s="36">
        <f t="shared" si="52"/>
        <v>16498.000000000004</v>
      </c>
      <c r="I91" s="37">
        <f t="shared" si="37"/>
        <v>824.9000000000002</v>
      </c>
      <c r="J91" s="37">
        <f t="shared" si="37"/>
        <v>687.41666666666674</v>
      </c>
      <c r="K91" s="37">
        <f t="shared" si="37"/>
        <v>549.93333333333351</v>
      </c>
      <c r="L91" s="38"/>
      <c r="M91" s="38"/>
      <c r="N91" s="38">
        <f t="shared" si="39"/>
        <v>183.31111111111116</v>
      </c>
      <c r="O91" s="47">
        <f t="shared" si="59"/>
        <v>37.558051297617254</v>
      </c>
      <c r="P91" s="47">
        <f t="shared" si="60"/>
        <v>23.96290459449629</v>
      </c>
      <c r="Q91" s="48">
        <f t="shared" si="61"/>
        <v>34.232950615576158</v>
      </c>
      <c r="R91" s="48">
        <f t="shared" si="62"/>
        <v>26.290459449630251</v>
      </c>
      <c r="S91" s="48">
        <f t="shared" si="63"/>
        <v>31.32135172762942</v>
      </c>
      <c r="T91" s="48">
        <f t="shared" si="64"/>
        <v>28.734392047520906</v>
      </c>
      <c r="U91" s="6">
        <f t="shared" si="53"/>
        <v>2474.7000000000007</v>
      </c>
      <c r="V91" s="6">
        <f t="shared" si="53"/>
        <v>2062.2500000000014</v>
      </c>
      <c r="W91" s="6">
        <f t="shared" si="40"/>
        <v>1649.8000000000006</v>
      </c>
      <c r="X91" s="7">
        <f t="shared" si="54"/>
        <v>3093.3750000000009</v>
      </c>
      <c r="Y91" s="7">
        <f t="shared" si="55"/>
        <v>2577.8125000000005</v>
      </c>
      <c r="Z91" s="7">
        <f t="shared" si="56"/>
        <v>2062.2500000000005</v>
      </c>
      <c r="AA91" s="8">
        <f t="shared" si="57"/>
        <v>5568.0750000000016</v>
      </c>
      <c r="AB91" s="8">
        <f t="shared" si="58"/>
        <v>4640.0625000000018</v>
      </c>
      <c r="AC91" s="8">
        <f t="shared" si="41"/>
        <v>3712.0500000000011</v>
      </c>
      <c r="AD91" s="65"/>
      <c r="AE91" s="65"/>
      <c r="AF91" s="61">
        <f t="shared" si="42"/>
        <v>22272.300000000003</v>
      </c>
      <c r="AG91" s="6">
        <f t="shared" si="43"/>
        <v>40</v>
      </c>
      <c r="AH91" s="6">
        <f t="shared" si="44"/>
        <v>4.7058823529411757</v>
      </c>
      <c r="AI91" s="6">
        <f t="shared" si="45"/>
        <v>18.181818181818176</v>
      </c>
      <c r="AJ91" s="6">
        <f t="shared" si="46"/>
        <v>6.3999999999999977</v>
      </c>
      <c r="AK91" s="40">
        <f t="shared" si="47"/>
        <v>7.0588235294117645</v>
      </c>
    </row>
    <row r="92" spans="1:37">
      <c r="A92" s="41">
        <v>89</v>
      </c>
      <c r="B92" s="6">
        <f t="shared" si="48"/>
        <v>402</v>
      </c>
      <c r="C92" s="42">
        <f t="shared" si="49"/>
        <v>1585.2</v>
      </c>
      <c r="D92" s="42">
        <f t="shared" si="38"/>
        <v>637250</v>
      </c>
      <c r="E92" s="42"/>
      <c r="F92" s="34">
        <f t="shared" si="50"/>
        <v>25278</v>
      </c>
      <c r="G92" s="35">
        <f t="shared" si="51"/>
        <v>21065</v>
      </c>
      <c r="H92" s="36">
        <f t="shared" si="52"/>
        <v>16852</v>
      </c>
      <c r="I92" s="37">
        <f t="shared" si="37"/>
        <v>842.6</v>
      </c>
      <c r="J92" s="37">
        <f t="shared" si="37"/>
        <v>702.16666666666663</v>
      </c>
      <c r="K92" s="37">
        <f t="shared" si="37"/>
        <v>561.73333333333335</v>
      </c>
      <c r="L92" s="38"/>
      <c r="M92" s="38"/>
      <c r="N92" s="38">
        <f t="shared" si="39"/>
        <v>187.24444444444444</v>
      </c>
      <c r="O92" s="47">
        <f t="shared" si="59"/>
        <v>37.471093981618736</v>
      </c>
      <c r="P92" s="47">
        <f t="shared" si="60"/>
        <v>24.018514122952766</v>
      </c>
      <c r="Q92" s="48">
        <f t="shared" si="61"/>
        <v>34.18717879361644</v>
      </c>
      <c r="R92" s="48">
        <f t="shared" si="62"/>
        <v>26.325658675528128</v>
      </c>
      <c r="S92" s="48">
        <f t="shared" si="63"/>
        <v>31.307901907356943</v>
      </c>
      <c r="T92" s="48">
        <f t="shared" si="64"/>
        <v>28.746736292428203</v>
      </c>
      <c r="U92" s="6">
        <f t="shared" si="53"/>
        <v>2527.7999999999993</v>
      </c>
      <c r="V92" s="6">
        <f t="shared" si="53"/>
        <v>2106.5</v>
      </c>
      <c r="W92" s="6">
        <f t="shared" si="40"/>
        <v>1685.2</v>
      </c>
      <c r="X92" s="7">
        <f t="shared" si="54"/>
        <v>3159.75</v>
      </c>
      <c r="Y92" s="7">
        <f t="shared" si="55"/>
        <v>2633.125</v>
      </c>
      <c r="Z92" s="7">
        <f t="shared" si="56"/>
        <v>2106.5</v>
      </c>
      <c r="AA92" s="8">
        <f t="shared" si="57"/>
        <v>5687.5499999999993</v>
      </c>
      <c r="AB92" s="8">
        <f t="shared" si="58"/>
        <v>4739.625</v>
      </c>
      <c r="AC92" s="8">
        <f t="shared" si="41"/>
        <v>3791.7</v>
      </c>
      <c r="AD92" s="65"/>
      <c r="AE92" s="65"/>
      <c r="AF92" s="61">
        <f t="shared" si="42"/>
        <v>22750.2</v>
      </c>
      <c r="AG92" s="6">
        <f t="shared" si="43"/>
        <v>40.000000000000014</v>
      </c>
      <c r="AH92" s="6">
        <f t="shared" si="44"/>
        <v>4.7058823529411775</v>
      </c>
      <c r="AI92" s="6">
        <f t="shared" si="45"/>
        <v>18.181818181818183</v>
      </c>
      <c r="AJ92" s="6">
        <f t="shared" si="46"/>
        <v>6.4</v>
      </c>
      <c r="AK92" s="40">
        <f t="shared" si="47"/>
        <v>7.0588235294117663</v>
      </c>
    </row>
    <row r="93" spans="1:37">
      <c r="A93" s="57">
        <v>90</v>
      </c>
      <c r="B93" s="6">
        <f t="shared" si="48"/>
        <v>406</v>
      </c>
      <c r="C93" s="58">
        <f t="shared" si="49"/>
        <v>1621</v>
      </c>
      <c r="D93" s="58">
        <f t="shared" si="38"/>
        <v>658126</v>
      </c>
      <c r="E93" s="58"/>
      <c r="F93" s="34">
        <f t="shared" si="50"/>
        <v>25815</v>
      </c>
      <c r="G93" s="35">
        <f t="shared" si="51"/>
        <v>21512.5</v>
      </c>
      <c r="H93" s="36">
        <f t="shared" si="52"/>
        <v>17210</v>
      </c>
      <c r="I93" s="37">
        <f t="shared" si="37"/>
        <v>860.5</v>
      </c>
      <c r="J93" s="37">
        <f t="shared" si="37"/>
        <v>717.08333333333337</v>
      </c>
      <c r="K93" s="37">
        <f t="shared" si="37"/>
        <v>573.66666666666663</v>
      </c>
      <c r="L93" s="38"/>
      <c r="M93" s="38"/>
      <c r="N93" s="38">
        <f t="shared" si="39"/>
        <v>191.2222222222222</v>
      </c>
      <c r="O93" s="47">
        <f t="shared" si="59"/>
        <v>37.385952208544538</v>
      </c>
      <c r="P93" s="47">
        <f t="shared" si="60"/>
        <v>24.073213248111564</v>
      </c>
      <c r="Q93" s="48">
        <f t="shared" si="61"/>
        <v>34.142309218357362</v>
      </c>
      <c r="R93" s="48">
        <f t="shared" si="62"/>
        <v>26.360255665310866</v>
      </c>
      <c r="S93" s="48">
        <f t="shared" si="63"/>
        <v>31.294702388168254</v>
      </c>
      <c r="T93" s="48">
        <f t="shared" si="64"/>
        <v>28.758861127251606</v>
      </c>
      <c r="U93" s="6">
        <f t="shared" si="53"/>
        <v>2581.5</v>
      </c>
      <c r="V93" s="6">
        <f t="shared" si="53"/>
        <v>2151.25</v>
      </c>
      <c r="W93" s="6">
        <f t="shared" si="40"/>
        <v>1721</v>
      </c>
      <c r="X93" s="7">
        <f t="shared" si="54"/>
        <v>3226.875</v>
      </c>
      <c r="Y93" s="7">
        <f t="shared" si="55"/>
        <v>2689.0625</v>
      </c>
      <c r="Z93" s="7">
        <f t="shared" si="56"/>
        <v>2151.25</v>
      </c>
      <c r="AA93" s="8">
        <f t="shared" si="57"/>
        <v>5808.375</v>
      </c>
      <c r="AB93" s="8">
        <f t="shared" si="58"/>
        <v>4840.3125</v>
      </c>
      <c r="AC93" s="8">
        <f t="shared" si="41"/>
        <v>3872.25</v>
      </c>
      <c r="AD93" s="65"/>
      <c r="AE93" s="65"/>
      <c r="AF93" s="61">
        <f t="shared" si="42"/>
        <v>23233.5</v>
      </c>
      <c r="AG93" s="6">
        <f t="shared" si="43"/>
        <v>40</v>
      </c>
      <c r="AH93" s="6">
        <f t="shared" si="44"/>
        <v>4.7058823529411766</v>
      </c>
      <c r="AI93" s="6">
        <f t="shared" si="45"/>
        <v>18.181818181818183</v>
      </c>
      <c r="AJ93" s="6">
        <f t="shared" si="46"/>
        <v>6.4</v>
      </c>
      <c r="AK93" s="40">
        <f t="shared" si="47"/>
        <v>7.0588235294117645</v>
      </c>
    </row>
    <row r="94" spans="1:37">
      <c r="A94" s="41">
        <v>91</v>
      </c>
      <c r="B94" s="6">
        <f t="shared" si="48"/>
        <v>410</v>
      </c>
      <c r="C94" s="42">
        <f t="shared" si="49"/>
        <v>1657.2</v>
      </c>
      <c r="D94" s="42">
        <f t="shared" si="38"/>
        <v>679452</v>
      </c>
      <c r="E94" s="42"/>
      <c r="F94" s="34">
        <f t="shared" si="50"/>
        <v>26358</v>
      </c>
      <c r="G94" s="35">
        <f t="shared" si="51"/>
        <v>21965</v>
      </c>
      <c r="H94" s="36">
        <f t="shared" si="52"/>
        <v>17572</v>
      </c>
      <c r="I94" s="37">
        <f t="shared" si="37"/>
        <v>878.6</v>
      </c>
      <c r="J94" s="37">
        <f t="shared" si="37"/>
        <v>732.16666666666663</v>
      </c>
      <c r="K94" s="37">
        <f t="shared" si="37"/>
        <v>585.73333333333335</v>
      </c>
      <c r="L94" s="38"/>
      <c r="M94" s="38"/>
      <c r="N94" s="38">
        <f t="shared" si="39"/>
        <v>195.24444444444444</v>
      </c>
      <c r="O94" s="47">
        <f t="shared" si="59"/>
        <v>37.302575714690057</v>
      </c>
      <c r="P94" s="47">
        <f t="shared" si="60"/>
        <v>24.127020259503759</v>
      </c>
      <c r="Q94" s="48">
        <f t="shared" si="61"/>
        <v>34.098318240620955</v>
      </c>
      <c r="R94" s="48">
        <f t="shared" si="62"/>
        <v>26.394263601183702</v>
      </c>
      <c r="S94" s="48">
        <f t="shared" si="63"/>
        <v>31.281746973652979</v>
      </c>
      <c r="T94" s="48">
        <f t="shared" si="64"/>
        <v>28.770771682221717</v>
      </c>
      <c r="U94" s="6">
        <f t="shared" si="53"/>
        <v>2635.7999999999993</v>
      </c>
      <c r="V94" s="6">
        <f t="shared" si="53"/>
        <v>2196.5</v>
      </c>
      <c r="W94" s="6">
        <f t="shared" si="40"/>
        <v>1757.2</v>
      </c>
      <c r="X94" s="7">
        <f t="shared" si="54"/>
        <v>3294.75</v>
      </c>
      <c r="Y94" s="7">
        <f t="shared" si="55"/>
        <v>2745.625</v>
      </c>
      <c r="Z94" s="7">
        <f t="shared" si="56"/>
        <v>2196.5</v>
      </c>
      <c r="AA94" s="8">
        <f t="shared" si="57"/>
        <v>5930.5499999999993</v>
      </c>
      <c r="AB94" s="8">
        <f t="shared" si="58"/>
        <v>4942.125</v>
      </c>
      <c r="AC94" s="8">
        <f t="shared" si="41"/>
        <v>3953.7</v>
      </c>
      <c r="AD94" s="65"/>
      <c r="AE94" s="65"/>
      <c r="AF94" s="61">
        <f t="shared" si="42"/>
        <v>23722.2</v>
      </c>
      <c r="AG94" s="6">
        <f t="shared" si="43"/>
        <v>40.000000000000014</v>
      </c>
      <c r="AH94" s="6">
        <f t="shared" si="44"/>
        <v>4.7058823529411775</v>
      </c>
      <c r="AI94" s="6">
        <f t="shared" si="45"/>
        <v>18.181818181818183</v>
      </c>
      <c r="AJ94" s="6">
        <f t="shared" si="46"/>
        <v>6.4</v>
      </c>
      <c r="AK94" s="40">
        <f t="shared" si="47"/>
        <v>7.0588235294117663</v>
      </c>
    </row>
    <row r="95" spans="1:37">
      <c r="A95" s="41">
        <v>92</v>
      </c>
      <c r="B95" s="6">
        <f t="shared" si="48"/>
        <v>414</v>
      </c>
      <c r="C95" s="42">
        <f t="shared" si="49"/>
        <v>1693.8000000000002</v>
      </c>
      <c r="D95" s="42">
        <f t="shared" si="38"/>
        <v>701233</v>
      </c>
      <c r="E95" s="42"/>
      <c r="F95" s="34">
        <f t="shared" si="50"/>
        <v>26907.000000000007</v>
      </c>
      <c r="G95" s="35">
        <f t="shared" si="51"/>
        <v>22422.500000000004</v>
      </c>
      <c r="H95" s="36">
        <f t="shared" si="52"/>
        <v>17938.000000000004</v>
      </c>
      <c r="I95" s="37">
        <f t="shared" si="37"/>
        <v>896.9000000000002</v>
      </c>
      <c r="J95" s="37">
        <f t="shared" si="37"/>
        <v>747.41666666666674</v>
      </c>
      <c r="K95" s="37">
        <f t="shared" si="37"/>
        <v>597.93333333333351</v>
      </c>
      <c r="L95" s="38"/>
      <c r="M95" s="38"/>
      <c r="N95" s="38">
        <f t="shared" si="39"/>
        <v>199.31111111111116</v>
      </c>
      <c r="O95" s="47">
        <f t="shared" si="59"/>
        <v>37.220915755982851</v>
      </c>
      <c r="P95" s="47">
        <f t="shared" si="60"/>
        <v>24.179953172037013</v>
      </c>
      <c r="Q95" s="48">
        <f t="shared" si="61"/>
        <v>34.055182888242001</v>
      </c>
      <c r="R95" s="48">
        <f t="shared" si="62"/>
        <v>26.427695395250304</v>
      </c>
      <c r="S95" s="48">
        <f t="shared" si="63"/>
        <v>31.269029633933769</v>
      </c>
      <c r="T95" s="48">
        <f t="shared" si="64"/>
        <v>28.782472962426127</v>
      </c>
      <c r="U95" s="6">
        <f t="shared" si="53"/>
        <v>2690.7000000000007</v>
      </c>
      <c r="V95" s="6">
        <f t="shared" si="53"/>
        <v>2242.2500000000014</v>
      </c>
      <c r="W95" s="6">
        <f t="shared" si="40"/>
        <v>1793.8000000000006</v>
      </c>
      <c r="X95" s="7">
        <f t="shared" si="54"/>
        <v>3363.3750000000009</v>
      </c>
      <c r="Y95" s="7">
        <f t="shared" si="55"/>
        <v>2802.8125000000005</v>
      </c>
      <c r="Z95" s="7">
        <f t="shared" si="56"/>
        <v>2242.2500000000005</v>
      </c>
      <c r="AA95" s="8">
        <f t="shared" si="57"/>
        <v>6054.0750000000016</v>
      </c>
      <c r="AB95" s="8">
        <f t="shared" si="58"/>
        <v>5045.0625000000018</v>
      </c>
      <c r="AC95" s="8">
        <f t="shared" si="41"/>
        <v>4036.0500000000011</v>
      </c>
      <c r="AD95" s="65"/>
      <c r="AE95" s="65"/>
      <c r="AF95" s="61">
        <f t="shared" si="42"/>
        <v>24216.300000000003</v>
      </c>
      <c r="AG95" s="6">
        <f t="shared" si="43"/>
        <v>40</v>
      </c>
      <c r="AH95" s="6">
        <f t="shared" si="44"/>
        <v>4.7058823529411757</v>
      </c>
      <c r="AI95" s="6">
        <f t="shared" si="45"/>
        <v>18.181818181818176</v>
      </c>
      <c r="AJ95" s="6">
        <f t="shared" si="46"/>
        <v>6.3999999999999986</v>
      </c>
      <c r="AK95" s="40">
        <f t="shared" si="47"/>
        <v>7.0588235294117645</v>
      </c>
    </row>
    <row r="96" spans="1:37">
      <c r="A96" s="41">
        <v>93</v>
      </c>
      <c r="B96" s="6">
        <f t="shared" si="48"/>
        <v>418</v>
      </c>
      <c r="C96" s="42">
        <f t="shared" si="49"/>
        <v>1730.8000000000002</v>
      </c>
      <c r="D96" s="42">
        <f t="shared" si="38"/>
        <v>723474</v>
      </c>
      <c r="E96" s="42"/>
      <c r="F96" s="34">
        <f t="shared" si="50"/>
        <v>27462.000000000007</v>
      </c>
      <c r="G96" s="35">
        <f t="shared" si="51"/>
        <v>22885.000000000004</v>
      </c>
      <c r="H96" s="36">
        <f t="shared" si="52"/>
        <v>18308.000000000004</v>
      </c>
      <c r="I96" s="37">
        <f t="shared" si="37"/>
        <v>915.4000000000002</v>
      </c>
      <c r="J96" s="37">
        <f t="shared" si="37"/>
        <v>762.83333333333348</v>
      </c>
      <c r="K96" s="37">
        <f t="shared" si="37"/>
        <v>610.26666666666677</v>
      </c>
      <c r="L96" s="38"/>
      <c r="M96" s="38"/>
      <c r="N96" s="38">
        <f t="shared" si="39"/>
        <v>203.42222222222225</v>
      </c>
      <c r="O96" s="47">
        <f t="shared" si="59"/>
        <v>37.14092507438464</v>
      </c>
      <c r="P96" s="47">
        <f t="shared" si="60"/>
        <v>24.232029713786321</v>
      </c>
      <c r="Q96" s="48">
        <f t="shared" si="61"/>
        <v>34.01288085211791</v>
      </c>
      <c r="R96" s="48">
        <f t="shared" si="62"/>
        <v>26.460563688005244</v>
      </c>
      <c r="S96" s="48">
        <f t="shared" si="63"/>
        <v>31.256544502617807</v>
      </c>
      <c r="T96" s="48">
        <f t="shared" si="64"/>
        <v>28.793969849246228</v>
      </c>
      <c r="U96" s="6">
        <f t="shared" si="53"/>
        <v>2746.2000000000007</v>
      </c>
      <c r="V96" s="6">
        <f t="shared" si="53"/>
        <v>2288.5000000000014</v>
      </c>
      <c r="W96" s="6">
        <f t="shared" si="40"/>
        <v>1830.8000000000002</v>
      </c>
      <c r="X96" s="7">
        <f t="shared" si="54"/>
        <v>3432.7500000000009</v>
      </c>
      <c r="Y96" s="7">
        <f t="shared" si="55"/>
        <v>2860.6250000000005</v>
      </c>
      <c r="Z96" s="7">
        <f t="shared" si="56"/>
        <v>2288.5000000000005</v>
      </c>
      <c r="AA96" s="8">
        <f t="shared" si="57"/>
        <v>6178.9500000000016</v>
      </c>
      <c r="AB96" s="8">
        <f t="shared" si="58"/>
        <v>5149.1250000000018</v>
      </c>
      <c r="AC96" s="8">
        <f t="shared" si="41"/>
        <v>4119.3000000000011</v>
      </c>
      <c r="AD96" s="65"/>
      <c r="AE96" s="65"/>
      <c r="AF96" s="61">
        <f t="shared" si="42"/>
        <v>24715.800000000003</v>
      </c>
      <c r="AG96" s="6">
        <f t="shared" si="43"/>
        <v>40</v>
      </c>
      <c r="AH96" s="6">
        <f t="shared" si="44"/>
        <v>4.7058823529411757</v>
      </c>
      <c r="AI96" s="6">
        <f t="shared" si="45"/>
        <v>18.181818181818176</v>
      </c>
      <c r="AJ96" s="6">
        <f t="shared" si="46"/>
        <v>6.3999999999999986</v>
      </c>
      <c r="AK96" s="40">
        <f t="shared" si="47"/>
        <v>7.0588235294117645</v>
      </c>
    </row>
    <row r="97" spans="1:37">
      <c r="A97" s="41">
        <v>94</v>
      </c>
      <c r="B97" s="6">
        <f t="shared" si="48"/>
        <v>422</v>
      </c>
      <c r="C97" s="42">
        <f t="shared" si="49"/>
        <v>1768.2</v>
      </c>
      <c r="D97" s="42">
        <f t="shared" si="38"/>
        <v>746180</v>
      </c>
      <c r="E97" s="42"/>
      <c r="F97" s="34">
        <f t="shared" si="50"/>
        <v>28023.000000000007</v>
      </c>
      <c r="G97" s="35">
        <f t="shared" si="51"/>
        <v>23352.500000000004</v>
      </c>
      <c r="H97" s="36">
        <f t="shared" si="52"/>
        <v>18682.000000000004</v>
      </c>
      <c r="I97" s="37">
        <f t="shared" si="37"/>
        <v>934.10000000000025</v>
      </c>
      <c r="J97" s="37">
        <f t="shared" si="37"/>
        <v>778.41666666666674</v>
      </c>
      <c r="K97" s="37">
        <f t="shared" si="37"/>
        <v>622.73333333333346</v>
      </c>
      <c r="L97" s="38"/>
      <c r="M97" s="38"/>
      <c r="N97" s="38">
        <f t="shared" si="39"/>
        <v>207.57777777777781</v>
      </c>
      <c r="O97" s="47">
        <f t="shared" si="59"/>
        <v>37.062557862716581</v>
      </c>
      <c r="P97" s="47">
        <f t="shared" si="60"/>
        <v>24.28326731613317</v>
      </c>
      <c r="Q97" s="48">
        <f t="shared" si="61"/>
        <v>33.971390471572306</v>
      </c>
      <c r="R97" s="48">
        <f t="shared" si="62"/>
        <v>26.492880847874961</v>
      </c>
      <c r="S97" s="48">
        <f t="shared" si="63"/>
        <v>31.244285873564497</v>
      </c>
      <c r="T97" s="48">
        <f t="shared" si="64"/>
        <v>28.805267102023336</v>
      </c>
      <c r="U97" s="6">
        <f t="shared" si="53"/>
        <v>2802.3</v>
      </c>
      <c r="V97" s="6">
        <f t="shared" si="53"/>
        <v>2335.2500000000005</v>
      </c>
      <c r="W97" s="6">
        <f t="shared" si="40"/>
        <v>1868.2000000000003</v>
      </c>
      <c r="X97" s="7">
        <f t="shared" si="54"/>
        <v>3502.8750000000009</v>
      </c>
      <c r="Y97" s="7">
        <f t="shared" si="55"/>
        <v>2919.0625000000005</v>
      </c>
      <c r="Z97" s="7">
        <f t="shared" si="56"/>
        <v>2335.2500000000005</v>
      </c>
      <c r="AA97" s="8">
        <f t="shared" si="57"/>
        <v>6305.1750000000011</v>
      </c>
      <c r="AB97" s="8">
        <f t="shared" si="58"/>
        <v>5254.3125000000009</v>
      </c>
      <c r="AC97" s="8">
        <f t="shared" si="41"/>
        <v>4203.4500000000007</v>
      </c>
      <c r="AD97" s="65"/>
      <c r="AE97" s="65"/>
      <c r="AF97" s="61">
        <f t="shared" si="42"/>
        <v>25220.700000000004</v>
      </c>
      <c r="AG97" s="6">
        <f t="shared" si="43"/>
        <v>40.000000000000021</v>
      </c>
      <c r="AH97" s="6">
        <f t="shared" si="44"/>
        <v>4.7058823529411766</v>
      </c>
      <c r="AI97" s="6">
        <f t="shared" si="45"/>
        <v>18.18181818181818</v>
      </c>
      <c r="AJ97" s="6">
        <f t="shared" si="46"/>
        <v>6.4</v>
      </c>
      <c r="AK97" s="40">
        <f t="shared" si="47"/>
        <v>7.0588235294117654</v>
      </c>
    </row>
    <row r="98" spans="1:37">
      <c r="A98" s="41">
        <v>95</v>
      </c>
      <c r="B98" s="6">
        <f t="shared" si="48"/>
        <v>426</v>
      </c>
      <c r="C98" s="42">
        <f t="shared" si="49"/>
        <v>1806</v>
      </c>
      <c r="D98" s="42">
        <f t="shared" si="38"/>
        <v>769356</v>
      </c>
      <c r="E98" s="42"/>
      <c r="F98" s="34">
        <f t="shared" si="50"/>
        <v>28590</v>
      </c>
      <c r="G98" s="35">
        <f t="shared" si="51"/>
        <v>23825</v>
      </c>
      <c r="H98" s="36">
        <f t="shared" si="52"/>
        <v>19060</v>
      </c>
      <c r="I98" s="37">
        <f t="shared" si="37"/>
        <v>953</v>
      </c>
      <c r="J98" s="37">
        <f t="shared" si="37"/>
        <v>794.16666666666663</v>
      </c>
      <c r="K98" s="37">
        <f t="shared" si="37"/>
        <v>635.33333333333337</v>
      </c>
      <c r="L98" s="38"/>
      <c r="M98" s="38"/>
      <c r="N98" s="38">
        <f t="shared" si="39"/>
        <v>211.7777777777778</v>
      </c>
      <c r="O98" s="47">
        <f t="shared" si="59"/>
        <v>36.985769728331178</v>
      </c>
      <c r="P98" s="47">
        <f t="shared" si="60"/>
        <v>24.333683105981113</v>
      </c>
      <c r="Q98" s="48">
        <f t="shared" si="61"/>
        <v>33.930690719202467</v>
      </c>
      <c r="R98" s="48">
        <f t="shared" si="62"/>
        <v>26.524658971668416</v>
      </c>
      <c r="S98" s="48">
        <f t="shared" si="63"/>
        <v>31.232248197509282</v>
      </c>
      <c r="T98" s="48">
        <f t="shared" si="64"/>
        <v>28.81636935991606</v>
      </c>
      <c r="U98" s="6">
        <f t="shared" si="53"/>
        <v>2859</v>
      </c>
      <c r="V98" s="6">
        <f t="shared" si="53"/>
        <v>2382.5</v>
      </c>
      <c r="W98" s="6">
        <f t="shared" si="40"/>
        <v>1906</v>
      </c>
      <c r="X98" s="7">
        <f t="shared" si="54"/>
        <v>3573.75</v>
      </c>
      <c r="Y98" s="7">
        <f t="shared" si="55"/>
        <v>2978.125</v>
      </c>
      <c r="Z98" s="7">
        <f t="shared" si="56"/>
        <v>2382.5</v>
      </c>
      <c r="AA98" s="8">
        <f t="shared" si="57"/>
        <v>6432.75</v>
      </c>
      <c r="AB98" s="8">
        <f t="shared" si="58"/>
        <v>5360.625</v>
      </c>
      <c r="AC98" s="8">
        <f t="shared" si="41"/>
        <v>4288.5</v>
      </c>
      <c r="AD98" s="65"/>
      <c r="AE98" s="65"/>
      <c r="AF98" s="61">
        <f t="shared" si="42"/>
        <v>25731</v>
      </c>
      <c r="AG98" s="6">
        <f t="shared" si="43"/>
        <v>40</v>
      </c>
      <c r="AH98" s="6">
        <f t="shared" si="44"/>
        <v>4.7058823529411766</v>
      </c>
      <c r="AI98" s="6">
        <f t="shared" si="45"/>
        <v>18.181818181818183</v>
      </c>
      <c r="AJ98" s="6">
        <f t="shared" si="46"/>
        <v>6.4</v>
      </c>
      <c r="AK98" s="40">
        <f t="shared" si="47"/>
        <v>7.0588235294117645</v>
      </c>
    </row>
    <row r="99" spans="1:37">
      <c r="A99" s="41">
        <v>96</v>
      </c>
      <c r="B99" s="6">
        <f t="shared" si="48"/>
        <v>430</v>
      </c>
      <c r="C99" s="42">
        <f t="shared" si="49"/>
        <v>1844.2</v>
      </c>
      <c r="D99" s="42">
        <f t="shared" si="38"/>
        <v>793006</v>
      </c>
      <c r="E99" s="42"/>
      <c r="F99" s="34">
        <f t="shared" si="50"/>
        <v>29163</v>
      </c>
      <c r="G99" s="35">
        <f t="shared" si="51"/>
        <v>24302.5</v>
      </c>
      <c r="H99" s="36">
        <f t="shared" si="52"/>
        <v>19442</v>
      </c>
      <c r="I99" s="37">
        <f t="shared" si="37"/>
        <v>972.1</v>
      </c>
      <c r="J99" s="37">
        <f t="shared" si="37"/>
        <v>810.08333333333337</v>
      </c>
      <c r="K99" s="37">
        <f t="shared" si="37"/>
        <v>648.06666666666672</v>
      </c>
      <c r="L99" s="38"/>
      <c r="M99" s="38"/>
      <c r="N99" s="38">
        <f t="shared" si="39"/>
        <v>216.02222222222224</v>
      </c>
      <c r="O99" s="47">
        <f t="shared" si="59"/>
        <v>36.910517655992912</v>
      </c>
      <c r="P99" s="47">
        <f t="shared" si="60"/>
        <v>24.383293899804549</v>
      </c>
      <c r="Q99" s="48">
        <f t="shared" si="61"/>
        <v>33.890761185357356</v>
      </c>
      <c r="R99" s="48">
        <f t="shared" si="62"/>
        <v>26.555909885814213</v>
      </c>
      <c r="S99" s="48">
        <f t="shared" si="63"/>
        <v>31.220426078578303</v>
      </c>
      <c r="T99" s="48">
        <f t="shared" si="64"/>
        <v>28.82728114391524</v>
      </c>
      <c r="U99" s="6">
        <f t="shared" si="53"/>
        <v>2916.3000000000011</v>
      </c>
      <c r="V99" s="6">
        <f t="shared" si="53"/>
        <v>2430.2500000000009</v>
      </c>
      <c r="W99" s="6">
        <f t="shared" si="40"/>
        <v>1944.2000000000003</v>
      </c>
      <c r="X99" s="7">
        <f t="shared" si="54"/>
        <v>3645.375</v>
      </c>
      <c r="Y99" s="7">
        <f t="shared" si="55"/>
        <v>3037.8125</v>
      </c>
      <c r="Z99" s="7">
        <f t="shared" si="56"/>
        <v>2430.25</v>
      </c>
      <c r="AA99" s="8">
        <f t="shared" si="57"/>
        <v>6561.6750000000011</v>
      </c>
      <c r="AB99" s="8">
        <f t="shared" si="58"/>
        <v>5468.0625000000009</v>
      </c>
      <c r="AC99" s="8">
        <f t="shared" si="41"/>
        <v>4374.4500000000007</v>
      </c>
      <c r="AD99" s="65"/>
      <c r="AE99" s="65"/>
      <c r="AF99" s="61">
        <f t="shared" si="42"/>
        <v>26246.7</v>
      </c>
      <c r="AG99" s="6">
        <f t="shared" si="43"/>
        <v>39.999999999999957</v>
      </c>
      <c r="AH99" s="6">
        <f t="shared" si="44"/>
        <v>4.7058823529411749</v>
      </c>
      <c r="AI99" s="6">
        <f t="shared" si="45"/>
        <v>18.181818181818173</v>
      </c>
      <c r="AJ99" s="6">
        <f t="shared" si="46"/>
        <v>6.3999999999999977</v>
      </c>
      <c r="AK99" s="40">
        <f t="shared" si="47"/>
        <v>7.0588235294117627</v>
      </c>
    </row>
    <row r="100" spans="1:37">
      <c r="A100" s="41">
        <v>97</v>
      </c>
      <c r="B100" s="6">
        <f t="shared" si="48"/>
        <v>434</v>
      </c>
      <c r="C100" s="42">
        <f t="shared" si="49"/>
        <v>1882.8000000000002</v>
      </c>
      <c r="D100" s="42">
        <f t="shared" si="38"/>
        <v>817135</v>
      </c>
      <c r="E100" s="42"/>
      <c r="F100" s="34">
        <f t="shared" si="50"/>
        <v>29742.000000000007</v>
      </c>
      <c r="G100" s="35">
        <f t="shared" si="51"/>
        <v>24785.000000000004</v>
      </c>
      <c r="H100" s="36">
        <f t="shared" si="52"/>
        <v>19828.000000000004</v>
      </c>
      <c r="I100" s="37">
        <f t="shared" si="37"/>
        <v>991.4000000000002</v>
      </c>
      <c r="J100" s="37">
        <f t="shared" si="37"/>
        <v>826.16666666666674</v>
      </c>
      <c r="K100" s="37">
        <f t="shared" si="37"/>
        <v>660.93333333333351</v>
      </c>
      <c r="L100" s="38"/>
      <c r="M100" s="38"/>
      <c r="N100" s="38">
        <f t="shared" si="39"/>
        <v>220.31111111111116</v>
      </c>
      <c r="O100" s="47">
        <f t="shared" si="59"/>
        <v>36.836759970274954</v>
      </c>
      <c r="P100" s="47">
        <f t="shared" si="60"/>
        <v>24.432116199314102</v>
      </c>
      <c r="Q100" s="48">
        <f t="shared" si="61"/>
        <v>33.851582062371961</v>
      </c>
      <c r="R100" s="48">
        <f t="shared" si="62"/>
        <v>26.58664514827516</v>
      </c>
      <c r="S100" s="48">
        <f t="shared" si="63"/>
        <v>31.208814270724034</v>
      </c>
      <c r="T100" s="48">
        <f t="shared" si="64"/>
        <v>28.838006858987281</v>
      </c>
      <c r="U100" s="6">
        <f t="shared" si="53"/>
        <v>2974.2000000000007</v>
      </c>
      <c r="V100" s="6">
        <f t="shared" si="53"/>
        <v>2478.5000000000014</v>
      </c>
      <c r="W100" s="6">
        <f t="shared" si="40"/>
        <v>1982.8000000000006</v>
      </c>
      <c r="X100" s="7">
        <f t="shared" si="54"/>
        <v>3717.7500000000009</v>
      </c>
      <c r="Y100" s="7">
        <f t="shared" si="55"/>
        <v>3098.1250000000005</v>
      </c>
      <c r="Z100" s="7">
        <f t="shared" si="56"/>
        <v>2478.5000000000005</v>
      </c>
      <c r="AA100" s="8">
        <f t="shared" si="57"/>
        <v>6691.9500000000016</v>
      </c>
      <c r="AB100" s="8">
        <f t="shared" si="58"/>
        <v>5576.6250000000018</v>
      </c>
      <c r="AC100" s="8">
        <f t="shared" si="41"/>
        <v>4461.3000000000011</v>
      </c>
      <c r="AD100" s="65"/>
      <c r="AE100" s="65"/>
      <c r="AF100" s="61">
        <f t="shared" si="42"/>
        <v>26767.800000000003</v>
      </c>
      <c r="AG100" s="6">
        <f t="shared" si="43"/>
        <v>40</v>
      </c>
      <c r="AH100" s="6">
        <f t="shared" si="44"/>
        <v>4.7058823529411766</v>
      </c>
      <c r="AI100" s="6">
        <f t="shared" si="45"/>
        <v>18.181818181818176</v>
      </c>
      <c r="AJ100" s="6">
        <f t="shared" si="46"/>
        <v>6.3999999999999986</v>
      </c>
      <c r="AK100" s="40">
        <f t="shared" si="47"/>
        <v>7.0588235294117654</v>
      </c>
    </row>
    <row r="101" spans="1:37">
      <c r="A101" s="41">
        <v>98</v>
      </c>
      <c r="B101" s="6">
        <f t="shared" si="48"/>
        <v>438</v>
      </c>
      <c r="C101" s="42">
        <f t="shared" si="49"/>
        <v>1921.8000000000002</v>
      </c>
      <c r="D101" s="42">
        <f t="shared" si="38"/>
        <v>841748</v>
      </c>
      <c r="E101" s="42"/>
      <c r="F101" s="34">
        <f t="shared" si="50"/>
        <v>30327.000000000007</v>
      </c>
      <c r="G101" s="35">
        <f t="shared" si="51"/>
        <v>25272.500000000004</v>
      </c>
      <c r="H101" s="36">
        <f t="shared" si="52"/>
        <v>20218.000000000004</v>
      </c>
      <c r="I101" s="37">
        <f t="shared" si="37"/>
        <v>1010.9000000000002</v>
      </c>
      <c r="J101" s="37">
        <f t="shared" si="37"/>
        <v>842.41666666666674</v>
      </c>
      <c r="K101" s="37">
        <f t="shared" si="37"/>
        <v>673.93333333333351</v>
      </c>
      <c r="L101" s="38"/>
      <c r="M101" s="38"/>
      <c r="N101" s="38">
        <f t="shared" si="39"/>
        <v>224.6444444444445</v>
      </c>
      <c r="O101" s="47">
        <f t="shared" si="59"/>
        <v>36.764456297733055</v>
      </c>
      <c r="P101" s="47">
        <f t="shared" si="60"/>
        <v>24.48016618854486</v>
      </c>
      <c r="Q101" s="48">
        <f t="shared" si="61"/>
        <v>33.813134128665396</v>
      </c>
      <c r="R101" s="48">
        <f t="shared" si="62"/>
        <v>26.616876051043622</v>
      </c>
      <c r="S101" s="48">
        <f t="shared" si="63"/>
        <v>31.197407674107605</v>
      </c>
      <c r="T101" s="48">
        <f t="shared" si="64"/>
        <v>28.848550796320104</v>
      </c>
      <c r="U101" s="6">
        <f t="shared" si="53"/>
        <v>3032.7000000000007</v>
      </c>
      <c r="V101" s="6">
        <f t="shared" si="53"/>
        <v>2527.2500000000014</v>
      </c>
      <c r="W101" s="6">
        <f t="shared" si="40"/>
        <v>2021.8000000000006</v>
      </c>
      <c r="X101" s="7">
        <f t="shared" si="54"/>
        <v>3790.8750000000009</v>
      </c>
      <c r="Y101" s="7">
        <f t="shared" si="55"/>
        <v>3159.0625000000005</v>
      </c>
      <c r="Z101" s="7">
        <f t="shared" si="56"/>
        <v>2527.2500000000005</v>
      </c>
      <c r="AA101" s="8">
        <f t="shared" si="57"/>
        <v>6823.5750000000016</v>
      </c>
      <c r="AB101" s="8">
        <f t="shared" si="58"/>
        <v>5686.3125000000018</v>
      </c>
      <c r="AC101" s="8">
        <f t="shared" si="41"/>
        <v>4549.0500000000011</v>
      </c>
      <c r="AD101" s="65"/>
      <c r="AE101" s="65"/>
      <c r="AF101" s="61">
        <f t="shared" si="42"/>
        <v>27294.300000000003</v>
      </c>
      <c r="AG101" s="6">
        <f t="shared" si="43"/>
        <v>40</v>
      </c>
      <c r="AH101" s="6">
        <f t="shared" si="44"/>
        <v>4.7058823529411766</v>
      </c>
      <c r="AI101" s="6">
        <f t="shared" si="45"/>
        <v>18.181818181818176</v>
      </c>
      <c r="AJ101" s="6">
        <f t="shared" si="46"/>
        <v>6.3999999999999986</v>
      </c>
      <c r="AK101" s="40">
        <f t="shared" si="47"/>
        <v>7.0588235294117654</v>
      </c>
    </row>
  </sheetData>
  <mergeCells count="11">
    <mergeCell ref="C1:D1"/>
    <mergeCell ref="I1:K1"/>
    <mergeCell ref="L1:N1"/>
    <mergeCell ref="O1:T1"/>
    <mergeCell ref="U1:W1"/>
    <mergeCell ref="AA1:AC1"/>
    <mergeCell ref="I2:K2"/>
    <mergeCell ref="U2:W2"/>
    <mergeCell ref="X2:Z2"/>
    <mergeCell ref="AA2:AC2"/>
    <mergeCell ref="X1:Z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74"/>
  <sheetViews>
    <sheetView tabSelected="1" zoomScaleNormal="100" workbookViewId="0">
      <pane xSplit="2" ySplit="2" topLeftCell="V36" activePane="bottomRight" state="frozen"/>
      <selection pane="topRight" activeCell="C1" sqref="C1"/>
      <selection pane="bottomLeft" activeCell="A3" sqref="A3"/>
      <selection pane="bottomRight" activeCell="A44" sqref="A44:XFD44"/>
    </sheetView>
  </sheetViews>
  <sheetFormatPr defaultRowHeight="13.5"/>
  <cols>
    <col min="1" max="1" width="5.375" style="73" customWidth="1"/>
    <col min="2" max="2" width="20.75" style="70" customWidth="1"/>
    <col min="3" max="3" width="5.5" style="176" bestFit="1" customWidth="1"/>
    <col min="4" max="4" width="5.25" style="174" bestFit="1" customWidth="1"/>
    <col min="5" max="6" width="6.5" style="171" bestFit="1" customWidth="1"/>
    <col min="7" max="7" width="7.5" style="85" bestFit="1" customWidth="1"/>
    <col min="8" max="8" width="8.5" style="86" bestFit="1" customWidth="1"/>
    <col min="9" max="9" width="5.375" style="87" bestFit="1" customWidth="1"/>
    <col min="10" max="10" width="6.625" style="88" bestFit="1" customWidth="1"/>
    <col min="11" max="11" width="8.5" style="88" bestFit="1" customWidth="1"/>
    <col min="12" max="12" width="5.375" style="88" bestFit="1" customWidth="1"/>
    <col min="13" max="13" width="5.5" style="89" bestFit="1" customWidth="1"/>
    <col min="14" max="14" width="6.5" style="90" bestFit="1" customWidth="1"/>
    <col min="15" max="15" width="5.5" style="91" bestFit="1" customWidth="1"/>
    <col min="16" max="16" width="5.5" style="92" bestFit="1" customWidth="1"/>
    <col min="17" max="17" width="6.5" style="93" bestFit="1" customWidth="1"/>
    <col min="18" max="18" width="5.375" style="94" bestFit="1" customWidth="1"/>
    <col min="19" max="19" width="5.5" style="95" bestFit="1" customWidth="1"/>
    <col min="20" max="20" width="6.5" style="96" bestFit="1" customWidth="1"/>
    <col min="21" max="21" width="5.375" style="97" bestFit="1" customWidth="1"/>
    <col min="22" max="22" width="7" style="160" customWidth="1"/>
    <col min="23" max="23" width="7.375" style="156" customWidth="1"/>
    <col min="24" max="24" width="8.5" style="156" bestFit="1" customWidth="1"/>
    <col min="25" max="25" width="6.5" style="161" bestFit="1" customWidth="1"/>
    <col min="26" max="26" width="13" style="165" bestFit="1" customWidth="1"/>
    <col min="27" max="28" width="9.125" style="98" bestFit="1" customWidth="1"/>
    <col min="29" max="29" width="9.125" style="115" bestFit="1" customWidth="1"/>
    <col min="30" max="30" width="10.125" style="99" customWidth="1"/>
    <col min="31" max="31" width="9" style="62"/>
    <col min="32" max="32" width="9" style="155"/>
    <col min="33" max="33" width="9" style="62"/>
    <col min="34" max="34" width="9" style="155"/>
    <col min="35" max="35" width="9" style="62"/>
    <col min="36" max="36" width="9" style="155"/>
    <col min="37" max="38" width="9" style="62"/>
    <col min="40" max="40" width="14.375" style="83" customWidth="1"/>
    <col min="41" max="41" width="14.875" style="83" customWidth="1"/>
  </cols>
  <sheetData>
    <row r="1" spans="1:41" s="68" customFormat="1">
      <c r="A1" s="73" t="s">
        <v>62</v>
      </c>
      <c r="B1" s="70" t="s">
        <v>63</v>
      </c>
      <c r="C1" s="173" t="s">
        <v>173</v>
      </c>
      <c r="D1" s="174" t="s">
        <v>174</v>
      </c>
      <c r="E1" s="171">
        <v>30</v>
      </c>
      <c r="F1" s="171" t="s">
        <v>175</v>
      </c>
      <c r="G1" s="85" t="s">
        <v>69</v>
      </c>
      <c r="H1" s="86" t="s">
        <v>66</v>
      </c>
      <c r="I1" s="87" t="s">
        <v>64</v>
      </c>
      <c r="J1" s="88" t="s">
        <v>74</v>
      </c>
      <c r="K1" s="88" t="s">
        <v>75</v>
      </c>
      <c r="L1" s="88" t="s">
        <v>76</v>
      </c>
      <c r="M1" s="89" t="s">
        <v>65</v>
      </c>
      <c r="N1" s="90" t="s">
        <v>67</v>
      </c>
      <c r="O1" s="91" t="s">
        <v>64</v>
      </c>
      <c r="P1" s="92" t="s">
        <v>77</v>
      </c>
      <c r="Q1" s="93" t="s">
        <v>68</v>
      </c>
      <c r="R1" s="94" t="s">
        <v>64</v>
      </c>
      <c r="S1" s="95" t="s">
        <v>72</v>
      </c>
      <c r="T1" s="96" t="s">
        <v>73</v>
      </c>
      <c r="U1" s="97" t="s">
        <v>64</v>
      </c>
      <c r="V1" s="160" t="s">
        <v>170</v>
      </c>
      <c r="W1" s="156" t="s">
        <v>171</v>
      </c>
      <c r="X1" s="156" t="s">
        <v>172</v>
      </c>
      <c r="Y1" s="161" t="s">
        <v>171</v>
      </c>
      <c r="Z1" s="165" t="s">
        <v>80</v>
      </c>
      <c r="AA1" s="98" t="s">
        <v>78</v>
      </c>
      <c r="AB1" s="98" t="s">
        <v>79</v>
      </c>
      <c r="AC1" s="98" t="s">
        <v>70</v>
      </c>
      <c r="AD1" s="99" t="s">
        <v>110</v>
      </c>
      <c r="AE1" s="150" t="s">
        <v>82</v>
      </c>
      <c r="AF1" s="151" t="s">
        <v>83</v>
      </c>
      <c r="AG1" s="152" t="s">
        <v>84</v>
      </c>
      <c r="AH1" s="151" t="s">
        <v>85</v>
      </c>
      <c r="AI1" s="152" t="s">
        <v>86</v>
      </c>
      <c r="AJ1" s="151" t="s">
        <v>87</v>
      </c>
      <c r="AK1" s="152" t="s">
        <v>88</v>
      </c>
      <c r="AL1" s="152" t="s">
        <v>89</v>
      </c>
      <c r="AN1" s="81" t="s">
        <v>111</v>
      </c>
      <c r="AO1" s="81" t="s">
        <v>112</v>
      </c>
    </row>
    <row r="2" spans="1:41" s="69" customFormat="1">
      <c r="A2" s="74"/>
      <c r="B2" s="71"/>
      <c r="C2" s="184"/>
      <c r="D2" s="185"/>
      <c r="E2" s="172"/>
      <c r="F2" s="172"/>
      <c r="G2" s="100"/>
      <c r="H2" s="101"/>
      <c r="I2" s="102">
        <v>1</v>
      </c>
      <c r="J2" s="103"/>
      <c r="K2" s="103"/>
      <c r="L2" s="103">
        <v>2</v>
      </c>
      <c r="M2" s="104"/>
      <c r="N2" s="105"/>
      <c r="O2" s="106">
        <v>12</v>
      </c>
      <c r="P2" s="107"/>
      <c r="Q2" s="108"/>
      <c r="R2" s="109">
        <v>7</v>
      </c>
      <c r="S2" s="110"/>
      <c r="T2" s="111"/>
      <c r="U2" s="112">
        <v>2</v>
      </c>
      <c r="V2" s="162"/>
      <c r="W2" s="170">
        <v>0.05</v>
      </c>
      <c r="X2" s="157"/>
      <c r="Y2" s="169">
        <v>0.01</v>
      </c>
      <c r="Z2" s="166"/>
      <c r="AA2" s="113"/>
      <c r="AB2" s="113"/>
      <c r="AC2" s="113"/>
      <c r="AD2" s="114"/>
      <c r="AE2" s="153"/>
      <c r="AF2" s="154"/>
      <c r="AG2" s="153"/>
      <c r="AH2" s="154"/>
      <c r="AI2" s="153"/>
      <c r="AJ2" s="154"/>
      <c r="AK2" s="153"/>
      <c r="AL2" s="153"/>
      <c r="AN2" s="82"/>
      <c r="AO2" s="82"/>
    </row>
    <row r="3" spans="1:41">
      <c r="A3" s="73">
        <v>1</v>
      </c>
      <c r="B3" s="70" t="s">
        <v>113</v>
      </c>
      <c r="G3" s="85">
        <v>500</v>
      </c>
      <c r="H3" s="86">
        <v>80</v>
      </c>
      <c r="I3" s="87">
        <f>I$2*H3</f>
        <v>80</v>
      </c>
      <c r="J3" s="88">
        <v>35</v>
      </c>
      <c r="K3" s="88">
        <v>1</v>
      </c>
      <c r="L3" s="88">
        <f>L$2*K3</f>
        <v>2</v>
      </c>
      <c r="M3" s="89">
        <v>20</v>
      </c>
      <c r="N3" s="90">
        <v>9</v>
      </c>
      <c r="O3" s="91">
        <f>O$2*N3</f>
        <v>108</v>
      </c>
      <c r="P3" s="92">
        <v>15</v>
      </c>
      <c r="Q3" s="93">
        <v>11</v>
      </c>
      <c r="R3" s="94">
        <f>R$2*Q3</f>
        <v>77</v>
      </c>
      <c r="S3" s="95">
        <v>50</v>
      </c>
      <c r="T3" s="96">
        <v>12</v>
      </c>
      <c r="U3" s="97">
        <f>U$2*T3</f>
        <v>24</v>
      </c>
      <c r="V3" s="160">
        <v>500</v>
      </c>
      <c r="W3" s="156">
        <f t="shared" ref="W3:W66" si="0">W$2*V3</f>
        <v>25</v>
      </c>
      <c r="X3" s="156">
        <v>500</v>
      </c>
      <c r="Y3" s="161">
        <f>Y$2*X3</f>
        <v>5</v>
      </c>
      <c r="Z3" s="165">
        <v>33</v>
      </c>
      <c r="AA3" s="98">
        <v>15</v>
      </c>
      <c r="AB3" s="98">
        <f>AC3*(AA3-1)+Z3</f>
        <v>4457</v>
      </c>
      <c r="AC3" s="115">
        <f t="shared" ref="AC3:AC15" si="1">I3+L3+O3+R3+U3+W3</f>
        <v>316</v>
      </c>
      <c r="AD3" s="99">
        <f t="shared" ref="AD3:AD15" si="2">I$2*G3+L$2*J3+O$2*M3+R$2*P3+U$2*S3+W$2*V3+Y$2*X3</f>
        <v>1045</v>
      </c>
      <c r="AE3" s="62">
        <f>M3</f>
        <v>20</v>
      </c>
      <c r="AF3" s="155">
        <f t="shared" ref="AF3" si="3">M3+N3*(AA3-1)</f>
        <v>146</v>
      </c>
      <c r="AG3" s="62">
        <f>P3</f>
        <v>15</v>
      </c>
      <c r="AH3" s="155">
        <f t="shared" ref="AH3" si="4">P3+Q3*(AA3-1)</f>
        <v>169</v>
      </c>
      <c r="AI3" s="62">
        <f>S3</f>
        <v>50</v>
      </c>
      <c r="AJ3" s="155">
        <f t="shared" ref="AJ3" si="5">S33+T3*(AA3-1)</f>
        <v>241</v>
      </c>
      <c r="AK3" s="62">
        <f>G3</f>
        <v>500</v>
      </c>
      <c r="AL3" s="62">
        <f t="shared" ref="AL3" si="6">G3+H3*(AA3-1)</f>
        <v>1620</v>
      </c>
      <c r="AN3" s="83">
        <f>AK3/(AE3*4-AG3*2)</f>
        <v>10</v>
      </c>
      <c r="AO3" s="83">
        <f>AL3/(AF3*4-AH3*2)</f>
        <v>6.5853658536585362</v>
      </c>
    </row>
    <row r="4" spans="1:41">
      <c r="A4" s="73">
        <v>2</v>
      </c>
      <c r="B4" s="70" t="s">
        <v>81</v>
      </c>
      <c r="G4" s="85">
        <v>506</v>
      </c>
      <c r="H4" s="86">
        <v>75</v>
      </c>
      <c r="I4" s="87">
        <f t="shared" ref="I4:I14" si="7">I$2*H4</f>
        <v>75</v>
      </c>
      <c r="J4" s="88">
        <v>35</v>
      </c>
      <c r="K4" s="88">
        <v>1</v>
      </c>
      <c r="L4" s="88">
        <f t="shared" ref="L4:L14" si="8">L$2*K4</f>
        <v>2</v>
      </c>
      <c r="M4" s="89">
        <v>25</v>
      </c>
      <c r="N4" s="90">
        <v>12</v>
      </c>
      <c r="O4" s="91">
        <f t="shared" ref="O4:O14" si="9">O$2*N4</f>
        <v>144</v>
      </c>
      <c r="P4" s="92">
        <v>14</v>
      </c>
      <c r="Q4" s="93">
        <v>9</v>
      </c>
      <c r="R4" s="94">
        <f t="shared" ref="R4:R14" si="10">R$2*Q4</f>
        <v>63</v>
      </c>
      <c r="S4" s="95">
        <v>40</v>
      </c>
      <c r="T4" s="96">
        <v>6</v>
      </c>
      <c r="U4" s="97">
        <f t="shared" ref="U4:U14" si="11">U$2*T4</f>
        <v>12</v>
      </c>
      <c r="V4" s="160">
        <v>50</v>
      </c>
      <c r="W4" s="156">
        <f t="shared" si="0"/>
        <v>2.5</v>
      </c>
      <c r="X4" s="156">
        <v>500</v>
      </c>
      <c r="Y4" s="161">
        <f t="shared" ref="Y4:Y15" si="12">Y$2*X4</f>
        <v>5</v>
      </c>
      <c r="Z4" s="165">
        <v>0</v>
      </c>
      <c r="AA4" s="98">
        <v>15</v>
      </c>
      <c r="AB4" s="98">
        <f t="shared" ref="AB4:AB15" si="13">AC4*(AA4-1)+Z4</f>
        <v>4179</v>
      </c>
      <c r="AC4" s="115">
        <f t="shared" si="1"/>
        <v>298.5</v>
      </c>
      <c r="AD4" s="99">
        <f t="shared" si="2"/>
        <v>1061.5</v>
      </c>
      <c r="AE4" s="62">
        <f t="shared" ref="AE4:AE67" si="14">M4</f>
        <v>25</v>
      </c>
      <c r="AF4" s="155">
        <f t="shared" ref="AF4:AF67" si="15">M4+N4*(AA4-1)</f>
        <v>193</v>
      </c>
      <c r="AG4" s="62">
        <f t="shared" ref="AG4:AG67" si="16">P4</f>
        <v>14</v>
      </c>
      <c r="AH4" s="155">
        <f t="shared" ref="AH4:AH67" si="17">P4+Q4*(AA4-1)</f>
        <v>140</v>
      </c>
      <c r="AI4" s="62">
        <f t="shared" ref="AI4:AI67" si="18">S4</f>
        <v>40</v>
      </c>
      <c r="AJ4" s="155">
        <f t="shared" ref="AJ4:AJ67" si="19">S34+T4*(AA4-1)</f>
        <v>131</v>
      </c>
      <c r="AK4" s="62">
        <f t="shared" ref="AK4:AK67" si="20">G4</f>
        <v>506</v>
      </c>
      <c r="AL4" s="62">
        <f t="shared" ref="AL4:AL67" si="21">G4+H4*(AA4-1)</f>
        <v>1556</v>
      </c>
      <c r="AN4" s="83">
        <f t="shared" ref="AN4:AN14" si="22">AK4/(AE4*4-AG4*2)</f>
        <v>7.0277777777777777</v>
      </c>
      <c r="AO4" s="83">
        <f t="shared" ref="AO4:AO14" si="23">AL4/(AF4*4-AH4*2)</f>
        <v>3.1626016260162602</v>
      </c>
    </row>
    <row r="5" spans="1:41">
      <c r="A5" s="73">
        <v>3</v>
      </c>
      <c r="B5" s="70" t="s">
        <v>90</v>
      </c>
      <c r="G5" s="85">
        <v>508</v>
      </c>
      <c r="H5" s="86">
        <v>81</v>
      </c>
      <c r="I5" s="87">
        <f t="shared" si="7"/>
        <v>81</v>
      </c>
      <c r="J5" s="88">
        <v>35</v>
      </c>
      <c r="K5" s="88">
        <v>1</v>
      </c>
      <c r="L5" s="88">
        <f t="shared" si="8"/>
        <v>2</v>
      </c>
      <c r="M5" s="89">
        <v>15</v>
      </c>
      <c r="N5" s="90">
        <v>9</v>
      </c>
      <c r="O5" s="91">
        <f t="shared" si="9"/>
        <v>108</v>
      </c>
      <c r="P5" s="92">
        <v>17</v>
      </c>
      <c r="Q5" s="93">
        <v>12</v>
      </c>
      <c r="R5" s="94">
        <f t="shared" si="10"/>
        <v>84</v>
      </c>
      <c r="S5" s="95">
        <v>45</v>
      </c>
      <c r="T5" s="96">
        <v>8</v>
      </c>
      <c r="U5" s="97">
        <f t="shared" si="11"/>
        <v>16</v>
      </c>
      <c r="V5" s="160">
        <v>50</v>
      </c>
      <c r="W5" s="156">
        <f>W$2*V5</f>
        <v>2.5</v>
      </c>
      <c r="X5" s="156">
        <v>500</v>
      </c>
      <c r="Y5" s="161">
        <f t="shared" si="12"/>
        <v>5</v>
      </c>
      <c r="Z5" s="165">
        <v>33</v>
      </c>
      <c r="AA5" s="98">
        <v>15</v>
      </c>
      <c r="AB5" s="98">
        <f t="shared" si="13"/>
        <v>4142</v>
      </c>
      <c r="AC5" s="115">
        <f t="shared" si="1"/>
        <v>293.5</v>
      </c>
      <c r="AD5" s="99">
        <f t="shared" si="2"/>
        <v>974.5</v>
      </c>
      <c r="AE5" s="62">
        <f t="shared" si="14"/>
        <v>15</v>
      </c>
      <c r="AF5" s="155">
        <f t="shared" si="15"/>
        <v>141</v>
      </c>
      <c r="AG5" s="62">
        <f t="shared" si="16"/>
        <v>17</v>
      </c>
      <c r="AH5" s="155">
        <f t="shared" si="17"/>
        <v>185</v>
      </c>
      <c r="AI5" s="62">
        <f t="shared" si="18"/>
        <v>45</v>
      </c>
      <c r="AJ5" s="155">
        <f t="shared" si="19"/>
        <v>183</v>
      </c>
      <c r="AK5" s="62">
        <f t="shared" si="20"/>
        <v>508</v>
      </c>
      <c r="AL5" s="62">
        <f t="shared" si="21"/>
        <v>1642</v>
      </c>
      <c r="AN5" s="83">
        <f t="shared" si="22"/>
        <v>19.53846153846154</v>
      </c>
      <c r="AO5" s="83">
        <f t="shared" si="23"/>
        <v>8.463917525773196</v>
      </c>
    </row>
    <row r="6" spans="1:41">
      <c r="A6" s="73">
        <v>4</v>
      </c>
      <c r="B6" s="70" t="s">
        <v>91</v>
      </c>
      <c r="G6" s="85">
        <v>510</v>
      </c>
      <c r="H6" s="86">
        <v>88</v>
      </c>
      <c r="I6" s="87">
        <f t="shared" si="7"/>
        <v>88</v>
      </c>
      <c r="J6" s="88">
        <v>35</v>
      </c>
      <c r="K6" s="88">
        <v>1</v>
      </c>
      <c r="L6" s="88">
        <f t="shared" si="8"/>
        <v>2</v>
      </c>
      <c r="M6" s="89">
        <v>15</v>
      </c>
      <c r="N6" s="90">
        <v>9</v>
      </c>
      <c r="O6" s="91">
        <f t="shared" si="9"/>
        <v>108</v>
      </c>
      <c r="P6" s="92">
        <v>15</v>
      </c>
      <c r="Q6" s="93">
        <v>11</v>
      </c>
      <c r="R6" s="94">
        <f t="shared" si="10"/>
        <v>77</v>
      </c>
      <c r="S6" s="95">
        <v>45</v>
      </c>
      <c r="T6" s="96">
        <v>8</v>
      </c>
      <c r="U6" s="97">
        <f t="shared" si="11"/>
        <v>16</v>
      </c>
      <c r="V6" s="160">
        <v>50</v>
      </c>
      <c r="W6" s="156">
        <f t="shared" si="0"/>
        <v>2.5</v>
      </c>
      <c r="X6" s="156">
        <v>500</v>
      </c>
      <c r="Y6" s="161">
        <f t="shared" si="12"/>
        <v>5</v>
      </c>
      <c r="Z6" s="165">
        <v>33</v>
      </c>
      <c r="AA6" s="98">
        <v>15</v>
      </c>
      <c r="AB6" s="98">
        <f t="shared" si="13"/>
        <v>4142</v>
      </c>
      <c r="AC6" s="115">
        <f t="shared" si="1"/>
        <v>293.5</v>
      </c>
      <c r="AD6" s="99">
        <f t="shared" si="2"/>
        <v>962.5</v>
      </c>
      <c r="AE6" s="62">
        <f t="shared" si="14"/>
        <v>15</v>
      </c>
      <c r="AF6" s="155">
        <f t="shared" si="15"/>
        <v>141</v>
      </c>
      <c r="AG6" s="62">
        <f t="shared" si="16"/>
        <v>15</v>
      </c>
      <c r="AH6" s="155">
        <f t="shared" si="17"/>
        <v>169</v>
      </c>
      <c r="AI6" s="62">
        <f t="shared" si="18"/>
        <v>45</v>
      </c>
      <c r="AJ6" s="155">
        <f t="shared" si="19"/>
        <v>206</v>
      </c>
      <c r="AK6" s="62">
        <f t="shared" si="20"/>
        <v>510</v>
      </c>
      <c r="AL6" s="62">
        <f t="shared" si="21"/>
        <v>1742</v>
      </c>
      <c r="AN6" s="83">
        <f>AK6/(AE6*4-AG6*2)</f>
        <v>17</v>
      </c>
      <c r="AO6" s="83">
        <f t="shared" si="23"/>
        <v>7.7079646017699117</v>
      </c>
    </row>
    <row r="7" spans="1:41" s="76" customFormat="1">
      <c r="A7" s="130">
        <v>5</v>
      </c>
      <c r="B7" s="75" t="s">
        <v>92</v>
      </c>
      <c r="C7" s="176"/>
      <c r="D7" s="174"/>
      <c r="E7" s="175"/>
      <c r="F7" s="175"/>
      <c r="G7" s="116">
        <v>556</v>
      </c>
      <c r="H7" s="117">
        <f>H3*1.05</f>
        <v>84</v>
      </c>
      <c r="I7" s="118">
        <f t="shared" si="7"/>
        <v>84</v>
      </c>
      <c r="J7" s="119">
        <f>J3+K3*2</f>
        <v>37</v>
      </c>
      <c r="K7" s="119">
        <v>1</v>
      </c>
      <c r="L7" s="119">
        <f t="shared" si="8"/>
        <v>2</v>
      </c>
      <c r="M7" s="120">
        <f>M3+N3*2</f>
        <v>38</v>
      </c>
      <c r="N7" s="121">
        <f>N3*1.05</f>
        <v>9.4500000000000011</v>
      </c>
      <c r="O7" s="122">
        <f t="shared" si="9"/>
        <v>113.4</v>
      </c>
      <c r="P7" s="123">
        <f>P3+Q3*2</f>
        <v>37</v>
      </c>
      <c r="Q7" s="124">
        <f>Q3*1.05</f>
        <v>11.55</v>
      </c>
      <c r="R7" s="125">
        <f>R$2*Q7</f>
        <v>80.850000000000009</v>
      </c>
      <c r="S7" s="126">
        <f>S3+T3*2</f>
        <v>74</v>
      </c>
      <c r="T7" s="127">
        <f>T3*1.05</f>
        <v>12.600000000000001</v>
      </c>
      <c r="U7" s="128">
        <f t="shared" si="11"/>
        <v>25.200000000000003</v>
      </c>
      <c r="V7" s="163">
        <v>50</v>
      </c>
      <c r="W7" s="156">
        <f t="shared" si="0"/>
        <v>2.5</v>
      </c>
      <c r="X7" s="158">
        <v>500</v>
      </c>
      <c r="Y7" s="161">
        <f t="shared" si="12"/>
        <v>5</v>
      </c>
      <c r="Z7" s="167">
        <v>33</v>
      </c>
      <c r="AA7" s="129">
        <v>25</v>
      </c>
      <c r="AB7" s="129">
        <f t="shared" si="13"/>
        <v>7423.7999999999993</v>
      </c>
      <c r="AC7" s="115">
        <f t="shared" si="1"/>
        <v>307.95</v>
      </c>
      <c r="AD7" s="99">
        <f t="shared" si="2"/>
        <v>1500.5</v>
      </c>
      <c r="AE7" s="62">
        <f t="shared" si="14"/>
        <v>38</v>
      </c>
      <c r="AF7" s="155">
        <f t="shared" si="15"/>
        <v>264.8</v>
      </c>
      <c r="AG7" s="62">
        <f t="shared" si="16"/>
        <v>37</v>
      </c>
      <c r="AH7" s="155">
        <f t="shared" si="17"/>
        <v>314.20000000000005</v>
      </c>
      <c r="AI7" s="62">
        <f t="shared" si="18"/>
        <v>74</v>
      </c>
      <c r="AJ7" s="155">
        <f t="shared" si="19"/>
        <v>303.40000000000003</v>
      </c>
      <c r="AK7" s="62">
        <f t="shared" si="20"/>
        <v>556</v>
      </c>
      <c r="AL7" s="62">
        <f t="shared" si="21"/>
        <v>2572</v>
      </c>
      <c r="AN7" s="84">
        <f t="shared" si="22"/>
        <v>7.1282051282051286</v>
      </c>
      <c r="AO7" s="84">
        <f t="shared" si="23"/>
        <v>5.9702878365831022</v>
      </c>
    </row>
    <row r="8" spans="1:41" s="76" customFormat="1">
      <c r="A8" s="130">
        <v>6</v>
      </c>
      <c r="B8" s="77" t="s">
        <v>114</v>
      </c>
      <c r="C8" s="176"/>
      <c r="D8" s="174"/>
      <c r="E8" s="175"/>
      <c r="F8" s="175"/>
      <c r="G8" s="116">
        <v>572</v>
      </c>
      <c r="H8" s="117">
        <f t="shared" ref="H8:H14" si="24">H4*1.05</f>
        <v>78.75</v>
      </c>
      <c r="I8" s="118">
        <f t="shared" si="7"/>
        <v>78.75</v>
      </c>
      <c r="J8" s="119">
        <f t="shared" ref="J8:J14" si="25">J4+K4*2</f>
        <v>37</v>
      </c>
      <c r="K8" s="119">
        <v>1</v>
      </c>
      <c r="L8" s="119">
        <f t="shared" si="8"/>
        <v>2</v>
      </c>
      <c r="M8" s="120">
        <f t="shared" ref="M8:M13" si="26">M4+N4*2</f>
        <v>49</v>
      </c>
      <c r="N8" s="121">
        <f t="shared" ref="N8:N14" si="27">N4*1.05</f>
        <v>12.600000000000001</v>
      </c>
      <c r="O8" s="122">
        <f t="shared" si="9"/>
        <v>151.20000000000002</v>
      </c>
      <c r="P8" s="123">
        <f t="shared" ref="P8:P13" si="28">P4+Q4*2</f>
        <v>32</v>
      </c>
      <c r="Q8" s="124">
        <f t="shared" ref="Q8:Q14" si="29">Q4*1.05</f>
        <v>9.4500000000000011</v>
      </c>
      <c r="R8" s="125">
        <f t="shared" si="10"/>
        <v>66.150000000000006</v>
      </c>
      <c r="S8" s="126">
        <f t="shared" ref="S8" si="30">S4+T4*2</f>
        <v>52</v>
      </c>
      <c r="T8" s="127">
        <f t="shared" ref="T8:T14" si="31">T4*1.05</f>
        <v>6.3000000000000007</v>
      </c>
      <c r="U8" s="128">
        <f t="shared" si="11"/>
        <v>12.600000000000001</v>
      </c>
      <c r="V8" s="163">
        <v>50</v>
      </c>
      <c r="W8" s="156">
        <f t="shared" si="0"/>
        <v>2.5</v>
      </c>
      <c r="X8" s="158">
        <v>500</v>
      </c>
      <c r="Y8" s="161">
        <f t="shared" si="12"/>
        <v>5</v>
      </c>
      <c r="Z8" s="167">
        <v>0</v>
      </c>
      <c r="AA8" s="129">
        <v>25</v>
      </c>
      <c r="AB8" s="129">
        <f t="shared" si="13"/>
        <v>7516.8000000000011</v>
      </c>
      <c r="AC8" s="115">
        <f t="shared" si="1"/>
        <v>313.20000000000005</v>
      </c>
      <c r="AD8" s="99">
        <f t="shared" si="2"/>
        <v>1569.5</v>
      </c>
      <c r="AE8" s="62">
        <f t="shared" si="14"/>
        <v>49</v>
      </c>
      <c r="AF8" s="155">
        <f t="shared" si="15"/>
        <v>351.40000000000003</v>
      </c>
      <c r="AG8" s="62">
        <f t="shared" si="16"/>
        <v>32</v>
      </c>
      <c r="AH8" s="155">
        <f t="shared" si="17"/>
        <v>258.8</v>
      </c>
      <c r="AI8" s="62">
        <f t="shared" si="18"/>
        <v>52</v>
      </c>
      <c r="AJ8" s="155">
        <f t="shared" si="19"/>
        <v>153.20000000000002</v>
      </c>
      <c r="AK8" s="62">
        <f t="shared" si="20"/>
        <v>572</v>
      </c>
      <c r="AL8" s="62">
        <f t="shared" si="21"/>
        <v>2462</v>
      </c>
      <c r="AN8" s="84">
        <f t="shared" si="22"/>
        <v>4.333333333333333</v>
      </c>
      <c r="AO8" s="84">
        <f t="shared" si="23"/>
        <v>2.7725225225225221</v>
      </c>
    </row>
    <row r="9" spans="1:41" s="76" customFormat="1">
      <c r="A9" s="130">
        <v>7</v>
      </c>
      <c r="B9" s="77" t="s">
        <v>93</v>
      </c>
      <c r="C9" s="176"/>
      <c r="D9" s="174"/>
      <c r="E9" s="175"/>
      <c r="F9" s="175"/>
      <c r="G9" s="116">
        <v>577</v>
      </c>
      <c r="H9" s="117">
        <f t="shared" si="24"/>
        <v>85.05</v>
      </c>
      <c r="I9" s="118">
        <f t="shared" si="7"/>
        <v>85.05</v>
      </c>
      <c r="J9" s="119">
        <f t="shared" si="25"/>
        <v>37</v>
      </c>
      <c r="K9" s="119">
        <v>1</v>
      </c>
      <c r="L9" s="119">
        <f t="shared" si="8"/>
        <v>2</v>
      </c>
      <c r="M9" s="120">
        <v>32</v>
      </c>
      <c r="N9" s="121">
        <f t="shared" si="27"/>
        <v>9.4500000000000011</v>
      </c>
      <c r="O9" s="122">
        <f t="shared" si="9"/>
        <v>113.4</v>
      </c>
      <c r="P9" s="123">
        <v>41</v>
      </c>
      <c r="Q9" s="124">
        <f t="shared" si="29"/>
        <v>12.600000000000001</v>
      </c>
      <c r="R9" s="125">
        <f t="shared" si="10"/>
        <v>88.200000000000017</v>
      </c>
      <c r="S9" s="126">
        <v>55</v>
      </c>
      <c r="T9" s="127">
        <f t="shared" si="31"/>
        <v>8.4</v>
      </c>
      <c r="U9" s="128">
        <f t="shared" si="11"/>
        <v>16.8</v>
      </c>
      <c r="V9" s="163">
        <v>50</v>
      </c>
      <c r="W9" s="156">
        <f t="shared" si="0"/>
        <v>2.5</v>
      </c>
      <c r="X9" s="158">
        <v>500</v>
      </c>
      <c r="Y9" s="161">
        <f t="shared" si="12"/>
        <v>5</v>
      </c>
      <c r="Z9" s="167">
        <v>33</v>
      </c>
      <c r="AA9" s="129">
        <v>25</v>
      </c>
      <c r="AB9" s="129">
        <f t="shared" si="13"/>
        <v>7423.7999999999993</v>
      </c>
      <c r="AC9" s="115">
        <f t="shared" si="1"/>
        <v>307.95</v>
      </c>
      <c r="AD9" s="99">
        <f t="shared" si="2"/>
        <v>1439.5</v>
      </c>
      <c r="AE9" s="62">
        <f t="shared" si="14"/>
        <v>32</v>
      </c>
      <c r="AF9" s="155">
        <f t="shared" si="15"/>
        <v>258.8</v>
      </c>
      <c r="AG9" s="62">
        <f t="shared" si="16"/>
        <v>41</v>
      </c>
      <c r="AH9" s="155">
        <f t="shared" si="17"/>
        <v>343.40000000000003</v>
      </c>
      <c r="AI9" s="62">
        <f t="shared" si="18"/>
        <v>55</v>
      </c>
      <c r="AJ9" s="155">
        <f t="shared" si="19"/>
        <v>202.60000000000002</v>
      </c>
      <c r="AK9" s="62">
        <f t="shared" si="20"/>
        <v>577</v>
      </c>
      <c r="AL9" s="62">
        <f t="shared" si="21"/>
        <v>2618.1999999999998</v>
      </c>
      <c r="AN9" s="84">
        <f t="shared" si="22"/>
        <v>12.543478260869565</v>
      </c>
      <c r="AO9" s="84">
        <f t="shared" si="23"/>
        <v>7.5149253731343286</v>
      </c>
    </row>
    <row r="10" spans="1:41" s="76" customFormat="1">
      <c r="A10" s="130">
        <v>8</v>
      </c>
      <c r="B10" s="77" t="s">
        <v>94</v>
      </c>
      <c r="C10" s="176"/>
      <c r="D10" s="174"/>
      <c r="E10" s="175"/>
      <c r="F10" s="175"/>
      <c r="G10" s="116">
        <v>579</v>
      </c>
      <c r="H10" s="117">
        <f t="shared" si="24"/>
        <v>92.4</v>
      </c>
      <c r="I10" s="118">
        <f t="shared" si="7"/>
        <v>92.4</v>
      </c>
      <c r="J10" s="119">
        <f t="shared" si="25"/>
        <v>37</v>
      </c>
      <c r="K10" s="119">
        <v>1</v>
      </c>
      <c r="L10" s="119">
        <f t="shared" si="8"/>
        <v>2</v>
      </c>
      <c r="M10" s="120">
        <v>30</v>
      </c>
      <c r="N10" s="121">
        <f t="shared" si="27"/>
        <v>9.4500000000000011</v>
      </c>
      <c r="O10" s="122">
        <f t="shared" si="9"/>
        <v>113.4</v>
      </c>
      <c r="P10" s="123">
        <f t="shared" si="28"/>
        <v>37</v>
      </c>
      <c r="Q10" s="124">
        <f t="shared" si="29"/>
        <v>11.55</v>
      </c>
      <c r="R10" s="125">
        <f t="shared" si="10"/>
        <v>80.850000000000009</v>
      </c>
      <c r="S10" s="126">
        <v>59</v>
      </c>
      <c r="T10" s="127">
        <f t="shared" si="31"/>
        <v>8.4</v>
      </c>
      <c r="U10" s="128">
        <f t="shared" si="11"/>
        <v>16.8</v>
      </c>
      <c r="V10" s="163">
        <v>50</v>
      </c>
      <c r="W10" s="156">
        <f t="shared" si="0"/>
        <v>2.5</v>
      </c>
      <c r="X10" s="158">
        <v>500</v>
      </c>
      <c r="Y10" s="161">
        <f t="shared" si="12"/>
        <v>5</v>
      </c>
      <c r="Z10" s="167">
        <v>33</v>
      </c>
      <c r="AA10" s="129">
        <v>25</v>
      </c>
      <c r="AB10" s="129">
        <f t="shared" si="13"/>
        <v>7423.8000000000011</v>
      </c>
      <c r="AC10" s="115">
        <f t="shared" si="1"/>
        <v>307.95000000000005</v>
      </c>
      <c r="AD10" s="99">
        <f t="shared" si="2"/>
        <v>1397.5</v>
      </c>
      <c r="AE10" s="62">
        <f t="shared" si="14"/>
        <v>30</v>
      </c>
      <c r="AF10" s="155">
        <f t="shared" si="15"/>
        <v>256.8</v>
      </c>
      <c r="AG10" s="62">
        <f t="shared" si="16"/>
        <v>37</v>
      </c>
      <c r="AH10" s="155">
        <f t="shared" si="17"/>
        <v>314.20000000000005</v>
      </c>
      <c r="AI10" s="62">
        <f t="shared" si="18"/>
        <v>59</v>
      </c>
      <c r="AJ10" s="155">
        <f t="shared" si="19"/>
        <v>203.60000000000002</v>
      </c>
      <c r="AK10" s="62">
        <f t="shared" si="20"/>
        <v>579</v>
      </c>
      <c r="AL10" s="62">
        <f t="shared" si="21"/>
        <v>2796.6000000000004</v>
      </c>
      <c r="AN10" s="84">
        <f t="shared" si="22"/>
        <v>12.586956521739131</v>
      </c>
      <c r="AO10" s="84">
        <f t="shared" si="23"/>
        <v>7.0125376128385168</v>
      </c>
    </row>
    <row r="11" spans="1:41" s="146" customFormat="1">
      <c r="A11" s="130">
        <v>9</v>
      </c>
      <c r="B11" s="131" t="s">
        <v>95</v>
      </c>
      <c r="C11" s="176"/>
      <c r="D11" s="174"/>
      <c r="E11" s="177"/>
      <c r="F11" s="177"/>
      <c r="G11" s="132">
        <v>630</v>
      </c>
      <c r="H11" s="133">
        <f t="shared" si="24"/>
        <v>88.2</v>
      </c>
      <c r="I11" s="134">
        <f t="shared" si="7"/>
        <v>88.2</v>
      </c>
      <c r="J11" s="135">
        <f t="shared" si="25"/>
        <v>39</v>
      </c>
      <c r="K11" s="135">
        <v>1</v>
      </c>
      <c r="L11" s="135">
        <f t="shared" si="8"/>
        <v>2</v>
      </c>
      <c r="M11" s="136">
        <f t="shared" si="26"/>
        <v>56.900000000000006</v>
      </c>
      <c r="N11" s="137">
        <f t="shared" si="27"/>
        <v>9.9225000000000012</v>
      </c>
      <c r="O11" s="138">
        <f t="shared" si="9"/>
        <v>119.07000000000002</v>
      </c>
      <c r="P11" s="139">
        <f t="shared" si="28"/>
        <v>60.1</v>
      </c>
      <c r="Q11" s="140">
        <f t="shared" si="29"/>
        <v>12.127500000000001</v>
      </c>
      <c r="R11" s="141">
        <f t="shared" si="10"/>
        <v>84.892500000000013</v>
      </c>
      <c r="S11" s="142">
        <v>100</v>
      </c>
      <c r="T11" s="143">
        <f t="shared" si="31"/>
        <v>13.230000000000002</v>
      </c>
      <c r="U11" s="144">
        <f t="shared" si="11"/>
        <v>26.460000000000004</v>
      </c>
      <c r="V11" s="164">
        <v>50</v>
      </c>
      <c r="W11" s="156">
        <f t="shared" si="0"/>
        <v>2.5</v>
      </c>
      <c r="X11" s="159">
        <v>500</v>
      </c>
      <c r="Y11" s="161">
        <f t="shared" si="12"/>
        <v>5</v>
      </c>
      <c r="Z11" s="168">
        <v>33</v>
      </c>
      <c r="AA11" s="145">
        <v>35</v>
      </c>
      <c r="AB11" s="145">
        <f t="shared" si="13"/>
        <v>11019.165000000001</v>
      </c>
      <c r="AC11" s="115">
        <f t="shared" si="1"/>
        <v>323.1225</v>
      </c>
      <c r="AD11" s="99">
        <f t="shared" si="2"/>
        <v>2019.0000000000002</v>
      </c>
      <c r="AE11" s="62">
        <f t="shared" si="14"/>
        <v>56.900000000000006</v>
      </c>
      <c r="AF11" s="155">
        <f t="shared" si="15"/>
        <v>394.2650000000001</v>
      </c>
      <c r="AG11" s="62">
        <f t="shared" si="16"/>
        <v>60.1</v>
      </c>
      <c r="AH11" s="155">
        <f t="shared" si="17"/>
        <v>472.43500000000006</v>
      </c>
      <c r="AI11" s="62">
        <f t="shared" si="18"/>
        <v>100</v>
      </c>
      <c r="AJ11" s="155">
        <f t="shared" si="19"/>
        <v>450.82000000000005</v>
      </c>
      <c r="AK11" s="62">
        <f t="shared" si="20"/>
        <v>630</v>
      </c>
      <c r="AL11" s="62">
        <f t="shared" si="21"/>
        <v>3628.8</v>
      </c>
      <c r="AN11" s="147">
        <f t="shared" si="22"/>
        <v>5.865921787709496</v>
      </c>
      <c r="AO11" s="147">
        <f t="shared" si="23"/>
        <v>5.7400465050064042</v>
      </c>
    </row>
    <row r="12" spans="1:41" s="146" customFormat="1">
      <c r="A12" s="148">
        <v>10</v>
      </c>
      <c r="B12" s="149" t="s">
        <v>115</v>
      </c>
      <c r="C12" s="176"/>
      <c r="D12" s="174"/>
      <c r="E12" s="177"/>
      <c r="F12" s="177"/>
      <c r="G12" s="132">
        <v>652</v>
      </c>
      <c r="H12" s="133">
        <f t="shared" si="24"/>
        <v>82.6875</v>
      </c>
      <c r="I12" s="134">
        <f t="shared" si="7"/>
        <v>82.6875</v>
      </c>
      <c r="J12" s="135">
        <f t="shared" si="25"/>
        <v>39</v>
      </c>
      <c r="K12" s="135">
        <v>1</v>
      </c>
      <c r="L12" s="135">
        <f t="shared" si="8"/>
        <v>2</v>
      </c>
      <c r="M12" s="136">
        <f t="shared" si="26"/>
        <v>74.2</v>
      </c>
      <c r="N12" s="137">
        <f t="shared" si="27"/>
        <v>13.230000000000002</v>
      </c>
      <c r="O12" s="138">
        <f t="shared" si="9"/>
        <v>158.76000000000002</v>
      </c>
      <c r="P12" s="139">
        <f t="shared" si="28"/>
        <v>50.900000000000006</v>
      </c>
      <c r="Q12" s="140">
        <f t="shared" si="29"/>
        <v>9.9225000000000012</v>
      </c>
      <c r="R12" s="141">
        <f t="shared" si="10"/>
        <v>69.45750000000001</v>
      </c>
      <c r="S12" s="142">
        <v>70</v>
      </c>
      <c r="T12" s="143">
        <f t="shared" si="31"/>
        <v>6.6150000000000011</v>
      </c>
      <c r="U12" s="144">
        <f t="shared" si="11"/>
        <v>13.230000000000002</v>
      </c>
      <c r="V12" s="164">
        <v>50</v>
      </c>
      <c r="W12" s="156">
        <f t="shared" si="0"/>
        <v>2.5</v>
      </c>
      <c r="X12" s="159">
        <v>500</v>
      </c>
      <c r="Y12" s="161">
        <f t="shared" si="12"/>
        <v>5</v>
      </c>
      <c r="Z12" s="168">
        <v>0</v>
      </c>
      <c r="AA12" s="145">
        <v>35</v>
      </c>
      <c r="AB12" s="145">
        <f t="shared" si="13"/>
        <v>11173.590000000002</v>
      </c>
      <c r="AC12" s="115">
        <f t="shared" si="1"/>
        <v>328.63500000000005</v>
      </c>
      <c r="AD12" s="99">
        <f t="shared" si="2"/>
        <v>2124.2000000000003</v>
      </c>
      <c r="AE12" s="62">
        <f t="shared" si="14"/>
        <v>74.2</v>
      </c>
      <c r="AF12" s="155">
        <f t="shared" si="15"/>
        <v>524.0200000000001</v>
      </c>
      <c r="AG12" s="62">
        <f t="shared" si="16"/>
        <v>50.900000000000006</v>
      </c>
      <c r="AH12" s="155">
        <f t="shared" si="17"/>
        <v>388.2650000000001</v>
      </c>
      <c r="AI12" s="62">
        <f t="shared" si="18"/>
        <v>70</v>
      </c>
      <c r="AJ12" s="155">
        <f t="shared" si="19"/>
        <v>226.91000000000003</v>
      </c>
      <c r="AK12" s="62">
        <f t="shared" si="20"/>
        <v>652</v>
      </c>
      <c r="AL12" s="62">
        <f t="shared" si="21"/>
        <v>3463.375</v>
      </c>
      <c r="AN12" s="147">
        <f t="shared" si="22"/>
        <v>3.3435897435897437</v>
      </c>
      <c r="AO12" s="147">
        <f t="shared" si="23"/>
        <v>2.6246637111136368</v>
      </c>
    </row>
    <row r="13" spans="1:41" s="146" customFormat="1">
      <c r="A13" s="148">
        <v>11</v>
      </c>
      <c r="B13" s="149" t="s">
        <v>96</v>
      </c>
      <c r="C13" s="176"/>
      <c r="D13" s="174"/>
      <c r="E13" s="177"/>
      <c r="F13" s="177"/>
      <c r="G13" s="132">
        <v>659</v>
      </c>
      <c r="H13" s="133">
        <f t="shared" si="24"/>
        <v>89.302499999999995</v>
      </c>
      <c r="I13" s="134">
        <f t="shared" si="7"/>
        <v>89.302499999999995</v>
      </c>
      <c r="J13" s="135">
        <f t="shared" si="25"/>
        <v>39</v>
      </c>
      <c r="K13" s="135">
        <v>1</v>
      </c>
      <c r="L13" s="135">
        <f t="shared" si="8"/>
        <v>2</v>
      </c>
      <c r="M13" s="136">
        <f t="shared" si="26"/>
        <v>50.900000000000006</v>
      </c>
      <c r="N13" s="137">
        <f t="shared" si="27"/>
        <v>9.9225000000000012</v>
      </c>
      <c r="O13" s="138">
        <f t="shared" si="9"/>
        <v>119.07000000000002</v>
      </c>
      <c r="P13" s="139">
        <f t="shared" si="28"/>
        <v>66.2</v>
      </c>
      <c r="Q13" s="140">
        <f t="shared" si="29"/>
        <v>13.230000000000002</v>
      </c>
      <c r="R13" s="141">
        <f t="shared" si="10"/>
        <v>92.610000000000014</v>
      </c>
      <c r="S13" s="142">
        <v>71</v>
      </c>
      <c r="T13" s="143">
        <f t="shared" si="31"/>
        <v>8.82</v>
      </c>
      <c r="U13" s="144">
        <f t="shared" si="11"/>
        <v>17.64</v>
      </c>
      <c r="V13" s="164">
        <v>50</v>
      </c>
      <c r="W13" s="156">
        <f t="shared" si="0"/>
        <v>2.5</v>
      </c>
      <c r="X13" s="159">
        <v>500</v>
      </c>
      <c r="Y13" s="161">
        <f t="shared" si="12"/>
        <v>5</v>
      </c>
      <c r="Z13" s="168">
        <v>33</v>
      </c>
      <c r="AA13" s="145">
        <v>35</v>
      </c>
      <c r="AB13" s="145">
        <f t="shared" si="13"/>
        <v>11019.165000000001</v>
      </c>
      <c r="AC13" s="115">
        <f t="shared" si="1"/>
        <v>323.1225</v>
      </c>
      <c r="AD13" s="99">
        <f t="shared" si="2"/>
        <v>1960.7000000000003</v>
      </c>
      <c r="AE13" s="62">
        <f t="shared" si="14"/>
        <v>50.900000000000006</v>
      </c>
      <c r="AF13" s="155">
        <f t="shared" si="15"/>
        <v>388.2650000000001</v>
      </c>
      <c r="AG13" s="62">
        <f t="shared" si="16"/>
        <v>66.2</v>
      </c>
      <c r="AH13" s="155">
        <f t="shared" si="17"/>
        <v>516.0200000000001</v>
      </c>
      <c r="AI13" s="62">
        <f t="shared" si="18"/>
        <v>71</v>
      </c>
      <c r="AJ13" s="155">
        <f t="shared" si="19"/>
        <v>301.88</v>
      </c>
      <c r="AK13" s="62">
        <f t="shared" si="20"/>
        <v>659</v>
      </c>
      <c r="AL13" s="62">
        <f t="shared" si="21"/>
        <v>3695.2849999999999</v>
      </c>
      <c r="AN13" s="147">
        <f t="shared" si="22"/>
        <v>9.2556179775280878</v>
      </c>
      <c r="AO13" s="147">
        <f t="shared" si="23"/>
        <v>7.092405281946947</v>
      </c>
    </row>
    <row r="14" spans="1:41" s="146" customFormat="1">
      <c r="A14" s="148">
        <v>12</v>
      </c>
      <c r="B14" s="149" t="s">
        <v>97</v>
      </c>
      <c r="C14" s="176"/>
      <c r="D14" s="174"/>
      <c r="E14" s="177"/>
      <c r="F14" s="177"/>
      <c r="G14" s="132">
        <v>661</v>
      </c>
      <c r="H14" s="133">
        <f t="shared" si="24"/>
        <v>97.02000000000001</v>
      </c>
      <c r="I14" s="134">
        <f t="shared" si="7"/>
        <v>97.02000000000001</v>
      </c>
      <c r="J14" s="135">
        <f t="shared" si="25"/>
        <v>39</v>
      </c>
      <c r="K14" s="135">
        <v>1</v>
      </c>
      <c r="L14" s="135">
        <f t="shared" si="8"/>
        <v>2</v>
      </c>
      <c r="M14" s="136">
        <v>50</v>
      </c>
      <c r="N14" s="137">
        <f t="shared" si="27"/>
        <v>9.9225000000000012</v>
      </c>
      <c r="O14" s="138">
        <f t="shared" si="9"/>
        <v>119.07000000000002</v>
      </c>
      <c r="P14" s="139">
        <v>70</v>
      </c>
      <c r="Q14" s="140">
        <f t="shared" si="29"/>
        <v>12.127500000000001</v>
      </c>
      <c r="R14" s="141">
        <f t="shared" si="10"/>
        <v>84.892500000000013</v>
      </c>
      <c r="S14" s="142">
        <v>72</v>
      </c>
      <c r="T14" s="143">
        <f t="shared" si="31"/>
        <v>8.82</v>
      </c>
      <c r="U14" s="144">
        <f t="shared" si="11"/>
        <v>17.64</v>
      </c>
      <c r="V14" s="164">
        <v>50</v>
      </c>
      <c r="W14" s="156">
        <f t="shared" si="0"/>
        <v>2.5</v>
      </c>
      <c r="X14" s="159">
        <v>500</v>
      </c>
      <c r="Y14" s="161">
        <f t="shared" si="12"/>
        <v>5</v>
      </c>
      <c r="Z14" s="168">
        <v>33</v>
      </c>
      <c r="AA14" s="145">
        <v>35</v>
      </c>
      <c r="AB14" s="145">
        <f t="shared" si="13"/>
        <v>11019.165000000003</v>
      </c>
      <c r="AC14" s="115">
        <f t="shared" si="1"/>
        <v>323.12250000000006</v>
      </c>
      <c r="AD14" s="99">
        <f t="shared" si="2"/>
        <v>1980.5</v>
      </c>
      <c r="AE14" s="62">
        <f t="shared" si="14"/>
        <v>50</v>
      </c>
      <c r="AF14" s="155">
        <f t="shared" si="15"/>
        <v>387.36500000000007</v>
      </c>
      <c r="AG14" s="62">
        <f t="shared" si="16"/>
        <v>70</v>
      </c>
      <c r="AH14" s="155">
        <f t="shared" si="17"/>
        <v>482.33500000000004</v>
      </c>
      <c r="AI14" s="62">
        <f t="shared" si="18"/>
        <v>72</v>
      </c>
      <c r="AJ14" s="155">
        <f t="shared" si="19"/>
        <v>679.88</v>
      </c>
      <c r="AK14" s="62">
        <f t="shared" si="20"/>
        <v>661</v>
      </c>
      <c r="AL14" s="62">
        <f t="shared" si="21"/>
        <v>3959.6800000000003</v>
      </c>
      <c r="AN14" s="147">
        <f t="shared" si="22"/>
        <v>11.016666666666667</v>
      </c>
      <c r="AO14" s="147">
        <f t="shared" si="23"/>
        <v>6.7711144171411943</v>
      </c>
    </row>
    <row r="15" spans="1:41" s="196" customFormat="1">
      <c r="A15" s="186">
        <v>13</v>
      </c>
      <c r="B15" s="187" t="s">
        <v>116</v>
      </c>
      <c r="C15" s="188"/>
      <c r="D15" s="189"/>
      <c r="E15" s="190"/>
      <c r="F15" s="190"/>
      <c r="G15" s="191">
        <v>500</v>
      </c>
      <c r="H15" s="192">
        <v>80</v>
      </c>
      <c r="I15" s="193">
        <f>I$2*H15</f>
        <v>80</v>
      </c>
      <c r="J15" s="192">
        <v>35</v>
      </c>
      <c r="K15" s="192">
        <v>1</v>
      </c>
      <c r="L15" s="192">
        <f>L$2*K15</f>
        <v>2</v>
      </c>
      <c r="M15" s="191">
        <v>20</v>
      </c>
      <c r="N15" s="192">
        <v>9</v>
      </c>
      <c r="O15" s="193">
        <f>O$2*N15</f>
        <v>108</v>
      </c>
      <c r="P15" s="191">
        <v>15</v>
      </c>
      <c r="Q15" s="192">
        <v>11</v>
      </c>
      <c r="R15" s="193">
        <f>R$2*Q15</f>
        <v>77</v>
      </c>
      <c r="S15" s="191">
        <v>50</v>
      </c>
      <c r="T15" s="192">
        <v>12</v>
      </c>
      <c r="U15" s="193">
        <f>U$2*T15</f>
        <v>24</v>
      </c>
      <c r="V15" s="191">
        <v>50</v>
      </c>
      <c r="W15" s="192">
        <f t="shared" si="0"/>
        <v>2.5</v>
      </c>
      <c r="X15" s="192">
        <v>500</v>
      </c>
      <c r="Y15" s="193">
        <f t="shared" si="12"/>
        <v>5</v>
      </c>
      <c r="Z15" s="194">
        <v>33</v>
      </c>
      <c r="AA15" s="192">
        <v>1</v>
      </c>
      <c r="AB15" s="192">
        <f t="shared" si="13"/>
        <v>33</v>
      </c>
      <c r="AC15" s="195">
        <f t="shared" si="1"/>
        <v>293.5</v>
      </c>
      <c r="AD15" s="193">
        <f t="shared" si="2"/>
        <v>1022.5</v>
      </c>
      <c r="AE15" s="62">
        <f t="shared" si="14"/>
        <v>20</v>
      </c>
      <c r="AF15" s="155">
        <f t="shared" si="15"/>
        <v>20</v>
      </c>
      <c r="AG15" s="62">
        <f t="shared" si="16"/>
        <v>15</v>
      </c>
      <c r="AH15" s="155">
        <f t="shared" si="17"/>
        <v>15</v>
      </c>
      <c r="AI15" s="62">
        <f t="shared" si="18"/>
        <v>50</v>
      </c>
      <c r="AJ15" s="155">
        <f t="shared" si="19"/>
        <v>50</v>
      </c>
      <c r="AK15" s="62">
        <f t="shared" si="20"/>
        <v>500</v>
      </c>
      <c r="AL15" s="62">
        <f t="shared" si="21"/>
        <v>500</v>
      </c>
      <c r="AN15" s="197">
        <f>AK15/(AE15*4-AG15*2)</f>
        <v>10</v>
      </c>
      <c r="AO15" s="197">
        <f>AL15/(AF15*4-AH15*2)</f>
        <v>10</v>
      </c>
    </row>
    <row r="16" spans="1:41">
      <c r="A16" s="73">
        <v>14</v>
      </c>
      <c r="B16" s="70" t="s">
        <v>117</v>
      </c>
      <c r="C16" s="176">
        <v>1000</v>
      </c>
      <c r="D16" s="174">
        <v>300</v>
      </c>
      <c r="E16" s="171">
        <f>C16+D16*(E$1-1)</f>
        <v>9700</v>
      </c>
      <c r="F16" s="171">
        <f>C16+D16*(AA16-1)</f>
        <v>5200</v>
      </c>
      <c r="G16" s="85">
        <v>489</v>
      </c>
      <c r="H16" s="86">
        <v>86</v>
      </c>
      <c r="I16" s="87">
        <f>I$2*H16</f>
        <v>86</v>
      </c>
      <c r="J16" s="88">
        <v>33</v>
      </c>
      <c r="K16" s="88">
        <v>1</v>
      </c>
      <c r="L16" s="88">
        <f>L$2*K16</f>
        <v>2</v>
      </c>
      <c r="M16" s="89">
        <v>20</v>
      </c>
      <c r="N16" s="90">
        <v>9</v>
      </c>
      <c r="O16" s="91">
        <f>O$2*N16</f>
        <v>108</v>
      </c>
      <c r="P16" s="92">
        <v>15</v>
      </c>
      <c r="Q16" s="93">
        <v>11</v>
      </c>
      <c r="R16" s="94">
        <f>R$2*Q16</f>
        <v>77</v>
      </c>
      <c r="S16" s="95">
        <v>48</v>
      </c>
      <c r="T16" s="96">
        <v>12</v>
      </c>
      <c r="U16" s="97">
        <f>U$2*T16</f>
        <v>24</v>
      </c>
      <c r="V16" s="160">
        <v>50</v>
      </c>
      <c r="W16" s="156">
        <f t="shared" si="0"/>
        <v>2.5</v>
      </c>
      <c r="X16" s="156">
        <v>150</v>
      </c>
      <c r="Y16" s="161">
        <f>Y$2*X16</f>
        <v>1.5</v>
      </c>
      <c r="Z16" s="165">
        <v>63</v>
      </c>
      <c r="AA16" s="98">
        <v>15</v>
      </c>
      <c r="AB16" s="98">
        <f>AC16*(AA16-1)+Z16+Y16</f>
        <v>4257.5</v>
      </c>
      <c r="AC16" s="115">
        <f>I16+L16+O16+R16+U16+W16</f>
        <v>299.5</v>
      </c>
      <c r="AD16" s="99">
        <f>I$2*G16+L$2*J16+O$2*M16+R$2*P16+U$2*S16+W$2*V16+Y$2*X16</f>
        <v>1000</v>
      </c>
      <c r="AE16" s="62">
        <f t="shared" si="14"/>
        <v>20</v>
      </c>
      <c r="AF16" s="155">
        <f t="shared" si="15"/>
        <v>146</v>
      </c>
      <c r="AG16" s="62">
        <f t="shared" si="16"/>
        <v>15</v>
      </c>
      <c r="AH16" s="155">
        <f t="shared" si="17"/>
        <v>169</v>
      </c>
      <c r="AI16" s="62">
        <f t="shared" si="18"/>
        <v>48</v>
      </c>
      <c r="AJ16" s="155">
        <f t="shared" si="19"/>
        <v>243</v>
      </c>
      <c r="AK16" s="62">
        <f t="shared" si="20"/>
        <v>489</v>
      </c>
      <c r="AL16" s="62">
        <f t="shared" si="21"/>
        <v>1693</v>
      </c>
    </row>
    <row r="17" spans="1:38">
      <c r="A17" s="73">
        <v>15</v>
      </c>
      <c r="B17" s="70" t="s">
        <v>118</v>
      </c>
      <c r="C17" s="176">
        <v>1500</v>
      </c>
      <c r="D17" s="174">
        <v>310</v>
      </c>
      <c r="E17" s="171">
        <f t="shared" ref="E17:E68" si="32">C17+D17*(E$1-1)</f>
        <v>10490</v>
      </c>
      <c r="F17" s="171">
        <f t="shared" ref="F17:F68" si="33">C17+D17*(AA17-1)</f>
        <v>8940</v>
      </c>
      <c r="G17" s="85">
        <v>731</v>
      </c>
      <c r="H17" s="86">
        <v>87</v>
      </c>
      <c r="I17" s="87">
        <f t="shared" ref="I17:I74" si="34">I$2*H17</f>
        <v>87</v>
      </c>
      <c r="J17" s="88">
        <v>48</v>
      </c>
      <c r="K17" s="88">
        <v>1</v>
      </c>
      <c r="L17" s="88">
        <f t="shared" ref="L17:L74" si="35">L$2*K17</f>
        <v>2</v>
      </c>
      <c r="M17" s="89">
        <v>30</v>
      </c>
      <c r="N17" s="90">
        <v>9</v>
      </c>
      <c r="O17" s="91">
        <f t="shared" ref="O17:O74" si="36">O$2*N17</f>
        <v>108</v>
      </c>
      <c r="P17" s="92">
        <v>23</v>
      </c>
      <c r="Q17" s="93">
        <v>12</v>
      </c>
      <c r="R17" s="94">
        <f t="shared" ref="R17:R74" si="37">R$2*Q17</f>
        <v>84</v>
      </c>
      <c r="S17" s="95">
        <v>73</v>
      </c>
      <c r="T17" s="96">
        <v>13</v>
      </c>
      <c r="U17" s="97">
        <f t="shared" ref="U17:U74" si="38">U$2*T17</f>
        <v>26</v>
      </c>
      <c r="V17" s="160">
        <v>75</v>
      </c>
      <c r="W17" s="156">
        <v>3</v>
      </c>
      <c r="X17" s="156">
        <v>230</v>
      </c>
      <c r="Y17" s="161">
        <f t="shared" ref="Y17:Y74" si="39">Y$2*X17</f>
        <v>2.3000000000000003</v>
      </c>
      <c r="Z17" s="165">
        <v>63</v>
      </c>
      <c r="AA17" s="98">
        <v>25</v>
      </c>
      <c r="AB17" s="98">
        <f t="shared" ref="AB17:AB68" si="40">AC17*(AA17-1)+Z17+Y17</f>
        <v>7505.3</v>
      </c>
      <c r="AC17" s="115">
        <f t="shared" ref="AC17:AC74" si="41">I17+L17+O17+R17+U17+W17</f>
        <v>310</v>
      </c>
      <c r="AD17" s="99">
        <f t="shared" ref="AD17:AD68" si="42">I$2*G17+L$2*J17+O$2*M17+R$2*P17+U$2*S17+W$2*V17+Y$2*X17</f>
        <v>1500.05</v>
      </c>
      <c r="AE17" s="62">
        <f t="shared" si="14"/>
        <v>30</v>
      </c>
      <c r="AF17" s="155">
        <f t="shared" si="15"/>
        <v>246</v>
      </c>
      <c r="AG17" s="62">
        <f t="shared" si="16"/>
        <v>23</v>
      </c>
      <c r="AH17" s="155">
        <f t="shared" si="17"/>
        <v>311</v>
      </c>
      <c r="AI17" s="62">
        <f t="shared" si="18"/>
        <v>73</v>
      </c>
      <c r="AJ17" s="155">
        <f t="shared" si="19"/>
        <v>413</v>
      </c>
      <c r="AK17" s="62">
        <f t="shared" si="20"/>
        <v>731</v>
      </c>
      <c r="AL17" s="62">
        <f t="shared" si="21"/>
        <v>2819</v>
      </c>
    </row>
    <row r="18" spans="1:38">
      <c r="A18" s="73">
        <v>16</v>
      </c>
      <c r="B18" s="70" t="s">
        <v>119</v>
      </c>
      <c r="C18" s="176">
        <v>2000</v>
      </c>
      <c r="D18" s="174">
        <v>320</v>
      </c>
      <c r="E18" s="171">
        <f t="shared" si="32"/>
        <v>11280</v>
      </c>
      <c r="F18" s="171">
        <f t="shared" si="33"/>
        <v>12880</v>
      </c>
      <c r="G18" s="85">
        <v>975</v>
      </c>
      <c r="H18" s="86">
        <v>87</v>
      </c>
      <c r="I18" s="87">
        <f t="shared" si="34"/>
        <v>87</v>
      </c>
      <c r="J18" s="88">
        <v>63</v>
      </c>
      <c r="K18" s="88">
        <v>1</v>
      </c>
      <c r="L18" s="88">
        <f t="shared" si="35"/>
        <v>2</v>
      </c>
      <c r="M18" s="89">
        <v>40</v>
      </c>
      <c r="N18" s="90">
        <v>9</v>
      </c>
      <c r="O18" s="91">
        <f t="shared" si="36"/>
        <v>108</v>
      </c>
      <c r="P18" s="92">
        <v>31</v>
      </c>
      <c r="Q18" s="93">
        <v>13</v>
      </c>
      <c r="R18" s="94">
        <f t="shared" si="37"/>
        <v>91</v>
      </c>
      <c r="S18" s="95">
        <v>98</v>
      </c>
      <c r="T18" s="96">
        <v>13</v>
      </c>
      <c r="U18" s="97">
        <f t="shared" si="38"/>
        <v>26</v>
      </c>
      <c r="V18" s="160">
        <v>110</v>
      </c>
      <c r="W18" s="156">
        <f t="shared" si="0"/>
        <v>5.5</v>
      </c>
      <c r="Y18" s="161">
        <f t="shared" si="39"/>
        <v>0</v>
      </c>
      <c r="Z18" s="165">
        <v>63</v>
      </c>
      <c r="AA18" s="98">
        <v>35</v>
      </c>
      <c r="AB18" s="98">
        <f t="shared" si="40"/>
        <v>10926</v>
      </c>
      <c r="AC18" s="115">
        <f t="shared" si="41"/>
        <v>319.5</v>
      </c>
      <c r="AD18" s="99">
        <f t="shared" si="42"/>
        <v>1999.5</v>
      </c>
      <c r="AE18" s="62">
        <f t="shared" si="14"/>
        <v>40</v>
      </c>
      <c r="AF18" s="155">
        <f t="shared" si="15"/>
        <v>346</v>
      </c>
      <c r="AG18" s="62">
        <f t="shared" si="16"/>
        <v>31</v>
      </c>
      <c r="AH18" s="155">
        <f t="shared" si="17"/>
        <v>473</v>
      </c>
      <c r="AI18" s="62">
        <f t="shared" si="18"/>
        <v>98</v>
      </c>
      <c r="AJ18" s="155">
        <f t="shared" si="19"/>
        <v>482</v>
      </c>
      <c r="AK18" s="62">
        <f t="shared" si="20"/>
        <v>975</v>
      </c>
      <c r="AL18" s="62">
        <f t="shared" si="21"/>
        <v>3933</v>
      </c>
    </row>
    <row r="19" spans="1:38">
      <c r="A19" s="73">
        <v>17</v>
      </c>
      <c r="B19" s="70" t="s">
        <v>120</v>
      </c>
      <c r="C19" s="176">
        <v>800</v>
      </c>
      <c r="D19" s="174">
        <v>300</v>
      </c>
      <c r="E19" s="171">
        <f t="shared" si="32"/>
        <v>9500</v>
      </c>
      <c r="F19" s="171">
        <f t="shared" si="33"/>
        <v>5000</v>
      </c>
      <c r="G19" s="85">
        <v>389</v>
      </c>
      <c r="H19" s="86">
        <v>86</v>
      </c>
      <c r="I19" s="87">
        <f t="shared" si="34"/>
        <v>86</v>
      </c>
      <c r="J19" s="88">
        <v>27</v>
      </c>
      <c r="K19" s="88">
        <v>1</v>
      </c>
      <c r="L19" s="88">
        <f t="shared" si="35"/>
        <v>2</v>
      </c>
      <c r="M19" s="89">
        <v>16</v>
      </c>
      <c r="N19" s="90">
        <v>9</v>
      </c>
      <c r="O19" s="91">
        <f t="shared" si="36"/>
        <v>108</v>
      </c>
      <c r="P19" s="92">
        <v>12</v>
      </c>
      <c r="Q19" s="93">
        <v>11</v>
      </c>
      <c r="R19" s="94">
        <f t="shared" si="37"/>
        <v>77</v>
      </c>
      <c r="S19" s="95">
        <v>39</v>
      </c>
      <c r="T19" s="96">
        <v>12</v>
      </c>
      <c r="U19" s="97">
        <f t="shared" si="38"/>
        <v>24</v>
      </c>
      <c r="V19" s="160">
        <v>50</v>
      </c>
      <c r="W19" s="156">
        <f t="shared" si="0"/>
        <v>2.5</v>
      </c>
      <c r="Y19" s="161">
        <f t="shared" si="39"/>
        <v>0</v>
      </c>
      <c r="Z19" s="165">
        <v>64</v>
      </c>
      <c r="AA19" s="98">
        <v>15</v>
      </c>
      <c r="AB19" s="98">
        <f t="shared" si="40"/>
        <v>4257</v>
      </c>
      <c r="AC19" s="115">
        <f t="shared" si="41"/>
        <v>299.5</v>
      </c>
      <c r="AD19" s="99">
        <f t="shared" si="42"/>
        <v>799.5</v>
      </c>
      <c r="AE19" s="62">
        <f t="shared" si="14"/>
        <v>16</v>
      </c>
      <c r="AF19" s="155">
        <f t="shared" si="15"/>
        <v>142</v>
      </c>
      <c r="AG19" s="62">
        <f t="shared" si="16"/>
        <v>12</v>
      </c>
      <c r="AH19" s="155">
        <f t="shared" si="17"/>
        <v>166</v>
      </c>
      <c r="AI19" s="62">
        <f t="shared" si="18"/>
        <v>39</v>
      </c>
      <c r="AJ19" s="155">
        <f t="shared" si="19"/>
        <v>228</v>
      </c>
      <c r="AK19" s="62">
        <f t="shared" si="20"/>
        <v>389</v>
      </c>
      <c r="AL19" s="62">
        <f t="shared" si="21"/>
        <v>1593</v>
      </c>
    </row>
    <row r="20" spans="1:38">
      <c r="A20" s="73">
        <v>18</v>
      </c>
      <c r="B20" s="70" t="s">
        <v>121</v>
      </c>
      <c r="C20" s="176">
        <v>1200</v>
      </c>
      <c r="D20" s="174">
        <v>310</v>
      </c>
      <c r="E20" s="171">
        <f t="shared" si="32"/>
        <v>10190</v>
      </c>
      <c r="F20" s="171">
        <f t="shared" si="33"/>
        <v>8640</v>
      </c>
      <c r="G20" s="85">
        <v>579</v>
      </c>
      <c r="H20" s="86">
        <v>86</v>
      </c>
      <c r="I20" s="87">
        <f t="shared" si="34"/>
        <v>86</v>
      </c>
      <c r="J20" s="88">
        <v>39</v>
      </c>
      <c r="K20" s="88">
        <v>1</v>
      </c>
      <c r="L20" s="88">
        <f t="shared" si="35"/>
        <v>2</v>
      </c>
      <c r="M20" s="89">
        <v>24</v>
      </c>
      <c r="N20" s="90">
        <v>9</v>
      </c>
      <c r="O20" s="91">
        <f t="shared" si="36"/>
        <v>108</v>
      </c>
      <c r="P20" s="92">
        <v>19</v>
      </c>
      <c r="Q20" s="93">
        <v>12</v>
      </c>
      <c r="R20" s="94">
        <f t="shared" si="37"/>
        <v>84</v>
      </c>
      <c r="S20" s="95">
        <v>59</v>
      </c>
      <c r="T20" s="96">
        <v>13</v>
      </c>
      <c r="U20" s="97">
        <f t="shared" si="38"/>
        <v>26</v>
      </c>
      <c r="V20" s="160">
        <v>75</v>
      </c>
      <c r="W20" s="156">
        <f t="shared" si="0"/>
        <v>3.75</v>
      </c>
      <c r="Y20" s="161">
        <f t="shared" si="39"/>
        <v>0</v>
      </c>
      <c r="Z20" s="165">
        <v>64</v>
      </c>
      <c r="AA20" s="98">
        <v>25</v>
      </c>
      <c r="AB20" s="98">
        <f t="shared" si="40"/>
        <v>7498</v>
      </c>
      <c r="AC20" s="115">
        <f t="shared" si="41"/>
        <v>309.75</v>
      </c>
      <c r="AD20" s="99">
        <f t="shared" si="42"/>
        <v>1199.75</v>
      </c>
      <c r="AE20" s="62">
        <f t="shared" si="14"/>
        <v>24</v>
      </c>
      <c r="AF20" s="155">
        <f t="shared" si="15"/>
        <v>240</v>
      </c>
      <c r="AG20" s="62">
        <f t="shared" si="16"/>
        <v>19</v>
      </c>
      <c r="AH20" s="155">
        <f t="shared" si="17"/>
        <v>307</v>
      </c>
      <c r="AI20" s="62">
        <f t="shared" si="18"/>
        <v>59</v>
      </c>
      <c r="AJ20" s="155">
        <f t="shared" si="19"/>
        <v>393</v>
      </c>
      <c r="AK20" s="62">
        <f t="shared" si="20"/>
        <v>579</v>
      </c>
      <c r="AL20" s="62">
        <f t="shared" si="21"/>
        <v>2643</v>
      </c>
    </row>
    <row r="21" spans="1:38">
      <c r="A21" s="73">
        <v>19</v>
      </c>
      <c r="B21" s="70" t="s">
        <v>122</v>
      </c>
      <c r="C21" s="176">
        <v>1600</v>
      </c>
      <c r="D21" s="174">
        <v>320</v>
      </c>
      <c r="E21" s="171">
        <f t="shared" si="32"/>
        <v>10880</v>
      </c>
      <c r="F21" s="171">
        <f t="shared" si="33"/>
        <v>12480</v>
      </c>
      <c r="G21" s="85">
        <v>775</v>
      </c>
      <c r="H21" s="86">
        <v>87</v>
      </c>
      <c r="I21" s="87">
        <f t="shared" si="34"/>
        <v>87</v>
      </c>
      <c r="J21" s="88">
        <v>51</v>
      </c>
      <c r="K21" s="88">
        <v>1</v>
      </c>
      <c r="L21" s="88">
        <f t="shared" si="35"/>
        <v>2</v>
      </c>
      <c r="M21" s="89">
        <v>32</v>
      </c>
      <c r="N21" s="90">
        <v>9</v>
      </c>
      <c r="O21" s="91">
        <f t="shared" si="36"/>
        <v>108</v>
      </c>
      <c r="P21" s="92">
        <v>25</v>
      </c>
      <c r="Q21" s="93">
        <v>13</v>
      </c>
      <c r="R21" s="94">
        <f t="shared" si="37"/>
        <v>91</v>
      </c>
      <c r="S21" s="95">
        <v>79</v>
      </c>
      <c r="T21" s="96">
        <v>13</v>
      </c>
      <c r="U21" s="97">
        <f t="shared" si="38"/>
        <v>26</v>
      </c>
      <c r="V21" s="160">
        <v>110</v>
      </c>
      <c r="W21" s="156">
        <f t="shared" si="0"/>
        <v>5.5</v>
      </c>
      <c r="Y21" s="161">
        <f t="shared" si="39"/>
        <v>0</v>
      </c>
      <c r="Z21" s="165">
        <v>64</v>
      </c>
      <c r="AA21" s="98">
        <v>35</v>
      </c>
      <c r="AB21" s="98">
        <f t="shared" si="40"/>
        <v>10927</v>
      </c>
      <c r="AC21" s="115">
        <f t="shared" si="41"/>
        <v>319.5</v>
      </c>
      <c r="AD21" s="99">
        <f t="shared" si="42"/>
        <v>1599.5</v>
      </c>
      <c r="AE21" s="62">
        <f t="shared" si="14"/>
        <v>32</v>
      </c>
      <c r="AF21" s="155">
        <f t="shared" si="15"/>
        <v>338</v>
      </c>
      <c r="AG21" s="62">
        <f t="shared" si="16"/>
        <v>25</v>
      </c>
      <c r="AH21" s="155">
        <f t="shared" si="17"/>
        <v>467</v>
      </c>
      <c r="AI21" s="62">
        <f t="shared" si="18"/>
        <v>79</v>
      </c>
      <c r="AJ21" s="155">
        <f t="shared" si="19"/>
        <v>443</v>
      </c>
      <c r="AK21" s="62">
        <f t="shared" si="20"/>
        <v>775</v>
      </c>
      <c r="AL21" s="62">
        <f t="shared" si="21"/>
        <v>3733</v>
      </c>
    </row>
    <row r="22" spans="1:38">
      <c r="A22" s="73">
        <v>20</v>
      </c>
      <c r="B22" s="70" t="s">
        <v>123</v>
      </c>
      <c r="C22" s="176">
        <v>1100</v>
      </c>
      <c r="D22" s="174">
        <v>303</v>
      </c>
      <c r="E22" s="171">
        <f t="shared" si="32"/>
        <v>9887</v>
      </c>
      <c r="F22" s="171">
        <f t="shared" si="33"/>
        <v>5342</v>
      </c>
      <c r="G22" s="85">
        <v>525</v>
      </c>
      <c r="H22" s="86">
        <v>76</v>
      </c>
      <c r="I22" s="87">
        <f t="shared" si="34"/>
        <v>76</v>
      </c>
      <c r="J22" s="88">
        <v>35</v>
      </c>
      <c r="K22" s="88">
        <v>1</v>
      </c>
      <c r="L22" s="88">
        <f t="shared" si="35"/>
        <v>2</v>
      </c>
      <c r="M22" s="89">
        <v>26</v>
      </c>
      <c r="N22" s="90">
        <v>12</v>
      </c>
      <c r="O22" s="91">
        <f t="shared" si="36"/>
        <v>144</v>
      </c>
      <c r="P22" s="92">
        <v>15</v>
      </c>
      <c r="Q22" s="93">
        <v>9</v>
      </c>
      <c r="R22" s="94">
        <f t="shared" si="37"/>
        <v>63</v>
      </c>
      <c r="S22" s="95">
        <v>42</v>
      </c>
      <c r="T22" s="96">
        <v>7</v>
      </c>
      <c r="U22" s="97">
        <f t="shared" si="38"/>
        <v>14</v>
      </c>
      <c r="V22" s="160">
        <v>75</v>
      </c>
      <c r="W22" s="156">
        <f t="shared" si="0"/>
        <v>3.75</v>
      </c>
      <c r="Y22" s="161">
        <f t="shared" si="39"/>
        <v>0</v>
      </c>
      <c r="Z22" s="165">
        <v>0</v>
      </c>
      <c r="AA22" s="98">
        <v>15</v>
      </c>
      <c r="AB22" s="98">
        <f t="shared" si="40"/>
        <v>4238.5</v>
      </c>
      <c r="AC22" s="115">
        <f t="shared" si="41"/>
        <v>302.75</v>
      </c>
      <c r="AD22" s="99">
        <f t="shared" si="42"/>
        <v>1099.75</v>
      </c>
      <c r="AE22" s="62">
        <f t="shared" si="14"/>
        <v>26</v>
      </c>
      <c r="AF22" s="155">
        <f t="shared" si="15"/>
        <v>194</v>
      </c>
      <c r="AG22" s="62">
        <f t="shared" si="16"/>
        <v>15</v>
      </c>
      <c r="AH22" s="155">
        <f t="shared" si="17"/>
        <v>141</v>
      </c>
      <c r="AI22" s="62">
        <f t="shared" si="18"/>
        <v>42</v>
      </c>
      <c r="AJ22" s="155">
        <f t="shared" si="19"/>
        <v>100</v>
      </c>
      <c r="AK22" s="62">
        <f t="shared" si="20"/>
        <v>525</v>
      </c>
      <c r="AL22" s="62">
        <f t="shared" si="21"/>
        <v>1589</v>
      </c>
    </row>
    <row r="23" spans="1:38">
      <c r="A23" s="73">
        <v>21</v>
      </c>
      <c r="B23" s="70" t="s">
        <v>124</v>
      </c>
      <c r="C23" s="176">
        <v>1650</v>
      </c>
      <c r="D23" s="174">
        <v>315</v>
      </c>
      <c r="E23" s="171">
        <f t="shared" si="32"/>
        <v>10785</v>
      </c>
      <c r="F23" s="171">
        <f t="shared" si="33"/>
        <v>9210</v>
      </c>
      <c r="G23" s="85">
        <v>786</v>
      </c>
      <c r="H23" s="86">
        <v>80</v>
      </c>
      <c r="I23" s="87">
        <f t="shared" si="34"/>
        <v>80</v>
      </c>
      <c r="J23" s="88">
        <v>52</v>
      </c>
      <c r="K23" s="88">
        <v>1</v>
      </c>
      <c r="L23" s="88">
        <f t="shared" si="35"/>
        <v>2</v>
      </c>
      <c r="M23" s="89">
        <v>39</v>
      </c>
      <c r="N23" s="90">
        <v>12</v>
      </c>
      <c r="O23" s="91">
        <f t="shared" si="36"/>
        <v>144</v>
      </c>
      <c r="P23" s="92">
        <v>23</v>
      </c>
      <c r="Q23" s="93">
        <v>10</v>
      </c>
      <c r="R23" s="94">
        <f t="shared" si="37"/>
        <v>70</v>
      </c>
      <c r="S23" s="95">
        <v>63</v>
      </c>
      <c r="T23" s="96">
        <v>7</v>
      </c>
      <c r="U23" s="97">
        <f t="shared" si="38"/>
        <v>14</v>
      </c>
      <c r="V23" s="160">
        <v>100</v>
      </c>
      <c r="W23" s="156">
        <f t="shared" si="0"/>
        <v>5</v>
      </c>
      <c r="Y23" s="161">
        <f t="shared" si="39"/>
        <v>0</v>
      </c>
      <c r="Z23" s="165">
        <v>0</v>
      </c>
      <c r="AA23" s="98">
        <v>25</v>
      </c>
      <c r="AB23" s="98">
        <f t="shared" si="40"/>
        <v>7560</v>
      </c>
      <c r="AC23" s="115">
        <f t="shared" si="41"/>
        <v>315</v>
      </c>
      <c r="AD23" s="99">
        <f t="shared" si="42"/>
        <v>1650</v>
      </c>
      <c r="AE23" s="62">
        <f t="shared" si="14"/>
        <v>39</v>
      </c>
      <c r="AF23" s="155">
        <f t="shared" si="15"/>
        <v>327</v>
      </c>
      <c r="AG23" s="62">
        <f t="shared" si="16"/>
        <v>23</v>
      </c>
      <c r="AH23" s="155">
        <f t="shared" si="17"/>
        <v>263</v>
      </c>
      <c r="AI23" s="62">
        <f t="shared" si="18"/>
        <v>63</v>
      </c>
      <c r="AJ23" s="155">
        <f t="shared" si="19"/>
        <v>170</v>
      </c>
      <c r="AK23" s="62">
        <f t="shared" si="20"/>
        <v>786</v>
      </c>
      <c r="AL23" s="62">
        <f t="shared" si="21"/>
        <v>2706</v>
      </c>
    </row>
    <row r="24" spans="1:38">
      <c r="A24" s="73">
        <v>22</v>
      </c>
      <c r="B24" s="70" t="s">
        <v>125</v>
      </c>
      <c r="C24" s="176">
        <v>2200</v>
      </c>
      <c r="D24" s="174">
        <v>329</v>
      </c>
      <c r="E24" s="171">
        <f t="shared" si="32"/>
        <v>11741</v>
      </c>
      <c r="F24" s="171">
        <f t="shared" si="33"/>
        <v>24901</v>
      </c>
      <c r="G24" s="85">
        <v>1051</v>
      </c>
      <c r="H24" s="86">
        <v>80</v>
      </c>
      <c r="I24" s="87">
        <f t="shared" si="34"/>
        <v>80</v>
      </c>
      <c r="J24" s="88">
        <v>70</v>
      </c>
      <c r="K24" s="88">
        <v>1</v>
      </c>
      <c r="L24" s="88">
        <f t="shared" si="35"/>
        <v>2</v>
      </c>
      <c r="M24" s="89">
        <v>52</v>
      </c>
      <c r="N24" s="90">
        <v>13</v>
      </c>
      <c r="O24" s="91">
        <f t="shared" si="36"/>
        <v>156</v>
      </c>
      <c r="P24" s="92">
        <v>30</v>
      </c>
      <c r="Q24" s="93">
        <v>10</v>
      </c>
      <c r="R24" s="94">
        <f t="shared" si="37"/>
        <v>70</v>
      </c>
      <c r="S24" s="95">
        <v>84</v>
      </c>
      <c r="T24" s="96">
        <v>7</v>
      </c>
      <c r="U24" s="97">
        <f t="shared" si="38"/>
        <v>14</v>
      </c>
      <c r="V24" s="160">
        <v>145</v>
      </c>
      <c r="W24" s="156">
        <f t="shared" si="0"/>
        <v>7.25</v>
      </c>
      <c r="Y24" s="161">
        <f t="shared" si="39"/>
        <v>0</v>
      </c>
      <c r="Z24" s="165">
        <v>0</v>
      </c>
      <c r="AA24" s="98">
        <v>70</v>
      </c>
      <c r="AB24" s="98">
        <f t="shared" si="40"/>
        <v>22718.25</v>
      </c>
      <c r="AC24" s="115">
        <f t="shared" si="41"/>
        <v>329.25</v>
      </c>
      <c r="AD24" s="99">
        <f t="shared" si="42"/>
        <v>2200.25</v>
      </c>
      <c r="AE24" s="62">
        <f t="shared" si="14"/>
        <v>52</v>
      </c>
      <c r="AF24" s="155">
        <f t="shared" si="15"/>
        <v>949</v>
      </c>
      <c r="AG24" s="62">
        <f t="shared" si="16"/>
        <v>30</v>
      </c>
      <c r="AH24" s="155">
        <f t="shared" si="17"/>
        <v>720</v>
      </c>
      <c r="AI24" s="62">
        <f t="shared" si="18"/>
        <v>84</v>
      </c>
      <c r="AJ24" s="155">
        <f t="shared" si="19"/>
        <v>544</v>
      </c>
      <c r="AK24" s="62">
        <f t="shared" si="20"/>
        <v>1051</v>
      </c>
      <c r="AL24" s="62">
        <f t="shared" si="21"/>
        <v>6571</v>
      </c>
    </row>
    <row r="25" spans="1:38">
      <c r="A25" s="73">
        <v>23</v>
      </c>
      <c r="B25" s="70" t="s">
        <v>126</v>
      </c>
      <c r="C25" s="176">
        <v>850</v>
      </c>
      <c r="D25" s="174">
        <v>303</v>
      </c>
      <c r="E25" s="171">
        <f t="shared" si="32"/>
        <v>9637</v>
      </c>
      <c r="F25" s="171">
        <f t="shared" si="33"/>
        <v>5092</v>
      </c>
      <c r="G25" s="85">
        <v>409</v>
      </c>
      <c r="H25" s="86">
        <v>76</v>
      </c>
      <c r="I25" s="87">
        <f t="shared" si="34"/>
        <v>76</v>
      </c>
      <c r="J25" s="88">
        <v>26</v>
      </c>
      <c r="K25" s="88">
        <v>1</v>
      </c>
      <c r="L25" s="88">
        <f t="shared" si="35"/>
        <v>2</v>
      </c>
      <c r="M25" s="89">
        <v>20</v>
      </c>
      <c r="N25" s="90">
        <v>12</v>
      </c>
      <c r="O25" s="91">
        <f t="shared" si="36"/>
        <v>144</v>
      </c>
      <c r="P25" s="92">
        <v>11</v>
      </c>
      <c r="Q25" s="93">
        <v>9</v>
      </c>
      <c r="R25" s="94">
        <f t="shared" si="37"/>
        <v>63</v>
      </c>
      <c r="S25" s="95">
        <v>34</v>
      </c>
      <c r="T25" s="96">
        <v>7</v>
      </c>
      <c r="U25" s="97">
        <f t="shared" si="38"/>
        <v>14</v>
      </c>
      <c r="V25" s="160">
        <v>75</v>
      </c>
      <c r="W25" s="156">
        <f t="shared" si="0"/>
        <v>3.75</v>
      </c>
      <c r="Y25" s="161">
        <f t="shared" si="39"/>
        <v>0</v>
      </c>
      <c r="Z25" s="165">
        <v>0</v>
      </c>
      <c r="AA25" s="98">
        <v>15</v>
      </c>
      <c r="AB25" s="98">
        <f t="shared" si="40"/>
        <v>4238.5</v>
      </c>
      <c r="AC25" s="115">
        <f t="shared" si="41"/>
        <v>302.75</v>
      </c>
      <c r="AD25" s="99">
        <f t="shared" si="42"/>
        <v>849.75</v>
      </c>
      <c r="AE25" s="62">
        <f t="shared" si="14"/>
        <v>20</v>
      </c>
      <c r="AF25" s="155">
        <f t="shared" si="15"/>
        <v>188</v>
      </c>
      <c r="AG25" s="62">
        <f t="shared" si="16"/>
        <v>11</v>
      </c>
      <c r="AH25" s="155">
        <f t="shared" si="17"/>
        <v>137</v>
      </c>
      <c r="AI25" s="62">
        <f t="shared" si="18"/>
        <v>34</v>
      </c>
      <c r="AJ25" s="155">
        <f t="shared" si="19"/>
        <v>189</v>
      </c>
      <c r="AK25" s="62">
        <f t="shared" si="20"/>
        <v>409</v>
      </c>
      <c r="AL25" s="62">
        <f t="shared" si="21"/>
        <v>1473</v>
      </c>
    </row>
    <row r="26" spans="1:38">
      <c r="A26" s="73">
        <v>24</v>
      </c>
      <c r="B26" s="70" t="s">
        <v>127</v>
      </c>
      <c r="C26" s="176">
        <v>1275</v>
      </c>
      <c r="D26" s="174">
        <v>315</v>
      </c>
      <c r="E26" s="171">
        <f t="shared" si="32"/>
        <v>10410</v>
      </c>
      <c r="F26" s="171">
        <f t="shared" si="33"/>
        <v>8835</v>
      </c>
      <c r="G26" s="85">
        <v>615</v>
      </c>
      <c r="H26" s="86">
        <v>80</v>
      </c>
      <c r="I26" s="87">
        <f t="shared" si="34"/>
        <v>80</v>
      </c>
      <c r="J26" s="88">
        <v>40</v>
      </c>
      <c r="K26" s="88">
        <v>1</v>
      </c>
      <c r="L26" s="88">
        <f t="shared" si="35"/>
        <v>2</v>
      </c>
      <c r="M26" s="89">
        <v>30</v>
      </c>
      <c r="N26" s="90">
        <v>12</v>
      </c>
      <c r="O26" s="91">
        <f t="shared" si="36"/>
        <v>144</v>
      </c>
      <c r="P26" s="92">
        <v>17</v>
      </c>
      <c r="Q26" s="93">
        <v>10</v>
      </c>
      <c r="R26" s="94">
        <f t="shared" si="37"/>
        <v>70</v>
      </c>
      <c r="S26" s="95">
        <v>48</v>
      </c>
      <c r="T26" s="96">
        <v>7</v>
      </c>
      <c r="U26" s="97">
        <f t="shared" si="38"/>
        <v>14</v>
      </c>
      <c r="V26" s="160">
        <v>100</v>
      </c>
      <c r="W26" s="156">
        <f t="shared" si="0"/>
        <v>5</v>
      </c>
      <c r="Y26" s="161">
        <f t="shared" si="39"/>
        <v>0</v>
      </c>
      <c r="Z26" s="165">
        <v>0</v>
      </c>
      <c r="AA26" s="98">
        <v>25</v>
      </c>
      <c r="AB26" s="98">
        <f t="shared" si="40"/>
        <v>7560</v>
      </c>
      <c r="AC26" s="115">
        <f t="shared" si="41"/>
        <v>315</v>
      </c>
      <c r="AD26" s="99">
        <f t="shared" si="42"/>
        <v>1275</v>
      </c>
      <c r="AE26" s="62">
        <f t="shared" si="14"/>
        <v>30</v>
      </c>
      <c r="AF26" s="155">
        <f t="shared" si="15"/>
        <v>318</v>
      </c>
      <c r="AG26" s="62">
        <f t="shared" si="16"/>
        <v>17</v>
      </c>
      <c r="AH26" s="155">
        <f t="shared" si="17"/>
        <v>257</v>
      </c>
      <c r="AI26" s="62">
        <f t="shared" si="18"/>
        <v>48</v>
      </c>
      <c r="AJ26" s="155">
        <f t="shared" si="19"/>
        <v>287</v>
      </c>
      <c r="AK26" s="62">
        <f t="shared" si="20"/>
        <v>615</v>
      </c>
      <c r="AL26" s="62">
        <f t="shared" si="21"/>
        <v>2535</v>
      </c>
    </row>
    <row r="27" spans="1:38">
      <c r="A27" s="73">
        <v>25</v>
      </c>
      <c r="B27" s="70" t="s">
        <v>128</v>
      </c>
      <c r="C27" s="176">
        <v>1700</v>
      </c>
      <c r="D27" s="174">
        <v>329</v>
      </c>
      <c r="E27" s="171">
        <f t="shared" si="32"/>
        <v>11241</v>
      </c>
      <c r="F27" s="171">
        <f t="shared" si="33"/>
        <v>24401</v>
      </c>
      <c r="G27" s="85">
        <v>820</v>
      </c>
      <c r="H27" s="86">
        <v>80</v>
      </c>
      <c r="I27" s="87">
        <f t="shared" si="34"/>
        <v>80</v>
      </c>
      <c r="J27" s="88">
        <v>50</v>
      </c>
      <c r="K27" s="88">
        <v>1</v>
      </c>
      <c r="L27" s="88">
        <f t="shared" si="35"/>
        <v>2</v>
      </c>
      <c r="M27" s="89">
        <v>40</v>
      </c>
      <c r="N27" s="90">
        <v>13</v>
      </c>
      <c r="O27" s="91">
        <f t="shared" si="36"/>
        <v>156</v>
      </c>
      <c r="P27" s="92">
        <v>23</v>
      </c>
      <c r="Q27" s="93">
        <v>10</v>
      </c>
      <c r="R27" s="94">
        <f t="shared" si="37"/>
        <v>70</v>
      </c>
      <c r="S27" s="95">
        <v>66</v>
      </c>
      <c r="T27" s="96">
        <v>7</v>
      </c>
      <c r="U27" s="97">
        <f t="shared" si="38"/>
        <v>14</v>
      </c>
      <c r="V27" s="160">
        <v>145</v>
      </c>
      <c r="W27" s="156">
        <f t="shared" si="0"/>
        <v>7.25</v>
      </c>
      <c r="Y27" s="161">
        <f t="shared" si="39"/>
        <v>0</v>
      </c>
      <c r="Z27" s="165">
        <v>0</v>
      </c>
      <c r="AA27" s="98">
        <v>70</v>
      </c>
      <c r="AB27" s="98">
        <f t="shared" si="40"/>
        <v>22718.25</v>
      </c>
      <c r="AC27" s="115">
        <f t="shared" si="41"/>
        <v>329.25</v>
      </c>
      <c r="AD27" s="99">
        <f t="shared" si="42"/>
        <v>1700.25</v>
      </c>
      <c r="AE27" s="62">
        <f t="shared" si="14"/>
        <v>40</v>
      </c>
      <c r="AF27" s="155">
        <f t="shared" si="15"/>
        <v>937</v>
      </c>
      <c r="AG27" s="62">
        <f t="shared" si="16"/>
        <v>23</v>
      </c>
      <c r="AH27" s="155">
        <f t="shared" si="17"/>
        <v>713</v>
      </c>
      <c r="AI27" s="62">
        <f t="shared" si="18"/>
        <v>66</v>
      </c>
      <c r="AJ27" s="155">
        <f t="shared" si="19"/>
        <v>543</v>
      </c>
      <c r="AK27" s="62">
        <f t="shared" si="20"/>
        <v>820</v>
      </c>
      <c r="AL27" s="62">
        <f t="shared" si="21"/>
        <v>6340</v>
      </c>
    </row>
    <row r="28" spans="1:38">
      <c r="A28" s="73">
        <v>26</v>
      </c>
      <c r="B28" s="70" t="s">
        <v>129</v>
      </c>
      <c r="C28" s="176">
        <v>1100</v>
      </c>
      <c r="D28" s="174">
        <v>303</v>
      </c>
      <c r="E28" s="171">
        <f t="shared" si="32"/>
        <v>9887</v>
      </c>
      <c r="F28" s="171">
        <f t="shared" si="33"/>
        <v>5342</v>
      </c>
      <c r="G28" s="85">
        <v>564</v>
      </c>
      <c r="H28" s="86">
        <v>82</v>
      </c>
      <c r="I28" s="87">
        <f t="shared" si="34"/>
        <v>82</v>
      </c>
      <c r="J28" s="88">
        <v>36</v>
      </c>
      <c r="K28" s="88">
        <v>1</v>
      </c>
      <c r="L28" s="88">
        <f t="shared" si="35"/>
        <v>2</v>
      </c>
      <c r="M28" s="89">
        <v>20</v>
      </c>
      <c r="N28" s="90">
        <v>9</v>
      </c>
      <c r="O28" s="91">
        <f t="shared" si="36"/>
        <v>108</v>
      </c>
      <c r="P28" s="92">
        <v>18</v>
      </c>
      <c r="Q28" s="93">
        <v>13</v>
      </c>
      <c r="R28" s="94">
        <f t="shared" si="37"/>
        <v>91</v>
      </c>
      <c r="S28" s="95">
        <v>47</v>
      </c>
      <c r="T28" s="96">
        <v>8</v>
      </c>
      <c r="U28" s="97">
        <f t="shared" si="38"/>
        <v>16</v>
      </c>
      <c r="V28" s="160">
        <v>75</v>
      </c>
      <c r="W28" s="156">
        <f t="shared" si="0"/>
        <v>3.75</v>
      </c>
      <c r="Y28" s="161">
        <f t="shared" si="39"/>
        <v>0</v>
      </c>
      <c r="Z28" s="165">
        <v>84</v>
      </c>
      <c r="AA28" s="98">
        <v>15</v>
      </c>
      <c r="AB28" s="98">
        <f t="shared" si="40"/>
        <v>4322.5</v>
      </c>
      <c r="AC28" s="115">
        <f t="shared" si="41"/>
        <v>302.75</v>
      </c>
      <c r="AD28" s="99">
        <f t="shared" si="42"/>
        <v>1099.75</v>
      </c>
      <c r="AE28" s="62">
        <f t="shared" si="14"/>
        <v>20</v>
      </c>
      <c r="AF28" s="155">
        <f t="shared" si="15"/>
        <v>146</v>
      </c>
      <c r="AG28" s="62">
        <f t="shared" si="16"/>
        <v>18</v>
      </c>
      <c r="AH28" s="155">
        <f t="shared" si="17"/>
        <v>200</v>
      </c>
      <c r="AI28" s="62">
        <f t="shared" si="18"/>
        <v>47</v>
      </c>
      <c r="AJ28" s="155">
        <f t="shared" si="19"/>
        <v>202</v>
      </c>
      <c r="AK28" s="62">
        <f t="shared" si="20"/>
        <v>564</v>
      </c>
      <c r="AL28" s="62">
        <f t="shared" si="21"/>
        <v>1712</v>
      </c>
    </row>
    <row r="29" spans="1:38">
      <c r="A29" s="73">
        <v>27</v>
      </c>
      <c r="B29" s="70" t="s">
        <v>130</v>
      </c>
      <c r="C29" s="176">
        <v>1650</v>
      </c>
      <c r="D29" s="174">
        <v>315</v>
      </c>
      <c r="E29" s="171">
        <f t="shared" si="32"/>
        <v>10785</v>
      </c>
      <c r="F29" s="171">
        <f t="shared" si="33"/>
        <v>9210</v>
      </c>
      <c r="G29" s="85">
        <v>846</v>
      </c>
      <c r="H29" s="86">
        <v>84</v>
      </c>
      <c r="I29" s="87">
        <f t="shared" si="34"/>
        <v>84</v>
      </c>
      <c r="J29" s="88">
        <v>54</v>
      </c>
      <c r="K29" s="88">
        <v>1</v>
      </c>
      <c r="L29" s="88">
        <f t="shared" si="35"/>
        <v>2</v>
      </c>
      <c r="M29" s="89">
        <v>30</v>
      </c>
      <c r="N29" s="90">
        <v>9</v>
      </c>
      <c r="O29" s="91">
        <f t="shared" si="36"/>
        <v>108</v>
      </c>
      <c r="P29" s="92">
        <v>27</v>
      </c>
      <c r="Q29" s="93">
        <v>14</v>
      </c>
      <c r="R29" s="94">
        <f t="shared" si="37"/>
        <v>98</v>
      </c>
      <c r="S29" s="95">
        <v>71</v>
      </c>
      <c r="T29" s="96">
        <v>9</v>
      </c>
      <c r="U29" s="97">
        <f t="shared" si="38"/>
        <v>18</v>
      </c>
      <c r="V29" s="160">
        <v>100</v>
      </c>
      <c r="W29" s="156">
        <f t="shared" si="0"/>
        <v>5</v>
      </c>
      <c r="Y29" s="161">
        <f t="shared" si="39"/>
        <v>0</v>
      </c>
      <c r="Z29" s="165">
        <v>84</v>
      </c>
      <c r="AA29" s="98">
        <v>25</v>
      </c>
      <c r="AB29" s="98">
        <f t="shared" si="40"/>
        <v>7644</v>
      </c>
      <c r="AC29" s="115">
        <f t="shared" si="41"/>
        <v>315</v>
      </c>
      <c r="AD29" s="99">
        <f t="shared" si="42"/>
        <v>1650</v>
      </c>
      <c r="AE29" s="62">
        <f t="shared" si="14"/>
        <v>30</v>
      </c>
      <c r="AF29" s="155">
        <f t="shared" si="15"/>
        <v>246</v>
      </c>
      <c r="AG29" s="62">
        <f t="shared" si="16"/>
        <v>27</v>
      </c>
      <c r="AH29" s="155">
        <f t="shared" si="17"/>
        <v>363</v>
      </c>
      <c r="AI29" s="62">
        <f t="shared" si="18"/>
        <v>71</v>
      </c>
      <c r="AJ29" s="155">
        <f t="shared" si="19"/>
        <v>284</v>
      </c>
      <c r="AK29" s="62">
        <f t="shared" si="20"/>
        <v>846</v>
      </c>
      <c r="AL29" s="62">
        <f t="shared" si="21"/>
        <v>2862</v>
      </c>
    </row>
    <row r="30" spans="1:38">
      <c r="A30" s="73">
        <v>28</v>
      </c>
      <c r="B30" s="70" t="s">
        <v>131</v>
      </c>
      <c r="C30" s="176">
        <v>2200</v>
      </c>
      <c r="D30" s="174">
        <v>329</v>
      </c>
      <c r="E30" s="171">
        <f t="shared" si="32"/>
        <v>11741</v>
      </c>
      <c r="F30" s="171">
        <f t="shared" si="33"/>
        <v>24901</v>
      </c>
      <c r="G30" s="85">
        <v>1129</v>
      </c>
      <c r="H30" s="86">
        <v>87</v>
      </c>
      <c r="I30" s="87">
        <f t="shared" si="34"/>
        <v>87</v>
      </c>
      <c r="J30" s="88">
        <v>72</v>
      </c>
      <c r="K30" s="88">
        <v>1</v>
      </c>
      <c r="L30" s="88">
        <f t="shared" si="35"/>
        <v>2</v>
      </c>
      <c r="M30" s="89">
        <v>40</v>
      </c>
      <c r="N30" s="90">
        <v>9</v>
      </c>
      <c r="O30" s="91">
        <f t="shared" si="36"/>
        <v>108</v>
      </c>
      <c r="P30" s="92">
        <v>36</v>
      </c>
      <c r="Q30" s="93">
        <v>15</v>
      </c>
      <c r="R30" s="94">
        <f t="shared" si="37"/>
        <v>105</v>
      </c>
      <c r="S30" s="95">
        <v>94</v>
      </c>
      <c r="T30" s="96">
        <v>10</v>
      </c>
      <c r="U30" s="97">
        <f t="shared" si="38"/>
        <v>20</v>
      </c>
      <c r="V30" s="160">
        <v>135</v>
      </c>
      <c r="W30" s="156">
        <f t="shared" si="0"/>
        <v>6.75</v>
      </c>
      <c r="Y30" s="161">
        <f t="shared" si="39"/>
        <v>0</v>
      </c>
      <c r="Z30" s="165">
        <v>84</v>
      </c>
      <c r="AA30" s="98">
        <v>70</v>
      </c>
      <c r="AB30" s="98">
        <f t="shared" si="40"/>
        <v>22767.75</v>
      </c>
      <c r="AC30" s="115">
        <f t="shared" si="41"/>
        <v>328.75</v>
      </c>
      <c r="AD30" s="99">
        <f t="shared" si="42"/>
        <v>2199.75</v>
      </c>
      <c r="AE30" s="62">
        <f t="shared" si="14"/>
        <v>40</v>
      </c>
      <c r="AF30" s="155">
        <f t="shared" si="15"/>
        <v>661</v>
      </c>
      <c r="AG30" s="62">
        <f t="shared" si="16"/>
        <v>36</v>
      </c>
      <c r="AH30" s="155">
        <f t="shared" si="17"/>
        <v>1071</v>
      </c>
      <c r="AI30" s="62">
        <f t="shared" si="18"/>
        <v>94</v>
      </c>
      <c r="AJ30" s="155">
        <f t="shared" si="19"/>
        <v>792</v>
      </c>
      <c r="AK30" s="62">
        <f t="shared" si="20"/>
        <v>1129</v>
      </c>
      <c r="AL30" s="62">
        <f t="shared" si="21"/>
        <v>7132</v>
      </c>
    </row>
    <row r="31" spans="1:38">
      <c r="A31" s="73">
        <v>29</v>
      </c>
      <c r="B31" s="70" t="s">
        <v>132</v>
      </c>
      <c r="C31" s="176">
        <v>850</v>
      </c>
      <c r="D31" s="174">
        <v>303</v>
      </c>
      <c r="E31" s="171">
        <f t="shared" si="32"/>
        <v>9637</v>
      </c>
      <c r="F31" s="171">
        <f t="shared" si="33"/>
        <v>5092</v>
      </c>
      <c r="G31" s="85">
        <v>441</v>
      </c>
      <c r="H31" s="86">
        <v>82</v>
      </c>
      <c r="I31" s="87">
        <f t="shared" si="34"/>
        <v>82</v>
      </c>
      <c r="J31" s="88">
        <v>29</v>
      </c>
      <c r="K31" s="88">
        <v>1</v>
      </c>
      <c r="L31" s="88">
        <f t="shared" si="35"/>
        <v>2</v>
      </c>
      <c r="M31" s="89">
        <v>14</v>
      </c>
      <c r="N31" s="90">
        <v>9</v>
      </c>
      <c r="O31" s="91">
        <f t="shared" si="36"/>
        <v>108</v>
      </c>
      <c r="P31" s="92">
        <v>15</v>
      </c>
      <c r="Q31" s="93">
        <v>13</v>
      </c>
      <c r="R31" s="94">
        <f t="shared" si="37"/>
        <v>91</v>
      </c>
      <c r="S31" s="95">
        <v>37</v>
      </c>
      <c r="T31" s="96">
        <v>8</v>
      </c>
      <c r="U31" s="97">
        <f t="shared" si="38"/>
        <v>16</v>
      </c>
      <c r="V31" s="160">
        <v>75</v>
      </c>
      <c r="W31" s="156">
        <f t="shared" si="0"/>
        <v>3.75</v>
      </c>
      <c r="Y31" s="161">
        <f t="shared" si="39"/>
        <v>0</v>
      </c>
      <c r="Z31" s="165">
        <v>84</v>
      </c>
      <c r="AA31" s="98">
        <v>15</v>
      </c>
      <c r="AB31" s="98">
        <f t="shared" si="40"/>
        <v>4322.5</v>
      </c>
      <c r="AC31" s="115">
        <f t="shared" si="41"/>
        <v>302.75</v>
      </c>
      <c r="AD31" s="99">
        <f t="shared" si="42"/>
        <v>849.75</v>
      </c>
      <c r="AE31" s="62">
        <f t="shared" si="14"/>
        <v>14</v>
      </c>
      <c r="AF31" s="155">
        <f t="shared" si="15"/>
        <v>140</v>
      </c>
      <c r="AG31" s="62">
        <f t="shared" si="16"/>
        <v>15</v>
      </c>
      <c r="AH31" s="155">
        <f t="shared" si="17"/>
        <v>197</v>
      </c>
      <c r="AI31" s="62">
        <f t="shared" si="18"/>
        <v>37</v>
      </c>
      <c r="AJ31" s="155">
        <f t="shared" si="19"/>
        <v>179</v>
      </c>
      <c r="AK31" s="62">
        <f t="shared" si="20"/>
        <v>441</v>
      </c>
      <c r="AL31" s="62">
        <f t="shared" si="21"/>
        <v>1589</v>
      </c>
    </row>
    <row r="32" spans="1:38">
      <c r="A32" s="73">
        <v>30</v>
      </c>
      <c r="B32" s="70" t="s">
        <v>133</v>
      </c>
      <c r="C32" s="176">
        <v>1275</v>
      </c>
      <c r="D32" s="174">
        <v>315</v>
      </c>
      <c r="E32" s="171">
        <f t="shared" si="32"/>
        <v>10410</v>
      </c>
      <c r="F32" s="171">
        <f t="shared" si="33"/>
        <v>8835</v>
      </c>
      <c r="G32" s="85">
        <v>655</v>
      </c>
      <c r="H32" s="86">
        <v>84</v>
      </c>
      <c r="I32" s="87">
        <f t="shared" si="34"/>
        <v>84</v>
      </c>
      <c r="J32" s="88">
        <v>40</v>
      </c>
      <c r="K32" s="88">
        <v>1</v>
      </c>
      <c r="L32" s="88">
        <f t="shared" si="35"/>
        <v>2</v>
      </c>
      <c r="M32" s="89">
        <v>23</v>
      </c>
      <c r="N32" s="90">
        <v>9</v>
      </c>
      <c r="O32" s="91">
        <f t="shared" si="36"/>
        <v>108</v>
      </c>
      <c r="P32" s="92">
        <v>21</v>
      </c>
      <c r="Q32" s="93">
        <v>14</v>
      </c>
      <c r="R32" s="94">
        <f t="shared" si="37"/>
        <v>98</v>
      </c>
      <c r="S32" s="95">
        <v>56</v>
      </c>
      <c r="T32" s="96">
        <v>9</v>
      </c>
      <c r="U32" s="97">
        <f t="shared" si="38"/>
        <v>18</v>
      </c>
      <c r="V32" s="160">
        <v>100</v>
      </c>
      <c r="W32" s="156">
        <f t="shared" si="0"/>
        <v>5</v>
      </c>
      <c r="Y32" s="161">
        <f t="shared" si="39"/>
        <v>0</v>
      </c>
      <c r="Z32" s="165">
        <v>84</v>
      </c>
      <c r="AA32" s="98">
        <v>25</v>
      </c>
      <c r="AB32" s="98">
        <f t="shared" si="40"/>
        <v>7644</v>
      </c>
      <c r="AC32" s="115">
        <f t="shared" si="41"/>
        <v>315</v>
      </c>
      <c r="AD32" s="99">
        <f t="shared" si="42"/>
        <v>1275</v>
      </c>
      <c r="AE32" s="62">
        <f t="shared" si="14"/>
        <v>23</v>
      </c>
      <c r="AF32" s="155">
        <f t="shared" si="15"/>
        <v>239</v>
      </c>
      <c r="AG32" s="62">
        <f t="shared" si="16"/>
        <v>21</v>
      </c>
      <c r="AH32" s="155">
        <f t="shared" si="17"/>
        <v>357</v>
      </c>
      <c r="AI32" s="62">
        <f t="shared" si="18"/>
        <v>56</v>
      </c>
      <c r="AJ32" s="155">
        <f t="shared" si="19"/>
        <v>316</v>
      </c>
      <c r="AK32" s="62">
        <f t="shared" si="20"/>
        <v>655</v>
      </c>
      <c r="AL32" s="62">
        <f t="shared" si="21"/>
        <v>2671</v>
      </c>
    </row>
    <row r="33" spans="1:38">
      <c r="A33" s="73">
        <v>31</v>
      </c>
      <c r="B33" s="70" t="s">
        <v>134</v>
      </c>
      <c r="C33" s="176">
        <v>1700</v>
      </c>
      <c r="D33" s="174">
        <v>329</v>
      </c>
      <c r="E33" s="171">
        <f t="shared" si="32"/>
        <v>11241</v>
      </c>
      <c r="F33" s="171">
        <f t="shared" si="33"/>
        <v>24401</v>
      </c>
      <c r="G33" s="85">
        <v>881</v>
      </c>
      <c r="H33" s="86">
        <v>87</v>
      </c>
      <c r="I33" s="87">
        <f t="shared" si="34"/>
        <v>87</v>
      </c>
      <c r="J33" s="88">
        <v>55</v>
      </c>
      <c r="K33" s="88">
        <v>1</v>
      </c>
      <c r="L33" s="88">
        <f t="shared" si="35"/>
        <v>2</v>
      </c>
      <c r="M33" s="89">
        <v>30</v>
      </c>
      <c r="N33" s="90">
        <v>9</v>
      </c>
      <c r="O33" s="91">
        <f t="shared" si="36"/>
        <v>108</v>
      </c>
      <c r="P33" s="92">
        <v>28</v>
      </c>
      <c r="Q33" s="93">
        <v>15</v>
      </c>
      <c r="R33" s="94">
        <f t="shared" si="37"/>
        <v>105</v>
      </c>
      <c r="S33" s="95">
        <v>73</v>
      </c>
      <c r="T33" s="96">
        <v>10</v>
      </c>
      <c r="U33" s="97">
        <f t="shared" si="38"/>
        <v>20</v>
      </c>
      <c r="V33" s="160">
        <v>135</v>
      </c>
      <c r="W33" s="156">
        <f t="shared" si="0"/>
        <v>6.75</v>
      </c>
      <c r="Y33" s="161">
        <f t="shared" si="39"/>
        <v>0</v>
      </c>
      <c r="Z33" s="165">
        <v>84</v>
      </c>
      <c r="AA33" s="98">
        <v>70</v>
      </c>
      <c r="AB33" s="98">
        <f t="shared" si="40"/>
        <v>22767.75</v>
      </c>
      <c r="AC33" s="115">
        <f t="shared" si="41"/>
        <v>328.75</v>
      </c>
      <c r="AD33" s="99">
        <f t="shared" si="42"/>
        <v>1699.75</v>
      </c>
      <c r="AE33" s="62">
        <f t="shared" si="14"/>
        <v>30</v>
      </c>
      <c r="AF33" s="155">
        <f t="shared" si="15"/>
        <v>651</v>
      </c>
      <c r="AG33" s="62">
        <f t="shared" si="16"/>
        <v>28</v>
      </c>
      <c r="AH33" s="155">
        <f t="shared" si="17"/>
        <v>1063</v>
      </c>
      <c r="AI33" s="62">
        <f t="shared" si="18"/>
        <v>73</v>
      </c>
      <c r="AJ33" s="155">
        <f t="shared" si="19"/>
        <v>740</v>
      </c>
      <c r="AK33" s="62">
        <f t="shared" si="20"/>
        <v>881</v>
      </c>
      <c r="AL33" s="62">
        <f t="shared" si="21"/>
        <v>6884</v>
      </c>
    </row>
    <row r="34" spans="1:38">
      <c r="A34" s="73">
        <v>32</v>
      </c>
      <c r="B34" s="70" t="s">
        <v>135</v>
      </c>
      <c r="C34" s="176">
        <v>1200</v>
      </c>
      <c r="D34" s="174">
        <v>310</v>
      </c>
      <c r="E34" s="171">
        <f t="shared" si="32"/>
        <v>10190</v>
      </c>
      <c r="F34" s="171">
        <f t="shared" si="33"/>
        <v>8640</v>
      </c>
      <c r="G34" s="85">
        <v>681</v>
      </c>
      <c r="H34" s="86">
        <v>96</v>
      </c>
      <c r="I34" s="87">
        <f t="shared" si="34"/>
        <v>96</v>
      </c>
      <c r="J34" s="88">
        <v>45</v>
      </c>
      <c r="K34" s="88">
        <v>2</v>
      </c>
      <c r="L34" s="88">
        <f t="shared" si="35"/>
        <v>4</v>
      </c>
      <c r="M34" s="89">
        <v>17</v>
      </c>
      <c r="N34" s="90">
        <v>7</v>
      </c>
      <c r="O34" s="91">
        <f t="shared" si="36"/>
        <v>84</v>
      </c>
      <c r="P34" s="92">
        <v>18</v>
      </c>
      <c r="Q34" s="93">
        <v>13</v>
      </c>
      <c r="R34" s="94">
        <f t="shared" si="37"/>
        <v>91</v>
      </c>
      <c r="S34" s="95">
        <v>47</v>
      </c>
      <c r="T34" s="96">
        <v>15</v>
      </c>
      <c r="U34" s="97">
        <f t="shared" si="38"/>
        <v>30</v>
      </c>
      <c r="V34" s="160">
        <v>95</v>
      </c>
      <c r="W34" s="156">
        <f t="shared" si="0"/>
        <v>4.75</v>
      </c>
      <c r="Y34" s="161">
        <f t="shared" si="39"/>
        <v>0</v>
      </c>
      <c r="Z34" s="165">
        <v>56</v>
      </c>
      <c r="AA34" s="98">
        <v>25</v>
      </c>
      <c r="AB34" s="98">
        <f t="shared" si="40"/>
        <v>7490</v>
      </c>
      <c r="AC34" s="115">
        <f t="shared" si="41"/>
        <v>309.75</v>
      </c>
      <c r="AD34" s="99">
        <f t="shared" si="42"/>
        <v>1199.75</v>
      </c>
      <c r="AE34" s="62">
        <f t="shared" si="14"/>
        <v>17</v>
      </c>
      <c r="AF34" s="155">
        <f t="shared" si="15"/>
        <v>185</v>
      </c>
      <c r="AG34" s="62">
        <f t="shared" si="16"/>
        <v>18</v>
      </c>
      <c r="AH34" s="155">
        <f t="shared" si="17"/>
        <v>330</v>
      </c>
      <c r="AI34" s="62">
        <f t="shared" si="18"/>
        <v>47</v>
      </c>
      <c r="AJ34" s="155">
        <f t="shared" si="19"/>
        <v>435</v>
      </c>
      <c r="AK34" s="62">
        <f t="shared" si="20"/>
        <v>681</v>
      </c>
      <c r="AL34" s="62">
        <f t="shared" si="21"/>
        <v>2985</v>
      </c>
    </row>
    <row r="35" spans="1:38">
      <c r="A35" s="73">
        <v>33</v>
      </c>
      <c r="B35" s="70" t="s">
        <v>136</v>
      </c>
      <c r="C35" s="176">
        <v>1800</v>
      </c>
      <c r="D35" s="174">
        <v>320</v>
      </c>
      <c r="E35" s="171">
        <f t="shared" si="32"/>
        <v>11080</v>
      </c>
      <c r="F35" s="171">
        <f t="shared" si="33"/>
        <v>12680</v>
      </c>
      <c r="G35" s="85">
        <v>1015</v>
      </c>
      <c r="H35" s="86">
        <v>96</v>
      </c>
      <c r="I35" s="87">
        <f t="shared" si="34"/>
        <v>96</v>
      </c>
      <c r="J35" s="88">
        <v>68</v>
      </c>
      <c r="K35" s="88">
        <v>2</v>
      </c>
      <c r="L35" s="88">
        <f t="shared" si="35"/>
        <v>4</v>
      </c>
      <c r="M35" s="89">
        <v>26</v>
      </c>
      <c r="N35" s="90">
        <v>7</v>
      </c>
      <c r="O35" s="91">
        <f t="shared" si="36"/>
        <v>84</v>
      </c>
      <c r="P35" s="92">
        <v>27</v>
      </c>
      <c r="Q35" s="93">
        <v>14</v>
      </c>
      <c r="R35" s="94">
        <f t="shared" si="37"/>
        <v>98</v>
      </c>
      <c r="S35" s="95">
        <v>71</v>
      </c>
      <c r="T35" s="96">
        <v>16</v>
      </c>
      <c r="U35" s="97">
        <f t="shared" si="38"/>
        <v>32</v>
      </c>
      <c r="V35" s="160">
        <v>120</v>
      </c>
      <c r="W35" s="156">
        <f t="shared" si="0"/>
        <v>6</v>
      </c>
      <c r="Y35" s="161">
        <f t="shared" si="39"/>
        <v>0</v>
      </c>
      <c r="Z35" s="165">
        <v>56</v>
      </c>
      <c r="AA35" s="98">
        <v>35</v>
      </c>
      <c r="AB35" s="98">
        <f t="shared" si="40"/>
        <v>10936</v>
      </c>
      <c r="AC35" s="115">
        <f t="shared" si="41"/>
        <v>320</v>
      </c>
      <c r="AD35" s="99">
        <f t="shared" si="42"/>
        <v>1800</v>
      </c>
      <c r="AE35" s="62">
        <f t="shared" si="14"/>
        <v>26</v>
      </c>
      <c r="AF35" s="155">
        <f t="shared" si="15"/>
        <v>264</v>
      </c>
      <c r="AG35" s="62">
        <f t="shared" si="16"/>
        <v>27</v>
      </c>
      <c r="AH35" s="155">
        <f t="shared" si="17"/>
        <v>503</v>
      </c>
      <c r="AI35" s="62">
        <f t="shared" si="18"/>
        <v>71</v>
      </c>
      <c r="AJ35" s="155">
        <f t="shared" si="19"/>
        <v>645</v>
      </c>
      <c r="AK35" s="62">
        <f t="shared" si="20"/>
        <v>1015</v>
      </c>
      <c r="AL35" s="62">
        <f t="shared" si="21"/>
        <v>4279</v>
      </c>
    </row>
    <row r="36" spans="1:38">
      <c r="A36" s="73">
        <v>34</v>
      </c>
      <c r="B36" s="70" t="s">
        <v>137</v>
      </c>
      <c r="C36" s="176">
        <v>2400</v>
      </c>
      <c r="D36" s="174">
        <v>335</v>
      </c>
      <c r="E36" s="171">
        <f t="shared" si="32"/>
        <v>12115</v>
      </c>
      <c r="F36" s="171">
        <f t="shared" si="33"/>
        <v>25515</v>
      </c>
      <c r="G36" s="85">
        <v>1363</v>
      </c>
      <c r="H36" s="86">
        <v>99</v>
      </c>
      <c r="I36" s="87">
        <f t="shared" si="34"/>
        <v>99</v>
      </c>
      <c r="J36" s="88">
        <v>90</v>
      </c>
      <c r="K36" s="88">
        <v>2</v>
      </c>
      <c r="L36" s="88">
        <f t="shared" si="35"/>
        <v>4</v>
      </c>
      <c r="M36" s="89">
        <v>34</v>
      </c>
      <c r="N36" s="90">
        <v>7</v>
      </c>
      <c r="O36" s="91">
        <f t="shared" si="36"/>
        <v>84</v>
      </c>
      <c r="P36" s="92">
        <v>36</v>
      </c>
      <c r="Q36" s="93">
        <v>15</v>
      </c>
      <c r="R36" s="94">
        <f t="shared" si="37"/>
        <v>105</v>
      </c>
      <c r="S36" s="95">
        <v>94</v>
      </c>
      <c r="T36" s="96">
        <v>17</v>
      </c>
      <c r="U36" s="97">
        <f t="shared" si="38"/>
        <v>34</v>
      </c>
      <c r="V36" s="160">
        <v>180</v>
      </c>
      <c r="W36" s="156">
        <f t="shared" si="0"/>
        <v>9</v>
      </c>
      <c r="Y36" s="161">
        <f t="shared" si="39"/>
        <v>0</v>
      </c>
      <c r="Z36" s="165">
        <v>56</v>
      </c>
      <c r="AA36" s="98">
        <v>70</v>
      </c>
      <c r="AB36" s="98">
        <f t="shared" si="40"/>
        <v>23171</v>
      </c>
      <c r="AC36" s="115">
        <f t="shared" si="41"/>
        <v>335</v>
      </c>
      <c r="AD36" s="99">
        <f t="shared" si="42"/>
        <v>2400</v>
      </c>
      <c r="AE36" s="62">
        <f t="shared" si="14"/>
        <v>34</v>
      </c>
      <c r="AF36" s="155">
        <f t="shared" si="15"/>
        <v>517</v>
      </c>
      <c r="AG36" s="62">
        <f t="shared" si="16"/>
        <v>36</v>
      </c>
      <c r="AH36" s="155">
        <f t="shared" si="17"/>
        <v>1071</v>
      </c>
      <c r="AI36" s="62">
        <f t="shared" si="18"/>
        <v>94</v>
      </c>
      <c r="AJ36" s="155">
        <f t="shared" si="19"/>
        <v>1213</v>
      </c>
      <c r="AK36" s="62">
        <f t="shared" si="20"/>
        <v>1363</v>
      </c>
      <c r="AL36" s="62">
        <f t="shared" si="21"/>
        <v>8194</v>
      </c>
    </row>
    <row r="37" spans="1:38">
      <c r="A37" s="73">
        <v>35</v>
      </c>
      <c r="B37" s="70" t="s">
        <v>138</v>
      </c>
      <c r="C37" s="176">
        <v>100</v>
      </c>
      <c r="D37" s="174">
        <v>0</v>
      </c>
      <c r="E37" s="171">
        <f t="shared" si="32"/>
        <v>100</v>
      </c>
      <c r="F37" s="171">
        <f t="shared" si="33"/>
        <v>100</v>
      </c>
      <c r="G37" s="85">
        <v>73</v>
      </c>
      <c r="H37" s="86">
        <v>0</v>
      </c>
      <c r="I37" s="87">
        <f t="shared" si="34"/>
        <v>0</v>
      </c>
      <c r="J37" s="88">
        <v>1</v>
      </c>
      <c r="K37" s="88">
        <v>0</v>
      </c>
      <c r="L37" s="88">
        <f t="shared" si="35"/>
        <v>0</v>
      </c>
      <c r="M37" s="89">
        <v>1</v>
      </c>
      <c r="N37" s="90">
        <v>0</v>
      </c>
      <c r="O37" s="91">
        <f t="shared" si="36"/>
        <v>0</v>
      </c>
      <c r="P37" s="92">
        <v>1</v>
      </c>
      <c r="Q37" s="93">
        <v>0</v>
      </c>
      <c r="R37" s="94">
        <f t="shared" si="37"/>
        <v>0</v>
      </c>
      <c r="S37" s="95">
        <v>1</v>
      </c>
      <c r="T37" s="96">
        <v>0</v>
      </c>
      <c r="U37" s="97">
        <f t="shared" si="38"/>
        <v>0</v>
      </c>
      <c r="V37" s="160">
        <v>75</v>
      </c>
      <c r="W37" s="156">
        <f t="shared" si="0"/>
        <v>3.75</v>
      </c>
      <c r="Y37" s="161">
        <f t="shared" si="39"/>
        <v>0</v>
      </c>
      <c r="Z37" s="165">
        <v>0</v>
      </c>
      <c r="AA37" s="98">
        <v>1</v>
      </c>
      <c r="AB37" s="98">
        <f t="shared" si="40"/>
        <v>0</v>
      </c>
      <c r="AC37" s="115">
        <f t="shared" si="41"/>
        <v>3.75</v>
      </c>
      <c r="AD37" s="99">
        <f t="shared" si="42"/>
        <v>99.75</v>
      </c>
      <c r="AE37" s="62">
        <f t="shared" si="14"/>
        <v>1</v>
      </c>
      <c r="AF37" s="155">
        <f t="shared" si="15"/>
        <v>1</v>
      </c>
      <c r="AG37" s="62">
        <f t="shared" si="16"/>
        <v>1</v>
      </c>
      <c r="AH37" s="155">
        <f t="shared" si="17"/>
        <v>1</v>
      </c>
      <c r="AI37" s="62">
        <f t="shared" si="18"/>
        <v>1</v>
      </c>
      <c r="AJ37" s="155">
        <f t="shared" si="19"/>
        <v>60</v>
      </c>
      <c r="AK37" s="62">
        <f t="shared" si="20"/>
        <v>73</v>
      </c>
      <c r="AL37" s="62">
        <f t="shared" si="21"/>
        <v>73</v>
      </c>
    </row>
    <row r="38" spans="1:38">
      <c r="A38" s="73">
        <v>36</v>
      </c>
      <c r="B38" s="70" t="s">
        <v>139</v>
      </c>
      <c r="C38" s="176">
        <v>200</v>
      </c>
      <c r="D38" s="174">
        <v>0</v>
      </c>
      <c r="E38" s="171">
        <f t="shared" si="32"/>
        <v>200</v>
      </c>
      <c r="F38" s="171">
        <f t="shared" si="33"/>
        <v>200</v>
      </c>
      <c r="G38" s="85">
        <v>149</v>
      </c>
      <c r="H38" s="86">
        <v>0</v>
      </c>
      <c r="I38" s="87">
        <f t="shared" si="34"/>
        <v>0</v>
      </c>
      <c r="J38" s="88">
        <v>2</v>
      </c>
      <c r="K38" s="88">
        <v>0</v>
      </c>
      <c r="L38" s="88">
        <f t="shared" si="35"/>
        <v>0</v>
      </c>
      <c r="M38" s="89">
        <v>2</v>
      </c>
      <c r="N38" s="90">
        <v>0</v>
      </c>
      <c r="O38" s="91">
        <f t="shared" si="36"/>
        <v>0</v>
      </c>
      <c r="P38" s="92">
        <v>2</v>
      </c>
      <c r="Q38" s="93">
        <v>0</v>
      </c>
      <c r="R38" s="94">
        <f t="shared" si="37"/>
        <v>0</v>
      </c>
      <c r="S38" s="95">
        <v>2</v>
      </c>
      <c r="T38" s="96">
        <v>0</v>
      </c>
      <c r="U38" s="97">
        <f t="shared" si="38"/>
        <v>0</v>
      </c>
      <c r="V38" s="160">
        <v>100</v>
      </c>
      <c r="W38" s="156">
        <f t="shared" si="0"/>
        <v>5</v>
      </c>
      <c r="Y38" s="161">
        <f t="shared" si="39"/>
        <v>0</v>
      </c>
      <c r="Z38" s="165">
        <v>0</v>
      </c>
      <c r="AA38" s="98">
        <v>1</v>
      </c>
      <c r="AB38" s="98">
        <f t="shared" si="40"/>
        <v>0</v>
      </c>
      <c r="AC38" s="115">
        <f t="shared" si="41"/>
        <v>5</v>
      </c>
      <c r="AD38" s="99">
        <f t="shared" si="42"/>
        <v>200</v>
      </c>
      <c r="AE38" s="62">
        <f t="shared" si="14"/>
        <v>2</v>
      </c>
      <c r="AF38" s="155">
        <f t="shared" si="15"/>
        <v>2</v>
      </c>
      <c r="AG38" s="62">
        <f t="shared" si="16"/>
        <v>2</v>
      </c>
      <c r="AH38" s="155">
        <f t="shared" si="17"/>
        <v>2</v>
      </c>
      <c r="AI38" s="62">
        <f t="shared" si="18"/>
        <v>2</v>
      </c>
      <c r="AJ38" s="155">
        <f t="shared" si="19"/>
        <v>81</v>
      </c>
      <c r="AK38" s="62">
        <f t="shared" si="20"/>
        <v>149</v>
      </c>
      <c r="AL38" s="62">
        <f t="shared" si="21"/>
        <v>149</v>
      </c>
    </row>
    <row r="39" spans="1:38">
      <c r="A39" s="73">
        <v>37</v>
      </c>
      <c r="B39" s="70" t="s">
        <v>140</v>
      </c>
      <c r="C39" s="176">
        <v>200</v>
      </c>
      <c r="D39" s="174">
        <v>0</v>
      </c>
      <c r="E39" s="171">
        <f t="shared" si="32"/>
        <v>200</v>
      </c>
      <c r="F39" s="171">
        <f t="shared" si="33"/>
        <v>200</v>
      </c>
      <c r="G39" s="85">
        <v>174</v>
      </c>
      <c r="H39" s="86">
        <v>0</v>
      </c>
      <c r="I39" s="87">
        <f t="shared" si="34"/>
        <v>0</v>
      </c>
      <c r="J39" s="88">
        <v>1</v>
      </c>
      <c r="K39" s="88">
        <v>0</v>
      </c>
      <c r="L39" s="88">
        <f t="shared" si="35"/>
        <v>0</v>
      </c>
      <c r="M39" s="89">
        <v>1</v>
      </c>
      <c r="N39" s="90">
        <v>0</v>
      </c>
      <c r="O39" s="91">
        <f t="shared" si="36"/>
        <v>0</v>
      </c>
      <c r="P39" s="92">
        <v>1</v>
      </c>
      <c r="Q39" s="93">
        <v>0</v>
      </c>
      <c r="R39" s="94">
        <f t="shared" si="37"/>
        <v>0</v>
      </c>
      <c r="S39" s="95">
        <v>1</v>
      </c>
      <c r="T39" s="96">
        <v>0</v>
      </c>
      <c r="U39" s="97">
        <f t="shared" si="38"/>
        <v>0</v>
      </c>
      <c r="V39" s="160">
        <v>50</v>
      </c>
      <c r="W39" s="156">
        <f t="shared" si="0"/>
        <v>2.5</v>
      </c>
      <c r="Y39" s="161">
        <f t="shared" si="39"/>
        <v>0</v>
      </c>
      <c r="Z39" s="165">
        <v>0</v>
      </c>
      <c r="AA39" s="98">
        <v>1</v>
      </c>
      <c r="AB39" s="98">
        <f t="shared" si="40"/>
        <v>0</v>
      </c>
      <c r="AC39" s="115">
        <f t="shared" si="41"/>
        <v>2.5</v>
      </c>
      <c r="AD39" s="99">
        <f t="shared" si="42"/>
        <v>199.5</v>
      </c>
      <c r="AE39" s="62">
        <f t="shared" si="14"/>
        <v>1</v>
      </c>
      <c r="AF39" s="155">
        <f t="shared" si="15"/>
        <v>1</v>
      </c>
      <c r="AG39" s="62">
        <f t="shared" si="16"/>
        <v>1</v>
      </c>
      <c r="AH39" s="155">
        <f t="shared" si="17"/>
        <v>1</v>
      </c>
      <c r="AI39" s="62">
        <f t="shared" si="18"/>
        <v>1</v>
      </c>
      <c r="AJ39" s="155">
        <f t="shared" si="19"/>
        <v>46</v>
      </c>
      <c r="AK39" s="62">
        <f t="shared" si="20"/>
        <v>174</v>
      </c>
      <c r="AL39" s="62">
        <f t="shared" si="21"/>
        <v>174</v>
      </c>
    </row>
    <row r="40" spans="1:38">
      <c r="A40" s="73">
        <v>38</v>
      </c>
      <c r="B40" s="70" t="s">
        <v>141</v>
      </c>
      <c r="C40" s="176">
        <v>400</v>
      </c>
      <c r="D40" s="174">
        <v>0</v>
      </c>
      <c r="E40" s="171">
        <f t="shared" si="32"/>
        <v>400</v>
      </c>
      <c r="F40" s="171">
        <f t="shared" si="33"/>
        <v>400</v>
      </c>
      <c r="G40" s="85">
        <v>349</v>
      </c>
      <c r="H40" s="86">
        <v>0</v>
      </c>
      <c r="I40" s="87">
        <f t="shared" si="34"/>
        <v>0</v>
      </c>
      <c r="J40" s="88">
        <v>2</v>
      </c>
      <c r="K40" s="88">
        <v>0</v>
      </c>
      <c r="L40" s="88">
        <f t="shared" si="35"/>
        <v>0</v>
      </c>
      <c r="M40" s="89">
        <v>2</v>
      </c>
      <c r="N40" s="90">
        <v>0</v>
      </c>
      <c r="O40" s="91">
        <f t="shared" si="36"/>
        <v>0</v>
      </c>
      <c r="P40" s="92">
        <v>2</v>
      </c>
      <c r="Q40" s="93">
        <v>0</v>
      </c>
      <c r="R40" s="94">
        <f t="shared" si="37"/>
        <v>0</v>
      </c>
      <c r="S40" s="95">
        <v>2</v>
      </c>
      <c r="T40" s="96">
        <v>0</v>
      </c>
      <c r="U40" s="97">
        <f t="shared" si="38"/>
        <v>0</v>
      </c>
      <c r="V40" s="160">
        <v>100</v>
      </c>
      <c r="W40" s="156">
        <f t="shared" si="0"/>
        <v>5</v>
      </c>
      <c r="Y40" s="161">
        <f t="shared" si="39"/>
        <v>0</v>
      </c>
      <c r="Z40" s="165">
        <v>0</v>
      </c>
      <c r="AA40" s="98">
        <v>1</v>
      </c>
      <c r="AB40" s="98">
        <f t="shared" si="40"/>
        <v>0</v>
      </c>
      <c r="AC40" s="115">
        <f t="shared" si="41"/>
        <v>5</v>
      </c>
      <c r="AD40" s="99">
        <f t="shared" si="42"/>
        <v>400</v>
      </c>
      <c r="AE40" s="62">
        <f t="shared" si="14"/>
        <v>2</v>
      </c>
      <c r="AF40" s="155">
        <f t="shared" si="15"/>
        <v>2</v>
      </c>
      <c r="AG40" s="62">
        <f t="shared" si="16"/>
        <v>2</v>
      </c>
      <c r="AH40" s="155">
        <f t="shared" si="17"/>
        <v>2</v>
      </c>
      <c r="AI40" s="62">
        <f t="shared" si="18"/>
        <v>2</v>
      </c>
      <c r="AJ40" s="155">
        <f t="shared" si="19"/>
        <v>69</v>
      </c>
      <c r="AK40" s="62">
        <f t="shared" si="20"/>
        <v>349</v>
      </c>
      <c r="AL40" s="62">
        <f t="shared" si="21"/>
        <v>349</v>
      </c>
    </row>
    <row r="41" spans="1:38">
      <c r="A41" s="73">
        <v>39</v>
      </c>
      <c r="B41" s="70" t="s">
        <v>142</v>
      </c>
      <c r="C41" s="176">
        <v>100</v>
      </c>
      <c r="D41" s="174">
        <v>0</v>
      </c>
      <c r="E41" s="171">
        <f t="shared" si="32"/>
        <v>100</v>
      </c>
      <c r="F41" s="171">
        <f t="shared" si="33"/>
        <v>100</v>
      </c>
      <c r="G41" s="85">
        <v>73</v>
      </c>
      <c r="H41" s="86">
        <v>0</v>
      </c>
      <c r="I41" s="87">
        <f t="shared" si="34"/>
        <v>0</v>
      </c>
      <c r="J41" s="88">
        <v>1</v>
      </c>
      <c r="K41" s="88">
        <v>0</v>
      </c>
      <c r="L41" s="88">
        <f t="shared" si="35"/>
        <v>0</v>
      </c>
      <c r="M41" s="89">
        <v>1</v>
      </c>
      <c r="N41" s="90">
        <v>0</v>
      </c>
      <c r="O41" s="91">
        <f t="shared" si="36"/>
        <v>0</v>
      </c>
      <c r="P41" s="92">
        <v>1</v>
      </c>
      <c r="Q41" s="93">
        <v>0</v>
      </c>
      <c r="R41" s="94">
        <f t="shared" si="37"/>
        <v>0</v>
      </c>
      <c r="S41" s="95">
        <v>1</v>
      </c>
      <c r="T41" s="96">
        <v>0</v>
      </c>
      <c r="U41" s="97">
        <f t="shared" si="38"/>
        <v>0</v>
      </c>
      <c r="V41" s="160">
        <v>75</v>
      </c>
      <c r="W41" s="156">
        <f t="shared" si="0"/>
        <v>3.75</v>
      </c>
      <c r="Y41" s="161">
        <f t="shared" si="39"/>
        <v>0</v>
      </c>
      <c r="Z41" s="165">
        <v>0</v>
      </c>
      <c r="AA41" s="98">
        <v>1</v>
      </c>
      <c r="AB41" s="98">
        <f t="shared" si="40"/>
        <v>0</v>
      </c>
      <c r="AC41" s="115">
        <f t="shared" si="41"/>
        <v>3.75</v>
      </c>
      <c r="AD41" s="99">
        <f t="shared" si="42"/>
        <v>99.75</v>
      </c>
      <c r="AE41" s="62">
        <f t="shared" si="14"/>
        <v>1</v>
      </c>
      <c r="AF41" s="155">
        <f t="shared" si="15"/>
        <v>1</v>
      </c>
      <c r="AG41" s="62">
        <f t="shared" si="16"/>
        <v>1</v>
      </c>
      <c r="AH41" s="155">
        <f t="shared" si="17"/>
        <v>1</v>
      </c>
      <c r="AI41" s="62">
        <f t="shared" si="18"/>
        <v>1</v>
      </c>
      <c r="AJ41" s="155">
        <f t="shared" si="19"/>
        <v>92</v>
      </c>
      <c r="AK41" s="62">
        <f t="shared" si="20"/>
        <v>73</v>
      </c>
      <c r="AL41" s="62">
        <f t="shared" si="21"/>
        <v>73</v>
      </c>
    </row>
    <row r="42" spans="1:38">
      <c r="A42" s="73">
        <v>40</v>
      </c>
      <c r="B42" s="70" t="s">
        <v>143</v>
      </c>
      <c r="C42" s="176">
        <v>200</v>
      </c>
      <c r="D42" s="174">
        <v>0</v>
      </c>
      <c r="E42" s="171">
        <f t="shared" si="32"/>
        <v>200</v>
      </c>
      <c r="F42" s="171">
        <f t="shared" si="33"/>
        <v>200</v>
      </c>
      <c r="G42" s="85">
        <v>149</v>
      </c>
      <c r="H42" s="86">
        <v>0</v>
      </c>
      <c r="I42" s="87">
        <f t="shared" si="34"/>
        <v>0</v>
      </c>
      <c r="J42" s="88">
        <v>2</v>
      </c>
      <c r="K42" s="88">
        <v>0</v>
      </c>
      <c r="L42" s="88">
        <f t="shared" si="35"/>
        <v>0</v>
      </c>
      <c r="M42" s="89">
        <v>2</v>
      </c>
      <c r="N42" s="90">
        <v>0</v>
      </c>
      <c r="O42" s="91">
        <f t="shared" si="36"/>
        <v>0</v>
      </c>
      <c r="P42" s="92">
        <v>2</v>
      </c>
      <c r="Q42" s="93">
        <v>0</v>
      </c>
      <c r="R42" s="94">
        <f t="shared" si="37"/>
        <v>0</v>
      </c>
      <c r="S42" s="95">
        <v>2</v>
      </c>
      <c r="T42" s="96">
        <v>0</v>
      </c>
      <c r="U42" s="97">
        <f t="shared" si="38"/>
        <v>0</v>
      </c>
      <c r="V42" s="160">
        <v>100</v>
      </c>
      <c r="W42" s="156">
        <f t="shared" si="0"/>
        <v>5</v>
      </c>
      <c r="Y42" s="161">
        <f t="shared" si="39"/>
        <v>0</v>
      </c>
      <c r="Z42" s="165">
        <v>0</v>
      </c>
      <c r="AA42" s="98">
        <v>1</v>
      </c>
      <c r="AB42" s="98">
        <f t="shared" si="40"/>
        <v>0</v>
      </c>
      <c r="AC42" s="115">
        <f t="shared" si="41"/>
        <v>5</v>
      </c>
      <c r="AD42" s="99">
        <f t="shared" si="42"/>
        <v>200</v>
      </c>
      <c r="AE42" s="62">
        <f t="shared" si="14"/>
        <v>2</v>
      </c>
      <c r="AF42" s="155">
        <f t="shared" si="15"/>
        <v>2</v>
      </c>
      <c r="AG42" s="62">
        <f t="shared" si="16"/>
        <v>2</v>
      </c>
      <c r="AH42" s="155">
        <f t="shared" si="17"/>
        <v>2</v>
      </c>
      <c r="AI42" s="62">
        <f t="shared" si="18"/>
        <v>2</v>
      </c>
      <c r="AJ42" s="155">
        <f t="shared" si="19"/>
        <v>37</v>
      </c>
      <c r="AK42" s="62">
        <f t="shared" si="20"/>
        <v>149</v>
      </c>
      <c r="AL42" s="62">
        <f t="shared" si="21"/>
        <v>149</v>
      </c>
    </row>
    <row r="43" spans="1:38">
      <c r="A43" s="73">
        <v>41</v>
      </c>
      <c r="B43" s="70" t="s">
        <v>169</v>
      </c>
      <c r="C43" s="176">
        <v>400</v>
      </c>
      <c r="D43" s="174">
        <v>0</v>
      </c>
      <c r="E43" s="171">
        <f t="shared" si="32"/>
        <v>400</v>
      </c>
      <c r="F43" s="171">
        <f t="shared" si="33"/>
        <v>400</v>
      </c>
      <c r="G43" s="85">
        <v>346</v>
      </c>
      <c r="H43" s="86">
        <v>0</v>
      </c>
      <c r="I43" s="87">
        <f t="shared" si="34"/>
        <v>0</v>
      </c>
      <c r="J43" s="88">
        <v>2</v>
      </c>
      <c r="K43" s="88">
        <v>0</v>
      </c>
      <c r="L43" s="88">
        <f t="shared" si="35"/>
        <v>0</v>
      </c>
      <c r="M43" s="89">
        <v>2</v>
      </c>
      <c r="N43" s="90">
        <v>0</v>
      </c>
      <c r="O43" s="91">
        <f t="shared" si="36"/>
        <v>0</v>
      </c>
      <c r="P43" s="92">
        <v>2</v>
      </c>
      <c r="Q43" s="93">
        <v>0</v>
      </c>
      <c r="R43" s="94">
        <f t="shared" si="37"/>
        <v>0</v>
      </c>
      <c r="S43" s="95">
        <v>2</v>
      </c>
      <c r="T43" s="96">
        <v>0</v>
      </c>
      <c r="U43" s="97">
        <f t="shared" si="38"/>
        <v>0</v>
      </c>
      <c r="V43" s="160">
        <v>150</v>
      </c>
      <c r="W43" s="156">
        <f t="shared" si="0"/>
        <v>7.5</v>
      </c>
      <c r="Y43" s="161">
        <f t="shared" si="39"/>
        <v>0</v>
      </c>
      <c r="Z43" s="165">
        <v>0</v>
      </c>
      <c r="AA43" s="98">
        <v>1</v>
      </c>
      <c r="AB43" s="98">
        <f t="shared" si="40"/>
        <v>0</v>
      </c>
      <c r="AC43" s="115">
        <f t="shared" si="41"/>
        <v>7.5</v>
      </c>
      <c r="AD43" s="99">
        <f t="shared" si="42"/>
        <v>399.5</v>
      </c>
      <c r="AE43" s="62">
        <f t="shared" si="14"/>
        <v>2</v>
      </c>
      <c r="AF43" s="155">
        <f t="shared" si="15"/>
        <v>2</v>
      </c>
      <c r="AG43" s="62">
        <f t="shared" si="16"/>
        <v>2</v>
      </c>
      <c r="AH43" s="155">
        <f t="shared" si="17"/>
        <v>2</v>
      </c>
      <c r="AI43" s="62">
        <f t="shared" si="18"/>
        <v>2</v>
      </c>
      <c r="AJ43" s="155">
        <f t="shared" si="19"/>
        <v>53</v>
      </c>
      <c r="AK43" s="62">
        <f t="shared" si="20"/>
        <v>346</v>
      </c>
      <c r="AL43" s="62">
        <f t="shared" si="21"/>
        <v>346</v>
      </c>
    </row>
    <row r="44" spans="1:38">
      <c r="A44" s="73">
        <v>42</v>
      </c>
      <c r="B44" s="70" t="s">
        <v>144</v>
      </c>
      <c r="C44" s="176">
        <v>9000</v>
      </c>
      <c r="D44" s="174">
        <v>0</v>
      </c>
      <c r="E44" s="171">
        <f t="shared" si="32"/>
        <v>9000</v>
      </c>
      <c r="F44" s="171">
        <f t="shared" si="33"/>
        <v>9000</v>
      </c>
      <c r="G44" s="85">
        <v>4561</v>
      </c>
      <c r="H44" s="86">
        <v>0</v>
      </c>
      <c r="I44" s="87">
        <f t="shared" si="34"/>
        <v>0</v>
      </c>
      <c r="J44" s="88">
        <v>30</v>
      </c>
      <c r="K44" s="88">
        <v>0</v>
      </c>
      <c r="L44" s="88">
        <f t="shared" si="35"/>
        <v>0</v>
      </c>
      <c r="M44" s="89">
        <v>230</v>
      </c>
      <c r="N44" s="90">
        <v>0</v>
      </c>
      <c r="O44" s="91">
        <f t="shared" si="36"/>
        <v>0</v>
      </c>
      <c r="P44" s="92">
        <v>120</v>
      </c>
      <c r="Q44" s="93">
        <v>0</v>
      </c>
      <c r="R44" s="94">
        <f t="shared" si="37"/>
        <v>0</v>
      </c>
      <c r="S44" s="95">
        <v>380</v>
      </c>
      <c r="T44" s="96">
        <v>0</v>
      </c>
      <c r="U44" s="97">
        <f t="shared" si="38"/>
        <v>0</v>
      </c>
      <c r="V44" s="160">
        <v>375</v>
      </c>
      <c r="W44" s="156">
        <f t="shared" si="0"/>
        <v>18.75</v>
      </c>
      <c r="Y44" s="161">
        <f t="shared" si="39"/>
        <v>0</v>
      </c>
      <c r="Z44" s="165">
        <v>0</v>
      </c>
      <c r="AA44" s="98">
        <v>1</v>
      </c>
      <c r="AB44" s="98">
        <f t="shared" si="40"/>
        <v>0</v>
      </c>
      <c r="AC44" s="115">
        <f t="shared" si="41"/>
        <v>18.75</v>
      </c>
      <c r="AD44" s="99">
        <f t="shared" si="42"/>
        <v>8999.75</v>
      </c>
      <c r="AE44" s="62">
        <f t="shared" si="14"/>
        <v>230</v>
      </c>
      <c r="AF44" s="155">
        <f t="shared" si="15"/>
        <v>230</v>
      </c>
      <c r="AG44" s="62">
        <f t="shared" si="16"/>
        <v>120</v>
      </c>
      <c r="AH44" s="155">
        <f t="shared" si="17"/>
        <v>120</v>
      </c>
      <c r="AI44" s="62">
        <f t="shared" si="18"/>
        <v>380</v>
      </c>
      <c r="AJ44" s="155">
        <f t="shared" si="19"/>
        <v>72</v>
      </c>
      <c r="AK44" s="62">
        <f t="shared" si="20"/>
        <v>4561</v>
      </c>
      <c r="AL44" s="62">
        <f t="shared" si="21"/>
        <v>4561</v>
      </c>
    </row>
    <row r="45" spans="1:38">
      <c r="A45" s="73">
        <v>43</v>
      </c>
      <c r="B45" s="70" t="s">
        <v>145</v>
      </c>
      <c r="C45" s="176">
        <v>1200</v>
      </c>
      <c r="D45" s="174">
        <v>330</v>
      </c>
      <c r="E45" s="171">
        <f t="shared" si="32"/>
        <v>10770</v>
      </c>
      <c r="F45" s="171">
        <f t="shared" si="33"/>
        <v>12420</v>
      </c>
      <c r="G45" s="85">
        <v>604</v>
      </c>
      <c r="H45" s="86">
        <v>86</v>
      </c>
      <c r="I45" s="87">
        <f t="shared" si="34"/>
        <v>86</v>
      </c>
      <c r="J45" s="88">
        <v>33</v>
      </c>
      <c r="K45" s="88">
        <v>1</v>
      </c>
      <c r="L45" s="88">
        <f t="shared" si="35"/>
        <v>2</v>
      </c>
      <c r="M45" s="89">
        <v>25</v>
      </c>
      <c r="N45" s="90">
        <v>13</v>
      </c>
      <c r="O45" s="91">
        <f t="shared" si="36"/>
        <v>156</v>
      </c>
      <c r="P45" s="92">
        <v>17</v>
      </c>
      <c r="Q45" s="93">
        <v>9</v>
      </c>
      <c r="R45" s="94">
        <f t="shared" si="37"/>
        <v>63</v>
      </c>
      <c r="S45" s="95">
        <v>50</v>
      </c>
      <c r="T45" s="96">
        <v>6</v>
      </c>
      <c r="U45" s="97">
        <f t="shared" si="38"/>
        <v>12</v>
      </c>
      <c r="V45" s="160">
        <v>210</v>
      </c>
      <c r="W45" s="156">
        <f t="shared" si="0"/>
        <v>10.5</v>
      </c>
      <c r="Y45" s="161">
        <f t="shared" si="39"/>
        <v>0</v>
      </c>
      <c r="Z45" s="165">
        <v>84</v>
      </c>
      <c r="AA45" s="98">
        <v>35</v>
      </c>
      <c r="AB45" s="98">
        <f t="shared" si="40"/>
        <v>11287</v>
      </c>
      <c r="AC45" s="115">
        <f t="shared" si="41"/>
        <v>329.5</v>
      </c>
      <c r="AD45" s="99">
        <f t="shared" si="42"/>
        <v>1199.5</v>
      </c>
      <c r="AE45" s="62">
        <f t="shared" si="14"/>
        <v>25</v>
      </c>
      <c r="AF45" s="155">
        <f t="shared" si="15"/>
        <v>467</v>
      </c>
      <c r="AG45" s="62">
        <f t="shared" si="16"/>
        <v>17</v>
      </c>
      <c r="AH45" s="155">
        <f t="shared" si="17"/>
        <v>323</v>
      </c>
      <c r="AI45" s="62">
        <f t="shared" si="18"/>
        <v>50</v>
      </c>
      <c r="AJ45" s="155">
        <f t="shared" si="19"/>
        <v>204</v>
      </c>
      <c r="AK45" s="62">
        <f t="shared" si="20"/>
        <v>604</v>
      </c>
      <c r="AL45" s="62">
        <f t="shared" si="21"/>
        <v>3528</v>
      </c>
    </row>
    <row r="46" spans="1:38">
      <c r="A46" s="73">
        <v>44</v>
      </c>
      <c r="B46" s="70" t="s">
        <v>146</v>
      </c>
      <c r="C46" s="176">
        <v>1800</v>
      </c>
      <c r="D46" s="174">
        <v>370</v>
      </c>
      <c r="E46" s="171">
        <f t="shared" si="32"/>
        <v>12530</v>
      </c>
      <c r="F46" s="171">
        <f t="shared" si="33"/>
        <v>27330</v>
      </c>
      <c r="G46" s="85">
        <v>909</v>
      </c>
      <c r="H46" s="86">
        <v>95</v>
      </c>
      <c r="I46" s="87">
        <f t="shared" si="34"/>
        <v>95</v>
      </c>
      <c r="J46" s="88">
        <v>48</v>
      </c>
      <c r="K46" s="88">
        <v>1</v>
      </c>
      <c r="L46" s="88">
        <f t="shared" si="35"/>
        <v>2</v>
      </c>
      <c r="M46" s="89">
        <v>38</v>
      </c>
      <c r="N46" s="90">
        <v>14</v>
      </c>
      <c r="O46" s="91">
        <f t="shared" si="36"/>
        <v>168</v>
      </c>
      <c r="P46" s="92">
        <v>24</v>
      </c>
      <c r="Q46" s="93">
        <v>10</v>
      </c>
      <c r="R46" s="94">
        <f t="shared" si="37"/>
        <v>70</v>
      </c>
      <c r="S46" s="95">
        <v>75</v>
      </c>
      <c r="T46" s="96">
        <v>7</v>
      </c>
      <c r="U46" s="97">
        <f t="shared" si="38"/>
        <v>14</v>
      </c>
      <c r="V46" s="160">
        <v>415</v>
      </c>
      <c r="W46" s="156">
        <f t="shared" si="0"/>
        <v>20.75</v>
      </c>
      <c r="Y46" s="161">
        <f t="shared" si="39"/>
        <v>0</v>
      </c>
      <c r="Z46" s="165">
        <v>84</v>
      </c>
      <c r="AA46" s="98">
        <v>70</v>
      </c>
      <c r="AB46" s="98">
        <f t="shared" si="40"/>
        <v>25596.75</v>
      </c>
      <c r="AC46" s="115">
        <f t="shared" si="41"/>
        <v>369.75</v>
      </c>
      <c r="AD46" s="99">
        <f t="shared" si="42"/>
        <v>1799.75</v>
      </c>
      <c r="AE46" s="62">
        <f t="shared" si="14"/>
        <v>38</v>
      </c>
      <c r="AF46" s="155">
        <f t="shared" si="15"/>
        <v>1004</v>
      </c>
      <c r="AG46" s="62">
        <f t="shared" si="16"/>
        <v>24</v>
      </c>
      <c r="AH46" s="155">
        <f t="shared" si="17"/>
        <v>714</v>
      </c>
      <c r="AI46" s="62">
        <f t="shared" si="18"/>
        <v>75</v>
      </c>
      <c r="AJ46" s="155">
        <f t="shared" si="19"/>
        <v>483</v>
      </c>
      <c r="AK46" s="62">
        <f t="shared" si="20"/>
        <v>909</v>
      </c>
      <c r="AL46" s="62">
        <f t="shared" si="21"/>
        <v>7464</v>
      </c>
    </row>
    <row r="47" spans="1:38">
      <c r="A47" s="73">
        <v>45</v>
      </c>
      <c r="B47" s="70" t="s">
        <v>147</v>
      </c>
      <c r="C47" s="176">
        <v>2400</v>
      </c>
      <c r="D47" s="174">
        <v>410</v>
      </c>
      <c r="E47" s="171">
        <f t="shared" si="32"/>
        <v>14290</v>
      </c>
      <c r="F47" s="171">
        <f t="shared" si="33"/>
        <v>42580</v>
      </c>
      <c r="G47" s="85">
        <v>1204</v>
      </c>
      <c r="H47" s="86">
        <v>108</v>
      </c>
      <c r="I47" s="87">
        <f t="shared" si="34"/>
        <v>108</v>
      </c>
      <c r="J47" s="88">
        <v>62</v>
      </c>
      <c r="K47" s="88">
        <v>1</v>
      </c>
      <c r="L47" s="88">
        <f t="shared" si="35"/>
        <v>2</v>
      </c>
      <c r="M47" s="89">
        <v>51</v>
      </c>
      <c r="N47" s="90">
        <v>15</v>
      </c>
      <c r="O47" s="91">
        <f t="shared" si="36"/>
        <v>180</v>
      </c>
      <c r="P47" s="92">
        <v>33</v>
      </c>
      <c r="Q47" s="93">
        <v>11</v>
      </c>
      <c r="R47" s="94">
        <f t="shared" si="37"/>
        <v>77</v>
      </c>
      <c r="S47" s="95">
        <v>101</v>
      </c>
      <c r="T47" s="96">
        <v>8</v>
      </c>
      <c r="U47" s="97">
        <f t="shared" si="38"/>
        <v>16</v>
      </c>
      <c r="V47" s="160">
        <v>530</v>
      </c>
      <c r="W47" s="156">
        <f t="shared" si="0"/>
        <v>26.5</v>
      </c>
      <c r="Y47" s="161">
        <f t="shared" si="39"/>
        <v>0</v>
      </c>
      <c r="Z47" s="165">
        <v>84</v>
      </c>
      <c r="AA47" s="98">
        <v>99</v>
      </c>
      <c r="AB47" s="98">
        <f t="shared" si="40"/>
        <v>40215</v>
      </c>
      <c r="AC47" s="115">
        <f t="shared" si="41"/>
        <v>409.5</v>
      </c>
      <c r="AD47" s="99">
        <f t="shared" si="42"/>
        <v>2399.5</v>
      </c>
      <c r="AE47" s="62">
        <f t="shared" si="14"/>
        <v>51</v>
      </c>
      <c r="AF47" s="155">
        <f t="shared" si="15"/>
        <v>1521</v>
      </c>
      <c r="AG47" s="62">
        <f t="shared" si="16"/>
        <v>33</v>
      </c>
      <c r="AH47" s="155">
        <f t="shared" si="17"/>
        <v>1111</v>
      </c>
      <c r="AI47" s="62">
        <f t="shared" si="18"/>
        <v>101</v>
      </c>
      <c r="AJ47" s="155">
        <f t="shared" si="19"/>
        <v>784</v>
      </c>
      <c r="AK47" s="62">
        <f t="shared" si="20"/>
        <v>1204</v>
      </c>
      <c r="AL47" s="62">
        <f t="shared" si="21"/>
        <v>11788</v>
      </c>
    </row>
    <row r="48" spans="1:38">
      <c r="A48" s="73">
        <v>46</v>
      </c>
      <c r="B48" s="70" t="s">
        <v>148</v>
      </c>
      <c r="C48" s="176">
        <v>960</v>
      </c>
      <c r="D48" s="174">
        <v>330</v>
      </c>
      <c r="E48" s="171">
        <f t="shared" si="32"/>
        <v>10530</v>
      </c>
      <c r="F48" s="171">
        <f t="shared" si="33"/>
        <v>12180</v>
      </c>
      <c r="G48" s="85">
        <v>481</v>
      </c>
      <c r="H48" s="86">
        <v>86</v>
      </c>
      <c r="I48" s="87">
        <f t="shared" si="34"/>
        <v>86</v>
      </c>
      <c r="J48" s="88">
        <v>25</v>
      </c>
      <c r="K48" s="88">
        <v>1</v>
      </c>
      <c r="L48" s="88">
        <f t="shared" si="35"/>
        <v>2</v>
      </c>
      <c r="M48" s="89">
        <v>20</v>
      </c>
      <c r="N48" s="90">
        <v>13</v>
      </c>
      <c r="O48" s="91">
        <f t="shared" si="36"/>
        <v>156</v>
      </c>
      <c r="P48" s="92">
        <v>14</v>
      </c>
      <c r="Q48" s="93">
        <v>9</v>
      </c>
      <c r="R48" s="94">
        <f t="shared" si="37"/>
        <v>63</v>
      </c>
      <c r="S48" s="95">
        <v>40</v>
      </c>
      <c r="T48" s="96">
        <v>6</v>
      </c>
      <c r="U48" s="97">
        <f t="shared" si="38"/>
        <v>12</v>
      </c>
      <c r="V48" s="160">
        <v>210</v>
      </c>
      <c r="W48" s="156">
        <f t="shared" si="0"/>
        <v>10.5</v>
      </c>
      <c r="Y48" s="161">
        <f t="shared" si="39"/>
        <v>0</v>
      </c>
      <c r="Z48" s="165">
        <v>84</v>
      </c>
      <c r="AA48" s="98">
        <v>35</v>
      </c>
      <c r="AB48" s="98">
        <f t="shared" si="40"/>
        <v>11287</v>
      </c>
      <c r="AC48" s="115">
        <f t="shared" si="41"/>
        <v>329.5</v>
      </c>
      <c r="AD48" s="99">
        <f t="shared" si="42"/>
        <v>959.5</v>
      </c>
      <c r="AE48" s="62">
        <f t="shared" si="14"/>
        <v>20</v>
      </c>
      <c r="AF48" s="155">
        <f t="shared" si="15"/>
        <v>462</v>
      </c>
      <c r="AG48" s="62">
        <f t="shared" si="16"/>
        <v>14</v>
      </c>
      <c r="AH48" s="155">
        <f t="shared" si="17"/>
        <v>320</v>
      </c>
      <c r="AI48" s="62">
        <f t="shared" si="18"/>
        <v>40</v>
      </c>
      <c r="AJ48" s="155">
        <f t="shared" si="19"/>
        <v>204</v>
      </c>
      <c r="AK48" s="62">
        <f t="shared" si="20"/>
        <v>481</v>
      </c>
      <c r="AL48" s="62">
        <f t="shared" si="21"/>
        <v>3405</v>
      </c>
    </row>
    <row r="49" spans="1:38">
      <c r="A49" s="73">
        <v>47</v>
      </c>
      <c r="B49" s="70" t="s">
        <v>149</v>
      </c>
      <c r="C49" s="176">
        <v>1440</v>
      </c>
      <c r="D49" s="174">
        <v>370</v>
      </c>
      <c r="E49" s="171">
        <f t="shared" si="32"/>
        <v>12170</v>
      </c>
      <c r="F49" s="171">
        <f t="shared" si="33"/>
        <v>26970</v>
      </c>
      <c r="G49" s="85">
        <v>732</v>
      </c>
      <c r="H49" s="86">
        <v>95</v>
      </c>
      <c r="I49" s="87">
        <f t="shared" si="34"/>
        <v>95</v>
      </c>
      <c r="J49" s="88">
        <v>37</v>
      </c>
      <c r="K49" s="88">
        <v>1</v>
      </c>
      <c r="L49" s="88">
        <f t="shared" si="35"/>
        <v>2</v>
      </c>
      <c r="M49" s="89">
        <v>30</v>
      </c>
      <c r="N49" s="90">
        <v>14</v>
      </c>
      <c r="O49" s="91">
        <f t="shared" si="36"/>
        <v>168</v>
      </c>
      <c r="P49" s="92">
        <v>19</v>
      </c>
      <c r="Q49" s="93">
        <v>10</v>
      </c>
      <c r="R49" s="94">
        <f t="shared" si="37"/>
        <v>70</v>
      </c>
      <c r="S49" s="95">
        <v>60</v>
      </c>
      <c r="T49" s="96">
        <v>7</v>
      </c>
      <c r="U49" s="97">
        <f t="shared" si="38"/>
        <v>14</v>
      </c>
      <c r="V49" s="160">
        <v>415</v>
      </c>
      <c r="W49" s="156">
        <f t="shared" si="0"/>
        <v>20.75</v>
      </c>
      <c r="Y49" s="161">
        <f t="shared" si="39"/>
        <v>0</v>
      </c>
      <c r="Z49" s="165">
        <v>84</v>
      </c>
      <c r="AA49" s="98">
        <v>70</v>
      </c>
      <c r="AB49" s="98">
        <f t="shared" si="40"/>
        <v>25596.75</v>
      </c>
      <c r="AC49" s="115">
        <f t="shared" si="41"/>
        <v>369.75</v>
      </c>
      <c r="AD49" s="99">
        <f t="shared" si="42"/>
        <v>1439.75</v>
      </c>
      <c r="AE49" s="62">
        <f t="shared" si="14"/>
        <v>30</v>
      </c>
      <c r="AF49" s="155">
        <f t="shared" si="15"/>
        <v>996</v>
      </c>
      <c r="AG49" s="62">
        <f t="shared" si="16"/>
        <v>19</v>
      </c>
      <c r="AH49" s="155">
        <f t="shared" si="17"/>
        <v>709</v>
      </c>
      <c r="AI49" s="62">
        <f t="shared" si="18"/>
        <v>60</v>
      </c>
      <c r="AJ49" s="155">
        <f t="shared" si="19"/>
        <v>483</v>
      </c>
      <c r="AK49" s="62">
        <f t="shared" si="20"/>
        <v>732</v>
      </c>
      <c r="AL49" s="62">
        <f t="shared" si="21"/>
        <v>7287</v>
      </c>
    </row>
    <row r="50" spans="1:38">
      <c r="A50" s="73">
        <v>48</v>
      </c>
      <c r="B50" s="70" t="s">
        <v>150</v>
      </c>
      <c r="C50" s="176">
        <v>1920</v>
      </c>
      <c r="D50" s="174">
        <v>410</v>
      </c>
      <c r="E50" s="171">
        <f t="shared" si="32"/>
        <v>13810</v>
      </c>
      <c r="F50" s="171">
        <f t="shared" si="33"/>
        <v>42100</v>
      </c>
      <c r="G50" s="85">
        <v>955</v>
      </c>
      <c r="H50" s="86">
        <v>108</v>
      </c>
      <c r="I50" s="87">
        <f t="shared" si="34"/>
        <v>108</v>
      </c>
      <c r="J50" s="88">
        <v>51</v>
      </c>
      <c r="K50" s="88">
        <v>1</v>
      </c>
      <c r="L50" s="88">
        <f t="shared" si="35"/>
        <v>2</v>
      </c>
      <c r="M50" s="89">
        <v>41</v>
      </c>
      <c r="N50" s="90">
        <v>15</v>
      </c>
      <c r="O50" s="91">
        <f t="shared" si="36"/>
        <v>180</v>
      </c>
      <c r="P50" s="92">
        <v>26</v>
      </c>
      <c r="Q50" s="93">
        <v>11</v>
      </c>
      <c r="R50" s="94">
        <f t="shared" si="37"/>
        <v>77</v>
      </c>
      <c r="S50" s="95">
        <v>81</v>
      </c>
      <c r="T50" s="96">
        <v>8</v>
      </c>
      <c r="U50" s="97">
        <f t="shared" si="38"/>
        <v>16</v>
      </c>
      <c r="V50" s="160">
        <v>530</v>
      </c>
      <c r="W50" s="156">
        <f t="shared" si="0"/>
        <v>26.5</v>
      </c>
      <c r="Y50" s="161">
        <f t="shared" si="39"/>
        <v>0</v>
      </c>
      <c r="Z50" s="165">
        <v>84</v>
      </c>
      <c r="AA50" s="98">
        <v>99</v>
      </c>
      <c r="AB50" s="98">
        <f t="shared" si="40"/>
        <v>40215</v>
      </c>
      <c r="AC50" s="115">
        <f t="shared" si="41"/>
        <v>409.5</v>
      </c>
      <c r="AD50" s="99">
        <f t="shared" si="42"/>
        <v>1919.5</v>
      </c>
      <c r="AE50" s="62">
        <f t="shared" si="14"/>
        <v>41</v>
      </c>
      <c r="AF50" s="155">
        <f t="shared" si="15"/>
        <v>1511</v>
      </c>
      <c r="AG50" s="62">
        <f t="shared" si="16"/>
        <v>26</v>
      </c>
      <c r="AH50" s="155">
        <f t="shared" si="17"/>
        <v>1104</v>
      </c>
      <c r="AI50" s="62">
        <f t="shared" si="18"/>
        <v>81</v>
      </c>
      <c r="AJ50" s="155">
        <f t="shared" si="19"/>
        <v>784</v>
      </c>
      <c r="AK50" s="62">
        <f t="shared" si="20"/>
        <v>955</v>
      </c>
      <c r="AL50" s="62">
        <f t="shared" si="21"/>
        <v>11539</v>
      </c>
    </row>
    <row r="51" spans="1:38">
      <c r="A51" s="73">
        <v>49</v>
      </c>
      <c r="B51" s="70" t="s">
        <v>151</v>
      </c>
      <c r="C51" s="176">
        <v>1000</v>
      </c>
      <c r="D51" s="174">
        <v>0</v>
      </c>
      <c r="E51" s="171">
        <f t="shared" si="32"/>
        <v>1000</v>
      </c>
      <c r="F51" s="171">
        <f t="shared" si="33"/>
        <v>1000</v>
      </c>
      <c r="G51" s="85">
        <v>73</v>
      </c>
      <c r="H51" s="86">
        <v>0</v>
      </c>
      <c r="I51" s="87">
        <f t="shared" si="34"/>
        <v>0</v>
      </c>
      <c r="J51" s="88">
        <v>1</v>
      </c>
      <c r="K51" s="88">
        <v>0</v>
      </c>
      <c r="L51" s="88">
        <f t="shared" si="35"/>
        <v>0</v>
      </c>
      <c r="M51" s="89">
        <v>1</v>
      </c>
      <c r="N51" s="90">
        <v>0</v>
      </c>
      <c r="O51" s="91">
        <f t="shared" si="36"/>
        <v>0</v>
      </c>
      <c r="P51" s="92">
        <v>1</v>
      </c>
      <c r="Q51" s="93">
        <v>0</v>
      </c>
      <c r="R51" s="94">
        <f t="shared" si="37"/>
        <v>0</v>
      </c>
      <c r="S51" s="95">
        <v>1</v>
      </c>
      <c r="T51" s="96">
        <v>0</v>
      </c>
      <c r="U51" s="97">
        <f t="shared" si="38"/>
        <v>0</v>
      </c>
      <c r="V51" s="160">
        <v>75</v>
      </c>
      <c r="W51" s="156">
        <f t="shared" si="0"/>
        <v>3.75</v>
      </c>
      <c r="Y51" s="161">
        <f t="shared" si="39"/>
        <v>0</v>
      </c>
      <c r="Z51" s="165">
        <v>0</v>
      </c>
      <c r="AA51" s="98">
        <v>1</v>
      </c>
      <c r="AB51" s="98">
        <f t="shared" si="40"/>
        <v>0</v>
      </c>
      <c r="AC51" s="115">
        <f t="shared" si="41"/>
        <v>3.75</v>
      </c>
      <c r="AD51" s="99">
        <f t="shared" si="42"/>
        <v>99.75</v>
      </c>
      <c r="AE51" s="62">
        <f t="shared" si="14"/>
        <v>1</v>
      </c>
      <c r="AF51" s="155">
        <f t="shared" si="15"/>
        <v>1</v>
      </c>
      <c r="AG51" s="62">
        <f t="shared" si="16"/>
        <v>1</v>
      </c>
      <c r="AH51" s="155">
        <f t="shared" si="17"/>
        <v>1</v>
      </c>
      <c r="AI51" s="62">
        <f t="shared" si="18"/>
        <v>1</v>
      </c>
      <c r="AJ51" s="155">
        <f t="shared" si="19"/>
        <v>0</v>
      </c>
      <c r="AK51" s="62">
        <f t="shared" si="20"/>
        <v>73</v>
      </c>
      <c r="AL51" s="62">
        <f t="shared" si="21"/>
        <v>73</v>
      </c>
    </row>
    <row r="52" spans="1:38">
      <c r="A52" s="73">
        <v>50</v>
      </c>
      <c r="B52" s="70" t="s">
        <v>152</v>
      </c>
      <c r="C52" s="176">
        <v>3000</v>
      </c>
      <c r="D52" s="174">
        <v>0</v>
      </c>
      <c r="E52" s="171">
        <f t="shared" si="32"/>
        <v>3000</v>
      </c>
      <c r="F52" s="171">
        <f t="shared" si="33"/>
        <v>3000</v>
      </c>
      <c r="G52" s="85">
        <v>149</v>
      </c>
      <c r="H52" s="86">
        <v>0</v>
      </c>
      <c r="I52" s="87">
        <f t="shared" si="34"/>
        <v>0</v>
      </c>
      <c r="J52" s="88">
        <v>2</v>
      </c>
      <c r="K52" s="88">
        <v>0</v>
      </c>
      <c r="L52" s="88">
        <f t="shared" si="35"/>
        <v>0</v>
      </c>
      <c r="M52" s="89">
        <v>2</v>
      </c>
      <c r="N52" s="90">
        <v>0</v>
      </c>
      <c r="O52" s="91">
        <f t="shared" si="36"/>
        <v>0</v>
      </c>
      <c r="P52" s="92">
        <v>2</v>
      </c>
      <c r="Q52" s="93">
        <v>0</v>
      </c>
      <c r="R52" s="94">
        <f t="shared" si="37"/>
        <v>0</v>
      </c>
      <c r="S52" s="95">
        <v>2</v>
      </c>
      <c r="T52" s="96">
        <v>0</v>
      </c>
      <c r="U52" s="97">
        <f t="shared" si="38"/>
        <v>0</v>
      </c>
      <c r="V52" s="160">
        <v>100</v>
      </c>
      <c r="W52" s="156">
        <f t="shared" si="0"/>
        <v>5</v>
      </c>
      <c r="Y52" s="161">
        <f t="shared" si="39"/>
        <v>0</v>
      </c>
      <c r="Z52" s="165">
        <v>0</v>
      </c>
      <c r="AA52" s="98">
        <v>1</v>
      </c>
      <c r="AB52" s="98">
        <f t="shared" si="40"/>
        <v>0</v>
      </c>
      <c r="AC52" s="115">
        <f t="shared" si="41"/>
        <v>5</v>
      </c>
      <c r="AD52" s="99">
        <f t="shared" si="42"/>
        <v>200</v>
      </c>
      <c r="AE52" s="62">
        <f t="shared" si="14"/>
        <v>2</v>
      </c>
      <c r="AF52" s="155">
        <f t="shared" si="15"/>
        <v>2</v>
      </c>
      <c r="AG52" s="62">
        <f t="shared" si="16"/>
        <v>2</v>
      </c>
      <c r="AH52" s="155">
        <f t="shared" si="17"/>
        <v>2</v>
      </c>
      <c r="AI52" s="62">
        <f t="shared" si="18"/>
        <v>2</v>
      </c>
      <c r="AJ52" s="155">
        <f t="shared" si="19"/>
        <v>0</v>
      </c>
      <c r="AK52" s="62">
        <f t="shared" si="20"/>
        <v>149</v>
      </c>
      <c r="AL52" s="62">
        <f t="shared" si="21"/>
        <v>149</v>
      </c>
    </row>
    <row r="53" spans="1:38">
      <c r="A53" s="73">
        <v>51</v>
      </c>
      <c r="B53" s="70" t="s">
        <v>153</v>
      </c>
      <c r="C53" s="176">
        <v>5000</v>
      </c>
      <c r="D53" s="174">
        <v>0</v>
      </c>
      <c r="E53" s="171">
        <f t="shared" si="32"/>
        <v>5000</v>
      </c>
      <c r="F53" s="171">
        <f t="shared" si="33"/>
        <v>5000</v>
      </c>
      <c r="G53" s="85">
        <v>346</v>
      </c>
      <c r="H53" s="86">
        <v>0</v>
      </c>
      <c r="I53" s="87">
        <f t="shared" si="34"/>
        <v>0</v>
      </c>
      <c r="J53" s="88">
        <v>2</v>
      </c>
      <c r="K53" s="88">
        <v>0</v>
      </c>
      <c r="L53" s="88">
        <f t="shared" si="35"/>
        <v>0</v>
      </c>
      <c r="M53" s="89">
        <v>2</v>
      </c>
      <c r="N53" s="90">
        <v>0</v>
      </c>
      <c r="O53" s="91">
        <f t="shared" si="36"/>
        <v>0</v>
      </c>
      <c r="P53" s="92">
        <v>2</v>
      </c>
      <c r="Q53" s="93">
        <v>0</v>
      </c>
      <c r="R53" s="94">
        <f t="shared" si="37"/>
        <v>0</v>
      </c>
      <c r="S53" s="95">
        <v>2</v>
      </c>
      <c r="T53" s="96">
        <v>0</v>
      </c>
      <c r="U53" s="97">
        <f t="shared" si="38"/>
        <v>0</v>
      </c>
      <c r="V53" s="160">
        <v>150</v>
      </c>
      <c r="W53" s="156">
        <f t="shared" si="0"/>
        <v>7.5</v>
      </c>
      <c r="Y53" s="161">
        <f t="shared" si="39"/>
        <v>0</v>
      </c>
      <c r="Z53" s="165">
        <v>0</v>
      </c>
      <c r="AA53" s="98">
        <v>1</v>
      </c>
      <c r="AB53" s="98">
        <f t="shared" si="40"/>
        <v>0</v>
      </c>
      <c r="AC53" s="115">
        <f t="shared" si="41"/>
        <v>7.5</v>
      </c>
      <c r="AD53" s="99">
        <f t="shared" si="42"/>
        <v>399.5</v>
      </c>
      <c r="AE53" s="62">
        <f t="shared" si="14"/>
        <v>2</v>
      </c>
      <c r="AF53" s="155">
        <f t="shared" si="15"/>
        <v>2</v>
      </c>
      <c r="AG53" s="62">
        <f t="shared" si="16"/>
        <v>2</v>
      </c>
      <c r="AH53" s="155">
        <f t="shared" si="17"/>
        <v>2</v>
      </c>
      <c r="AI53" s="62">
        <f t="shared" si="18"/>
        <v>2</v>
      </c>
      <c r="AJ53" s="155">
        <f t="shared" si="19"/>
        <v>0</v>
      </c>
      <c r="AK53" s="62">
        <f t="shared" si="20"/>
        <v>346</v>
      </c>
      <c r="AL53" s="62">
        <f t="shared" si="21"/>
        <v>346</v>
      </c>
    </row>
    <row r="54" spans="1:38">
      <c r="A54" s="73">
        <v>52</v>
      </c>
      <c r="B54" s="70" t="s">
        <v>154</v>
      </c>
      <c r="C54" s="176">
        <v>1500</v>
      </c>
      <c r="D54" s="174">
        <v>300</v>
      </c>
      <c r="E54" s="171">
        <f t="shared" si="32"/>
        <v>10200</v>
      </c>
      <c r="F54" s="171">
        <f t="shared" si="33"/>
        <v>5700</v>
      </c>
      <c r="G54" s="85">
        <v>766</v>
      </c>
      <c r="H54" s="86">
        <v>88</v>
      </c>
      <c r="I54" s="87">
        <f t="shared" si="34"/>
        <v>88</v>
      </c>
      <c r="J54" s="88">
        <v>39</v>
      </c>
      <c r="K54" s="88">
        <v>1</v>
      </c>
      <c r="L54" s="88">
        <f t="shared" si="35"/>
        <v>2</v>
      </c>
      <c r="M54" s="89">
        <v>32</v>
      </c>
      <c r="N54" s="90">
        <v>9</v>
      </c>
      <c r="O54" s="91">
        <f t="shared" si="36"/>
        <v>108</v>
      </c>
      <c r="P54" s="92">
        <v>20</v>
      </c>
      <c r="Q54" s="93">
        <v>10</v>
      </c>
      <c r="R54" s="94">
        <f t="shared" si="37"/>
        <v>70</v>
      </c>
      <c r="S54" s="95">
        <v>61</v>
      </c>
      <c r="T54" s="96">
        <v>11</v>
      </c>
      <c r="U54" s="97">
        <f t="shared" si="38"/>
        <v>22</v>
      </c>
      <c r="V54" s="160">
        <v>190</v>
      </c>
      <c r="W54" s="156">
        <f t="shared" si="0"/>
        <v>9.5</v>
      </c>
      <c r="Y54" s="161">
        <f t="shared" si="39"/>
        <v>0</v>
      </c>
      <c r="Z54" s="165">
        <v>67</v>
      </c>
      <c r="AA54" s="98">
        <v>15</v>
      </c>
      <c r="AB54" s="98">
        <f t="shared" si="40"/>
        <v>4260</v>
      </c>
      <c r="AC54" s="115">
        <f t="shared" si="41"/>
        <v>299.5</v>
      </c>
      <c r="AD54" s="99">
        <f t="shared" si="42"/>
        <v>1499.5</v>
      </c>
      <c r="AE54" s="62">
        <f t="shared" si="14"/>
        <v>32</v>
      </c>
      <c r="AF54" s="155">
        <f t="shared" si="15"/>
        <v>158</v>
      </c>
      <c r="AG54" s="62">
        <f t="shared" si="16"/>
        <v>20</v>
      </c>
      <c r="AH54" s="155">
        <f t="shared" si="17"/>
        <v>160</v>
      </c>
      <c r="AI54" s="62">
        <f t="shared" si="18"/>
        <v>61</v>
      </c>
      <c r="AJ54" s="155">
        <f t="shared" si="19"/>
        <v>154</v>
      </c>
      <c r="AK54" s="62">
        <f t="shared" si="20"/>
        <v>766</v>
      </c>
      <c r="AL54" s="62">
        <f t="shared" si="21"/>
        <v>1998</v>
      </c>
    </row>
    <row r="55" spans="1:38">
      <c r="A55" s="73">
        <v>53</v>
      </c>
      <c r="B55" s="70" t="s">
        <v>155</v>
      </c>
      <c r="C55" s="176">
        <v>2250</v>
      </c>
      <c r="D55" s="174">
        <v>350</v>
      </c>
      <c r="E55" s="171">
        <f t="shared" si="32"/>
        <v>12400</v>
      </c>
      <c r="F55" s="171">
        <f t="shared" si="33"/>
        <v>14150</v>
      </c>
      <c r="G55" s="85">
        <v>1150</v>
      </c>
      <c r="H55" s="86">
        <v>94</v>
      </c>
      <c r="I55" s="87">
        <f t="shared" si="34"/>
        <v>94</v>
      </c>
      <c r="J55" s="88">
        <v>59</v>
      </c>
      <c r="K55" s="88">
        <v>1</v>
      </c>
      <c r="L55" s="88">
        <f t="shared" si="35"/>
        <v>2</v>
      </c>
      <c r="M55" s="89">
        <v>48</v>
      </c>
      <c r="N55" s="90">
        <v>11</v>
      </c>
      <c r="O55" s="91">
        <f t="shared" si="36"/>
        <v>132</v>
      </c>
      <c r="P55" s="92">
        <v>30</v>
      </c>
      <c r="Q55" s="93">
        <v>12</v>
      </c>
      <c r="R55" s="94">
        <f t="shared" si="37"/>
        <v>84</v>
      </c>
      <c r="S55" s="95">
        <v>91</v>
      </c>
      <c r="T55" s="96">
        <v>12</v>
      </c>
      <c r="U55" s="97">
        <f t="shared" si="38"/>
        <v>24</v>
      </c>
      <c r="V55" s="160">
        <v>278</v>
      </c>
      <c r="W55" s="156">
        <f t="shared" si="0"/>
        <v>13.9</v>
      </c>
      <c r="Y55" s="161">
        <f t="shared" si="39"/>
        <v>0</v>
      </c>
      <c r="Z55" s="165">
        <v>67</v>
      </c>
      <c r="AA55" s="98">
        <v>35</v>
      </c>
      <c r="AB55" s="98">
        <f t="shared" si="40"/>
        <v>11963.599999999999</v>
      </c>
      <c r="AC55" s="115">
        <f t="shared" si="41"/>
        <v>349.9</v>
      </c>
      <c r="AD55" s="99">
        <f t="shared" si="42"/>
        <v>2249.9</v>
      </c>
      <c r="AE55" s="62">
        <f t="shared" si="14"/>
        <v>48</v>
      </c>
      <c r="AF55" s="155">
        <f t="shared" si="15"/>
        <v>422</v>
      </c>
      <c r="AG55" s="62">
        <f t="shared" si="16"/>
        <v>30</v>
      </c>
      <c r="AH55" s="155">
        <f t="shared" si="17"/>
        <v>438</v>
      </c>
      <c r="AI55" s="62">
        <f t="shared" si="18"/>
        <v>91</v>
      </c>
      <c r="AJ55" s="155">
        <f t="shared" si="19"/>
        <v>408</v>
      </c>
      <c r="AK55" s="62">
        <f t="shared" si="20"/>
        <v>1150</v>
      </c>
      <c r="AL55" s="62">
        <f t="shared" si="21"/>
        <v>4346</v>
      </c>
    </row>
    <row r="56" spans="1:38">
      <c r="A56" s="73">
        <v>54</v>
      </c>
      <c r="B56" s="70" t="s">
        <v>156</v>
      </c>
      <c r="C56" s="176">
        <v>3000</v>
      </c>
      <c r="D56" s="174">
        <v>400</v>
      </c>
      <c r="E56" s="171">
        <f t="shared" si="32"/>
        <v>14600</v>
      </c>
      <c r="F56" s="171">
        <f t="shared" si="33"/>
        <v>42200</v>
      </c>
      <c r="G56" s="85">
        <v>1540</v>
      </c>
      <c r="H56" s="86">
        <v>102</v>
      </c>
      <c r="I56" s="87">
        <f t="shared" si="34"/>
        <v>102</v>
      </c>
      <c r="J56" s="88">
        <v>78</v>
      </c>
      <c r="K56" s="88">
        <v>1</v>
      </c>
      <c r="L56" s="88">
        <f t="shared" si="35"/>
        <v>2</v>
      </c>
      <c r="M56" s="89">
        <v>64</v>
      </c>
      <c r="N56" s="90">
        <v>13</v>
      </c>
      <c r="O56" s="91">
        <f t="shared" si="36"/>
        <v>156</v>
      </c>
      <c r="P56" s="92">
        <v>39</v>
      </c>
      <c r="Q56" s="93">
        <v>13</v>
      </c>
      <c r="R56" s="94">
        <f t="shared" si="37"/>
        <v>91</v>
      </c>
      <c r="S56" s="95">
        <v>119</v>
      </c>
      <c r="T56" s="96">
        <v>12</v>
      </c>
      <c r="U56" s="97">
        <f t="shared" si="38"/>
        <v>24</v>
      </c>
      <c r="V56" s="160">
        <v>500</v>
      </c>
      <c r="W56" s="156">
        <f t="shared" si="0"/>
        <v>25</v>
      </c>
      <c r="Y56" s="161">
        <f t="shared" si="39"/>
        <v>0</v>
      </c>
      <c r="Z56" s="165">
        <v>74</v>
      </c>
      <c r="AA56" s="98">
        <v>99</v>
      </c>
      <c r="AB56" s="98">
        <f t="shared" si="40"/>
        <v>39274</v>
      </c>
      <c r="AC56" s="115">
        <f t="shared" si="41"/>
        <v>400</v>
      </c>
      <c r="AD56" s="99">
        <f t="shared" si="42"/>
        <v>3000</v>
      </c>
      <c r="AE56" s="62">
        <f t="shared" si="14"/>
        <v>64</v>
      </c>
      <c r="AF56" s="155">
        <f t="shared" si="15"/>
        <v>1338</v>
      </c>
      <c r="AG56" s="62">
        <f t="shared" si="16"/>
        <v>39</v>
      </c>
      <c r="AH56" s="155">
        <f t="shared" si="17"/>
        <v>1313</v>
      </c>
      <c r="AI56" s="62">
        <f t="shared" si="18"/>
        <v>119</v>
      </c>
      <c r="AJ56" s="155">
        <f t="shared" si="19"/>
        <v>1176</v>
      </c>
      <c r="AK56" s="62">
        <f t="shared" si="20"/>
        <v>1540</v>
      </c>
      <c r="AL56" s="62">
        <f t="shared" si="21"/>
        <v>11536</v>
      </c>
    </row>
    <row r="57" spans="1:38">
      <c r="A57" s="73">
        <v>55</v>
      </c>
      <c r="B57" s="70" t="s">
        <v>157</v>
      </c>
      <c r="C57" s="176">
        <v>1533</v>
      </c>
      <c r="D57" s="174">
        <v>360</v>
      </c>
      <c r="E57" s="171">
        <f t="shared" si="32"/>
        <v>11973</v>
      </c>
      <c r="F57" s="171">
        <f t="shared" si="33"/>
        <v>19173</v>
      </c>
      <c r="G57" s="85">
        <v>704</v>
      </c>
      <c r="H57" s="86">
        <v>90</v>
      </c>
      <c r="I57" s="87">
        <f t="shared" si="34"/>
        <v>90</v>
      </c>
      <c r="J57" s="88">
        <v>50</v>
      </c>
      <c r="K57" s="88">
        <v>2</v>
      </c>
      <c r="L57" s="88">
        <f t="shared" si="35"/>
        <v>4</v>
      </c>
      <c r="M57" s="89">
        <v>37</v>
      </c>
      <c r="N57" s="90">
        <v>13</v>
      </c>
      <c r="O57" s="91">
        <f t="shared" si="36"/>
        <v>156</v>
      </c>
      <c r="P57" s="92">
        <v>20</v>
      </c>
      <c r="Q57" s="93">
        <v>9</v>
      </c>
      <c r="R57" s="94">
        <f t="shared" si="37"/>
        <v>63</v>
      </c>
      <c r="S57" s="95">
        <v>60</v>
      </c>
      <c r="T57" s="96">
        <v>11</v>
      </c>
      <c r="U57" s="97">
        <f t="shared" si="38"/>
        <v>22</v>
      </c>
      <c r="V57" s="160">
        <v>500</v>
      </c>
      <c r="W57" s="156">
        <f t="shared" si="0"/>
        <v>25</v>
      </c>
      <c r="Y57" s="161">
        <f t="shared" si="39"/>
        <v>0</v>
      </c>
      <c r="Z57" s="165">
        <v>90</v>
      </c>
      <c r="AA57" s="98">
        <v>50</v>
      </c>
      <c r="AB57" s="98">
        <f t="shared" si="40"/>
        <v>17730</v>
      </c>
      <c r="AC57" s="115">
        <f t="shared" si="41"/>
        <v>360</v>
      </c>
      <c r="AD57" s="99">
        <f t="shared" si="42"/>
        <v>1533</v>
      </c>
      <c r="AE57" s="62">
        <f t="shared" si="14"/>
        <v>37</v>
      </c>
      <c r="AF57" s="155">
        <f t="shared" si="15"/>
        <v>674</v>
      </c>
      <c r="AG57" s="62">
        <f t="shared" si="16"/>
        <v>20</v>
      </c>
      <c r="AH57" s="155">
        <f t="shared" si="17"/>
        <v>461</v>
      </c>
      <c r="AI57" s="62">
        <f t="shared" si="18"/>
        <v>60</v>
      </c>
      <c r="AJ57" s="155">
        <f t="shared" si="19"/>
        <v>539</v>
      </c>
      <c r="AK57" s="62">
        <f t="shared" si="20"/>
        <v>704</v>
      </c>
      <c r="AL57" s="62">
        <f t="shared" si="21"/>
        <v>5114</v>
      </c>
    </row>
    <row r="58" spans="1:38">
      <c r="A58" s="73">
        <v>56</v>
      </c>
      <c r="B58" s="70" t="s">
        <v>158</v>
      </c>
      <c r="C58" s="176">
        <v>2300</v>
      </c>
      <c r="D58" s="174">
        <v>430</v>
      </c>
      <c r="E58" s="171">
        <f t="shared" si="32"/>
        <v>14770</v>
      </c>
      <c r="F58" s="171">
        <f t="shared" si="33"/>
        <v>44440</v>
      </c>
      <c r="G58" s="85">
        <v>1051</v>
      </c>
      <c r="H58" s="86">
        <v>91</v>
      </c>
      <c r="I58" s="87">
        <f t="shared" si="34"/>
        <v>91</v>
      </c>
      <c r="J58" s="88">
        <v>75</v>
      </c>
      <c r="K58" s="88">
        <v>2</v>
      </c>
      <c r="L58" s="88">
        <f t="shared" si="35"/>
        <v>4</v>
      </c>
      <c r="M58" s="89">
        <v>55</v>
      </c>
      <c r="N58" s="90">
        <v>16</v>
      </c>
      <c r="O58" s="91">
        <f t="shared" si="36"/>
        <v>192</v>
      </c>
      <c r="P58" s="92">
        <v>30</v>
      </c>
      <c r="Q58" s="93">
        <v>10</v>
      </c>
      <c r="R58" s="94">
        <f t="shared" si="37"/>
        <v>70</v>
      </c>
      <c r="S58" s="95">
        <v>90</v>
      </c>
      <c r="T58" s="96">
        <v>12</v>
      </c>
      <c r="U58" s="97">
        <f t="shared" si="38"/>
        <v>24</v>
      </c>
      <c r="V58" s="160">
        <v>980</v>
      </c>
      <c r="W58" s="156">
        <f t="shared" si="0"/>
        <v>49</v>
      </c>
      <c r="Y58" s="161">
        <f t="shared" si="39"/>
        <v>0</v>
      </c>
      <c r="Z58" s="165">
        <v>90</v>
      </c>
      <c r="AA58" s="98">
        <v>99</v>
      </c>
      <c r="AB58" s="98">
        <f t="shared" si="40"/>
        <v>42230</v>
      </c>
      <c r="AC58" s="115">
        <f t="shared" si="41"/>
        <v>430</v>
      </c>
      <c r="AD58" s="99">
        <f t="shared" si="42"/>
        <v>2300</v>
      </c>
      <c r="AE58" s="62">
        <f t="shared" si="14"/>
        <v>55</v>
      </c>
      <c r="AF58" s="155">
        <f t="shared" si="15"/>
        <v>1623</v>
      </c>
      <c r="AG58" s="62">
        <f t="shared" si="16"/>
        <v>30</v>
      </c>
      <c r="AH58" s="155">
        <f t="shared" si="17"/>
        <v>1010</v>
      </c>
      <c r="AI58" s="62">
        <f t="shared" si="18"/>
        <v>90</v>
      </c>
      <c r="AJ58" s="155">
        <f t="shared" si="19"/>
        <v>1176</v>
      </c>
      <c r="AK58" s="62">
        <f t="shared" si="20"/>
        <v>1051</v>
      </c>
      <c r="AL58" s="62">
        <f t="shared" si="21"/>
        <v>9969</v>
      </c>
    </row>
    <row r="59" spans="1:38">
      <c r="A59" s="73">
        <v>57</v>
      </c>
      <c r="B59" s="70" t="s">
        <v>159</v>
      </c>
      <c r="C59" s="176">
        <v>1533</v>
      </c>
      <c r="D59" s="174">
        <v>360</v>
      </c>
      <c r="E59" s="171">
        <f t="shared" si="32"/>
        <v>11973</v>
      </c>
      <c r="F59" s="171">
        <f t="shared" si="33"/>
        <v>19173</v>
      </c>
      <c r="G59" s="85">
        <v>757</v>
      </c>
      <c r="H59" s="86">
        <v>91</v>
      </c>
      <c r="I59" s="87">
        <f t="shared" si="34"/>
        <v>91</v>
      </c>
      <c r="J59" s="88">
        <v>52</v>
      </c>
      <c r="K59" s="88">
        <v>2</v>
      </c>
      <c r="L59" s="88">
        <f t="shared" si="35"/>
        <v>4</v>
      </c>
      <c r="M59" s="89">
        <v>28</v>
      </c>
      <c r="N59" s="90">
        <v>10</v>
      </c>
      <c r="O59" s="91">
        <f t="shared" si="36"/>
        <v>120</v>
      </c>
      <c r="P59" s="92">
        <v>25</v>
      </c>
      <c r="Q59" s="93">
        <v>14</v>
      </c>
      <c r="R59" s="94">
        <f t="shared" si="37"/>
        <v>98</v>
      </c>
      <c r="S59" s="95">
        <v>68</v>
      </c>
      <c r="T59" s="96">
        <v>11</v>
      </c>
      <c r="U59" s="97">
        <f t="shared" si="38"/>
        <v>22</v>
      </c>
      <c r="V59" s="160">
        <v>500</v>
      </c>
      <c r="W59" s="156">
        <f t="shared" si="0"/>
        <v>25</v>
      </c>
      <c r="Y59" s="161">
        <f t="shared" si="39"/>
        <v>0</v>
      </c>
      <c r="Z59" s="165">
        <v>90</v>
      </c>
      <c r="AA59" s="98">
        <v>50</v>
      </c>
      <c r="AB59" s="98">
        <f t="shared" si="40"/>
        <v>17730</v>
      </c>
      <c r="AC59" s="115">
        <f t="shared" si="41"/>
        <v>360</v>
      </c>
      <c r="AD59" s="99">
        <f t="shared" si="42"/>
        <v>1533</v>
      </c>
      <c r="AE59" s="62">
        <f t="shared" si="14"/>
        <v>28</v>
      </c>
      <c r="AF59" s="155">
        <f t="shared" si="15"/>
        <v>518</v>
      </c>
      <c r="AG59" s="62">
        <f t="shared" si="16"/>
        <v>25</v>
      </c>
      <c r="AH59" s="155">
        <f t="shared" si="17"/>
        <v>711</v>
      </c>
      <c r="AI59" s="62">
        <f t="shared" si="18"/>
        <v>68</v>
      </c>
      <c r="AJ59" s="155">
        <f t="shared" si="19"/>
        <v>539</v>
      </c>
      <c r="AK59" s="62">
        <f t="shared" si="20"/>
        <v>757</v>
      </c>
      <c r="AL59" s="62">
        <f t="shared" si="21"/>
        <v>5216</v>
      </c>
    </row>
    <row r="60" spans="1:38">
      <c r="A60" s="73">
        <v>58</v>
      </c>
      <c r="B60" s="70" t="s">
        <v>160</v>
      </c>
      <c r="C60" s="176">
        <v>2300</v>
      </c>
      <c r="D60" s="174">
        <v>430</v>
      </c>
      <c r="E60" s="171">
        <f t="shared" si="32"/>
        <v>14770</v>
      </c>
      <c r="F60" s="171">
        <f t="shared" si="33"/>
        <v>44440</v>
      </c>
      <c r="G60" s="85">
        <v>1128</v>
      </c>
      <c r="H60" s="86">
        <v>99</v>
      </c>
      <c r="I60" s="87">
        <f t="shared" si="34"/>
        <v>99</v>
      </c>
      <c r="J60" s="88">
        <v>78</v>
      </c>
      <c r="K60" s="88">
        <v>2</v>
      </c>
      <c r="L60" s="88">
        <f t="shared" si="35"/>
        <v>4</v>
      </c>
      <c r="M60" s="89">
        <v>42</v>
      </c>
      <c r="N60" s="90">
        <v>12</v>
      </c>
      <c r="O60" s="91">
        <f t="shared" si="36"/>
        <v>144</v>
      </c>
      <c r="P60" s="92">
        <v>37</v>
      </c>
      <c r="Q60" s="93">
        <v>16</v>
      </c>
      <c r="R60" s="94">
        <f t="shared" si="37"/>
        <v>112</v>
      </c>
      <c r="S60" s="95">
        <v>102</v>
      </c>
      <c r="T60" s="96">
        <v>11</v>
      </c>
      <c r="U60" s="97">
        <f t="shared" si="38"/>
        <v>22</v>
      </c>
      <c r="V60" s="160">
        <v>980</v>
      </c>
      <c r="W60" s="156">
        <f t="shared" si="0"/>
        <v>49</v>
      </c>
      <c r="Y60" s="161">
        <f t="shared" si="39"/>
        <v>0</v>
      </c>
      <c r="Z60" s="165">
        <v>90</v>
      </c>
      <c r="AA60" s="98">
        <v>99</v>
      </c>
      <c r="AB60" s="98">
        <f t="shared" si="40"/>
        <v>42230</v>
      </c>
      <c r="AC60" s="115">
        <f t="shared" si="41"/>
        <v>430</v>
      </c>
      <c r="AD60" s="99">
        <f t="shared" si="42"/>
        <v>2300</v>
      </c>
      <c r="AE60" s="62">
        <f t="shared" si="14"/>
        <v>42</v>
      </c>
      <c r="AF60" s="155">
        <f t="shared" si="15"/>
        <v>1218</v>
      </c>
      <c r="AG60" s="62">
        <f t="shared" si="16"/>
        <v>37</v>
      </c>
      <c r="AH60" s="155">
        <f t="shared" si="17"/>
        <v>1605</v>
      </c>
      <c r="AI60" s="62">
        <f t="shared" si="18"/>
        <v>102</v>
      </c>
      <c r="AJ60" s="155">
        <f t="shared" si="19"/>
        <v>1078</v>
      </c>
      <c r="AK60" s="62">
        <f t="shared" si="20"/>
        <v>1128</v>
      </c>
      <c r="AL60" s="62">
        <f t="shared" si="21"/>
        <v>10830</v>
      </c>
    </row>
    <row r="61" spans="1:38">
      <c r="A61" s="73">
        <v>59</v>
      </c>
      <c r="B61" s="70" t="s">
        <v>161</v>
      </c>
      <c r="C61" s="176">
        <v>1533</v>
      </c>
      <c r="D61" s="174">
        <v>360</v>
      </c>
      <c r="E61" s="171">
        <f t="shared" si="32"/>
        <v>11973</v>
      </c>
      <c r="F61" s="171">
        <f t="shared" si="33"/>
        <v>19173</v>
      </c>
      <c r="G61" s="85">
        <v>852</v>
      </c>
      <c r="H61" s="86">
        <v>112</v>
      </c>
      <c r="I61" s="87">
        <f t="shared" si="34"/>
        <v>112</v>
      </c>
      <c r="J61" s="88">
        <v>52</v>
      </c>
      <c r="K61" s="88">
        <v>2</v>
      </c>
      <c r="L61" s="88">
        <f t="shared" si="35"/>
        <v>4</v>
      </c>
      <c r="M61" s="89">
        <v>22</v>
      </c>
      <c r="N61" s="90">
        <v>10</v>
      </c>
      <c r="O61" s="91">
        <f t="shared" si="36"/>
        <v>120</v>
      </c>
      <c r="P61" s="92">
        <v>22</v>
      </c>
      <c r="Q61" s="93">
        <v>11</v>
      </c>
      <c r="R61" s="94">
        <f t="shared" si="37"/>
        <v>77</v>
      </c>
      <c r="S61" s="95">
        <v>67</v>
      </c>
      <c r="T61" s="96">
        <v>11</v>
      </c>
      <c r="U61" s="97">
        <f t="shared" si="38"/>
        <v>22</v>
      </c>
      <c r="V61" s="160">
        <v>500</v>
      </c>
      <c r="W61" s="156">
        <f t="shared" si="0"/>
        <v>25</v>
      </c>
      <c r="Y61" s="161">
        <f t="shared" si="39"/>
        <v>0</v>
      </c>
      <c r="Z61" s="165">
        <v>90</v>
      </c>
      <c r="AA61" s="98">
        <v>50</v>
      </c>
      <c r="AB61" s="98">
        <f t="shared" si="40"/>
        <v>17730</v>
      </c>
      <c r="AC61" s="115">
        <f t="shared" si="41"/>
        <v>360</v>
      </c>
      <c r="AD61" s="99">
        <f t="shared" si="42"/>
        <v>1533</v>
      </c>
      <c r="AE61" s="62">
        <f t="shared" si="14"/>
        <v>22</v>
      </c>
      <c r="AF61" s="155">
        <f t="shared" si="15"/>
        <v>512</v>
      </c>
      <c r="AG61" s="62">
        <f t="shared" si="16"/>
        <v>22</v>
      </c>
      <c r="AH61" s="155">
        <f t="shared" si="17"/>
        <v>561</v>
      </c>
      <c r="AI61" s="62">
        <f t="shared" si="18"/>
        <v>67</v>
      </c>
      <c r="AJ61" s="155">
        <f t="shared" si="19"/>
        <v>539</v>
      </c>
      <c r="AK61" s="62">
        <f t="shared" si="20"/>
        <v>852</v>
      </c>
      <c r="AL61" s="62">
        <f t="shared" si="21"/>
        <v>6340</v>
      </c>
    </row>
    <row r="62" spans="1:38">
      <c r="A62" s="73">
        <v>60</v>
      </c>
      <c r="B62" s="70" t="s">
        <v>162</v>
      </c>
      <c r="C62" s="176">
        <v>2300</v>
      </c>
      <c r="D62" s="174">
        <v>430</v>
      </c>
      <c r="E62" s="171">
        <f t="shared" si="32"/>
        <v>14770</v>
      </c>
      <c r="F62" s="171">
        <f t="shared" si="33"/>
        <v>44440</v>
      </c>
      <c r="G62" s="85">
        <v>1268</v>
      </c>
      <c r="H62" s="86">
        <v>137</v>
      </c>
      <c r="I62" s="87">
        <f t="shared" si="34"/>
        <v>137</v>
      </c>
      <c r="J62" s="88">
        <v>78</v>
      </c>
      <c r="K62" s="88">
        <v>2</v>
      </c>
      <c r="L62" s="88">
        <f t="shared" si="35"/>
        <v>4</v>
      </c>
      <c r="M62" s="89">
        <v>33</v>
      </c>
      <c r="N62" s="90">
        <v>11</v>
      </c>
      <c r="O62" s="91">
        <f t="shared" si="36"/>
        <v>132</v>
      </c>
      <c r="P62" s="92">
        <v>33</v>
      </c>
      <c r="Q62" s="93">
        <v>12</v>
      </c>
      <c r="R62" s="94">
        <f t="shared" si="37"/>
        <v>84</v>
      </c>
      <c r="S62" s="95">
        <v>100</v>
      </c>
      <c r="T62" s="96">
        <v>12</v>
      </c>
      <c r="U62" s="97">
        <f t="shared" si="38"/>
        <v>24</v>
      </c>
      <c r="V62" s="160">
        <v>980</v>
      </c>
      <c r="W62" s="156">
        <f t="shared" si="0"/>
        <v>49</v>
      </c>
      <c r="Y62" s="161">
        <f t="shared" si="39"/>
        <v>0</v>
      </c>
      <c r="Z62" s="165">
        <v>90</v>
      </c>
      <c r="AA62" s="98">
        <v>99</v>
      </c>
      <c r="AB62" s="98">
        <f t="shared" si="40"/>
        <v>42230</v>
      </c>
      <c r="AC62" s="115">
        <f t="shared" si="41"/>
        <v>430</v>
      </c>
      <c r="AD62" s="99">
        <f t="shared" si="42"/>
        <v>2300</v>
      </c>
      <c r="AE62" s="62">
        <f t="shared" si="14"/>
        <v>33</v>
      </c>
      <c r="AF62" s="155">
        <f t="shared" si="15"/>
        <v>1111</v>
      </c>
      <c r="AG62" s="62">
        <f t="shared" si="16"/>
        <v>33</v>
      </c>
      <c r="AH62" s="155">
        <f t="shared" si="17"/>
        <v>1209</v>
      </c>
      <c r="AI62" s="62">
        <f t="shared" si="18"/>
        <v>100</v>
      </c>
      <c r="AJ62" s="155">
        <f t="shared" si="19"/>
        <v>1176</v>
      </c>
      <c r="AK62" s="62">
        <f t="shared" si="20"/>
        <v>1268</v>
      </c>
      <c r="AL62" s="62">
        <f t="shared" si="21"/>
        <v>14694</v>
      </c>
    </row>
    <row r="63" spans="1:38">
      <c r="A63" s="73">
        <v>61</v>
      </c>
      <c r="B63" s="70" t="s">
        <v>163</v>
      </c>
      <c r="C63" s="176">
        <v>1200</v>
      </c>
      <c r="D63" s="174">
        <v>330</v>
      </c>
      <c r="E63" s="171">
        <f t="shared" si="32"/>
        <v>10770</v>
      </c>
      <c r="F63" s="171">
        <f t="shared" si="33"/>
        <v>12420</v>
      </c>
      <c r="G63" s="85">
        <v>600</v>
      </c>
      <c r="H63" s="86">
        <v>89</v>
      </c>
      <c r="I63" s="87">
        <f t="shared" si="34"/>
        <v>89</v>
      </c>
      <c r="J63" s="88">
        <v>33</v>
      </c>
      <c r="K63" s="88">
        <v>1</v>
      </c>
      <c r="L63" s="88">
        <f t="shared" si="35"/>
        <v>2</v>
      </c>
      <c r="M63" s="89">
        <v>23</v>
      </c>
      <c r="N63" s="90">
        <v>12</v>
      </c>
      <c r="O63" s="91">
        <f t="shared" si="36"/>
        <v>144</v>
      </c>
      <c r="P63" s="92">
        <v>21</v>
      </c>
      <c r="Q63" s="93">
        <v>10</v>
      </c>
      <c r="R63" s="94">
        <f t="shared" si="37"/>
        <v>70</v>
      </c>
      <c r="S63" s="95">
        <v>50</v>
      </c>
      <c r="T63" s="96">
        <v>7</v>
      </c>
      <c r="U63" s="97">
        <f t="shared" si="38"/>
        <v>14</v>
      </c>
      <c r="V63" s="160">
        <v>210</v>
      </c>
      <c r="W63" s="156">
        <f t="shared" si="0"/>
        <v>10.5</v>
      </c>
      <c r="Y63" s="161">
        <f t="shared" si="39"/>
        <v>0</v>
      </c>
      <c r="Z63" s="165">
        <v>82</v>
      </c>
      <c r="AA63" s="98">
        <v>35</v>
      </c>
      <c r="AB63" s="98">
        <f t="shared" si="40"/>
        <v>11285</v>
      </c>
      <c r="AC63" s="115">
        <f t="shared" si="41"/>
        <v>329.5</v>
      </c>
      <c r="AD63" s="99">
        <f t="shared" si="42"/>
        <v>1199.5</v>
      </c>
      <c r="AE63" s="62">
        <f t="shared" si="14"/>
        <v>23</v>
      </c>
      <c r="AF63" s="155">
        <f t="shared" si="15"/>
        <v>431</v>
      </c>
      <c r="AG63" s="62">
        <f t="shared" si="16"/>
        <v>21</v>
      </c>
      <c r="AH63" s="155">
        <f t="shared" si="17"/>
        <v>361</v>
      </c>
      <c r="AI63" s="62">
        <f t="shared" si="18"/>
        <v>50</v>
      </c>
      <c r="AJ63" s="155">
        <f t="shared" si="19"/>
        <v>238</v>
      </c>
      <c r="AK63" s="62">
        <f t="shared" si="20"/>
        <v>600</v>
      </c>
      <c r="AL63" s="62">
        <f t="shared" si="21"/>
        <v>3626</v>
      </c>
    </row>
    <row r="64" spans="1:38">
      <c r="A64" s="73">
        <v>62</v>
      </c>
      <c r="B64" s="70" t="s">
        <v>164</v>
      </c>
      <c r="C64" s="176">
        <v>1800</v>
      </c>
      <c r="D64" s="174">
        <v>370</v>
      </c>
      <c r="E64" s="171">
        <f t="shared" si="32"/>
        <v>12530</v>
      </c>
      <c r="F64" s="171">
        <f t="shared" si="33"/>
        <v>27330</v>
      </c>
      <c r="G64" s="85">
        <v>910</v>
      </c>
      <c r="H64" s="86">
        <v>98</v>
      </c>
      <c r="I64" s="87">
        <f t="shared" si="34"/>
        <v>98</v>
      </c>
      <c r="J64" s="88">
        <v>48</v>
      </c>
      <c r="K64" s="88">
        <v>1</v>
      </c>
      <c r="L64" s="88">
        <f t="shared" si="35"/>
        <v>2</v>
      </c>
      <c r="M64" s="89">
        <v>35</v>
      </c>
      <c r="N64" s="90">
        <v>13</v>
      </c>
      <c r="O64" s="91">
        <f t="shared" si="36"/>
        <v>156</v>
      </c>
      <c r="P64" s="92">
        <v>29</v>
      </c>
      <c r="Q64" s="93">
        <v>11</v>
      </c>
      <c r="R64" s="94">
        <f t="shared" si="37"/>
        <v>77</v>
      </c>
      <c r="S64" s="95">
        <v>75</v>
      </c>
      <c r="T64" s="96">
        <v>8</v>
      </c>
      <c r="U64" s="97">
        <f t="shared" si="38"/>
        <v>16</v>
      </c>
      <c r="V64" s="160">
        <v>415</v>
      </c>
      <c r="W64" s="156">
        <f t="shared" si="0"/>
        <v>20.75</v>
      </c>
      <c r="Y64" s="161">
        <f t="shared" si="39"/>
        <v>0</v>
      </c>
      <c r="Z64" s="165">
        <v>82</v>
      </c>
      <c r="AA64" s="98">
        <v>70</v>
      </c>
      <c r="AB64" s="98">
        <f t="shared" si="40"/>
        <v>25594.75</v>
      </c>
      <c r="AC64" s="115">
        <f t="shared" si="41"/>
        <v>369.75</v>
      </c>
      <c r="AD64" s="99">
        <f t="shared" si="42"/>
        <v>1799.75</v>
      </c>
      <c r="AE64" s="62">
        <f t="shared" si="14"/>
        <v>35</v>
      </c>
      <c r="AF64" s="155">
        <f t="shared" si="15"/>
        <v>932</v>
      </c>
      <c r="AG64" s="62">
        <f t="shared" si="16"/>
        <v>29</v>
      </c>
      <c r="AH64" s="155">
        <f t="shared" si="17"/>
        <v>788</v>
      </c>
      <c r="AI64" s="62">
        <f t="shared" si="18"/>
        <v>75</v>
      </c>
      <c r="AJ64" s="155">
        <f t="shared" si="19"/>
        <v>552</v>
      </c>
      <c r="AK64" s="62">
        <f t="shared" si="20"/>
        <v>910</v>
      </c>
      <c r="AL64" s="62">
        <f t="shared" si="21"/>
        <v>7672</v>
      </c>
    </row>
    <row r="65" spans="1:38">
      <c r="A65" s="73">
        <v>63</v>
      </c>
      <c r="B65" s="70" t="s">
        <v>165</v>
      </c>
      <c r="C65" s="176">
        <v>2400</v>
      </c>
      <c r="D65" s="174">
        <v>410</v>
      </c>
      <c r="E65" s="171">
        <f t="shared" si="32"/>
        <v>14290</v>
      </c>
      <c r="F65" s="171">
        <f t="shared" si="33"/>
        <v>42580</v>
      </c>
      <c r="G65" s="85">
        <v>1205</v>
      </c>
      <c r="H65" s="86">
        <v>104</v>
      </c>
      <c r="I65" s="87">
        <f t="shared" si="34"/>
        <v>104</v>
      </c>
      <c r="J65" s="88">
        <v>62</v>
      </c>
      <c r="K65" s="88">
        <v>1</v>
      </c>
      <c r="L65" s="88">
        <f t="shared" si="35"/>
        <v>2</v>
      </c>
      <c r="M65" s="89">
        <v>48</v>
      </c>
      <c r="N65" s="90">
        <v>14</v>
      </c>
      <c r="O65" s="91">
        <f t="shared" si="36"/>
        <v>168</v>
      </c>
      <c r="P65" s="92">
        <v>38</v>
      </c>
      <c r="Q65" s="93">
        <v>13</v>
      </c>
      <c r="R65" s="94">
        <f t="shared" si="37"/>
        <v>91</v>
      </c>
      <c r="S65" s="95">
        <v>101</v>
      </c>
      <c r="T65" s="96">
        <v>9</v>
      </c>
      <c r="U65" s="97">
        <f t="shared" si="38"/>
        <v>18</v>
      </c>
      <c r="V65" s="160">
        <v>530</v>
      </c>
      <c r="W65" s="156">
        <f t="shared" si="0"/>
        <v>26.5</v>
      </c>
      <c r="Y65" s="161">
        <f t="shared" si="39"/>
        <v>0</v>
      </c>
      <c r="Z65" s="165">
        <v>82</v>
      </c>
      <c r="AA65" s="98">
        <v>99</v>
      </c>
      <c r="AB65" s="98">
        <f t="shared" si="40"/>
        <v>40213</v>
      </c>
      <c r="AC65" s="115">
        <f t="shared" si="41"/>
        <v>409.5</v>
      </c>
      <c r="AD65" s="99">
        <f t="shared" si="42"/>
        <v>2399.5</v>
      </c>
      <c r="AE65" s="62">
        <f t="shared" si="14"/>
        <v>48</v>
      </c>
      <c r="AF65" s="155">
        <f t="shared" si="15"/>
        <v>1420</v>
      </c>
      <c r="AG65" s="62">
        <f t="shared" si="16"/>
        <v>38</v>
      </c>
      <c r="AH65" s="155">
        <f t="shared" si="17"/>
        <v>1312</v>
      </c>
      <c r="AI65" s="62">
        <f t="shared" si="18"/>
        <v>101</v>
      </c>
      <c r="AJ65" s="155">
        <f t="shared" si="19"/>
        <v>882</v>
      </c>
      <c r="AK65" s="62">
        <f t="shared" si="20"/>
        <v>1205</v>
      </c>
      <c r="AL65" s="62">
        <f t="shared" si="21"/>
        <v>11397</v>
      </c>
    </row>
    <row r="66" spans="1:38">
      <c r="A66" s="73">
        <v>64</v>
      </c>
      <c r="B66" s="70" t="s">
        <v>166</v>
      </c>
      <c r="C66" s="176">
        <v>960</v>
      </c>
      <c r="D66" s="174">
        <v>330</v>
      </c>
      <c r="E66" s="171">
        <f t="shared" si="32"/>
        <v>10530</v>
      </c>
      <c r="F66" s="171">
        <f t="shared" si="33"/>
        <v>12180</v>
      </c>
      <c r="G66" s="85">
        <v>484</v>
      </c>
      <c r="H66" s="86">
        <v>89</v>
      </c>
      <c r="I66" s="87">
        <f t="shared" si="34"/>
        <v>89</v>
      </c>
      <c r="J66" s="88">
        <v>25</v>
      </c>
      <c r="K66" s="88">
        <v>1</v>
      </c>
      <c r="L66" s="88">
        <f t="shared" si="35"/>
        <v>2</v>
      </c>
      <c r="M66" s="89">
        <v>18</v>
      </c>
      <c r="N66" s="90">
        <v>12</v>
      </c>
      <c r="O66" s="91">
        <f t="shared" si="36"/>
        <v>144</v>
      </c>
      <c r="P66" s="92">
        <v>17</v>
      </c>
      <c r="Q66" s="93">
        <v>10</v>
      </c>
      <c r="R66" s="94">
        <f t="shared" si="37"/>
        <v>70</v>
      </c>
      <c r="S66" s="95">
        <v>40</v>
      </c>
      <c r="T66" s="96">
        <v>7</v>
      </c>
      <c r="U66" s="97">
        <f t="shared" si="38"/>
        <v>14</v>
      </c>
      <c r="V66" s="160">
        <v>210</v>
      </c>
      <c r="W66" s="156">
        <f t="shared" si="0"/>
        <v>10.5</v>
      </c>
      <c r="Y66" s="161">
        <f t="shared" si="39"/>
        <v>0</v>
      </c>
      <c r="Z66" s="165">
        <v>82</v>
      </c>
      <c r="AA66" s="98">
        <v>35</v>
      </c>
      <c r="AB66" s="98">
        <f t="shared" si="40"/>
        <v>11285</v>
      </c>
      <c r="AC66" s="115">
        <f t="shared" si="41"/>
        <v>329.5</v>
      </c>
      <c r="AD66" s="99">
        <f t="shared" si="42"/>
        <v>959.5</v>
      </c>
      <c r="AE66" s="62">
        <f t="shared" si="14"/>
        <v>18</v>
      </c>
      <c r="AF66" s="155">
        <f t="shared" si="15"/>
        <v>426</v>
      </c>
      <c r="AG66" s="62">
        <f t="shared" si="16"/>
        <v>17</v>
      </c>
      <c r="AH66" s="155">
        <f t="shared" si="17"/>
        <v>357</v>
      </c>
      <c r="AI66" s="62">
        <f t="shared" si="18"/>
        <v>40</v>
      </c>
      <c r="AJ66" s="155">
        <f t="shared" si="19"/>
        <v>238</v>
      </c>
      <c r="AK66" s="62">
        <f t="shared" si="20"/>
        <v>484</v>
      </c>
      <c r="AL66" s="62">
        <f t="shared" si="21"/>
        <v>3510</v>
      </c>
    </row>
    <row r="67" spans="1:38">
      <c r="A67" s="73">
        <v>65</v>
      </c>
      <c r="B67" s="70" t="s">
        <v>167</v>
      </c>
      <c r="C67" s="176">
        <v>1440</v>
      </c>
      <c r="D67" s="174">
        <v>370</v>
      </c>
      <c r="E67" s="171">
        <f t="shared" si="32"/>
        <v>12170</v>
      </c>
      <c r="F67" s="171">
        <f t="shared" si="33"/>
        <v>26970</v>
      </c>
      <c r="G67" s="85">
        <v>735</v>
      </c>
      <c r="H67" s="86">
        <v>98</v>
      </c>
      <c r="I67" s="87">
        <f t="shared" si="34"/>
        <v>98</v>
      </c>
      <c r="J67" s="88">
        <v>37</v>
      </c>
      <c r="K67" s="88">
        <v>1</v>
      </c>
      <c r="L67" s="88">
        <f t="shared" si="35"/>
        <v>2</v>
      </c>
      <c r="M67" s="89">
        <v>28</v>
      </c>
      <c r="N67" s="90">
        <v>13</v>
      </c>
      <c r="O67" s="91">
        <f t="shared" si="36"/>
        <v>156</v>
      </c>
      <c r="P67" s="92">
        <v>22</v>
      </c>
      <c r="Q67" s="93">
        <v>11</v>
      </c>
      <c r="R67" s="94">
        <f t="shared" si="37"/>
        <v>77</v>
      </c>
      <c r="S67" s="95">
        <v>60</v>
      </c>
      <c r="T67" s="96">
        <v>8</v>
      </c>
      <c r="U67" s="97">
        <f t="shared" si="38"/>
        <v>16</v>
      </c>
      <c r="V67" s="160">
        <v>415</v>
      </c>
      <c r="W67" s="156">
        <f t="shared" ref="W67:W74" si="43">W$2*V67</f>
        <v>20.75</v>
      </c>
      <c r="Y67" s="161">
        <f t="shared" si="39"/>
        <v>0</v>
      </c>
      <c r="Z67" s="165">
        <v>82</v>
      </c>
      <c r="AA67" s="98">
        <v>70</v>
      </c>
      <c r="AB67" s="98">
        <f t="shared" si="40"/>
        <v>25594.75</v>
      </c>
      <c r="AC67" s="115">
        <f t="shared" si="41"/>
        <v>369.75</v>
      </c>
      <c r="AD67" s="99">
        <f t="shared" si="42"/>
        <v>1439.75</v>
      </c>
      <c r="AE67" s="62">
        <f t="shared" si="14"/>
        <v>28</v>
      </c>
      <c r="AF67" s="155">
        <f t="shared" si="15"/>
        <v>925</v>
      </c>
      <c r="AG67" s="62">
        <f t="shared" si="16"/>
        <v>22</v>
      </c>
      <c r="AH67" s="155">
        <f t="shared" si="17"/>
        <v>781</v>
      </c>
      <c r="AI67" s="62">
        <f t="shared" si="18"/>
        <v>60</v>
      </c>
      <c r="AJ67" s="155">
        <f t="shared" si="19"/>
        <v>552</v>
      </c>
      <c r="AK67" s="62">
        <f t="shared" si="20"/>
        <v>735</v>
      </c>
      <c r="AL67" s="62">
        <f t="shared" si="21"/>
        <v>7497</v>
      </c>
    </row>
    <row r="68" spans="1:38">
      <c r="A68" s="73">
        <v>66</v>
      </c>
      <c r="B68" s="70" t="s">
        <v>168</v>
      </c>
      <c r="C68" s="176">
        <v>1920</v>
      </c>
      <c r="D68" s="174">
        <v>410</v>
      </c>
      <c r="E68" s="171">
        <f t="shared" si="32"/>
        <v>13810</v>
      </c>
      <c r="F68" s="171">
        <f t="shared" si="33"/>
        <v>42100</v>
      </c>
      <c r="G68" s="85">
        <v>958</v>
      </c>
      <c r="H68" s="86">
        <v>104</v>
      </c>
      <c r="I68" s="87">
        <f t="shared" si="34"/>
        <v>104</v>
      </c>
      <c r="J68" s="88">
        <v>51</v>
      </c>
      <c r="K68" s="88">
        <v>1</v>
      </c>
      <c r="L68" s="88">
        <f t="shared" si="35"/>
        <v>2</v>
      </c>
      <c r="M68" s="89">
        <v>39</v>
      </c>
      <c r="N68" s="90">
        <v>14</v>
      </c>
      <c r="O68" s="91">
        <f t="shared" si="36"/>
        <v>168</v>
      </c>
      <c r="P68" s="92">
        <v>29</v>
      </c>
      <c r="Q68" s="93">
        <v>13</v>
      </c>
      <c r="R68" s="94">
        <f t="shared" si="37"/>
        <v>91</v>
      </c>
      <c r="S68" s="95">
        <v>81</v>
      </c>
      <c r="T68" s="96">
        <v>9</v>
      </c>
      <c r="U68" s="97">
        <f t="shared" si="38"/>
        <v>18</v>
      </c>
      <c r="V68" s="160">
        <v>530</v>
      </c>
      <c r="W68" s="156">
        <f t="shared" si="43"/>
        <v>26.5</v>
      </c>
      <c r="Y68" s="161">
        <f t="shared" si="39"/>
        <v>0</v>
      </c>
      <c r="Z68" s="165">
        <v>82</v>
      </c>
      <c r="AA68" s="98">
        <v>99</v>
      </c>
      <c r="AB68" s="98">
        <f t="shared" si="40"/>
        <v>40213</v>
      </c>
      <c r="AC68" s="115">
        <f t="shared" si="41"/>
        <v>409.5</v>
      </c>
      <c r="AD68" s="99">
        <f t="shared" si="42"/>
        <v>1919.5</v>
      </c>
      <c r="AE68" s="62">
        <f t="shared" ref="AE68:AE74" si="44">M68</f>
        <v>39</v>
      </c>
      <c r="AF68" s="155">
        <f t="shared" ref="AF68:AF74" si="45">M68+N68*(AA68-1)</f>
        <v>1411</v>
      </c>
      <c r="AG68" s="62">
        <f t="shared" ref="AG68:AG74" si="46">P68</f>
        <v>29</v>
      </c>
      <c r="AH68" s="155">
        <f t="shared" ref="AH68:AH74" si="47">P68+Q68*(AA68-1)</f>
        <v>1303</v>
      </c>
      <c r="AI68" s="62">
        <f t="shared" ref="AI68:AI74" si="48">S68</f>
        <v>81</v>
      </c>
      <c r="AJ68" s="155">
        <f t="shared" ref="AJ68:AJ74" si="49">S98+T68*(AA68-1)</f>
        <v>882</v>
      </c>
      <c r="AK68" s="62">
        <f t="shared" ref="AK68:AK74" si="50">G68</f>
        <v>958</v>
      </c>
      <c r="AL68" s="62">
        <f t="shared" ref="AL68:AL74" si="51">G68+H68*(AA68-1)</f>
        <v>11150</v>
      </c>
    </row>
    <row r="69" spans="1:38">
      <c r="A69" s="73">
        <v>67</v>
      </c>
      <c r="B69" s="70" t="s">
        <v>341</v>
      </c>
      <c r="C69" s="176">
        <v>1100</v>
      </c>
      <c r="D69" s="174">
        <v>303</v>
      </c>
      <c r="E69" s="171">
        <f t="shared" ref="E69:E74" si="52">C69+D69*(E$1-1)</f>
        <v>9887</v>
      </c>
      <c r="F69" s="171">
        <f t="shared" ref="F69:F74" si="53">C69+D69*(AA69-1)</f>
        <v>5342</v>
      </c>
      <c r="G69" s="85">
        <v>628</v>
      </c>
      <c r="H69" s="86">
        <v>96</v>
      </c>
      <c r="I69" s="87">
        <f t="shared" si="34"/>
        <v>96</v>
      </c>
      <c r="J69" s="88">
        <v>36</v>
      </c>
      <c r="K69" s="88">
        <v>1</v>
      </c>
      <c r="L69" s="88">
        <f t="shared" si="35"/>
        <v>2</v>
      </c>
      <c r="M69" s="89">
        <v>16</v>
      </c>
      <c r="N69" s="90">
        <v>9</v>
      </c>
      <c r="O69" s="91">
        <f t="shared" si="36"/>
        <v>108</v>
      </c>
      <c r="P69" s="92">
        <v>16</v>
      </c>
      <c r="Q69" s="93">
        <v>11</v>
      </c>
      <c r="R69" s="94">
        <f t="shared" si="37"/>
        <v>77</v>
      </c>
      <c r="S69" s="95">
        <v>46</v>
      </c>
      <c r="T69" s="96">
        <v>8</v>
      </c>
      <c r="U69" s="97">
        <f t="shared" si="38"/>
        <v>16</v>
      </c>
      <c r="V69" s="160">
        <v>75</v>
      </c>
      <c r="W69" s="156">
        <f t="shared" si="43"/>
        <v>3.75</v>
      </c>
      <c r="Y69" s="161">
        <f t="shared" si="39"/>
        <v>0</v>
      </c>
      <c r="Z69" s="165">
        <v>84</v>
      </c>
      <c r="AA69" s="98">
        <v>15</v>
      </c>
      <c r="AB69" s="98">
        <f t="shared" ref="AB69:AB74" si="54">AC69*(AA69-1)+Z69+Y69</f>
        <v>4322.5</v>
      </c>
      <c r="AC69" s="115">
        <f t="shared" si="41"/>
        <v>302.75</v>
      </c>
      <c r="AD69" s="99">
        <f t="shared" ref="AD69:AD74" si="55">I$2*G69+L$2*J69+O$2*M69+R$2*P69+U$2*S69+W$2*V69+Y$2*X69</f>
        <v>1099.75</v>
      </c>
      <c r="AE69" s="62">
        <f t="shared" si="44"/>
        <v>16</v>
      </c>
      <c r="AF69" s="155">
        <f t="shared" si="45"/>
        <v>142</v>
      </c>
      <c r="AG69" s="62">
        <f t="shared" si="46"/>
        <v>16</v>
      </c>
      <c r="AH69" s="155">
        <f t="shared" si="47"/>
        <v>170</v>
      </c>
      <c r="AI69" s="62">
        <f t="shared" si="48"/>
        <v>46</v>
      </c>
      <c r="AJ69" s="155">
        <f t="shared" si="49"/>
        <v>112</v>
      </c>
      <c r="AK69" s="62">
        <f t="shared" si="50"/>
        <v>628</v>
      </c>
      <c r="AL69" s="62">
        <f t="shared" si="51"/>
        <v>1972</v>
      </c>
    </row>
    <row r="70" spans="1:38">
      <c r="A70" s="73">
        <v>68</v>
      </c>
      <c r="B70" s="70" t="s">
        <v>342</v>
      </c>
      <c r="C70" s="176">
        <v>1650</v>
      </c>
      <c r="D70" s="174">
        <v>315</v>
      </c>
      <c r="E70" s="171">
        <f t="shared" si="52"/>
        <v>10785</v>
      </c>
      <c r="F70" s="171">
        <f t="shared" si="53"/>
        <v>9210</v>
      </c>
      <c r="G70" s="85">
        <v>943</v>
      </c>
      <c r="H70" s="86">
        <v>105</v>
      </c>
      <c r="I70" s="87">
        <f t="shared" si="34"/>
        <v>105</v>
      </c>
      <c r="J70" s="88">
        <v>54</v>
      </c>
      <c r="K70" s="88">
        <v>1</v>
      </c>
      <c r="L70" s="88">
        <f t="shared" si="35"/>
        <v>2</v>
      </c>
      <c r="M70" s="89">
        <v>24</v>
      </c>
      <c r="N70" s="90">
        <v>9</v>
      </c>
      <c r="O70" s="91">
        <f t="shared" si="36"/>
        <v>108</v>
      </c>
      <c r="P70" s="92">
        <v>24</v>
      </c>
      <c r="Q70" s="93">
        <v>11</v>
      </c>
      <c r="R70" s="94">
        <f t="shared" si="37"/>
        <v>77</v>
      </c>
      <c r="S70" s="95">
        <v>69</v>
      </c>
      <c r="T70" s="96">
        <v>9</v>
      </c>
      <c r="U70" s="97">
        <f t="shared" si="38"/>
        <v>18</v>
      </c>
      <c r="V70" s="160">
        <v>100</v>
      </c>
      <c r="W70" s="156">
        <f t="shared" si="43"/>
        <v>5</v>
      </c>
      <c r="Y70" s="161">
        <f t="shared" si="39"/>
        <v>0</v>
      </c>
      <c r="Z70" s="165">
        <v>84</v>
      </c>
      <c r="AA70" s="98">
        <v>25</v>
      </c>
      <c r="AB70" s="98">
        <f t="shared" si="54"/>
        <v>7644</v>
      </c>
      <c r="AC70" s="115">
        <f t="shared" si="41"/>
        <v>315</v>
      </c>
      <c r="AD70" s="99">
        <f t="shared" si="55"/>
        <v>1650</v>
      </c>
      <c r="AE70" s="62">
        <f t="shared" si="44"/>
        <v>24</v>
      </c>
      <c r="AF70" s="155">
        <f t="shared" si="45"/>
        <v>240</v>
      </c>
      <c r="AG70" s="62">
        <f t="shared" si="46"/>
        <v>24</v>
      </c>
      <c r="AH70" s="155">
        <f t="shared" si="47"/>
        <v>288</v>
      </c>
      <c r="AI70" s="62">
        <f t="shared" si="48"/>
        <v>69</v>
      </c>
      <c r="AJ70" s="155">
        <f t="shared" si="49"/>
        <v>216</v>
      </c>
      <c r="AK70" s="62">
        <f t="shared" si="50"/>
        <v>943</v>
      </c>
      <c r="AL70" s="62">
        <f t="shared" si="51"/>
        <v>3463</v>
      </c>
    </row>
    <row r="71" spans="1:38">
      <c r="A71" s="73">
        <v>69</v>
      </c>
      <c r="B71" s="70" t="s">
        <v>343</v>
      </c>
      <c r="C71" s="176">
        <v>2200</v>
      </c>
      <c r="D71" s="174">
        <v>329</v>
      </c>
      <c r="E71" s="171">
        <f t="shared" si="52"/>
        <v>11741</v>
      </c>
      <c r="F71" s="171">
        <f t="shared" si="53"/>
        <v>24901</v>
      </c>
      <c r="G71" s="85">
        <v>1257</v>
      </c>
      <c r="H71" s="86">
        <v>115</v>
      </c>
      <c r="I71" s="87">
        <f t="shared" si="34"/>
        <v>115</v>
      </c>
      <c r="J71" s="88">
        <v>72</v>
      </c>
      <c r="K71" s="88">
        <v>1</v>
      </c>
      <c r="L71" s="88">
        <f t="shared" si="35"/>
        <v>2</v>
      </c>
      <c r="M71" s="89">
        <v>32</v>
      </c>
      <c r="N71" s="90">
        <v>9</v>
      </c>
      <c r="O71" s="91">
        <f t="shared" si="36"/>
        <v>108</v>
      </c>
      <c r="P71" s="92">
        <v>32</v>
      </c>
      <c r="Q71" s="93">
        <v>11</v>
      </c>
      <c r="R71" s="94">
        <f t="shared" si="37"/>
        <v>77</v>
      </c>
      <c r="S71" s="95">
        <v>92</v>
      </c>
      <c r="T71" s="96">
        <v>10</v>
      </c>
      <c r="U71" s="97">
        <f t="shared" si="38"/>
        <v>20</v>
      </c>
      <c r="V71" s="160">
        <v>135</v>
      </c>
      <c r="W71" s="156">
        <f t="shared" si="43"/>
        <v>6.75</v>
      </c>
      <c r="Y71" s="161">
        <f t="shared" si="39"/>
        <v>0</v>
      </c>
      <c r="Z71" s="165">
        <v>84</v>
      </c>
      <c r="AA71" s="98">
        <v>70</v>
      </c>
      <c r="AB71" s="98">
        <f t="shared" si="54"/>
        <v>22767.75</v>
      </c>
      <c r="AC71" s="115">
        <f t="shared" si="41"/>
        <v>328.75</v>
      </c>
      <c r="AD71" s="99">
        <f t="shared" si="55"/>
        <v>2199.75</v>
      </c>
      <c r="AE71" s="62">
        <f t="shared" si="44"/>
        <v>32</v>
      </c>
      <c r="AF71" s="155">
        <f t="shared" si="45"/>
        <v>653</v>
      </c>
      <c r="AG71" s="62">
        <f t="shared" si="46"/>
        <v>32</v>
      </c>
      <c r="AH71" s="155">
        <f t="shared" si="47"/>
        <v>791</v>
      </c>
      <c r="AI71" s="62">
        <f t="shared" si="48"/>
        <v>92</v>
      </c>
      <c r="AJ71" s="155">
        <f t="shared" si="49"/>
        <v>690</v>
      </c>
      <c r="AK71" s="62">
        <f t="shared" si="50"/>
        <v>1257</v>
      </c>
      <c r="AL71" s="62">
        <f t="shared" si="51"/>
        <v>9192</v>
      </c>
    </row>
    <row r="72" spans="1:38">
      <c r="A72" s="73">
        <v>70</v>
      </c>
      <c r="B72" s="70" t="s">
        <v>344</v>
      </c>
      <c r="C72" s="176">
        <v>850</v>
      </c>
      <c r="D72" s="174">
        <v>303</v>
      </c>
      <c r="E72" s="171">
        <f t="shared" si="52"/>
        <v>9637</v>
      </c>
      <c r="F72" s="171">
        <f t="shared" si="53"/>
        <v>5092</v>
      </c>
      <c r="G72" s="85">
        <v>476</v>
      </c>
      <c r="H72" s="86">
        <v>96</v>
      </c>
      <c r="I72" s="87">
        <f t="shared" si="34"/>
        <v>96</v>
      </c>
      <c r="J72" s="88">
        <v>28</v>
      </c>
      <c r="K72" s="88">
        <v>1</v>
      </c>
      <c r="L72" s="88">
        <f t="shared" si="35"/>
        <v>2</v>
      </c>
      <c r="M72" s="89">
        <v>13</v>
      </c>
      <c r="N72" s="90">
        <v>9</v>
      </c>
      <c r="O72" s="91">
        <f t="shared" si="36"/>
        <v>108</v>
      </c>
      <c r="P72" s="92">
        <v>12</v>
      </c>
      <c r="Q72" s="93">
        <v>11</v>
      </c>
      <c r="R72" s="94">
        <f t="shared" si="37"/>
        <v>77</v>
      </c>
      <c r="S72" s="95">
        <v>37</v>
      </c>
      <c r="T72" s="96">
        <v>8</v>
      </c>
      <c r="U72" s="97">
        <f t="shared" si="38"/>
        <v>16</v>
      </c>
      <c r="V72" s="160">
        <v>75</v>
      </c>
      <c r="W72" s="156">
        <f t="shared" si="43"/>
        <v>3.75</v>
      </c>
      <c r="Y72" s="161">
        <f t="shared" si="39"/>
        <v>0</v>
      </c>
      <c r="Z72" s="165">
        <v>84</v>
      </c>
      <c r="AA72" s="98">
        <v>15</v>
      </c>
      <c r="AB72" s="98">
        <f t="shared" si="54"/>
        <v>4322.5</v>
      </c>
      <c r="AC72" s="115">
        <f t="shared" si="41"/>
        <v>302.75</v>
      </c>
      <c r="AD72" s="99">
        <f t="shared" si="55"/>
        <v>849.75</v>
      </c>
      <c r="AE72" s="62">
        <f t="shared" si="44"/>
        <v>13</v>
      </c>
      <c r="AF72" s="155">
        <f t="shared" si="45"/>
        <v>139</v>
      </c>
      <c r="AG72" s="62">
        <f t="shared" si="46"/>
        <v>12</v>
      </c>
      <c r="AH72" s="155">
        <f t="shared" si="47"/>
        <v>166</v>
      </c>
      <c r="AI72" s="62">
        <f t="shared" si="48"/>
        <v>37</v>
      </c>
      <c r="AJ72" s="155">
        <f t="shared" si="49"/>
        <v>112</v>
      </c>
      <c r="AK72" s="62">
        <f t="shared" si="50"/>
        <v>476</v>
      </c>
      <c r="AL72" s="62">
        <f t="shared" si="51"/>
        <v>1820</v>
      </c>
    </row>
    <row r="73" spans="1:38">
      <c r="A73" s="73">
        <v>71</v>
      </c>
      <c r="B73" s="70" t="s">
        <v>345</v>
      </c>
      <c r="C73" s="176">
        <v>1275</v>
      </c>
      <c r="D73" s="174">
        <v>315</v>
      </c>
      <c r="E73" s="171">
        <f t="shared" si="52"/>
        <v>10410</v>
      </c>
      <c r="F73" s="171">
        <f t="shared" si="53"/>
        <v>8835</v>
      </c>
      <c r="G73" s="85">
        <v>738</v>
      </c>
      <c r="H73" s="86">
        <v>105</v>
      </c>
      <c r="I73" s="87">
        <f t="shared" si="34"/>
        <v>105</v>
      </c>
      <c r="J73" s="88">
        <v>42</v>
      </c>
      <c r="K73" s="88">
        <v>1</v>
      </c>
      <c r="L73" s="88">
        <f t="shared" si="35"/>
        <v>2</v>
      </c>
      <c r="M73" s="89">
        <v>18</v>
      </c>
      <c r="N73" s="90">
        <v>9</v>
      </c>
      <c r="O73" s="91">
        <f t="shared" si="36"/>
        <v>108</v>
      </c>
      <c r="P73" s="92">
        <v>18</v>
      </c>
      <c r="Q73" s="93">
        <v>11</v>
      </c>
      <c r="R73" s="94">
        <f t="shared" si="37"/>
        <v>77</v>
      </c>
      <c r="S73" s="95">
        <v>53</v>
      </c>
      <c r="T73" s="96">
        <v>9</v>
      </c>
      <c r="U73" s="97">
        <f t="shared" si="38"/>
        <v>18</v>
      </c>
      <c r="V73" s="160">
        <v>100</v>
      </c>
      <c r="W73" s="156">
        <f t="shared" si="43"/>
        <v>5</v>
      </c>
      <c r="Y73" s="161">
        <f t="shared" si="39"/>
        <v>0</v>
      </c>
      <c r="Z73" s="165">
        <v>84</v>
      </c>
      <c r="AA73" s="98">
        <v>25</v>
      </c>
      <c r="AB73" s="98">
        <f t="shared" si="54"/>
        <v>7644</v>
      </c>
      <c r="AC73" s="115">
        <f t="shared" si="41"/>
        <v>315</v>
      </c>
      <c r="AD73" s="99">
        <f t="shared" si="55"/>
        <v>1275</v>
      </c>
      <c r="AE73" s="62">
        <f t="shared" si="44"/>
        <v>18</v>
      </c>
      <c r="AF73" s="155">
        <f t="shared" si="45"/>
        <v>234</v>
      </c>
      <c r="AG73" s="62">
        <f t="shared" si="46"/>
        <v>18</v>
      </c>
      <c r="AH73" s="155">
        <f t="shared" si="47"/>
        <v>282</v>
      </c>
      <c r="AI73" s="62">
        <f t="shared" si="48"/>
        <v>53</v>
      </c>
      <c r="AJ73" s="155">
        <f t="shared" si="49"/>
        <v>216</v>
      </c>
      <c r="AK73" s="62">
        <f t="shared" si="50"/>
        <v>738</v>
      </c>
      <c r="AL73" s="62">
        <f t="shared" si="51"/>
        <v>3258</v>
      </c>
    </row>
    <row r="74" spans="1:38">
      <c r="A74" s="73">
        <v>72</v>
      </c>
      <c r="B74" s="70" t="s">
        <v>346</v>
      </c>
      <c r="C74" s="176">
        <v>1700</v>
      </c>
      <c r="D74" s="174">
        <v>329</v>
      </c>
      <c r="E74" s="171">
        <f t="shared" si="52"/>
        <v>11241</v>
      </c>
      <c r="F74" s="171">
        <f t="shared" si="53"/>
        <v>24401</v>
      </c>
      <c r="G74" s="85">
        <v>974</v>
      </c>
      <c r="H74" s="86">
        <v>115</v>
      </c>
      <c r="I74" s="87">
        <f t="shared" si="34"/>
        <v>115</v>
      </c>
      <c r="J74" s="88">
        <v>56</v>
      </c>
      <c r="K74" s="88">
        <v>1</v>
      </c>
      <c r="L74" s="88">
        <f t="shared" si="35"/>
        <v>2</v>
      </c>
      <c r="M74" s="89">
        <v>24</v>
      </c>
      <c r="N74" s="90">
        <v>9</v>
      </c>
      <c r="O74" s="91">
        <f t="shared" si="36"/>
        <v>108</v>
      </c>
      <c r="P74" s="92">
        <v>25</v>
      </c>
      <c r="Q74" s="93">
        <v>11</v>
      </c>
      <c r="R74" s="94">
        <f t="shared" si="37"/>
        <v>77</v>
      </c>
      <c r="S74" s="95">
        <v>72</v>
      </c>
      <c r="T74" s="96">
        <v>10</v>
      </c>
      <c r="U74" s="97">
        <f t="shared" si="38"/>
        <v>20</v>
      </c>
      <c r="V74" s="160">
        <v>135</v>
      </c>
      <c r="W74" s="156">
        <f t="shared" si="43"/>
        <v>6.75</v>
      </c>
      <c r="Y74" s="161">
        <f t="shared" si="39"/>
        <v>0</v>
      </c>
      <c r="Z74" s="165">
        <v>84</v>
      </c>
      <c r="AA74" s="98">
        <v>70</v>
      </c>
      <c r="AB74" s="98">
        <f t="shared" si="54"/>
        <v>22767.75</v>
      </c>
      <c r="AC74" s="115">
        <f t="shared" si="41"/>
        <v>328.75</v>
      </c>
      <c r="AD74" s="99">
        <f t="shared" si="55"/>
        <v>1699.75</v>
      </c>
      <c r="AE74" s="62">
        <f t="shared" si="44"/>
        <v>24</v>
      </c>
      <c r="AF74" s="155">
        <f t="shared" si="45"/>
        <v>645</v>
      </c>
      <c r="AG74" s="62">
        <f t="shared" si="46"/>
        <v>25</v>
      </c>
      <c r="AH74" s="155">
        <f t="shared" si="47"/>
        <v>784</v>
      </c>
      <c r="AI74" s="62">
        <f t="shared" si="48"/>
        <v>72</v>
      </c>
      <c r="AJ74" s="155">
        <f t="shared" si="49"/>
        <v>690</v>
      </c>
      <c r="AK74" s="62">
        <f t="shared" si="50"/>
        <v>974</v>
      </c>
      <c r="AL74" s="62">
        <f t="shared" si="51"/>
        <v>8909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84"/>
  <sheetViews>
    <sheetView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F74" sqref="F74"/>
    </sheetView>
  </sheetViews>
  <sheetFormatPr defaultRowHeight="13.5"/>
  <cols>
    <col min="3" max="3" width="24.875" customWidth="1"/>
    <col min="4" max="5" width="9" style="72"/>
    <col min="6" max="6" width="9" style="78"/>
    <col min="7" max="7" width="9" style="79"/>
    <col min="8" max="8" width="9.625" style="178" customWidth="1"/>
    <col min="9" max="9" width="9" style="179"/>
    <col min="10" max="11" width="9" style="180"/>
    <col min="12" max="13" width="9" style="72"/>
    <col min="14" max="15" width="9" style="180"/>
    <col min="16" max="16" width="28" style="183" customWidth="1"/>
    <col min="17" max="17" width="9" style="181"/>
    <col min="18" max="18" width="13.25" style="182" customWidth="1"/>
    <col min="19" max="19" width="12" customWidth="1"/>
    <col min="20" max="20" width="5.25" bestFit="1" customWidth="1"/>
    <col min="21" max="21" width="9" bestFit="1" customWidth="1"/>
    <col min="22" max="22" width="8.875" style="72" customWidth="1"/>
  </cols>
  <sheetData>
    <row r="1" spans="1:22">
      <c r="A1" t="s">
        <v>98</v>
      </c>
      <c r="B1" t="s">
        <v>63</v>
      </c>
      <c r="C1" t="s">
        <v>99</v>
      </c>
      <c r="D1" s="72" t="s">
        <v>100</v>
      </c>
      <c r="E1" s="72" t="s">
        <v>64</v>
      </c>
      <c r="F1" s="78" t="s">
        <v>101</v>
      </c>
      <c r="G1" s="79" t="s">
        <v>64</v>
      </c>
      <c r="H1" s="178" t="s">
        <v>339</v>
      </c>
      <c r="I1" s="179" t="s">
        <v>171</v>
      </c>
      <c r="J1" s="180" t="s">
        <v>102</v>
      </c>
      <c r="K1" s="180" t="s">
        <v>64</v>
      </c>
      <c r="L1" s="72" t="s">
        <v>103</v>
      </c>
      <c r="M1" s="72" t="s">
        <v>64</v>
      </c>
      <c r="N1" s="180" t="s">
        <v>104</v>
      </c>
      <c r="O1" s="180" t="s">
        <v>109</v>
      </c>
      <c r="P1" s="183" t="s">
        <v>340</v>
      </c>
      <c r="Q1" s="181" t="s">
        <v>105</v>
      </c>
      <c r="R1" s="182" t="s">
        <v>64</v>
      </c>
      <c r="S1" t="s">
        <v>106</v>
      </c>
      <c r="T1" t="s">
        <v>107</v>
      </c>
      <c r="U1" t="s">
        <v>108</v>
      </c>
      <c r="V1" s="72" t="s">
        <v>71</v>
      </c>
    </row>
    <row r="2" spans="1:22">
      <c r="E2" s="72">
        <v>100</v>
      </c>
      <c r="G2" s="79">
        <v>0.15</v>
      </c>
      <c r="I2" s="179">
        <v>500</v>
      </c>
      <c r="K2" s="180">
        <v>80</v>
      </c>
      <c r="M2" s="72">
        <v>10</v>
      </c>
      <c r="O2" s="180">
        <v>500</v>
      </c>
      <c r="R2" s="182">
        <v>3500</v>
      </c>
    </row>
    <row r="3" spans="1:22">
      <c r="A3">
        <v>1</v>
      </c>
      <c r="B3" t="s">
        <v>176</v>
      </c>
      <c r="C3" t="s">
        <v>177</v>
      </c>
      <c r="D3" s="72">
        <v>1</v>
      </c>
      <c r="E3" s="72">
        <f>E$2*D3</f>
        <v>100</v>
      </c>
      <c r="F3" s="78">
        <v>0</v>
      </c>
      <c r="G3" s="79">
        <f>G$2*F3</f>
        <v>0</v>
      </c>
      <c r="H3" s="178">
        <v>0</v>
      </c>
      <c r="I3" s="179">
        <f>I$2*H3</f>
        <v>0</v>
      </c>
      <c r="J3" s="180">
        <v>1</v>
      </c>
      <c r="K3" s="180">
        <f>K$2*J3</f>
        <v>80</v>
      </c>
      <c r="L3" s="72">
        <v>1</v>
      </c>
      <c r="M3" s="72">
        <f>M$2*L3</f>
        <v>10</v>
      </c>
      <c r="N3" s="180">
        <v>0</v>
      </c>
      <c r="O3" s="180">
        <f>O$2*N3</f>
        <v>0</v>
      </c>
      <c r="P3" s="183">
        <v>0</v>
      </c>
      <c r="Q3" s="181">
        <v>0</v>
      </c>
      <c r="R3" s="182">
        <v>0</v>
      </c>
      <c r="S3">
        <v>0</v>
      </c>
      <c r="T3">
        <v>10</v>
      </c>
      <c r="U3">
        <v>1</v>
      </c>
      <c r="V3" s="80">
        <f>E3+G3+K3+M3+O3+R3+I3+T3+P3</f>
        <v>200</v>
      </c>
    </row>
    <row r="4" spans="1:22">
      <c r="A4">
        <v>2</v>
      </c>
      <c r="B4" t="s">
        <v>178</v>
      </c>
      <c r="C4" t="s">
        <v>179</v>
      </c>
      <c r="D4" s="72">
        <v>1</v>
      </c>
      <c r="E4" s="72">
        <f t="shared" ref="E4:E84" si="0">E$2*D4</f>
        <v>100</v>
      </c>
      <c r="F4" s="78">
        <v>0</v>
      </c>
      <c r="G4" s="79">
        <f t="shared" ref="G4:G7" si="1">G$2*F4</f>
        <v>0</v>
      </c>
      <c r="H4" s="178">
        <v>0</v>
      </c>
      <c r="I4" s="179">
        <f t="shared" ref="I4:I67" si="2">I$2*H4</f>
        <v>0</v>
      </c>
      <c r="J4" s="180">
        <v>2</v>
      </c>
      <c r="K4" s="180">
        <f t="shared" ref="K4:K6" si="3">K$2*J4</f>
        <v>160</v>
      </c>
      <c r="L4" s="72">
        <v>1</v>
      </c>
      <c r="M4" s="72">
        <f t="shared" ref="M4:M8" si="4">M$2*L4</f>
        <v>10</v>
      </c>
      <c r="N4" s="180">
        <v>0</v>
      </c>
      <c r="O4" s="180">
        <f t="shared" ref="O4:O67" si="5">O$2*N4</f>
        <v>0</v>
      </c>
      <c r="P4" s="183">
        <v>0</v>
      </c>
      <c r="Q4" s="181">
        <v>0</v>
      </c>
      <c r="R4" s="182">
        <v>0</v>
      </c>
      <c r="S4">
        <v>0</v>
      </c>
      <c r="T4">
        <v>5</v>
      </c>
      <c r="U4">
        <v>1</v>
      </c>
      <c r="V4" s="80">
        <f t="shared" ref="V4:V67" si="6">E4+G4+K4+M4+O4+R4+I4+T4+P4</f>
        <v>275</v>
      </c>
    </row>
    <row r="5" spans="1:22">
      <c r="A5">
        <v>3</v>
      </c>
      <c r="B5" t="s">
        <v>180</v>
      </c>
      <c r="C5" t="s">
        <v>181</v>
      </c>
      <c r="D5" s="72">
        <v>1</v>
      </c>
      <c r="E5" s="72">
        <f t="shared" si="0"/>
        <v>100</v>
      </c>
      <c r="F5" s="78">
        <v>0</v>
      </c>
      <c r="G5" s="79">
        <f t="shared" si="1"/>
        <v>0</v>
      </c>
      <c r="H5" s="178">
        <v>0</v>
      </c>
      <c r="I5" s="179">
        <f t="shared" si="2"/>
        <v>0</v>
      </c>
      <c r="J5" s="180">
        <v>2</v>
      </c>
      <c r="K5" s="180">
        <f t="shared" si="3"/>
        <v>160</v>
      </c>
      <c r="L5" s="72">
        <v>1</v>
      </c>
      <c r="M5" s="72">
        <f t="shared" si="4"/>
        <v>10</v>
      </c>
      <c r="N5" s="180">
        <v>0</v>
      </c>
      <c r="O5" s="180">
        <f t="shared" si="5"/>
        <v>0</v>
      </c>
      <c r="P5" s="183">
        <v>0</v>
      </c>
      <c r="Q5" s="181">
        <v>0</v>
      </c>
      <c r="R5" s="182">
        <v>0</v>
      </c>
      <c r="S5">
        <v>0</v>
      </c>
      <c r="T5">
        <v>5</v>
      </c>
      <c r="U5">
        <v>1</v>
      </c>
      <c r="V5" s="80">
        <f t="shared" si="6"/>
        <v>275</v>
      </c>
    </row>
    <row r="6" spans="1:22">
      <c r="A6">
        <v>4</v>
      </c>
      <c r="B6" t="s">
        <v>182</v>
      </c>
      <c r="C6" t="s">
        <v>183</v>
      </c>
      <c r="D6" s="72">
        <v>1.25</v>
      </c>
      <c r="E6" s="72">
        <f t="shared" si="0"/>
        <v>125</v>
      </c>
      <c r="F6" s="78">
        <v>0</v>
      </c>
      <c r="G6" s="79">
        <f t="shared" si="1"/>
        <v>0</v>
      </c>
      <c r="H6" s="178">
        <v>0</v>
      </c>
      <c r="I6" s="179">
        <f t="shared" si="2"/>
        <v>0</v>
      </c>
      <c r="J6" s="180">
        <v>2</v>
      </c>
      <c r="K6" s="180">
        <f t="shared" si="3"/>
        <v>160</v>
      </c>
      <c r="L6" s="72">
        <v>2</v>
      </c>
      <c r="M6" s="72">
        <f t="shared" si="4"/>
        <v>20</v>
      </c>
      <c r="N6" s="180">
        <v>0</v>
      </c>
      <c r="O6" s="180">
        <f t="shared" si="5"/>
        <v>0</v>
      </c>
      <c r="P6" s="183">
        <v>0</v>
      </c>
      <c r="Q6" s="181">
        <v>12</v>
      </c>
      <c r="R6" s="182">
        <f>R$2/Q6</f>
        <v>291.66666666666669</v>
      </c>
      <c r="S6">
        <v>-1</v>
      </c>
      <c r="T6">
        <v>20</v>
      </c>
      <c r="U6">
        <v>4</v>
      </c>
      <c r="V6" s="80">
        <f t="shared" si="6"/>
        <v>616.66666666666674</v>
      </c>
    </row>
    <row r="7" spans="1:22">
      <c r="A7">
        <v>5</v>
      </c>
      <c r="B7" t="s">
        <v>184</v>
      </c>
      <c r="C7" t="s">
        <v>185</v>
      </c>
      <c r="D7" s="72">
        <v>1.25</v>
      </c>
      <c r="E7" s="72">
        <f t="shared" si="0"/>
        <v>125</v>
      </c>
      <c r="F7" s="78">
        <v>0</v>
      </c>
      <c r="G7" s="79">
        <f t="shared" si="1"/>
        <v>0</v>
      </c>
      <c r="H7" s="178">
        <v>0</v>
      </c>
      <c r="I7" s="179">
        <f t="shared" si="2"/>
        <v>0</v>
      </c>
      <c r="J7" s="180">
        <v>2</v>
      </c>
      <c r="K7" s="180">
        <f t="shared" ref="K7:K8" si="7">K$2*J7</f>
        <v>160</v>
      </c>
      <c r="L7" s="72">
        <v>2</v>
      </c>
      <c r="M7" s="72">
        <f t="shared" si="4"/>
        <v>20</v>
      </c>
      <c r="N7" s="180">
        <v>0</v>
      </c>
      <c r="O7" s="180">
        <f t="shared" si="5"/>
        <v>0</v>
      </c>
      <c r="P7" s="183">
        <v>0</v>
      </c>
      <c r="Q7" s="181">
        <v>12</v>
      </c>
      <c r="R7" s="182">
        <f>R$2/Q7</f>
        <v>291.66666666666669</v>
      </c>
      <c r="S7">
        <v>-1</v>
      </c>
      <c r="T7">
        <v>20</v>
      </c>
      <c r="U7">
        <v>4</v>
      </c>
      <c r="V7" s="80">
        <f t="shared" si="6"/>
        <v>616.66666666666674</v>
      </c>
    </row>
    <row r="8" spans="1:22">
      <c r="A8">
        <v>6</v>
      </c>
      <c r="B8" t="s">
        <v>186</v>
      </c>
      <c r="C8" t="s">
        <v>187</v>
      </c>
      <c r="D8" s="72">
        <v>1.25</v>
      </c>
      <c r="E8" s="72">
        <f t="shared" si="0"/>
        <v>125</v>
      </c>
      <c r="F8" s="78">
        <v>0</v>
      </c>
      <c r="G8" s="79">
        <f t="shared" ref="G8:G71" si="8">G$2*F8</f>
        <v>0</v>
      </c>
      <c r="H8" s="178">
        <v>0</v>
      </c>
      <c r="I8" s="179">
        <f t="shared" si="2"/>
        <v>0</v>
      </c>
      <c r="J8" s="180">
        <v>2</v>
      </c>
      <c r="K8" s="180">
        <f t="shared" si="7"/>
        <v>160</v>
      </c>
      <c r="L8" s="72">
        <v>2</v>
      </c>
      <c r="M8" s="72">
        <f t="shared" si="4"/>
        <v>20</v>
      </c>
      <c r="N8" s="180">
        <v>0</v>
      </c>
      <c r="O8" s="180">
        <f t="shared" si="5"/>
        <v>0</v>
      </c>
      <c r="P8" s="183">
        <v>0</v>
      </c>
      <c r="Q8" s="181">
        <v>12</v>
      </c>
      <c r="R8" s="182">
        <f t="shared" ref="R8:R71" si="9">R$2/Q8</f>
        <v>291.66666666666669</v>
      </c>
      <c r="S8">
        <v>-1</v>
      </c>
      <c r="T8">
        <v>20</v>
      </c>
      <c r="U8">
        <v>4</v>
      </c>
      <c r="V8" s="80">
        <f t="shared" si="6"/>
        <v>616.66666666666674</v>
      </c>
    </row>
    <row r="9" spans="1:22">
      <c r="A9">
        <v>7</v>
      </c>
      <c r="B9" t="s">
        <v>188</v>
      </c>
      <c r="C9" t="s">
        <v>189</v>
      </c>
      <c r="D9" s="72">
        <v>1.25</v>
      </c>
      <c r="E9" s="72">
        <f t="shared" si="0"/>
        <v>125</v>
      </c>
      <c r="F9" s="78">
        <v>0</v>
      </c>
      <c r="G9" s="79">
        <f t="shared" si="8"/>
        <v>0</v>
      </c>
      <c r="H9" s="178">
        <v>0</v>
      </c>
      <c r="I9" s="179">
        <f t="shared" si="2"/>
        <v>0</v>
      </c>
      <c r="J9" s="180">
        <v>2</v>
      </c>
      <c r="K9" s="180">
        <f t="shared" ref="K9:K72" si="10">K$2*J9</f>
        <v>160</v>
      </c>
      <c r="L9" s="72">
        <v>2</v>
      </c>
      <c r="M9" s="72">
        <f t="shared" ref="M9:M72" si="11">M$2*L9</f>
        <v>20</v>
      </c>
      <c r="N9" s="180">
        <v>0</v>
      </c>
      <c r="O9" s="180">
        <f t="shared" si="5"/>
        <v>0</v>
      </c>
      <c r="P9" s="183">
        <v>0</v>
      </c>
      <c r="Q9" s="181">
        <v>12</v>
      </c>
      <c r="R9" s="182">
        <f t="shared" si="9"/>
        <v>291.66666666666669</v>
      </c>
      <c r="S9">
        <v>-1</v>
      </c>
      <c r="T9">
        <v>20</v>
      </c>
      <c r="U9">
        <v>4</v>
      </c>
      <c r="V9" s="80">
        <f t="shared" si="6"/>
        <v>616.66666666666674</v>
      </c>
    </row>
    <row r="10" spans="1:22">
      <c r="A10">
        <v>8</v>
      </c>
      <c r="B10" t="s">
        <v>190</v>
      </c>
      <c r="C10" t="s">
        <v>191</v>
      </c>
      <c r="D10" s="72">
        <v>1.25</v>
      </c>
      <c r="E10" s="72">
        <f t="shared" si="0"/>
        <v>125</v>
      </c>
      <c r="F10" s="78">
        <v>0</v>
      </c>
      <c r="G10" s="79">
        <f t="shared" si="8"/>
        <v>0</v>
      </c>
      <c r="H10" s="178">
        <v>0</v>
      </c>
      <c r="I10" s="179">
        <f t="shared" si="2"/>
        <v>0</v>
      </c>
      <c r="J10" s="180">
        <v>2</v>
      </c>
      <c r="K10" s="180">
        <f t="shared" si="10"/>
        <v>160</v>
      </c>
      <c r="L10" s="72">
        <v>2</v>
      </c>
      <c r="M10" s="72">
        <f t="shared" si="11"/>
        <v>20</v>
      </c>
      <c r="N10" s="180">
        <v>0</v>
      </c>
      <c r="O10" s="180">
        <f t="shared" si="5"/>
        <v>0</v>
      </c>
      <c r="P10" s="183">
        <v>0</v>
      </c>
      <c r="Q10" s="181">
        <v>12</v>
      </c>
      <c r="R10" s="182">
        <f t="shared" si="9"/>
        <v>291.66666666666669</v>
      </c>
      <c r="S10">
        <v>-1</v>
      </c>
      <c r="T10">
        <v>20</v>
      </c>
      <c r="U10">
        <v>4</v>
      </c>
      <c r="V10" s="80">
        <f t="shared" si="6"/>
        <v>616.66666666666674</v>
      </c>
    </row>
    <row r="11" spans="1:22">
      <c r="A11">
        <v>9</v>
      </c>
      <c r="B11" t="s">
        <v>192</v>
      </c>
      <c r="C11" t="s">
        <v>193</v>
      </c>
      <c r="D11" s="72">
        <v>1.25</v>
      </c>
      <c r="E11" s="72">
        <f t="shared" si="0"/>
        <v>125</v>
      </c>
      <c r="F11" s="78">
        <v>0</v>
      </c>
      <c r="G11" s="79">
        <f t="shared" si="8"/>
        <v>0</v>
      </c>
      <c r="H11" s="178">
        <v>0</v>
      </c>
      <c r="I11" s="179">
        <f t="shared" si="2"/>
        <v>0</v>
      </c>
      <c r="J11" s="180">
        <v>2</v>
      </c>
      <c r="K11" s="180">
        <f t="shared" si="10"/>
        <v>160</v>
      </c>
      <c r="L11" s="72">
        <v>2</v>
      </c>
      <c r="M11" s="72">
        <f t="shared" si="11"/>
        <v>20</v>
      </c>
      <c r="N11" s="180">
        <v>0</v>
      </c>
      <c r="O11" s="180">
        <f t="shared" si="5"/>
        <v>0</v>
      </c>
      <c r="P11" s="183">
        <v>0</v>
      </c>
      <c r="Q11" s="181">
        <v>12</v>
      </c>
      <c r="R11" s="182">
        <f t="shared" si="9"/>
        <v>291.66666666666669</v>
      </c>
      <c r="S11">
        <v>-1</v>
      </c>
      <c r="T11">
        <v>20</v>
      </c>
      <c r="U11">
        <v>4</v>
      </c>
      <c r="V11" s="80">
        <f t="shared" si="6"/>
        <v>616.66666666666674</v>
      </c>
    </row>
    <row r="12" spans="1:22">
      <c r="A12">
        <v>10</v>
      </c>
      <c r="B12" t="s">
        <v>194</v>
      </c>
      <c r="C12" t="s">
        <v>195</v>
      </c>
      <c r="D12" s="72">
        <v>1.25</v>
      </c>
      <c r="E12" s="72">
        <f t="shared" si="0"/>
        <v>125</v>
      </c>
      <c r="F12" s="78">
        <v>0</v>
      </c>
      <c r="G12" s="79">
        <f t="shared" si="8"/>
        <v>0</v>
      </c>
      <c r="H12" s="178">
        <v>0</v>
      </c>
      <c r="I12" s="179">
        <f t="shared" si="2"/>
        <v>0</v>
      </c>
      <c r="J12" s="180">
        <v>2</v>
      </c>
      <c r="K12" s="180">
        <f t="shared" si="10"/>
        <v>160</v>
      </c>
      <c r="L12" s="72">
        <v>2</v>
      </c>
      <c r="M12" s="72">
        <f t="shared" si="11"/>
        <v>20</v>
      </c>
      <c r="N12" s="180">
        <v>0</v>
      </c>
      <c r="O12" s="180">
        <f t="shared" si="5"/>
        <v>0</v>
      </c>
      <c r="P12" s="183">
        <v>0</v>
      </c>
      <c r="Q12" s="181">
        <v>12</v>
      </c>
      <c r="R12" s="182">
        <f t="shared" si="9"/>
        <v>291.66666666666669</v>
      </c>
      <c r="S12">
        <v>-1</v>
      </c>
      <c r="T12">
        <v>20</v>
      </c>
      <c r="U12">
        <v>4</v>
      </c>
      <c r="V12" s="80">
        <f t="shared" si="6"/>
        <v>616.66666666666674</v>
      </c>
    </row>
    <row r="13" spans="1:22">
      <c r="A13">
        <v>11</v>
      </c>
      <c r="B13" t="s">
        <v>196</v>
      </c>
      <c r="C13" t="s">
        <v>197</v>
      </c>
      <c r="D13" s="72">
        <v>1.25</v>
      </c>
      <c r="E13" s="72">
        <f t="shared" si="0"/>
        <v>125</v>
      </c>
      <c r="F13" s="78">
        <v>0</v>
      </c>
      <c r="G13" s="79">
        <f t="shared" si="8"/>
        <v>0</v>
      </c>
      <c r="H13" s="178">
        <v>0</v>
      </c>
      <c r="I13" s="179">
        <f t="shared" si="2"/>
        <v>0</v>
      </c>
      <c r="J13" s="180">
        <v>2</v>
      </c>
      <c r="K13" s="180">
        <f t="shared" si="10"/>
        <v>160</v>
      </c>
      <c r="L13" s="72">
        <v>2</v>
      </c>
      <c r="M13" s="72">
        <f t="shared" si="11"/>
        <v>20</v>
      </c>
      <c r="N13" s="180">
        <v>0</v>
      </c>
      <c r="O13" s="180">
        <f t="shared" si="5"/>
        <v>0</v>
      </c>
      <c r="P13" s="183">
        <v>0</v>
      </c>
      <c r="Q13" s="181">
        <v>12</v>
      </c>
      <c r="R13" s="182">
        <f t="shared" si="9"/>
        <v>291.66666666666669</v>
      </c>
      <c r="S13">
        <v>-1</v>
      </c>
      <c r="T13">
        <v>20</v>
      </c>
      <c r="U13">
        <v>4</v>
      </c>
      <c r="V13" s="80">
        <f t="shared" si="6"/>
        <v>616.66666666666674</v>
      </c>
    </row>
    <row r="14" spans="1:22">
      <c r="A14">
        <v>12</v>
      </c>
      <c r="B14" t="s">
        <v>198</v>
      </c>
      <c r="C14" t="s">
        <v>199</v>
      </c>
      <c r="D14" s="72">
        <v>1.25</v>
      </c>
      <c r="E14" s="72">
        <f t="shared" si="0"/>
        <v>125</v>
      </c>
      <c r="F14" s="78">
        <v>0</v>
      </c>
      <c r="G14" s="79">
        <f t="shared" si="8"/>
        <v>0</v>
      </c>
      <c r="H14" s="178">
        <v>0</v>
      </c>
      <c r="I14" s="179">
        <f t="shared" si="2"/>
        <v>0</v>
      </c>
      <c r="J14" s="180">
        <v>2</v>
      </c>
      <c r="K14" s="180">
        <f t="shared" si="10"/>
        <v>160</v>
      </c>
      <c r="L14" s="72">
        <v>2</v>
      </c>
      <c r="M14" s="72">
        <f t="shared" si="11"/>
        <v>20</v>
      </c>
      <c r="N14" s="180">
        <v>0</v>
      </c>
      <c r="O14" s="180">
        <f t="shared" si="5"/>
        <v>0</v>
      </c>
      <c r="P14" s="183">
        <v>0</v>
      </c>
      <c r="Q14" s="181">
        <v>12</v>
      </c>
      <c r="R14" s="182">
        <f t="shared" si="9"/>
        <v>291.66666666666669</v>
      </c>
      <c r="S14">
        <v>-1</v>
      </c>
      <c r="T14">
        <v>20</v>
      </c>
      <c r="U14">
        <v>4</v>
      </c>
      <c r="V14" s="80">
        <f t="shared" si="6"/>
        <v>616.66666666666674</v>
      </c>
    </row>
    <row r="15" spans="1:22">
      <c r="A15">
        <v>13</v>
      </c>
      <c r="B15" t="s">
        <v>200</v>
      </c>
      <c r="C15" t="s">
        <v>201</v>
      </c>
      <c r="D15" s="72">
        <v>1.25</v>
      </c>
      <c r="E15" s="72">
        <f t="shared" si="0"/>
        <v>125</v>
      </c>
      <c r="F15" s="78">
        <v>0</v>
      </c>
      <c r="G15" s="79">
        <f t="shared" si="8"/>
        <v>0</v>
      </c>
      <c r="H15" s="178">
        <v>0</v>
      </c>
      <c r="I15" s="179">
        <f t="shared" si="2"/>
        <v>0</v>
      </c>
      <c r="J15" s="180">
        <v>2</v>
      </c>
      <c r="K15" s="180">
        <f t="shared" si="10"/>
        <v>160</v>
      </c>
      <c r="L15" s="72">
        <v>2</v>
      </c>
      <c r="M15" s="72">
        <f t="shared" si="11"/>
        <v>20</v>
      </c>
      <c r="N15" s="180">
        <v>0</v>
      </c>
      <c r="O15" s="180">
        <f t="shared" si="5"/>
        <v>0</v>
      </c>
      <c r="P15" s="183">
        <v>0</v>
      </c>
      <c r="Q15" s="181">
        <v>12</v>
      </c>
      <c r="R15" s="182">
        <f t="shared" si="9"/>
        <v>291.66666666666669</v>
      </c>
      <c r="S15">
        <v>-1</v>
      </c>
      <c r="T15">
        <v>20</v>
      </c>
      <c r="U15">
        <v>4</v>
      </c>
      <c r="V15" s="80">
        <f t="shared" si="6"/>
        <v>616.66666666666674</v>
      </c>
    </row>
    <row r="16" spans="1:22">
      <c r="A16">
        <v>14</v>
      </c>
      <c r="B16" t="s">
        <v>202</v>
      </c>
      <c r="C16" t="s">
        <v>203</v>
      </c>
      <c r="D16" s="72">
        <v>1.25</v>
      </c>
      <c r="E16" s="72">
        <f t="shared" si="0"/>
        <v>125</v>
      </c>
      <c r="F16" s="78">
        <v>0</v>
      </c>
      <c r="G16" s="79">
        <f t="shared" si="8"/>
        <v>0</v>
      </c>
      <c r="H16" s="178">
        <v>0</v>
      </c>
      <c r="I16" s="179">
        <f t="shared" si="2"/>
        <v>0</v>
      </c>
      <c r="J16" s="180">
        <v>2</v>
      </c>
      <c r="K16" s="180">
        <f t="shared" si="10"/>
        <v>160</v>
      </c>
      <c r="L16" s="72">
        <v>2</v>
      </c>
      <c r="M16" s="72">
        <f t="shared" si="11"/>
        <v>20</v>
      </c>
      <c r="N16" s="180">
        <v>0</v>
      </c>
      <c r="O16" s="180">
        <f t="shared" si="5"/>
        <v>0</v>
      </c>
      <c r="P16" s="183">
        <v>0</v>
      </c>
      <c r="Q16" s="181">
        <v>12</v>
      </c>
      <c r="R16" s="182">
        <f t="shared" si="9"/>
        <v>291.66666666666669</v>
      </c>
      <c r="S16">
        <v>-1</v>
      </c>
      <c r="T16">
        <v>20</v>
      </c>
      <c r="U16">
        <v>4</v>
      </c>
      <c r="V16" s="80">
        <f t="shared" si="6"/>
        <v>616.66666666666674</v>
      </c>
    </row>
    <row r="17" spans="1:22">
      <c r="A17">
        <v>15</v>
      </c>
      <c r="B17" t="s">
        <v>204</v>
      </c>
      <c r="C17" t="s">
        <v>205</v>
      </c>
      <c r="D17" s="72">
        <v>1.25</v>
      </c>
      <c r="E17" s="72">
        <f t="shared" si="0"/>
        <v>125</v>
      </c>
      <c r="F17" s="78">
        <v>0</v>
      </c>
      <c r="G17" s="79">
        <f t="shared" si="8"/>
        <v>0</v>
      </c>
      <c r="H17" s="178">
        <v>0</v>
      </c>
      <c r="I17" s="179">
        <f t="shared" si="2"/>
        <v>0</v>
      </c>
      <c r="J17" s="180">
        <v>2</v>
      </c>
      <c r="K17" s="180">
        <f t="shared" si="10"/>
        <v>160</v>
      </c>
      <c r="L17" s="72">
        <v>2</v>
      </c>
      <c r="M17" s="72">
        <f t="shared" si="11"/>
        <v>20</v>
      </c>
      <c r="N17" s="180">
        <v>0</v>
      </c>
      <c r="O17" s="180">
        <f t="shared" si="5"/>
        <v>0</v>
      </c>
      <c r="P17" s="183">
        <v>0</v>
      </c>
      <c r="Q17" s="181">
        <v>12</v>
      </c>
      <c r="R17" s="182">
        <f t="shared" si="9"/>
        <v>291.66666666666669</v>
      </c>
      <c r="S17">
        <v>-1</v>
      </c>
      <c r="T17">
        <v>20</v>
      </c>
      <c r="U17">
        <v>4</v>
      </c>
      <c r="V17" s="80">
        <f t="shared" si="6"/>
        <v>616.66666666666674</v>
      </c>
    </row>
    <row r="18" spans="1:22">
      <c r="A18">
        <v>16</v>
      </c>
      <c r="B18" t="s">
        <v>206</v>
      </c>
      <c r="C18" t="s">
        <v>207</v>
      </c>
      <c r="D18" s="72">
        <v>1.5</v>
      </c>
      <c r="E18" s="72">
        <f t="shared" si="0"/>
        <v>150</v>
      </c>
      <c r="F18" s="78">
        <v>0</v>
      </c>
      <c r="G18" s="79">
        <f t="shared" si="8"/>
        <v>0</v>
      </c>
      <c r="H18" s="178">
        <v>0</v>
      </c>
      <c r="I18" s="179">
        <f t="shared" si="2"/>
        <v>0</v>
      </c>
      <c r="J18" s="180">
        <v>1</v>
      </c>
      <c r="K18" s="180">
        <f t="shared" si="10"/>
        <v>80</v>
      </c>
      <c r="L18" s="72">
        <v>1</v>
      </c>
      <c r="M18" s="72">
        <f t="shared" si="11"/>
        <v>10</v>
      </c>
      <c r="N18" s="180">
        <v>0</v>
      </c>
      <c r="O18" s="180">
        <f t="shared" si="5"/>
        <v>0</v>
      </c>
      <c r="P18" s="183">
        <v>0</v>
      </c>
      <c r="Q18" s="181">
        <v>11</v>
      </c>
      <c r="R18" s="182">
        <f t="shared" si="9"/>
        <v>318.18181818181819</v>
      </c>
      <c r="S18">
        <v>-1</v>
      </c>
      <c r="T18">
        <v>25</v>
      </c>
      <c r="U18">
        <v>4</v>
      </c>
      <c r="V18" s="80">
        <f t="shared" si="6"/>
        <v>583.18181818181824</v>
      </c>
    </row>
    <row r="19" spans="1:22">
      <c r="A19">
        <v>17</v>
      </c>
      <c r="B19" t="s">
        <v>208</v>
      </c>
      <c r="C19" t="s">
        <v>209</v>
      </c>
      <c r="D19" s="72">
        <v>1.5</v>
      </c>
      <c r="E19" s="72">
        <f t="shared" si="0"/>
        <v>150</v>
      </c>
      <c r="F19" s="78">
        <v>0</v>
      </c>
      <c r="G19" s="79">
        <f t="shared" si="8"/>
        <v>0</v>
      </c>
      <c r="H19" s="178">
        <v>0</v>
      </c>
      <c r="I19" s="179">
        <f t="shared" si="2"/>
        <v>0</v>
      </c>
      <c r="J19" s="180">
        <v>1</v>
      </c>
      <c r="K19" s="180">
        <f t="shared" si="10"/>
        <v>80</v>
      </c>
      <c r="L19" s="72">
        <v>1</v>
      </c>
      <c r="M19" s="72">
        <f t="shared" si="11"/>
        <v>10</v>
      </c>
      <c r="N19" s="180">
        <v>0</v>
      </c>
      <c r="O19" s="180">
        <f t="shared" si="5"/>
        <v>0</v>
      </c>
      <c r="P19" s="183">
        <v>0</v>
      </c>
      <c r="Q19" s="181">
        <v>11</v>
      </c>
      <c r="R19" s="182">
        <f t="shared" si="9"/>
        <v>318.18181818181819</v>
      </c>
      <c r="S19">
        <v>-1</v>
      </c>
      <c r="T19">
        <v>25</v>
      </c>
      <c r="U19">
        <v>4</v>
      </c>
      <c r="V19" s="80">
        <f t="shared" si="6"/>
        <v>583.18181818181824</v>
      </c>
    </row>
    <row r="20" spans="1:22">
      <c r="A20">
        <v>18</v>
      </c>
      <c r="B20" t="s">
        <v>210</v>
      </c>
      <c r="C20" t="s">
        <v>211</v>
      </c>
      <c r="D20" s="72">
        <v>1.5</v>
      </c>
      <c r="E20" s="72">
        <f t="shared" si="0"/>
        <v>150</v>
      </c>
      <c r="F20" s="78">
        <v>0</v>
      </c>
      <c r="G20" s="79">
        <f t="shared" si="8"/>
        <v>0</v>
      </c>
      <c r="H20" s="178">
        <v>0</v>
      </c>
      <c r="I20" s="179">
        <f t="shared" si="2"/>
        <v>0</v>
      </c>
      <c r="J20" s="180">
        <v>1</v>
      </c>
      <c r="K20" s="180">
        <f t="shared" si="10"/>
        <v>80</v>
      </c>
      <c r="L20" s="72">
        <v>1</v>
      </c>
      <c r="M20" s="72">
        <f t="shared" si="11"/>
        <v>10</v>
      </c>
      <c r="N20" s="180">
        <v>0</v>
      </c>
      <c r="O20" s="180">
        <f t="shared" si="5"/>
        <v>0</v>
      </c>
      <c r="P20" s="183">
        <v>0</v>
      </c>
      <c r="Q20" s="181">
        <v>11</v>
      </c>
      <c r="R20" s="182">
        <f t="shared" si="9"/>
        <v>318.18181818181819</v>
      </c>
      <c r="S20">
        <v>-1</v>
      </c>
      <c r="T20">
        <v>25</v>
      </c>
      <c r="U20">
        <v>4</v>
      </c>
      <c r="V20" s="80">
        <f t="shared" si="6"/>
        <v>583.18181818181824</v>
      </c>
    </row>
    <row r="21" spans="1:22">
      <c r="A21">
        <v>19</v>
      </c>
      <c r="B21" t="s">
        <v>212</v>
      </c>
      <c r="C21" t="s">
        <v>213</v>
      </c>
      <c r="D21" s="72">
        <v>1.5</v>
      </c>
      <c r="E21" s="72">
        <f t="shared" si="0"/>
        <v>150</v>
      </c>
      <c r="F21" s="78">
        <v>0</v>
      </c>
      <c r="G21" s="79">
        <f t="shared" si="8"/>
        <v>0</v>
      </c>
      <c r="H21" s="178">
        <v>0</v>
      </c>
      <c r="I21" s="179">
        <f t="shared" si="2"/>
        <v>0</v>
      </c>
      <c r="J21" s="180">
        <v>1</v>
      </c>
      <c r="K21" s="180">
        <f t="shared" si="10"/>
        <v>80</v>
      </c>
      <c r="L21" s="72">
        <v>1</v>
      </c>
      <c r="M21" s="72">
        <f t="shared" si="11"/>
        <v>10</v>
      </c>
      <c r="N21" s="180">
        <v>0</v>
      </c>
      <c r="O21" s="180">
        <f t="shared" si="5"/>
        <v>0</v>
      </c>
      <c r="P21" s="183">
        <v>0</v>
      </c>
      <c r="Q21" s="181">
        <v>11</v>
      </c>
      <c r="R21" s="182">
        <f t="shared" si="9"/>
        <v>318.18181818181819</v>
      </c>
      <c r="S21">
        <v>-1</v>
      </c>
      <c r="T21">
        <v>25</v>
      </c>
      <c r="U21">
        <v>4</v>
      </c>
      <c r="V21" s="80">
        <f t="shared" si="6"/>
        <v>583.18181818181824</v>
      </c>
    </row>
    <row r="22" spans="1:22">
      <c r="A22">
        <v>20</v>
      </c>
      <c r="B22" t="s">
        <v>214</v>
      </c>
      <c r="C22" t="s">
        <v>215</v>
      </c>
      <c r="D22" s="72">
        <v>1.5</v>
      </c>
      <c r="E22" s="72">
        <f t="shared" si="0"/>
        <v>150</v>
      </c>
      <c r="F22" s="78">
        <v>0</v>
      </c>
      <c r="G22" s="79">
        <f t="shared" si="8"/>
        <v>0</v>
      </c>
      <c r="H22" s="178">
        <v>0</v>
      </c>
      <c r="I22" s="179">
        <f t="shared" si="2"/>
        <v>0</v>
      </c>
      <c r="J22" s="180">
        <v>1</v>
      </c>
      <c r="K22" s="180">
        <f t="shared" si="10"/>
        <v>80</v>
      </c>
      <c r="L22" s="72">
        <v>1</v>
      </c>
      <c r="M22" s="72">
        <f t="shared" si="11"/>
        <v>10</v>
      </c>
      <c r="N22" s="180">
        <v>0</v>
      </c>
      <c r="O22" s="180">
        <f t="shared" si="5"/>
        <v>0</v>
      </c>
      <c r="P22" s="183">
        <v>0</v>
      </c>
      <c r="Q22" s="181">
        <v>11</v>
      </c>
      <c r="R22" s="182">
        <f t="shared" si="9"/>
        <v>318.18181818181819</v>
      </c>
      <c r="S22">
        <v>-1</v>
      </c>
      <c r="T22">
        <v>25</v>
      </c>
      <c r="U22">
        <v>4</v>
      </c>
      <c r="V22" s="80">
        <f t="shared" si="6"/>
        <v>583.18181818181824</v>
      </c>
    </row>
    <row r="23" spans="1:22">
      <c r="A23">
        <v>21</v>
      </c>
      <c r="B23" t="s">
        <v>216</v>
      </c>
      <c r="C23" t="s">
        <v>217</v>
      </c>
      <c r="D23" s="72">
        <v>1.5</v>
      </c>
      <c r="E23" s="72">
        <f t="shared" si="0"/>
        <v>150</v>
      </c>
      <c r="F23" s="78">
        <v>0</v>
      </c>
      <c r="G23" s="79">
        <f t="shared" si="8"/>
        <v>0</v>
      </c>
      <c r="H23" s="178">
        <v>0</v>
      </c>
      <c r="I23" s="179">
        <f t="shared" si="2"/>
        <v>0</v>
      </c>
      <c r="J23" s="180">
        <v>1</v>
      </c>
      <c r="K23" s="180">
        <f t="shared" si="10"/>
        <v>80</v>
      </c>
      <c r="L23" s="72">
        <v>1</v>
      </c>
      <c r="M23" s="72">
        <f t="shared" si="11"/>
        <v>10</v>
      </c>
      <c r="N23" s="180">
        <v>0</v>
      </c>
      <c r="O23" s="180">
        <f t="shared" si="5"/>
        <v>0</v>
      </c>
      <c r="P23" s="183">
        <v>0</v>
      </c>
      <c r="Q23" s="181">
        <v>11</v>
      </c>
      <c r="R23" s="182">
        <f t="shared" si="9"/>
        <v>318.18181818181819</v>
      </c>
      <c r="S23">
        <v>-1</v>
      </c>
      <c r="T23">
        <v>25</v>
      </c>
      <c r="U23">
        <v>4</v>
      </c>
      <c r="V23" s="80">
        <f t="shared" si="6"/>
        <v>583.18181818181824</v>
      </c>
    </row>
    <row r="24" spans="1:22">
      <c r="A24">
        <v>22</v>
      </c>
      <c r="B24" t="s">
        <v>218</v>
      </c>
      <c r="C24" t="s">
        <v>219</v>
      </c>
      <c r="D24" s="72">
        <v>1.75</v>
      </c>
      <c r="E24" s="72">
        <f t="shared" si="0"/>
        <v>175</v>
      </c>
      <c r="F24" s="78">
        <v>0</v>
      </c>
      <c r="G24" s="79">
        <f t="shared" si="8"/>
        <v>0</v>
      </c>
      <c r="H24" s="178">
        <v>0</v>
      </c>
      <c r="I24" s="179">
        <f t="shared" si="2"/>
        <v>0</v>
      </c>
      <c r="J24" s="180">
        <v>1</v>
      </c>
      <c r="K24" s="180">
        <f t="shared" si="10"/>
        <v>80</v>
      </c>
      <c r="L24" s="72">
        <v>3</v>
      </c>
      <c r="M24" s="72">
        <f t="shared" si="11"/>
        <v>30</v>
      </c>
      <c r="N24" s="180">
        <v>0</v>
      </c>
      <c r="O24" s="180">
        <f t="shared" si="5"/>
        <v>0</v>
      </c>
      <c r="P24" s="183">
        <v>0</v>
      </c>
      <c r="Q24" s="181">
        <v>15</v>
      </c>
      <c r="R24" s="182">
        <f t="shared" si="9"/>
        <v>233.33333333333334</v>
      </c>
      <c r="S24">
        <v>-1</v>
      </c>
      <c r="T24">
        <v>30</v>
      </c>
      <c r="U24">
        <v>4</v>
      </c>
      <c r="V24" s="80">
        <f t="shared" si="6"/>
        <v>548.33333333333337</v>
      </c>
    </row>
    <row r="25" spans="1:22">
      <c r="A25">
        <v>23</v>
      </c>
      <c r="B25" t="s">
        <v>220</v>
      </c>
      <c r="C25" t="s">
        <v>221</v>
      </c>
      <c r="D25" s="72">
        <v>1.75</v>
      </c>
      <c r="E25" s="72">
        <f t="shared" si="0"/>
        <v>175</v>
      </c>
      <c r="F25" s="78">
        <v>0</v>
      </c>
      <c r="G25" s="79">
        <f t="shared" si="8"/>
        <v>0</v>
      </c>
      <c r="H25" s="178">
        <v>0</v>
      </c>
      <c r="I25" s="179">
        <f t="shared" si="2"/>
        <v>0</v>
      </c>
      <c r="J25" s="180">
        <v>1</v>
      </c>
      <c r="K25" s="180">
        <f t="shared" si="10"/>
        <v>80</v>
      </c>
      <c r="L25" s="72">
        <v>3</v>
      </c>
      <c r="M25" s="72">
        <f t="shared" si="11"/>
        <v>30</v>
      </c>
      <c r="N25" s="180">
        <v>0</v>
      </c>
      <c r="O25" s="180">
        <f t="shared" si="5"/>
        <v>0</v>
      </c>
      <c r="P25" s="183">
        <v>0</v>
      </c>
      <c r="Q25" s="181">
        <v>15</v>
      </c>
      <c r="R25" s="182">
        <f t="shared" si="9"/>
        <v>233.33333333333334</v>
      </c>
      <c r="S25">
        <v>-1</v>
      </c>
      <c r="T25">
        <v>30</v>
      </c>
      <c r="U25">
        <v>4</v>
      </c>
      <c r="V25" s="80">
        <f t="shared" si="6"/>
        <v>548.33333333333337</v>
      </c>
    </row>
    <row r="26" spans="1:22">
      <c r="A26">
        <v>24</v>
      </c>
      <c r="B26" t="s">
        <v>222</v>
      </c>
      <c r="C26" t="s">
        <v>223</v>
      </c>
      <c r="D26" s="72">
        <v>1.75</v>
      </c>
      <c r="E26" s="72">
        <f t="shared" si="0"/>
        <v>175</v>
      </c>
      <c r="F26" s="78">
        <v>0</v>
      </c>
      <c r="G26" s="79">
        <f t="shared" si="8"/>
        <v>0</v>
      </c>
      <c r="H26" s="178">
        <v>0</v>
      </c>
      <c r="I26" s="179">
        <f t="shared" si="2"/>
        <v>0</v>
      </c>
      <c r="J26" s="180">
        <v>1</v>
      </c>
      <c r="K26" s="180">
        <f t="shared" si="10"/>
        <v>80</v>
      </c>
      <c r="L26" s="72">
        <v>3</v>
      </c>
      <c r="M26" s="72">
        <f t="shared" si="11"/>
        <v>30</v>
      </c>
      <c r="N26" s="180">
        <v>0</v>
      </c>
      <c r="O26" s="180">
        <f t="shared" si="5"/>
        <v>0</v>
      </c>
      <c r="P26" s="183">
        <v>0</v>
      </c>
      <c r="Q26" s="181">
        <v>15</v>
      </c>
      <c r="R26" s="182">
        <f t="shared" si="9"/>
        <v>233.33333333333334</v>
      </c>
      <c r="S26">
        <v>-1</v>
      </c>
      <c r="T26">
        <v>30</v>
      </c>
      <c r="U26">
        <v>4</v>
      </c>
      <c r="V26" s="80">
        <f t="shared" si="6"/>
        <v>548.33333333333337</v>
      </c>
    </row>
    <row r="27" spans="1:22">
      <c r="A27">
        <v>25</v>
      </c>
      <c r="B27" t="s">
        <v>224</v>
      </c>
      <c r="C27" t="s">
        <v>225</v>
      </c>
      <c r="D27" s="72">
        <v>1.75</v>
      </c>
      <c r="E27" s="72">
        <f t="shared" si="0"/>
        <v>175</v>
      </c>
      <c r="F27" s="78">
        <v>0</v>
      </c>
      <c r="G27" s="79">
        <f t="shared" si="8"/>
        <v>0</v>
      </c>
      <c r="H27" s="178">
        <v>0</v>
      </c>
      <c r="I27" s="179">
        <f t="shared" si="2"/>
        <v>0</v>
      </c>
      <c r="J27" s="180">
        <v>1</v>
      </c>
      <c r="K27" s="180">
        <f t="shared" si="10"/>
        <v>80</v>
      </c>
      <c r="L27" s="72">
        <v>3</v>
      </c>
      <c r="M27" s="72">
        <f t="shared" si="11"/>
        <v>30</v>
      </c>
      <c r="N27" s="180">
        <v>0</v>
      </c>
      <c r="O27" s="180">
        <f t="shared" si="5"/>
        <v>0</v>
      </c>
      <c r="P27" s="183">
        <v>0</v>
      </c>
      <c r="Q27" s="181">
        <v>15</v>
      </c>
      <c r="R27" s="182">
        <f t="shared" si="9"/>
        <v>233.33333333333334</v>
      </c>
      <c r="S27">
        <v>-1</v>
      </c>
      <c r="T27">
        <v>30</v>
      </c>
      <c r="U27">
        <v>4</v>
      </c>
      <c r="V27" s="80">
        <f t="shared" si="6"/>
        <v>548.33333333333337</v>
      </c>
    </row>
    <row r="28" spans="1:22">
      <c r="A28">
        <v>26</v>
      </c>
      <c r="B28" t="s">
        <v>226</v>
      </c>
      <c r="C28" t="s">
        <v>227</v>
      </c>
      <c r="D28" s="72">
        <v>1.75</v>
      </c>
      <c r="E28" s="72">
        <f t="shared" si="0"/>
        <v>175</v>
      </c>
      <c r="F28" s="78">
        <v>0</v>
      </c>
      <c r="G28" s="79">
        <f t="shared" si="8"/>
        <v>0</v>
      </c>
      <c r="H28" s="178">
        <v>0</v>
      </c>
      <c r="I28" s="179">
        <f t="shared" si="2"/>
        <v>0</v>
      </c>
      <c r="J28" s="180">
        <v>1</v>
      </c>
      <c r="K28" s="180">
        <f t="shared" si="10"/>
        <v>80</v>
      </c>
      <c r="L28" s="72">
        <v>3</v>
      </c>
      <c r="M28" s="72">
        <f t="shared" si="11"/>
        <v>30</v>
      </c>
      <c r="N28" s="180">
        <v>0</v>
      </c>
      <c r="O28" s="180">
        <f t="shared" si="5"/>
        <v>0</v>
      </c>
      <c r="P28" s="183">
        <v>0</v>
      </c>
      <c r="Q28" s="181">
        <v>15</v>
      </c>
      <c r="R28" s="182">
        <f t="shared" si="9"/>
        <v>233.33333333333334</v>
      </c>
      <c r="S28">
        <v>-1</v>
      </c>
      <c r="T28">
        <v>30</v>
      </c>
      <c r="U28">
        <v>4</v>
      </c>
      <c r="V28" s="80">
        <f t="shared" si="6"/>
        <v>548.33333333333337</v>
      </c>
    </row>
    <row r="29" spans="1:22">
      <c r="A29">
        <v>27</v>
      </c>
      <c r="B29" t="s">
        <v>228</v>
      </c>
      <c r="C29" t="s">
        <v>229</v>
      </c>
      <c r="D29" s="72">
        <v>1.75</v>
      </c>
      <c r="E29" s="72">
        <f t="shared" si="0"/>
        <v>175</v>
      </c>
      <c r="F29" s="78">
        <v>0</v>
      </c>
      <c r="G29" s="79">
        <f t="shared" si="8"/>
        <v>0</v>
      </c>
      <c r="H29" s="178">
        <v>0</v>
      </c>
      <c r="I29" s="179">
        <f t="shared" si="2"/>
        <v>0</v>
      </c>
      <c r="J29" s="180">
        <v>1</v>
      </c>
      <c r="K29" s="180">
        <f t="shared" si="10"/>
        <v>80</v>
      </c>
      <c r="L29" s="72">
        <v>3</v>
      </c>
      <c r="M29" s="72">
        <f t="shared" si="11"/>
        <v>30</v>
      </c>
      <c r="N29" s="180">
        <v>0</v>
      </c>
      <c r="O29" s="180">
        <f t="shared" si="5"/>
        <v>0</v>
      </c>
      <c r="P29" s="183">
        <v>0</v>
      </c>
      <c r="Q29" s="181">
        <v>15</v>
      </c>
      <c r="R29" s="182">
        <f t="shared" si="9"/>
        <v>233.33333333333334</v>
      </c>
      <c r="S29">
        <v>-1</v>
      </c>
      <c r="T29">
        <v>30</v>
      </c>
      <c r="U29">
        <v>4</v>
      </c>
      <c r="V29" s="80">
        <f t="shared" si="6"/>
        <v>548.33333333333337</v>
      </c>
    </row>
    <row r="30" spans="1:22">
      <c r="A30">
        <v>28</v>
      </c>
      <c r="B30" t="s">
        <v>230</v>
      </c>
      <c r="C30" t="s">
        <v>231</v>
      </c>
      <c r="D30" s="72">
        <v>2</v>
      </c>
      <c r="E30" s="72">
        <f t="shared" si="0"/>
        <v>200</v>
      </c>
      <c r="F30" s="78">
        <v>0</v>
      </c>
      <c r="G30" s="79">
        <f t="shared" si="8"/>
        <v>0</v>
      </c>
      <c r="H30" s="178">
        <v>0</v>
      </c>
      <c r="I30" s="179">
        <f t="shared" si="2"/>
        <v>0</v>
      </c>
      <c r="J30" s="180">
        <v>1</v>
      </c>
      <c r="K30" s="180">
        <f t="shared" si="10"/>
        <v>80</v>
      </c>
      <c r="L30" s="72">
        <v>8</v>
      </c>
      <c r="M30" s="72">
        <f t="shared" si="11"/>
        <v>80</v>
      </c>
      <c r="N30" s="180">
        <v>0</v>
      </c>
      <c r="O30" s="180">
        <f t="shared" si="5"/>
        <v>0</v>
      </c>
      <c r="P30" s="183">
        <v>0</v>
      </c>
      <c r="Q30" s="181">
        <v>23</v>
      </c>
      <c r="R30" s="182">
        <f t="shared" si="9"/>
        <v>152.17391304347825</v>
      </c>
      <c r="S30">
        <v>-1</v>
      </c>
      <c r="T30">
        <v>35</v>
      </c>
      <c r="U30">
        <v>5</v>
      </c>
      <c r="V30" s="80">
        <f t="shared" si="6"/>
        <v>547.17391304347825</v>
      </c>
    </row>
    <row r="31" spans="1:22">
      <c r="A31">
        <v>29</v>
      </c>
      <c r="B31" t="s">
        <v>232</v>
      </c>
      <c r="C31" t="s">
        <v>233</v>
      </c>
      <c r="D31" s="72">
        <v>2</v>
      </c>
      <c r="E31" s="72">
        <f t="shared" si="0"/>
        <v>200</v>
      </c>
      <c r="F31" s="78">
        <v>0</v>
      </c>
      <c r="G31" s="79">
        <f t="shared" si="8"/>
        <v>0</v>
      </c>
      <c r="H31" s="178">
        <v>0</v>
      </c>
      <c r="I31" s="179">
        <f t="shared" si="2"/>
        <v>0</v>
      </c>
      <c r="J31" s="180">
        <v>1</v>
      </c>
      <c r="K31" s="180">
        <f t="shared" si="10"/>
        <v>80</v>
      </c>
      <c r="L31" s="72">
        <v>8</v>
      </c>
      <c r="M31" s="72">
        <f t="shared" si="11"/>
        <v>80</v>
      </c>
      <c r="N31" s="180">
        <v>0</v>
      </c>
      <c r="O31" s="180">
        <f t="shared" si="5"/>
        <v>0</v>
      </c>
      <c r="P31" s="183">
        <v>0</v>
      </c>
      <c r="Q31" s="181">
        <v>23</v>
      </c>
      <c r="R31" s="182">
        <f t="shared" si="9"/>
        <v>152.17391304347825</v>
      </c>
      <c r="S31">
        <v>-1</v>
      </c>
      <c r="T31">
        <v>35</v>
      </c>
      <c r="U31">
        <v>5</v>
      </c>
      <c r="V31" s="80">
        <f t="shared" si="6"/>
        <v>547.17391304347825</v>
      </c>
    </row>
    <row r="32" spans="1:22">
      <c r="A32">
        <v>30</v>
      </c>
      <c r="B32" t="s">
        <v>234</v>
      </c>
      <c r="C32" t="s">
        <v>235</v>
      </c>
      <c r="D32" s="72">
        <v>2</v>
      </c>
      <c r="E32" s="72">
        <f t="shared" si="0"/>
        <v>200</v>
      </c>
      <c r="F32" s="78">
        <v>0</v>
      </c>
      <c r="G32" s="79">
        <f t="shared" si="8"/>
        <v>0</v>
      </c>
      <c r="H32" s="178">
        <v>0</v>
      </c>
      <c r="I32" s="179">
        <f t="shared" si="2"/>
        <v>0</v>
      </c>
      <c r="J32" s="180">
        <v>1</v>
      </c>
      <c r="K32" s="180">
        <f t="shared" si="10"/>
        <v>80</v>
      </c>
      <c r="L32" s="72">
        <v>8</v>
      </c>
      <c r="M32" s="72">
        <f t="shared" si="11"/>
        <v>80</v>
      </c>
      <c r="N32" s="180">
        <v>0</v>
      </c>
      <c r="O32" s="180">
        <f t="shared" si="5"/>
        <v>0</v>
      </c>
      <c r="P32" s="183">
        <v>0</v>
      </c>
      <c r="Q32" s="181">
        <v>23</v>
      </c>
      <c r="R32" s="182">
        <f t="shared" si="9"/>
        <v>152.17391304347825</v>
      </c>
      <c r="S32">
        <v>-1</v>
      </c>
      <c r="T32">
        <v>35</v>
      </c>
      <c r="U32">
        <v>5</v>
      </c>
      <c r="V32" s="80">
        <f t="shared" si="6"/>
        <v>547.17391304347825</v>
      </c>
    </row>
    <row r="33" spans="1:22">
      <c r="A33">
        <v>31</v>
      </c>
      <c r="B33" t="s">
        <v>236</v>
      </c>
      <c r="C33" t="s">
        <v>237</v>
      </c>
      <c r="D33" s="72">
        <v>2</v>
      </c>
      <c r="E33" s="72">
        <f t="shared" si="0"/>
        <v>200</v>
      </c>
      <c r="F33" s="78">
        <v>0</v>
      </c>
      <c r="G33" s="79">
        <f t="shared" si="8"/>
        <v>0</v>
      </c>
      <c r="H33" s="178">
        <v>0</v>
      </c>
      <c r="I33" s="179">
        <f t="shared" si="2"/>
        <v>0</v>
      </c>
      <c r="J33" s="180">
        <v>1</v>
      </c>
      <c r="K33" s="180">
        <f t="shared" si="10"/>
        <v>80</v>
      </c>
      <c r="L33" s="72">
        <v>8</v>
      </c>
      <c r="M33" s="72">
        <f t="shared" si="11"/>
        <v>80</v>
      </c>
      <c r="N33" s="180">
        <v>0</v>
      </c>
      <c r="O33" s="180">
        <f t="shared" si="5"/>
        <v>0</v>
      </c>
      <c r="P33" s="183">
        <v>0</v>
      </c>
      <c r="Q33" s="181">
        <v>23</v>
      </c>
      <c r="R33" s="182">
        <f t="shared" si="9"/>
        <v>152.17391304347825</v>
      </c>
      <c r="S33">
        <v>-1</v>
      </c>
      <c r="T33">
        <v>35</v>
      </c>
      <c r="U33">
        <v>5</v>
      </c>
      <c r="V33" s="80">
        <f t="shared" si="6"/>
        <v>547.17391304347825</v>
      </c>
    </row>
    <row r="34" spans="1:22">
      <c r="A34">
        <v>32</v>
      </c>
      <c r="B34" t="s">
        <v>238</v>
      </c>
      <c r="C34" t="s">
        <v>239</v>
      </c>
      <c r="D34" s="72">
        <v>2</v>
      </c>
      <c r="E34" s="72">
        <f t="shared" si="0"/>
        <v>200</v>
      </c>
      <c r="F34" s="78">
        <v>0</v>
      </c>
      <c r="G34" s="79">
        <f t="shared" si="8"/>
        <v>0</v>
      </c>
      <c r="H34" s="178">
        <v>0</v>
      </c>
      <c r="I34" s="179">
        <f t="shared" si="2"/>
        <v>0</v>
      </c>
      <c r="J34" s="180">
        <v>1</v>
      </c>
      <c r="K34" s="180">
        <f t="shared" si="10"/>
        <v>80</v>
      </c>
      <c r="L34" s="72">
        <v>8</v>
      </c>
      <c r="M34" s="72">
        <f t="shared" si="11"/>
        <v>80</v>
      </c>
      <c r="N34" s="180">
        <v>0</v>
      </c>
      <c r="O34" s="180">
        <f t="shared" si="5"/>
        <v>0</v>
      </c>
      <c r="P34" s="183">
        <v>0</v>
      </c>
      <c r="Q34" s="181">
        <v>23</v>
      </c>
      <c r="R34" s="182">
        <f t="shared" si="9"/>
        <v>152.17391304347825</v>
      </c>
      <c r="S34">
        <v>-1</v>
      </c>
      <c r="T34">
        <v>35</v>
      </c>
      <c r="U34">
        <v>5</v>
      </c>
      <c r="V34" s="80">
        <f t="shared" si="6"/>
        <v>547.17391304347825</v>
      </c>
    </row>
    <row r="35" spans="1:22">
      <c r="A35">
        <v>33</v>
      </c>
      <c r="B35" t="s">
        <v>240</v>
      </c>
      <c r="C35" t="s">
        <v>241</v>
      </c>
      <c r="D35" s="72">
        <v>2</v>
      </c>
      <c r="E35" s="72">
        <f t="shared" si="0"/>
        <v>200</v>
      </c>
      <c r="F35" s="78">
        <v>0</v>
      </c>
      <c r="G35" s="79">
        <f t="shared" si="8"/>
        <v>0</v>
      </c>
      <c r="H35" s="178">
        <v>0</v>
      </c>
      <c r="I35" s="179">
        <f t="shared" si="2"/>
        <v>0</v>
      </c>
      <c r="J35" s="180">
        <v>1</v>
      </c>
      <c r="K35" s="180">
        <f t="shared" si="10"/>
        <v>80</v>
      </c>
      <c r="L35" s="72">
        <v>8</v>
      </c>
      <c r="M35" s="72">
        <f t="shared" si="11"/>
        <v>80</v>
      </c>
      <c r="N35" s="180">
        <v>0</v>
      </c>
      <c r="O35" s="180">
        <f t="shared" si="5"/>
        <v>0</v>
      </c>
      <c r="P35" s="183">
        <v>0</v>
      </c>
      <c r="Q35" s="181">
        <v>23</v>
      </c>
      <c r="R35" s="182">
        <f t="shared" si="9"/>
        <v>152.17391304347825</v>
      </c>
      <c r="S35">
        <v>-1</v>
      </c>
      <c r="T35">
        <v>35</v>
      </c>
      <c r="U35">
        <v>5</v>
      </c>
      <c r="V35" s="80">
        <f t="shared" si="6"/>
        <v>547.17391304347825</v>
      </c>
    </row>
    <row r="36" spans="1:22">
      <c r="A36">
        <v>34</v>
      </c>
      <c r="B36" t="s">
        <v>242</v>
      </c>
      <c r="C36" t="s">
        <v>243</v>
      </c>
      <c r="D36" s="72">
        <v>3</v>
      </c>
      <c r="E36" s="72">
        <f t="shared" si="0"/>
        <v>300</v>
      </c>
      <c r="F36" s="78">
        <v>0</v>
      </c>
      <c r="G36" s="79">
        <f t="shared" si="8"/>
        <v>0</v>
      </c>
      <c r="H36" s="178">
        <v>0</v>
      </c>
      <c r="I36" s="179">
        <f t="shared" si="2"/>
        <v>0</v>
      </c>
      <c r="J36" s="180">
        <v>1</v>
      </c>
      <c r="K36" s="180">
        <f t="shared" si="10"/>
        <v>80</v>
      </c>
      <c r="L36" s="72">
        <v>8</v>
      </c>
      <c r="M36" s="72">
        <f t="shared" si="11"/>
        <v>80</v>
      </c>
      <c r="N36" s="180">
        <v>0</v>
      </c>
      <c r="O36" s="180">
        <f t="shared" si="5"/>
        <v>0</v>
      </c>
      <c r="P36" s="183">
        <v>0</v>
      </c>
      <c r="Q36" s="181">
        <v>30</v>
      </c>
      <c r="R36" s="182">
        <f t="shared" si="9"/>
        <v>116.66666666666667</v>
      </c>
      <c r="S36">
        <v>-1</v>
      </c>
      <c r="T36">
        <v>40</v>
      </c>
      <c r="U36">
        <v>6</v>
      </c>
      <c r="V36" s="80">
        <f t="shared" si="6"/>
        <v>616.66666666666663</v>
      </c>
    </row>
    <row r="37" spans="1:22">
      <c r="A37">
        <v>35</v>
      </c>
      <c r="B37" t="s">
        <v>244</v>
      </c>
      <c r="C37" t="s">
        <v>245</v>
      </c>
      <c r="D37" s="72">
        <v>3</v>
      </c>
      <c r="E37" s="72">
        <f t="shared" si="0"/>
        <v>300</v>
      </c>
      <c r="F37" s="78">
        <v>0</v>
      </c>
      <c r="G37" s="79">
        <f t="shared" si="8"/>
        <v>0</v>
      </c>
      <c r="H37" s="178">
        <v>0</v>
      </c>
      <c r="I37" s="179">
        <f t="shared" si="2"/>
        <v>0</v>
      </c>
      <c r="J37" s="180">
        <v>1</v>
      </c>
      <c r="K37" s="180">
        <f t="shared" si="10"/>
        <v>80</v>
      </c>
      <c r="L37" s="72">
        <v>8</v>
      </c>
      <c r="M37" s="72">
        <f t="shared" si="11"/>
        <v>80</v>
      </c>
      <c r="N37" s="180">
        <v>0</v>
      </c>
      <c r="O37" s="180">
        <f t="shared" si="5"/>
        <v>0</v>
      </c>
      <c r="P37" s="183">
        <v>0</v>
      </c>
      <c r="Q37" s="181">
        <v>30</v>
      </c>
      <c r="R37" s="182">
        <f t="shared" si="9"/>
        <v>116.66666666666667</v>
      </c>
      <c r="S37">
        <v>-1</v>
      </c>
      <c r="T37">
        <v>40</v>
      </c>
      <c r="U37">
        <v>6</v>
      </c>
      <c r="V37" s="80">
        <f t="shared" si="6"/>
        <v>616.66666666666663</v>
      </c>
    </row>
    <row r="38" spans="1:22">
      <c r="A38">
        <v>36</v>
      </c>
      <c r="B38" t="s">
        <v>246</v>
      </c>
      <c r="C38" t="s">
        <v>247</v>
      </c>
      <c r="D38" s="72">
        <v>3</v>
      </c>
      <c r="E38" s="72">
        <f t="shared" si="0"/>
        <v>300</v>
      </c>
      <c r="F38" s="78">
        <v>0</v>
      </c>
      <c r="G38" s="79">
        <f t="shared" si="8"/>
        <v>0</v>
      </c>
      <c r="H38" s="178">
        <v>0</v>
      </c>
      <c r="I38" s="179">
        <f t="shared" si="2"/>
        <v>0</v>
      </c>
      <c r="J38" s="180">
        <v>1</v>
      </c>
      <c r="K38" s="180">
        <f t="shared" si="10"/>
        <v>80</v>
      </c>
      <c r="L38" s="72">
        <v>8</v>
      </c>
      <c r="M38" s="72">
        <f t="shared" si="11"/>
        <v>80</v>
      </c>
      <c r="N38" s="180">
        <v>0</v>
      </c>
      <c r="O38" s="180">
        <f t="shared" si="5"/>
        <v>0</v>
      </c>
      <c r="P38" s="183">
        <v>0</v>
      </c>
      <c r="Q38" s="181">
        <v>30</v>
      </c>
      <c r="R38" s="182">
        <f t="shared" si="9"/>
        <v>116.66666666666667</v>
      </c>
      <c r="S38">
        <v>-1</v>
      </c>
      <c r="T38">
        <v>40</v>
      </c>
      <c r="U38">
        <v>6</v>
      </c>
      <c r="V38" s="80">
        <f t="shared" si="6"/>
        <v>616.66666666666663</v>
      </c>
    </row>
    <row r="39" spans="1:22">
      <c r="A39">
        <v>37</v>
      </c>
      <c r="B39" t="s">
        <v>248</v>
      </c>
      <c r="C39" t="s">
        <v>249</v>
      </c>
      <c r="D39" s="72">
        <v>3</v>
      </c>
      <c r="E39" s="72">
        <f t="shared" si="0"/>
        <v>300</v>
      </c>
      <c r="F39" s="78">
        <v>0</v>
      </c>
      <c r="G39" s="79">
        <f t="shared" si="8"/>
        <v>0</v>
      </c>
      <c r="H39" s="178">
        <v>0</v>
      </c>
      <c r="I39" s="179">
        <f t="shared" si="2"/>
        <v>0</v>
      </c>
      <c r="J39" s="180">
        <v>1</v>
      </c>
      <c r="K39" s="180">
        <f t="shared" si="10"/>
        <v>80</v>
      </c>
      <c r="L39" s="72">
        <v>8</v>
      </c>
      <c r="M39" s="72">
        <f t="shared" si="11"/>
        <v>80</v>
      </c>
      <c r="N39" s="180">
        <v>0</v>
      </c>
      <c r="O39" s="180">
        <f t="shared" si="5"/>
        <v>0</v>
      </c>
      <c r="P39" s="183">
        <v>0</v>
      </c>
      <c r="Q39" s="181">
        <v>30</v>
      </c>
      <c r="R39" s="182">
        <f t="shared" si="9"/>
        <v>116.66666666666667</v>
      </c>
      <c r="S39">
        <v>-1</v>
      </c>
      <c r="T39">
        <v>40</v>
      </c>
      <c r="U39">
        <v>6</v>
      </c>
      <c r="V39" s="80">
        <f t="shared" si="6"/>
        <v>616.66666666666663</v>
      </c>
    </row>
    <row r="40" spans="1:22">
      <c r="A40">
        <v>38</v>
      </c>
      <c r="B40" t="s">
        <v>250</v>
      </c>
      <c r="C40" t="s">
        <v>251</v>
      </c>
      <c r="D40" s="72">
        <v>3</v>
      </c>
      <c r="E40" s="72">
        <f t="shared" si="0"/>
        <v>300</v>
      </c>
      <c r="F40" s="78">
        <v>0</v>
      </c>
      <c r="G40" s="79">
        <f t="shared" si="8"/>
        <v>0</v>
      </c>
      <c r="H40" s="178">
        <v>0</v>
      </c>
      <c r="I40" s="179">
        <f t="shared" si="2"/>
        <v>0</v>
      </c>
      <c r="J40" s="180">
        <v>1</v>
      </c>
      <c r="K40" s="180">
        <f t="shared" si="10"/>
        <v>80</v>
      </c>
      <c r="L40" s="72">
        <v>8</v>
      </c>
      <c r="M40" s="72">
        <f t="shared" si="11"/>
        <v>80</v>
      </c>
      <c r="N40" s="180">
        <v>0</v>
      </c>
      <c r="O40" s="180">
        <f t="shared" si="5"/>
        <v>0</v>
      </c>
      <c r="P40" s="183">
        <v>0</v>
      </c>
      <c r="Q40" s="181">
        <v>30</v>
      </c>
      <c r="R40" s="182">
        <f t="shared" si="9"/>
        <v>116.66666666666667</v>
      </c>
      <c r="S40">
        <v>-1</v>
      </c>
      <c r="T40">
        <v>40</v>
      </c>
      <c r="U40">
        <v>6</v>
      </c>
      <c r="V40" s="80">
        <f t="shared" si="6"/>
        <v>616.66666666666663</v>
      </c>
    </row>
    <row r="41" spans="1:22">
      <c r="A41">
        <v>39</v>
      </c>
      <c r="B41" t="s">
        <v>252</v>
      </c>
      <c r="C41" t="s">
        <v>253</v>
      </c>
      <c r="D41" s="72">
        <v>3</v>
      </c>
      <c r="E41" s="72">
        <f t="shared" si="0"/>
        <v>300</v>
      </c>
      <c r="F41" s="78">
        <v>0</v>
      </c>
      <c r="G41" s="79">
        <f t="shared" si="8"/>
        <v>0</v>
      </c>
      <c r="H41" s="178">
        <v>0</v>
      </c>
      <c r="I41" s="179">
        <f t="shared" si="2"/>
        <v>0</v>
      </c>
      <c r="J41" s="180">
        <v>1</v>
      </c>
      <c r="K41" s="180">
        <f t="shared" si="10"/>
        <v>80</v>
      </c>
      <c r="L41" s="72">
        <v>8</v>
      </c>
      <c r="M41" s="72">
        <f t="shared" si="11"/>
        <v>80</v>
      </c>
      <c r="N41" s="180">
        <v>0</v>
      </c>
      <c r="O41" s="180">
        <f t="shared" si="5"/>
        <v>0</v>
      </c>
      <c r="P41" s="183">
        <v>0</v>
      </c>
      <c r="Q41" s="181">
        <v>30</v>
      </c>
      <c r="R41" s="182">
        <f t="shared" si="9"/>
        <v>116.66666666666667</v>
      </c>
      <c r="S41">
        <v>-1</v>
      </c>
      <c r="T41">
        <v>40</v>
      </c>
      <c r="U41">
        <v>6</v>
      </c>
      <c r="V41" s="80">
        <f t="shared" si="6"/>
        <v>616.66666666666663</v>
      </c>
    </row>
    <row r="42" spans="1:22">
      <c r="A42">
        <v>40</v>
      </c>
      <c r="B42" t="s">
        <v>254</v>
      </c>
      <c r="C42" t="s">
        <v>255</v>
      </c>
      <c r="D42" s="72">
        <v>1.75</v>
      </c>
      <c r="E42" s="72">
        <f t="shared" si="0"/>
        <v>175</v>
      </c>
      <c r="F42" s="78">
        <v>0</v>
      </c>
      <c r="G42" s="79">
        <f t="shared" si="8"/>
        <v>0</v>
      </c>
      <c r="H42" s="178">
        <v>0</v>
      </c>
      <c r="I42" s="179">
        <f t="shared" si="2"/>
        <v>0</v>
      </c>
      <c r="J42" s="180">
        <v>3</v>
      </c>
      <c r="K42" s="180">
        <f t="shared" si="10"/>
        <v>240</v>
      </c>
      <c r="L42" s="72">
        <v>24</v>
      </c>
      <c r="M42" s="72">
        <f t="shared" si="11"/>
        <v>240</v>
      </c>
      <c r="N42" s="180">
        <v>0</v>
      </c>
      <c r="O42" s="180">
        <f t="shared" si="5"/>
        <v>0</v>
      </c>
      <c r="P42" s="183">
        <v>0</v>
      </c>
      <c r="Q42" s="181">
        <v>32</v>
      </c>
      <c r="R42" s="182">
        <f t="shared" si="9"/>
        <v>109.375</v>
      </c>
      <c r="S42">
        <v>-1</v>
      </c>
      <c r="T42">
        <v>25</v>
      </c>
      <c r="U42">
        <v>6</v>
      </c>
      <c r="V42" s="80">
        <f t="shared" si="6"/>
        <v>789.375</v>
      </c>
    </row>
    <row r="43" spans="1:22">
      <c r="A43">
        <v>41</v>
      </c>
      <c r="B43" t="s">
        <v>256</v>
      </c>
      <c r="C43" t="s">
        <v>257</v>
      </c>
      <c r="D43" s="72">
        <v>1.75</v>
      </c>
      <c r="E43" s="72">
        <f t="shared" si="0"/>
        <v>175</v>
      </c>
      <c r="F43" s="78">
        <v>0</v>
      </c>
      <c r="G43" s="79">
        <f t="shared" si="8"/>
        <v>0</v>
      </c>
      <c r="H43" s="178">
        <v>0</v>
      </c>
      <c r="I43" s="179">
        <f t="shared" si="2"/>
        <v>0</v>
      </c>
      <c r="J43" s="180">
        <v>3</v>
      </c>
      <c r="K43" s="180">
        <f t="shared" si="10"/>
        <v>240</v>
      </c>
      <c r="L43" s="72">
        <v>24</v>
      </c>
      <c r="M43" s="72">
        <f t="shared" si="11"/>
        <v>240</v>
      </c>
      <c r="N43" s="180">
        <v>0</v>
      </c>
      <c r="O43" s="180">
        <f t="shared" si="5"/>
        <v>0</v>
      </c>
      <c r="P43" s="183">
        <v>0</v>
      </c>
      <c r="Q43" s="181">
        <v>32</v>
      </c>
      <c r="R43" s="182">
        <f t="shared" si="9"/>
        <v>109.375</v>
      </c>
      <c r="S43">
        <v>-1</v>
      </c>
      <c r="T43">
        <v>25</v>
      </c>
      <c r="U43">
        <v>6</v>
      </c>
      <c r="V43" s="80">
        <f t="shared" si="6"/>
        <v>789.375</v>
      </c>
    </row>
    <row r="44" spans="1:22">
      <c r="A44">
        <v>42</v>
      </c>
      <c r="B44" t="s">
        <v>258</v>
      </c>
      <c r="C44" t="s">
        <v>259</v>
      </c>
      <c r="D44" s="72">
        <v>1.75</v>
      </c>
      <c r="E44" s="72">
        <f t="shared" si="0"/>
        <v>175</v>
      </c>
      <c r="F44" s="78">
        <v>0</v>
      </c>
      <c r="G44" s="79">
        <f t="shared" si="8"/>
        <v>0</v>
      </c>
      <c r="H44" s="178">
        <v>0</v>
      </c>
      <c r="I44" s="179">
        <f t="shared" si="2"/>
        <v>0</v>
      </c>
      <c r="J44" s="180">
        <v>3</v>
      </c>
      <c r="K44" s="180">
        <f t="shared" si="10"/>
        <v>240</v>
      </c>
      <c r="L44" s="72">
        <v>24</v>
      </c>
      <c r="M44" s="72">
        <f t="shared" si="11"/>
        <v>240</v>
      </c>
      <c r="N44" s="180">
        <v>0</v>
      </c>
      <c r="O44" s="180">
        <f t="shared" si="5"/>
        <v>0</v>
      </c>
      <c r="P44" s="183">
        <v>0</v>
      </c>
      <c r="Q44" s="181">
        <v>32</v>
      </c>
      <c r="R44" s="182">
        <f t="shared" si="9"/>
        <v>109.375</v>
      </c>
      <c r="S44">
        <v>-1</v>
      </c>
      <c r="T44">
        <v>25</v>
      </c>
      <c r="U44">
        <v>6</v>
      </c>
      <c r="V44" s="80">
        <f t="shared" si="6"/>
        <v>789.375</v>
      </c>
    </row>
    <row r="45" spans="1:22">
      <c r="A45">
        <v>43</v>
      </c>
      <c r="B45" t="s">
        <v>260</v>
      </c>
      <c r="C45" t="s">
        <v>261</v>
      </c>
      <c r="D45" s="72">
        <v>1.75</v>
      </c>
      <c r="E45" s="72">
        <f t="shared" si="0"/>
        <v>175</v>
      </c>
      <c r="F45" s="78">
        <v>0</v>
      </c>
      <c r="G45" s="79">
        <f t="shared" si="8"/>
        <v>0</v>
      </c>
      <c r="H45" s="178">
        <v>0</v>
      </c>
      <c r="I45" s="179">
        <f t="shared" si="2"/>
        <v>0</v>
      </c>
      <c r="J45" s="180">
        <v>3</v>
      </c>
      <c r="K45" s="180">
        <f t="shared" si="10"/>
        <v>240</v>
      </c>
      <c r="L45" s="72">
        <v>24</v>
      </c>
      <c r="M45" s="72">
        <f t="shared" si="11"/>
        <v>240</v>
      </c>
      <c r="N45" s="180">
        <v>0</v>
      </c>
      <c r="O45" s="180">
        <f t="shared" si="5"/>
        <v>0</v>
      </c>
      <c r="P45" s="183">
        <v>0</v>
      </c>
      <c r="Q45" s="181">
        <v>32</v>
      </c>
      <c r="R45" s="182">
        <f t="shared" si="9"/>
        <v>109.375</v>
      </c>
      <c r="S45">
        <v>-1</v>
      </c>
      <c r="T45">
        <v>25</v>
      </c>
      <c r="U45">
        <v>6</v>
      </c>
      <c r="V45" s="80">
        <f t="shared" si="6"/>
        <v>789.375</v>
      </c>
    </row>
    <row r="46" spans="1:22">
      <c r="A46">
        <v>44</v>
      </c>
      <c r="B46" t="s">
        <v>262</v>
      </c>
      <c r="C46" t="s">
        <v>263</v>
      </c>
      <c r="D46" s="72">
        <v>1.75</v>
      </c>
      <c r="E46" s="72">
        <f t="shared" si="0"/>
        <v>175</v>
      </c>
      <c r="F46" s="78">
        <v>0</v>
      </c>
      <c r="G46" s="79">
        <f t="shared" si="8"/>
        <v>0</v>
      </c>
      <c r="H46" s="178">
        <v>0</v>
      </c>
      <c r="I46" s="179">
        <f t="shared" si="2"/>
        <v>0</v>
      </c>
      <c r="J46" s="180">
        <v>3</v>
      </c>
      <c r="K46" s="180">
        <f t="shared" si="10"/>
        <v>240</v>
      </c>
      <c r="L46" s="72">
        <v>24</v>
      </c>
      <c r="M46" s="72">
        <f t="shared" si="11"/>
        <v>240</v>
      </c>
      <c r="N46" s="180">
        <v>0</v>
      </c>
      <c r="O46" s="180">
        <f t="shared" si="5"/>
        <v>0</v>
      </c>
      <c r="P46" s="183">
        <v>0</v>
      </c>
      <c r="Q46" s="181">
        <v>32</v>
      </c>
      <c r="R46" s="182">
        <f t="shared" si="9"/>
        <v>109.375</v>
      </c>
      <c r="S46">
        <v>-1</v>
      </c>
      <c r="T46">
        <v>25</v>
      </c>
      <c r="U46">
        <v>6</v>
      </c>
      <c r="V46" s="80">
        <f t="shared" si="6"/>
        <v>789.375</v>
      </c>
    </row>
    <row r="47" spans="1:22">
      <c r="A47">
        <v>45</v>
      </c>
      <c r="B47" t="s">
        <v>264</v>
      </c>
      <c r="C47" t="s">
        <v>265</v>
      </c>
      <c r="D47" s="72">
        <v>1.75</v>
      </c>
      <c r="E47" s="72">
        <f t="shared" si="0"/>
        <v>175</v>
      </c>
      <c r="F47" s="78">
        <v>0</v>
      </c>
      <c r="G47" s="79">
        <f t="shared" si="8"/>
        <v>0</v>
      </c>
      <c r="H47" s="178">
        <v>0</v>
      </c>
      <c r="I47" s="179">
        <f t="shared" si="2"/>
        <v>0</v>
      </c>
      <c r="J47" s="180">
        <v>3</v>
      </c>
      <c r="K47" s="180">
        <f t="shared" si="10"/>
        <v>240</v>
      </c>
      <c r="L47" s="72">
        <v>24</v>
      </c>
      <c r="M47" s="72">
        <f t="shared" si="11"/>
        <v>240</v>
      </c>
      <c r="N47" s="180">
        <v>0</v>
      </c>
      <c r="O47" s="180">
        <f t="shared" si="5"/>
        <v>0</v>
      </c>
      <c r="P47" s="183">
        <v>0</v>
      </c>
      <c r="Q47" s="181">
        <v>32</v>
      </c>
      <c r="R47" s="182">
        <f t="shared" si="9"/>
        <v>109.375</v>
      </c>
      <c r="S47">
        <v>-1</v>
      </c>
      <c r="T47">
        <v>25</v>
      </c>
      <c r="U47">
        <v>6</v>
      </c>
      <c r="V47" s="80">
        <f t="shared" si="6"/>
        <v>789.375</v>
      </c>
    </row>
    <row r="48" spans="1:22">
      <c r="A48">
        <v>46</v>
      </c>
      <c r="B48" t="s">
        <v>266</v>
      </c>
      <c r="C48" t="s">
        <v>267</v>
      </c>
      <c r="D48" s="72">
        <v>0</v>
      </c>
      <c r="E48" s="72">
        <f t="shared" si="0"/>
        <v>0</v>
      </c>
      <c r="F48" s="78">
        <v>2000</v>
      </c>
      <c r="G48" s="79">
        <f t="shared" si="8"/>
        <v>300</v>
      </c>
      <c r="H48" s="178">
        <v>0</v>
      </c>
      <c r="I48" s="179">
        <f t="shared" si="2"/>
        <v>0</v>
      </c>
      <c r="J48" s="180">
        <v>1</v>
      </c>
      <c r="K48" s="180">
        <f t="shared" si="10"/>
        <v>80</v>
      </c>
      <c r="L48" s="72">
        <v>3</v>
      </c>
      <c r="M48" s="72">
        <f t="shared" si="11"/>
        <v>30</v>
      </c>
      <c r="N48" s="180">
        <v>0</v>
      </c>
      <c r="O48" s="180">
        <f t="shared" si="5"/>
        <v>0</v>
      </c>
      <c r="P48" s="183">
        <v>0</v>
      </c>
      <c r="Q48" s="181">
        <v>25</v>
      </c>
      <c r="R48" s="182">
        <f t="shared" si="9"/>
        <v>140</v>
      </c>
      <c r="S48">
        <v>-1</v>
      </c>
      <c r="T48">
        <v>35</v>
      </c>
      <c r="U48">
        <v>5</v>
      </c>
      <c r="V48" s="80">
        <f t="shared" si="6"/>
        <v>585</v>
      </c>
    </row>
    <row r="49" spans="1:22">
      <c r="A49">
        <v>47</v>
      </c>
      <c r="B49" t="s">
        <v>268</v>
      </c>
      <c r="C49" t="s">
        <v>269</v>
      </c>
      <c r="D49" s="72">
        <v>0</v>
      </c>
      <c r="E49" s="72">
        <f t="shared" si="0"/>
        <v>0</v>
      </c>
      <c r="F49" s="78">
        <v>5000</v>
      </c>
      <c r="G49" s="79">
        <f t="shared" si="8"/>
        <v>750</v>
      </c>
      <c r="H49" s="178">
        <v>0</v>
      </c>
      <c r="I49" s="179">
        <f t="shared" si="2"/>
        <v>0</v>
      </c>
      <c r="J49" s="180">
        <v>1</v>
      </c>
      <c r="K49" s="180">
        <f t="shared" si="10"/>
        <v>80</v>
      </c>
      <c r="L49" s="72">
        <v>3</v>
      </c>
      <c r="M49" s="72">
        <f t="shared" si="11"/>
        <v>30</v>
      </c>
      <c r="N49" s="180">
        <v>0</v>
      </c>
      <c r="O49" s="180">
        <f t="shared" si="5"/>
        <v>0</v>
      </c>
      <c r="P49" s="183">
        <v>0</v>
      </c>
      <c r="Q49" s="181">
        <v>35</v>
      </c>
      <c r="R49" s="182">
        <f t="shared" si="9"/>
        <v>100</v>
      </c>
      <c r="S49">
        <v>-1</v>
      </c>
      <c r="T49">
        <v>50</v>
      </c>
      <c r="U49">
        <v>6</v>
      </c>
      <c r="V49" s="80">
        <f t="shared" si="6"/>
        <v>1010</v>
      </c>
    </row>
    <row r="50" spans="1:22">
      <c r="A50">
        <v>48</v>
      </c>
      <c r="B50" t="s">
        <v>270</v>
      </c>
      <c r="C50" t="s">
        <v>271</v>
      </c>
      <c r="D50" s="72">
        <v>0</v>
      </c>
      <c r="E50" s="72">
        <f t="shared" si="0"/>
        <v>0</v>
      </c>
      <c r="F50" s="78">
        <v>2000</v>
      </c>
      <c r="G50" s="79">
        <f t="shared" si="8"/>
        <v>300</v>
      </c>
      <c r="H50" s="178">
        <v>0</v>
      </c>
      <c r="I50" s="179">
        <f t="shared" si="2"/>
        <v>0</v>
      </c>
      <c r="J50" s="180">
        <v>1</v>
      </c>
      <c r="K50" s="180">
        <f t="shared" si="10"/>
        <v>80</v>
      </c>
      <c r="L50" s="72">
        <v>3</v>
      </c>
      <c r="M50" s="72">
        <f t="shared" si="11"/>
        <v>30</v>
      </c>
      <c r="N50" s="180">
        <v>0</v>
      </c>
      <c r="O50" s="180">
        <f t="shared" si="5"/>
        <v>0</v>
      </c>
      <c r="P50" s="183">
        <v>0</v>
      </c>
      <c r="Q50" s="181">
        <v>25</v>
      </c>
      <c r="R50" s="182">
        <f t="shared" si="9"/>
        <v>140</v>
      </c>
      <c r="S50">
        <v>-1</v>
      </c>
      <c r="T50">
        <v>35</v>
      </c>
      <c r="U50">
        <v>5</v>
      </c>
      <c r="V50" s="80">
        <f t="shared" si="6"/>
        <v>585</v>
      </c>
    </row>
    <row r="51" spans="1:22">
      <c r="A51">
        <v>49</v>
      </c>
      <c r="B51" t="s">
        <v>272</v>
      </c>
      <c r="C51" t="s">
        <v>273</v>
      </c>
      <c r="D51" s="72">
        <v>0</v>
      </c>
      <c r="E51" s="72">
        <f t="shared" si="0"/>
        <v>0</v>
      </c>
      <c r="F51" s="78">
        <v>5000</v>
      </c>
      <c r="G51" s="79">
        <f t="shared" si="8"/>
        <v>750</v>
      </c>
      <c r="H51" s="178">
        <v>0</v>
      </c>
      <c r="I51" s="179">
        <f t="shared" si="2"/>
        <v>0</v>
      </c>
      <c r="J51" s="180">
        <v>1</v>
      </c>
      <c r="K51" s="180">
        <f t="shared" si="10"/>
        <v>80</v>
      </c>
      <c r="L51" s="72">
        <v>3</v>
      </c>
      <c r="M51" s="72">
        <f t="shared" si="11"/>
        <v>30</v>
      </c>
      <c r="N51" s="180">
        <v>0</v>
      </c>
      <c r="O51" s="180">
        <f t="shared" si="5"/>
        <v>0</v>
      </c>
      <c r="P51" s="183">
        <v>0</v>
      </c>
      <c r="Q51" s="181">
        <v>35</v>
      </c>
      <c r="R51" s="182">
        <f t="shared" si="9"/>
        <v>100</v>
      </c>
      <c r="S51">
        <v>-1</v>
      </c>
      <c r="T51">
        <v>50</v>
      </c>
      <c r="U51">
        <v>6</v>
      </c>
      <c r="V51" s="80">
        <f t="shared" si="6"/>
        <v>1010</v>
      </c>
    </row>
    <row r="52" spans="1:22">
      <c r="A52">
        <v>50</v>
      </c>
      <c r="B52" t="s">
        <v>274</v>
      </c>
      <c r="C52" t="s">
        <v>275</v>
      </c>
      <c r="D52" s="72">
        <v>0</v>
      </c>
      <c r="E52" s="72">
        <f t="shared" si="0"/>
        <v>0</v>
      </c>
      <c r="F52" s="78">
        <v>2000</v>
      </c>
      <c r="G52" s="79">
        <f t="shared" si="8"/>
        <v>300</v>
      </c>
      <c r="H52" s="178">
        <v>0</v>
      </c>
      <c r="I52" s="179">
        <f t="shared" si="2"/>
        <v>0</v>
      </c>
      <c r="J52" s="180">
        <v>1</v>
      </c>
      <c r="K52" s="180">
        <f t="shared" si="10"/>
        <v>80</v>
      </c>
      <c r="L52" s="72">
        <v>3</v>
      </c>
      <c r="M52" s="72">
        <f t="shared" si="11"/>
        <v>30</v>
      </c>
      <c r="N52" s="180">
        <v>0</v>
      </c>
      <c r="O52" s="180">
        <f t="shared" si="5"/>
        <v>0</v>
      </c>
      <c r="P52" s="183">
        <v>0</v>
      </c>
      <c r="Q52" s="181">
        <v>25</v>
      </c>
      <c r="R52" s="182">
        <f t="shared" si="9"/>
        <v>140</v>
      </c>
      <c r="S52">
        <v>-1</v>
      </c>
      <c r="T52">
        <v>35</v>
      </c>
      <c r="U52">
        <v>5</v>
      </c>
      <c r="V52" s="80">
        <f t="shared" si="6"/>
        <v>585</v>
      </c>
    </row>
    <row r="53" spans="1:22">
      <c r="A53">
        <v>51</v>
      </c>
      <c r="B53" t="s">
        <v>276</v>
      </c>
      <c r="C53" t="s">
        <v>277</v>
      </c>
      <c r="D53" s="72">
        <v>0</v>
      </c>
      <c r="E53" s="72">
        <f t="shared" si="0"/>
        <v>0</v>
      </c>
      <c r="F53" s="78">
        <v>5000</v>
      </c>
      <c r="G53" s="79">
        <f t="shared" si="8"/>
        <v>750</v>
      </c>
      <c r="H53" s="178">
        <v>0</v>
      </c>
      <c r="I53" s="179">
        <f t="shared" si="2"/>
        <v>0</v>
      </c>
      <c r="J53" s="180">
        <v>1</v>
      </c>
      <c r="K53" s="180">
        <f t="shared" si="10"/>
        <v>80</v>
      </c>
      <c r="L53" s="72">
        <v>3</v>
      </c>
      <c r="M53" s="72">
        <f t="shared" si="11"/>
        <v>30</v>
      </c>
      <c r="N53" s="180">
        <v>0</v>
      </c>
      <c r="O53" s="180">
        <f t="shared" si="5"/>
        <v>0</v>
      </c>
      <c r="P53" s="183">
        <v>0</v>
      </c>
      <c r="Q53" s="181">
        <v>35</v>
      </c>
      <c r="R53" s="182">
        <f t="shared" si="9"/>
        <v>100</v>
      </c>
      <c r="S53">
        <v>-1</v>
      </c>
      <c r="T53">
        <v>50</v>
      </c>
      <c r="U53">
        <v>6</v>
      </c>
      <c r="V53" s="80">
        <f t="shared" si="6"/>
        <v>1010</v>
      </c>
    </row>
    <row r="54" spans="1:22">
      <c r="A54">
        <v>52</v>
      </c>
      <c r="B54" t="s">
        <v>278</v>
      </c>
      <c r="C54" t="s">
        <v>279</v>
      </c>
      <c r="D54" s="72">
        <v>0</v>
      </c>
      <c r="E54" s="72">
        <f t="shared" si="0"/>
        <v>0</v>
      </c>
      <c r="F54" s="78">
        <v>2000</v>
      </c>
      <c r="G54" s="79">
        <f t="shared" si="8"/>
        <v>300</v>
      </c>
      <c r="H54" s="178">
        <v>0</v>
      </c>
      <c r="I54" s="179">
        <f t="shared" si="2"/>
        <v>0</v>
      </c>
      <c r="J54" s="180">
        <v>1</v>
      </c>
      <c r="K54" s="180">
        <f t="shared" si="10"/>
        <v>80</v>
      </c>
      <c r="L54" s="72">
        <v>3</v>
      </c>
      <c r="M54" s="72">
        <f t="shared" si="11"/>
        <v>30</v>
      </c>
      <c r="N54" s="180">
        <v>0</v>
      </c>
      <c r="O54" s="180">
        <f t="shared" si="5"/>
        <v>0</v>
      </c>
      <c r="P54" s="183">
        <v>0</v>
      </c>
      <c r="Q54" s="181">
        <v>25</v>
      </c>
      <c r="R54" s="182">
        <f t="shared" si="9"/>
        <v>140</v>
      </c>
      <c r="S54">
        <v>-1</v>
      </c>
      <c r="T54">
        <v>35</v>
      </c>
      <c r="U54">
        <v>5</v>
      </c>
      <c r="V54" s="80">
        <f t="shared" si="6"/>
        <v>585</v>
      </c>
    </row>
    <row r="55" spans="1:22">
      <c r="A55">
        <v>53</v>
      </c>
      <c r="B55" t="s">
        <v>280</v>
      </c>
      <c r="C55" t="s">
        <v>281</v>
      </c>
      <c r="D55" s="72">
        <v>0</v>
      </c>
      <c r="E55" s="72">
        <f t="shared" si="0"/>
        <v>0</v>
      </c>
      <c r="F55" s="78">
        <v>5000</v>
      </c>
      <c r="G55" s="79">
        <f t="shared" si="8"/>
        <v>750</v>
      </c>
      <c r="H55" s="178">
        <v>0</v>
      </c>
      <c r="I55" s="179">
        <f t="shared" si="2"/>
        <v>0</v>
      </c>
      <c r="J55" s="180">
        <v>1</v>
      </c>
      <c r="K55" s="180">
        <f t="shared" si="10"/>
        <v>80</v>
      </c>
      <c r="L55" s="72">
        <v>3</v>
      </c>
      <c r="M55" s="72">
        <f t="shared" si="11"/>
        <v>30</v>
      </c>
      <c r="N55" s="180">
        <v>0</v>
      </c>
      <c r="O55" s="180">
        <f t="shared" si="5"/>
        <v>0</v>
      </c>
      <c r="P55" s="183">
        <v>0</v>
      </c>
      <c r="Q55" s="181">
        <v>35</v>
      </c>
      <c r="R55" s="182">
        <f t="shared" si="9"/>
        <v>100</v>
      </c>
      <c r="S55">
        <v>-1</v>
      </c>
      <c r="T55">
        <v>50</v>
      </c>
      <c r="U55">
        <v>6</v>
      </c>
      <c r="V55" s="80">
        <f t="shared" si="6"/>
        <v>1010</v>
      </c>
    </row>
    <row r="56" spans="1:22">
      <c r="A56">
        <v>54</v>
      </c>
      <c r="B56" t="s">
        <v>282</v>
      </c>
      <c r="C56" t="s">
        <v>283</v>
      </c>
      <c r="D56" s="72">
        <v>0</v>
      </c>
      <c r="E56" s="72">
        <f t="shared" si="0"/>
        <v>0</v>
      </c>
      <c r="F56" s="78">
        <v>2000</v>
      </c>
      <c r="G56" s="79">
        <f t="shared" si="8"/>
        <v>300</v>
      </c>
      <c r="H56" s="178">
        <v>0</v>
      </c>
      <c r="I56" s="179">
        <f t="shared" si="2"/>
        <v>0</v>
      </c>
      <c r="J56" s="180">
        <v>1</v>
      </c>
      <c r="K56" s="180">
        <f t="shared" si="10"/>
        <v>80</v>
      </c>
      <c r="L56" s="72">
        <v>3</v>
      </c>
      <c r="M56" s="72">
        <f t="shared" si="11"/>
        <v>30</v>
      </c>
      <c r="N56" s="180">
        <v>0</v>
      </c>
      <c r="O56" s="180">
        <f t="shared" si="5"/>
        <v>0</v>
      </c>
      <c r="P56" s="183">
        <v>0</v>
      </c>
      <c r="Q56" s="181">
        <v>25</v>
      </c>
      <c r="R56" s="182">
        <f t="shared" si="9"/>
        <v>140</v>
      </c>
      <c r="S56">
        <v>-1</v>
      </c>
      <c r="T56">
        <v>35</v>
      </c>
      <c r="U56">
        <v>5</v>
      </c>
      <c r="V56" s="80">
        <f t="shared" si="6"/>
        <v>585</v>
      </c>
    </row>
    <row r="57" spans="1:22">
      <c r="A57">
        <v>55</v>
      </c>
      <c r="B57" t="s">
        <v>284</v>
      </c>
      <c r="C57" t="s">
        <v>285</v>
      </c>
      <c r="D57" s="72">
        <v>0</v>
      </c>
      <c r="E57" s="72">
        <f t="shared" si="0"/>
        <v>0</v>
      </c>
      <c r="F57" s="78">
        <v>5000</v>
      </c>
      <c r="G57" s="79">
        <f t="shared" si="8"/>
        <v>750</v>
      </c>
      <c r="H57" s="178">
        <v>0</v>
      </c>
      <c r="I57" s="179">
        <f t="shared" si="2"/>
        <v>0</v>
      </c>
      <c r="J57" s="180">
        <v>1</v>
      </c>
      <c r="K57" s="180">
        <f t="shared" si="10"/>
        <v>80</v>
      </c>
      <c r="L57" s="72">
        <v>3</v>
      </c>
      <c r="M57" s="72">
        <f t="shared" si="11"/>
        <v>30</v>
      </c>
      <c r="N57" s="180">
        <v>0</v>
      </c>
      <c r="O57" s="180">
        <f t="shared" si="5"/>
        <v>0</v>
      </c>
      <c r="P57" s="183">
        <v>0</v>
      </c>
      <c r="Q57" s="181">
        <v>35</v>
      </c>
      <c r="R57" s="182">
        <f t="shared" si="9"/>
        <v>100</v>
      </c>
      <c r="S57">
        <v>-1</v>
      </c>
      <c r="T57">
        <v>50</v>
      </c>
      <c r="U57">
        <v>6</v>
      </c>
      <c r="V57" s="80">
        <f t="shared" si="6"/>
        <v>1010</v>
      </c>
    </row>
    <row r="58" spans="1:22">
      <c r="A58">
        <v>56</v>
      </c>
      <c r="B58" t="s">
        <v>286</v>
      </c>
      <c r="C58" t="s">
        <v>287</v>
      </c>
      <c r="D58" s="72">
        <v>0</v>
      </c>
      <c r="E58" s="72">
        <f t="shared" si="0"/>
        <v>0</v>
      </c>
      <c r="F58" s="78">
        <v>2000</v>
      </c>
      <c r="G58" s="79">
        <f t="shared" si="8"/>
        <v>300</v>
      </c>
      <c r="H58" s="178">
        <v>0</v>
      </c>
      <c r="I58" s="179">
        <f t="shared" si="2"/>
        <v>0</v>
      </c>
      <c r="J58" s="180">
        <v>1</v>
      </c>
      <c r="K58" s="180">
        <f t="shared" si="10"/>
        <v>80</v>
      </c>
      <c r="L58" s="72">
        <v>3</v>
      </c>
      <c r="M58" s="72">
        <f t="shared" si="11"/>
        <v>30</v>
      </c>
      <c r="N58" s="180">
        <v>0</v>
      </c>
      <c r="O58" s="180">
        <f t="shared" si="5"/>
        <v>0</v>
      </c>
      <c r="P58" s="183">
        <v>0</v>
      </c>
      <c r="Q58" s="181">
        <v>25</v>
      </c>
      <c r="R58" s="182">
        <f t="shared" si="9"/>
        <v>140</v>
      </c>
      <c r="S58">
        <v>-1</v>
      </c>
      <c r="T58">
        <v>35</v>
      </c>
      <c r="U58">
        <v>5</v>
      </c>
      <c r="V58" s="80">
        <f t="shared" si="6"/>
        <v>585</v>
      </c>
    </row>
    <row r="59" spans="1:22">
      <c r="A59">
        <v>57</v>
      </c>
      <c r="B59" t="s">
        <v>288</v>
      </c>
      <c r="C59" t="s">
        <v>289</v>
      </c>
      <c r="D59" s="72">
        <v>0</v>
      </c>
      <c r="E59" s="72">
        <f t="shared" si="0"/>
        <v>0</v>
      </c>
      <c r="F59" s="78">
        <v>5000</v>
      </c>
      <c r="G59" s="79">
        <f t="shared" si="8"/>
        <v>750</v>
      </c>
      <c r="H59" s="178">
        <v>0</v>
      </c>
      <c r="I59" s="179">
        <f t="shared" si="2"/>
        <v>0</v>
      </c>
      <c r="J59" s="180">
        <v>1</v>
      </c>
      <c r="K59" s="180">
        <f t="shared" si="10"/>
        <v>80</v>
      </c>
      <c r="L59" s="72">
        <v>3</v>
      </c>
      <c r="M59" s="72">
        <f t="shared" si="11"/>
        <v>30</v>
      </c>
      <c r="N59" s="180">
        <v>0</v>
      </c>
      <c r="O59" s="180">
        <f t="shared" si="5"/>
        <v>0</v>
      </c>
      <c r="P59" s="183">
        <v>0</v>
      </c>
      <c r="Q59" s="181">
        <v>35</v>
      </c>
      <c r="R59" s="182">
        <f t="shared" si="9"/>
        <v>100</v>
      </c>
      <c r="S59">
        <v>-1</v>
      </c>
      <c r="T59">
        <v>50</v>
      </c>
      <c r="U59">
        <v>6</v>
      </c>
      <c r="V59" s="80">
        <f t="shared" si="6"/>
        <v>1010</v>
      </c>
    </row>
    <row r="60" spans="1:22">
      <c r="A60">
        <v>58</v>
      </c>
      <c r="B60" t="s">
        <v>290</v>
      </c>
      <c r="C60" t="s">
        <v>291</v>
      </c>
      <c r="D60" s="72">
        <v>1</v>
      </c>
      <c r="E60" s="72">
        <f t="shared" si="0"/>
        <v>100</v>
      </c>
      <c r="F60" s="78">
        <v>0</v>
      </c>
      <c r="G60" s="79">
        <f t="shared" si="8"/>
        <v>0</v>
      </c>
      <c r="H60" s="178">
        <v>0</v>
      </c>
      <c r="I60" s="179">
        <f t="shared" si="2"/>
        <v>0</v>
      </c>
      <c r="J60" s="180">
        <v>1</v>
      </c>
      <c r="K60" s="180">
        <f t="shared" si="10"/>
        <v>80</v>
      </c>
      <c r="L60" s="72">
        <v>3</v>
      </c>
      <c r="M60" s="72">
        <f t="shared" si="11"/>
        <v>30</v>
      </c>
      <c r="N60" s="180">
        <v>1</v>
      </c>
      <c r="O60" s="180">
        <f t="shared" si="5"/>
        <v>500</v>
      </c>
      <c r="P60" s="183">
        <v>0</v>
      </c>
      <c r="Q60" s="181">
        <v>30</v>
      </c>
      <c r="R60" s="182">
        <f t="shared" si="9"/>
        <v>116.66666666666667</v>
      </c>
      <c r="S60">
        <v>-1</v>
      </c>
      <c r="T60">
        <v>15</v>
      </c>
      <c r="U60">
        <v>6</v>
      </c>
      <c r="V60" s="80">
        <f t="shared" si="6"/>
        <v>841.66666666666663</v>
      </c>
    </row>
    <row r="61" spans="1:22">
      <c r="A61">
        <v>59</v>
      </c>
      <c r="B61" t="s">
        <v>292</v>
      </c>
      <c r="C61" t="s">
        <v>293</v>
      </c>
      <c r="D61" s="72">
        <v>1</v>
      </c>
      <c r="E61" s="72">
        <f t="shared" si="0"/>
        <v>100</v>
      </c>
      <c r="F61" s="78">
        <v>0</v>
      </c>
      <c r="G61" s="79">
        <f t="shared" si="8"/>
        <v>0</v>
      </c>
      <c r="H61" s="178">
        <v>0</v>
      </c>
      <c r="I61" s="179">
        <f t="shared" si="2"/>
        <v>0</v>
      </c>
      <c r="J61" s="180">
        <v>1</v>
      </c>
      <c r="K61" s="180">
        <f t="shared" si="10"/>
        <v>80</v>
      </c>
      <c r="L61" s="72">
        <v>3</v>
      </c>
      <c r="M61" s="72">
        <f t="shared" si="11"/>
        <v>30</v>
      </c>
      <c r="N61" s="180">
        <v>1</v>
      </c>
      <c r="O61" s="180">
        <f t="shared" si="5"/>
        <v>500</v>
      </c>
      <c r="P61" s="183">
        <v>0</v>
      </c>
      <c r="Q61" s="181">
        <v>30</v>
      </c>
      <c r="R61" s="182">
        <f t="shared" si="9"/>
        <v>116.66666666666667</v>
      </c>
      <c r="S61">
        <v>-1</v>
      </c>
      <c r="T61">
        <v>15</v>
      </c>
      <c r="U61">
        <v>6</v>
      </c>
      <c r="V61" s="80">
        <f t="shared" si="6"/>
        <v>841.66666666666663</v>
      </c>
    </row>
    <row r="62" spans="1:22">
      <c r="A62">
        <v>60</v>
      </c>
      <c r="B62" t="s">
        <v>294</v>
      </c>
      <c r="C62" t="s">
        <v>295</v>
      </c>
      <c r="D62" s="72">
        <v>1</v>
      </c>
      <c r="E62" s="72">
        <f t="shared" si="0"/>
        <v>100</v>
      </c>
      <c r="F62" s="78">
        <v>0</v>
      </c>
      <c r="G62" s="79">
        <f t="shared" si="8"/>
        <v>0</v>
      </c>
      <c r="H62" s="178">
        <v>0</v>
      </c>
      <c r="I62" s="179">
        <f t="shared" si="2"/>
        <v>0</v>
      </c>
      <c r="J62" s="180">
        <v>1</v>
      </c>
      <c r="K62" s="180">
        <f t="shared" si="10"/>
        <v>80</v>
      </c>
      <c r="L62" s="72">
        <v>3</v>
      </c>
      <c r="M62" s="72">
        <f t="shared" si="11"/>
        <v>30</v>
      </c>
      <c r="N62" s="180">
        <v>1</v>
      </c>
      <c r="O62" s="180">
        <f t="shared" si="5"/>
        <v>500</v>
      </c>
      <c r="P62" s="183">
        <v>0</v>
      </c>
      <c r="Q62" s="181">
        <v>30</v>
      </c>
      <c r="R62" s="182">
        <f t="shared" si="9"/>
        <v>116.66666666666667</v>
      </c>
      <c r="S62">
        <v>-1</v>
      </c>
      <c r="T62">
        <v>15</v>
      </c>
      <c r="U62">
        <v>6</v>
      </c>
      <c r="V62" s="80">
        <f t="shared" si="6"/>
        <v>841.66666666666663</v>
      </c>
    </row>
    <row r="63" spans="1:22">
      <c r="A63">
        <v>61</v>
      </c>
      <c r="B63" t="s">
        <v>296</v>
      </c>
      <c r="C63" t="s">
        <v>297</v>
      </c>
      <c r="D63" s="72">
        <v>1</v>
      </c>
      <c r="E63" s="72">
        <f t="shared" si="0"/>
        <v>100</v>
      </c>
      <c r="F63" s="78">
        <v>0</v>
      </c>
      <c r="G63" s="79">
        <f t="shared" si="8"/>
        <v>0</v>
      </c>
      <c r="H63" s="178">
        <v>0</v>
      </c>
      <c r="I63" s="179">
        <f t="shared" si="2"/>
        <v>0</v>
      </c>
      <c r="J63" s="180">
        <v>1</v>
      </c>
      <c r="K63" s="180">
        <f t="shared" si="10"/>
        <v>80</v>
      </c>
      <c r="L63" s="72">
        <v>3</v>
      </c>
      <c r="M63" s="72">
        <f t="shared" si="11"/>
        <v>30</v>
      </c>
      <c r="N63" s="180">
        <v>1</v>
      </c>
      <c r="O63" s="180">
        <f t="shared" si="5"/>
        <v>500</v>
      </c>
      <c r="P63" s="183">
        <v>0</v>
      </c>
      <c r="Q63" s="181">
        <v>30</v>
      </c>
      <c r="R63" s="182">
        <f t="shared" si="9"/>
        <v>116.66666666666667</v>
      </c>
      <c r="S63">
        <v>-1</v>
      </c>
      <c r="T63">
        <v>15</v>
      </c>
      <c r="U63">
        <v>6</v>
      </c>
      <c r="V63" s="80">
        <f t="shared" si="6"/>
        <v>841.66666666666663</v>
      </c>
    </row>
    <row r="64" spans="1:22">
      <c r="A64">
        <v>62</v>
      </c>
      <c r="B64" t="s">
        <v>298</v>
      </c>
      <c r="C64" t="s">
        <v>299</v>
      </c>
      <c r="D64" s="72">
        <v>1</v>
      </c>
      <c r="E64" s="72">
        <f t="shared" si="0"/>
        <v>100</v>
      </c>
      <c r="F64" s="78">
        <v>0</v>
      </c>
      <c r="G64" s="79">
        <f t="shared" si="8"/>
        <v>0</v>
      </c>
      <c r="H64" s="178">
        <v>0</v>
      </c>
      <c r="I64" s="179">
        <f t="shared" si="2"/>
        <v>0</v>
      </c>
      <c r="J64" s="180">
        <v>1</v>
      </c>
      <c r="K64" s="180">
        <f t="shared" si="10"/>
        <v>80</v>
      </c>
      <c r="L64" s="72">
        <v>3</v>
      </c>
      <c r="M64" s="72">
        <f t="shared" si="11"/>
        <v>30</v>
      </c>
      <c r="N64" s="180">
        <v>1</v>
      </c>
      <c r="O64" s="180">
        <f t="shared" si="5"/>
        <v>500</v>
      </c>
      <c r="P64" s="183">
        <v>0</v>
      </c>
      <c r="Q64" s="181">
        <v>30</v>
      </c>
      <c r="R64" s="182">
        <f t="shared" si="9"/>
        <v>116.66666666666667</v>
      </c>
      <c r="S64">
        <v>-1</v>
      </c>
      <c r="T64">
        <v>15</v>
      </c>
      <c r="U64">
        <v>6</v>
      </c>
      <c r="V64" s="80">
        <f t="shared" si="6"/>
        <v>841.66666666666663</v>
      </c>
    </row>
    <row r="65" spans="1:22">
      <c r="A65">
        <v>63</v>
      </c>
      <c r="B65" t="s">
        <v>300</v>
      </c>
      <c r="C65" t="s">
        <v>301</v>
      </c>
      <c r="D65" s="72">
        <v>1</v>
      </c>
      <c r="E65" s="72">
        <f t="shared" si="0"/>
        <v>100</v>
      </c>
      <c r="F65" s="78">
        <v>0</v>
      </c>
      <c r="G65" s="79">
        <f t="shared" si="8"/>
        <v>0</v>
      </c>
      <c r="H65" s="178">
        <v>0</v>
      </c>
      <c r="I65" s="179">
        <f t="shared" si="2"/>
        <v>0</v>
      </c>
      <c r="J65" s="180">
        <v>1</v>
      </c>
      <c r="K65" s="180">
        <f t="shared" si="10"/>
        <v>80</v>
      </c>
      <c r="L65" s="72">
        <v>3</v>
      </c>
      <c r="M65" s="72">
        <f t="shared" si="11"/>
        <v>30</v>
      </c>
      <c r="N65" s="180">
        <v>1</v>
      </c>
      <c r="O65" s="180">
        <f t="shared" si="5"/>
        <v>500</v>
      </c>
      <c r="P65" s="183">
        <v>0</v>
      </c>
      <c r="Q65" s="181">
        <v>30</v>
      </c>
      <c r="R65" s="182">
        <f t="shared" si="9"/>
        <v>116.66666666666667</v>
      </c>
      <c r="S65">
        <v>-1</v>
      </c>
      <c r="T65">
        <v>15</v>
      </c>
      <c r="U65">
        <v>6</v>
      </c>
      <c r="V65" s="80">
        <f t="shared" si="6"/>
        <v>841.66666666666663</v>
      </c>
    </row>
    <row r="66" spans="1:22">
      <c r="A66">
        <v>64</v>
      </c>
      <c r="B66" t="s">
        <v>302</v>
      </c>
      <c r="C66" t="s">
        <v>303</v>
      </c>
      <c r="D66" s="72">
        <v>1</v>
      </c>
      <c r="E66" s="72">
        <f t="shared" si="0"/>
        <v>100</v>
      </c>
      <c r="F66" s="78">
        <v>0</v>
      </c>
      <c r="G66" s="79">
        <f t="shared" si="8"/>
        <v>0</v>
      </c>
      <c r="H66" s="178">
        <v>0</v>
      </c>
      <c r="I66" s="179">
        <f t="shared" si="2"/>
        <v>0</v>
      </c>
      <c r="J66" s="180">
        <v>1</v>
      </c>
      <c r="K66" s="180">
        <f t="shared" si="10"/>
        <v>80</v>
      </c>
      <c r="L66" s="72">
        <v>3</v>
      </c>
      <c r="M66" s="72">
        <f t="shared" si="11"/>
        <v>30</v>
      </c>
      <c r="N66" s="180">
        <v>1</v>
      </c>
      <c r="O66" s="180">
        <f t="shared" si="5"/>
        <v>500</v>
      </c>
      <c r="P66" s="183">
        <v>0</v>
      </c>
      <c r="Q66" s="181">
        <v>30</v>
      </c>
      <c r="R66" s="182">
        <f t="shared" si="9"/>
        <v>116.66666666666667</v>
      </c>
      <c r="S66">
        <v>-1</v>
      </c>
      <c r="T66">
        <v>15</v>
      </c>
      <c r="U66">
        <v>6</v>
      </c>
      <c r="V66" s="80">
        <f t="shared" si="6"/>
        <v>841.66666666666663</v>
      </c>
    </row>
    <row r="67" spans="1:22">
      <c r="A67">
        <v>65</v>
      </c>
      <c r="B67" t="s">
        <v>304</v>
      </c>
      <c r="C67" t="s">
        <v>305</v>
      </c>
      <c r="D67" s="72">
        <v>1.5</v>
      </c>
      <c r="E67" s="72">
        <f t="shared" si="0"/>
        <v>150</v>
      </c>
      <c r="F67" s="78">
        <v>0</v>
      </c>
      <c r="G67" s="79">
        <f t="shared" si="8"/>
        <v>0</v>
      </c>
      <c r="H67" s="178">
        <v>0</v>
      </c>
      <c r="I67" s="179">
        <f t="shared" si="2"/>
        <v>0</v>
      </c>
      <c r="J67" s="180">
        <v>1</v>
      </c>
      <c r="K67" s="180">
        <f t="shared" si="10"/>
        <v>80</v>
      </c>
      <c r="L67" s="72">
        <v>2</v>
      </c>
      <c r="M67" s="72">
        <f t="shared" si="11"/>
        <v>20</v>
      </c>
      <c r="N67" s="180">
        <v>0</v>
      </c>
      <c r="O67" s="180">
        <f t="shared" si="5"/>
        <v>0</v>
      </c>
      <c r="P67" s="183">
        <v>0</v>
      </c>
      <c r="Q67" s="181">
        <v>11</v>
      </c>
      <c r="R67" s="182">
        <f t="shared" si="9"/>
        <v>318.18181818181819</v>
      </c>
      <c r="S67">
        <v>-1</v>
      </c>
      <c r="T67">
        <v>0</v>
      </c>
      <c r="U67">
        <v>3</v>
      </c>
      <c r="V67" s="80">
        <f t="shared" si="6"/>
        <v>568.18181818181824</v>
      </c>
    </row>
    <row r="68" spans="1:22">
      <c r="A68">
        <v>66</v>
      </c>
      <c r="B68" t="s">
        <v>306</v>
      </c>
      <c r="C68" t="s">
        <v>307</v>
      </c>
      <c r="D68" s="72">
        <v>3</v>
      </c>
      <c r="E68" s="72">
        <f t="shared" si="0"/>
        <v>300</v>
      </c>
      <c r="F68" s="78">
        <v>0</v>
      </c>
      <c r="G68" s="79">
        <f t="shared" si="8"/>
        <v>0</v>
      </c>
      <c r="H68" s="178">
        <v>0</v>
      </c>
      <c r="I68" s="179">
        <f t="shared" ref="I68:I84" si="12">I$2*H68</f>
        <v>0</v>
      </c>
      <c r="J68" s="180">
        <v>1</v>
      </c>
      <c r="K68" s="180">
        <f t="shared" si="10"/>
        <v>80</v>
      </c>
      <c r="L68" s="72">
        <v>1</v>
      </c>
      <c r="M68" s="72">
        <f t="shared" si="11"/>
        <v>10</v>
      </c>
      <c r="N68" s="180">
        <v>0</v>
      </c>
      <c r="O68" s="180">
        <f t="shared" ref="O68:O84" si="13">O$2*N68</f>
        <v>0</v>
      </c>
      <c r="P68" s="183">
        <v>0</v>
      </c>
      <c r="Q68" s="181">
        <v>19</v>
      </c>
      <c r="R68" s="182">
        <f t="shared" si="9"/>
        <v>184.21052631578948</v>
      </c>
      <c r="S68">
        <v>-1</v>
      </c>
      <c r="T68">
        <v>0</v>
      </c>
      <c r="U68">
        <v>4</v>
      </c>
      <c r="V68" s="80">
        <f t="shared" ref="V68:V84" si="14">E68+G68+K68+M68+O68+R68+I68+T68+P68</f>
        <v>574.21052631578948</v>
      </c>
    </row>
    <row r="69" spans="1:22">
      <c r="A69">
        <v>67</v>
      </c>
      <c r="B69" t="s">
        <v>308</v>
      </c>
      <c r="C69" t="s">
        <v>309</v>
      </c>
      <c r="D69" s="72">
        <v>0</v>
      </c>
      <c r="E69" s="72">
        <f t="shared" si="0"/>
        <v>0</v>
      </c>
      <c r="F69" s="78">
        <v>0</v>
      </c>
      <c r="G69" s="79">
        <f t="shared" si="8"/>
        <v>0</v>
      </c>
      <c r="H69" s="178">
        <v>0</v>
      </c>
      <c r="I69" s="179">
        <f t="shared" si="12"/>
        <v>0</v>
      </c>
      <c r="J69" s="180">
        <v>1</v>
      </c>
      <c r="K69" s="180">
        <f t="shared" si="10"/>
        <v>80</v>
      </c>
      <c r="L69" s="72">
        <v>1</v>
      </c>
      <c r="M69" s="72">
        <f t="shared" si="11"/>
        <v>10</v>
      </c>
      <c r="N69" s="180">
        <v>0</v>
      </c>
      <c r="O69" s="180">
        <f t="shared" si="13"/>
        <v>0</v>
      </c>
      <c r="P69" s="183">
        <v>300</v>
      </c>
      <c r="Q69" s="181">
        <v>12</v>
      </c>
      <c r="R69" s="182">
        <f t="shared" si="9"/>
        <v>291.66666666666669</v>
      </c>
      <c r="S69">
        <v>-1</v>
      </c>
      <c r="T69">
        <v>0</v>
      </c>
      <c r="U69">
        <v>3</v>
      </c>
      <c r="V69" s="80">
        <f t="shared" si="14"/>
        <v>681.66666666666674</v>
      </c>
    </row>
    <row r="70" spans="1:22">
      <c r="A70">
        <v>68</v>
      </c>
      <c r="B70" t="s">
        <v>310</v>
      </c>
      <c r="C70" t="s">
        <v>311</v>
      </c>
      <c r="D70" s="72">
        <v>0</v>
      </c>
      <c r="E70" s="72">
        <f t="shared" si="0"/>
        <v>0</v>
      </c>
      <c r="F70" s="78">
        <v>0</v>
      </c>
      <c r="G70" s="79">
        <f t="shared" si="8"/>
        <v>0</v>
      </c>
      <c r="H70" s="178">
        <v>0</v>
      </c>
      <c r="I70" s="179">
        <f t="shared" si="12"/>
        <v>0</v>
      </c>
      <c r="J70" s="180">
        <v>1</v>
      </c>
      <c r="K70" s="180">
        <f t="shared" si="10"/>
        <v>80</v>
      </c>
      <c r="L70" s="72">
        <v>9</v>
      </c>
      <c r="M70" s="72">
        <f t="shared" si="11"/>
        <v>90</v>
      </c>
      <c r="N70" s="180">
        <v>0</v>
      </c>
      <c r="O70" s="180">
        <f t="shared" si="13"/>
        <v>0</v>
      </c>
      <c r="P70" s="183">
        <v>400</v>
      </c>
      <c r="Q70" s="181">
        <v>21</v>
      </c>
      <c r="R70" s="182">
        <f t="shared" si="9"/>
        <v>166.66666666666666</v>
      </c>
      <c r="S70">
        <v>-1</v>
      </c>
      <c r="T70">
        <v>0</v>
      </c>
      <c r="U70">
        <v>4</v>
      </c>
      <c r="V70" s="80">
        <f t="shared" si="14"/>
        <v>736.66666666666663</v>
      </c>
    </row>
    <row r="71" spans="1:22">
      <c r="A71">
        <v>69</v>
      </c>
      <c r="B71" t="s">
        <v>312</v>
      </c>
      <c r="C71" t="s">
        <v>313</v>
      </c>
      <c r="D71" s="72">
        <v>0</v>
      </c>
      <c r="E71" s="72">
        <f t="shared" si="0"/>
        <v>0</v>
      </c>
      <c r="F71" s="78">
        <v>0</v>
      </c>
      <c r="G71" s="79">
        <f t="shared" si="8"/>
        <v>0</v>
      </c>
      <c r="H71" s="178">
        <v>0.3</v>
      </c>
      <c r="I71" s="179">
        <f t="shared" si="12"/>
        <v>150</v>
      </c>
      <c r="J71" s="180">
        <v>1</v>
      </c>
      <c r="K71" s="180">
        <f t="shared" si="10"/>
        <v>80</v>
      </c>
      <c r="L71" s="72">
        <v>1</v>
      </c>
      <c r="M71" s="72">
        <f t="shared" si="11"/>
        <v>10</v>
      </c>
      <c r="N71" s="180">
        <v>0</v>
      </c>
      <c r="O71" s="180">
        <f t="shared" si="13"/>
        <v>0</v>
      </c>
      <c r="P71" s="183">
        <v>0</v>
      </c>
      <c r="Q71" s="181">
        <v>30</v>
      </c>
      <c r="R71" s="182">
        <f t="shared" si="9"/>
        <v>116.66666666666667</v>
      </c>
      <c r="S71">
        <v>-1</v>
      </c>
      <c r="T71">
        <v>50</v>
      </c>
      <c r="U71">
        <v>5</v>
      </c>
      <c r="V71" s="80">
        <f t="shared" si="14"/>
        <v>406.66666666666669</v>
      </c>
    </row>
    <row r="72" spans="1:22">
      <c r="A72">
        <v>70</v>
      </c>
      <c r="B72" t="s">
        <v>314</v>
      </c>
      <c r="C72" t="s">
        <v>315</v>
      </c>
      <c r="D72" s="72">
        <v>0</v>
      </c>
      <c r="E72" s="72">
        <f t="shared" si="0"/>
        <v>0</v>
      </c>
      <c r="F72" s="78">
        <v>0</v>
      </c>
      <c r="G72" s="79">
        <f t="shared" ref="G72:G84" si="15">G$2*F72</f>
        <v>0</v>
      </c>
      <c r="H72" s="178">
        <v>1</v>
      </c>
      <c r="I72" s="179">
        <f t="shared" si="12"/>
        <v>500</v>
      </c>
      <c r="J72" s="180">
        <v>1</v>
      </c>
      <c r="K72" s="180">
        <f t="shared" si="10"/>
        <v>80</v>
      </c>
      <c r="L72" s="72">
        <v>1</v>
      </c>
      <c r="M72" s="72">
        <f t="shared" si="11"/>
        <v>10</v>
      </c>
      <c r="N72" s="180">
        <v>0</v>
      </c>
      <c r="O72" s="180">
        <f t="shared" si="13"/>
        <v>0</v>
      </c>
      <c r="P72" s="183">
        <v>400</v>
      </c>
      <c r="Q72" s="181">
        <v>37</v>
      </c>
      <c r="R72" s="182">
        <f t="shared" ref="R72:R84" si="16">R$2/Q72</f>
        <v>94.594594594594597</v>
      </c>
      <c r="S72">
        <v>-1</v>
      </c>
      <c r="T72">
        <v>0</v>
      </c>
      <c r="U72">
        <v>6</v>
      </c>
      <c r="V72" s="80">
        <f t="shared" si="14"/>
        <v>1084.5945945945946</v>
      </c>
    </row>
    <row r="73" spans="1:22">
      <c r="A73">
        <v>71</v>
      </c>
      <c r="B73" t="s">
        <v>316</v>
      </c>
      <c r="C73" t="s">
        <v>317</v>
      </c>
      <c r="D73" s="72">
        <v>0</v>
      </c>
      <c r="E73" s="72">
        <f t="shared" si="0"/>
        <v>0</v>
      </c>
      <c r="F73" s="78">
        <v>0</v>
      </c>
      <c r="G73" s="79">
        <f t="shared" si="15"/>
        <v>0</v>
      </c>
      <c r="H73" s="178">
        <v>0</v>
      </c>
      <c r="I73" s="179">
        <f t="shared" si="12"/>
        <v>0</v>
      </c>
      <c r="J73" s="180">
        <v>1</v>
      </c>
      <c r="K73" s="180">
        <f t="shared" ref="K73:K84" si="17">K$2*J73</f>
        <v>80</v>
      </c>
      <c r="L73" s="72">
        <v>9</v>
      </c>
      <c r="M73" s="72">
        <f t="shared" ref="M73:M84" si="18">M$2*L73</f>
        <v>90</v>
      </c>
      <c r="N73" s="180">
        <v>1</v>
      </c>
      <c r="O73" s="180">
        <f t="shared" si="13"/>
        <v>500</v>
      </c>
      <c r="P73" s="183">
        <v>0</v>
      </c>
      <c r="Q73" s="181">
        <v>23</v>
      </c>
      <c r="R73" s="182">
        <f t="shared" si="16"/>
        <v>152.17391304347825</v>
      </c>
      <c r="S73">
        <v>-1</v>
      </c>
      <c r="T73">
        <v>0</v>
      </c>
      <c r="U73">
        <v>4</v>
      </c>
      <c r="V73" s="80">
        <f t="shared" si="14"/>
        <v>822.17391304347825</v>
      </c>
    </row>
    <row r="74" spans="1:22">
      <c r="A74">
        <v>72</v>
      </c>
      <c r="B74" t="s">
        <v>318</v>
      </c>
      <c r="C74" t="s">
        <v>319</v>
      </c>
      <c r="D74" s="72">
        <v>0</v>
      </c>
      <c r="E74" s="72">
        <f t="shared" si="0"/>
        <v>0</v>
      </c>
      <c r="F74" s="78">
        <v>0</v>
      </c>
      <c r="G74" s="79">
        <f t="shared" si="15"/>
        <v>0</v>
      </c>
      <c r="H74" s="178">
        <v>0</v>
      </c>
      <c r="I74" s="179">
        <f t="shared" si="12"/>
        <v>0</v>
      </c>
      <c r="J74" s="180">
        <v>1</v>
      </c>
      <c r="K74" s="180">
        <f t="shared" si="17"/>
        <v>80</v>
      </c>
      <c r="L74" s="72">
        <v>9</v>
      </c>
      <c r="M74" s="72">
        <f t="shared" si="18"/>
        <v>90</v>
      </c>
      <c r="N74" s="180">
        <v>1</v>
      </c>
      <c r="O74" s="180">
        <f t="shared" si="13"/>
        <v>500</v>
      </c>
      <c r="P74" s="183">
        <v>0</v>
      </c>
      <c r="Q74" s="181">
        <v>23</v>
      </c>
      <c r="R74" s="182">
        <f t="shared" si="16"/>
        <v>152.17391304347825</v>
      </c>
      <c r="S74">
        <v>-1</v>
      </c>
      <c r="T74">
        <v>0</v>
      </c>
      <c r="U74">
        <v>4</v>
      </c>
      <c r="V74" s="80">
        <f t="shared" si="14"/>
        <v>822.17391304347825</v>
      </c>
    </row>
    <row r="75" spans="1:22">
      <c r="A75">
        <v>73</v>
      </c>
      <c r="B75" t="s">
        <v>320</v>
      </c>
      <c r="C75" t="s">
        <v>321</v>
      </c>
      <c r="D75" s="72">
        <v>0</v>
      </c>
      <c r="E75" s="72">
        <f t="shared" si="0"/>
        <v>0</v>
      </c>
      <c r="F75" s="78">
        <v>0</v>
      </c>
      <c r="G75" s="79">
        <f t="shared" si="15"/>
        <v>0</v>
      </c>
      <c r="H75" s="178">
        <v>0</v>
      </c>
      <c r="I75" s="179">
        <f t="shared" si="12"/>
        <v>0</v>
      </c>
      <c r="J75" s="180">
        <v>1</v>
      </c>
      <c r="K75" s="180">
        <f t="shared" si="17"/>
        <v>80</v>
      </c>
      <c r="L75" s="72">
        <v>9</v>
      </c>
      <c r="M75" s="72">
        <f t="shared" si="18"/>
        <v>90</v>
      </c>
      <c r="N75" s="180">
        <v>1</v>
      </c>
      <c r="O75" s="180">
        <f t="shared" si="13"/>
        <v>500</v>
      </c>
      <c r="P75" s="183">
        <v>0</v>
      </c>
      <c r="Q75" s="181">
        <v>23</v>
      </c>
      <c r="R75" s="182">
        <f t="shared" si="16"/>
        <v>152.17391304347825</v>
      </c>
      <c r="S75">
        <v>-1</v>
      </c>
      <c r="T75">
        <v>0</v>
      </c>
      <c r="U75">
        <v>4</v>
      </c>
      <c r="V75" s="80">
        <f t="shared" si="14"/>
        <v>822.17391304347825</v>
      </c>
    </row>
    <row r="76" spans="1:22">
      <c r="A76">
        <v>74</v>
      </c>
      <c r="B76" t="s">
        <v>322</v>
      </c>
      <c r="C76" t="s">
        <v>323</v>
      </c>
      <c r="D76" s="72">
        <v>0</v>
      </c>
      <c r="E76" s="72">
        <f t="shared" si="0"/>
        <v>0</v>
      </c>
      <c r="F76" s="78">
        <v>0</v>
      </c>
      <c r="G76" s="79">
        <f t="shared" si="15"/>
        <v>0</v>
      </c>
      <c r="H76" s="178">
        <v>0</v>
      </c>
      <c r="I76" s="179">
        <f t="shared" si="12"/>
        <v>0</v>
      </c>
      <c r="J76" s="180">
        <v>1</v>
      </c>
      <c r="K76" s="180">
        <f t="shared" si="17"/>
        <v>80</v>
      </c>
      <c r="L76" s="72">
        <v>9</v>
      </c>
      <c r="M76" s="72">
        <f t="shared" si="18"/>
        <v>90</v>
      </c>
      <c r="N76" s="180">
        <v>1</v>
      </c>
      <c r="O76" s="180">
        <f t="shared" si="13"/>
        <v>500</v>
      </c>
      <c r="P76" s="183">
        <v>0</v>
      </c>
      <c r="Q76" s="181">
        <v>23</v>
      </c>
      <c r="R76" s="182">
        <f t="shared" si="16"/>
        <v>152.17391304347825</v>
      </c>
      <c r="S76">
        <v>-1</v>
      </c>
      <c r="T76">
        <v>0</v>
      </c>
      <c r="U76">
        <v>4</v>
      </c>
      <c r="V76" s="80">
        <f t="shared" si="14"/>
        <v>822.17391304347825</v>
      </c>
    </row>
    <row r="77" spans="1:22">
      <c r="A77">
        <v>75</v>
      </c>
      <c r="B77" t="s">
        <v>324</v>
      </c>
      <c r="C77" t="s">
        <v>325</v>
      </c>
      <c r="D77" s="72">
        <v>0</v>
      </c>
      <c r="E77" s="72">
        <f t="shared" si="0"/>
        <v>0</v>
      </c>
      <c r="F77" s="78">
        <v>0</v>
      </c>
      <c r="G77" s="79">
        <f t="shared" si="15"/>
        <v>0</v>
      </c>
      <c r="H77" s="178">
        <v>0</v>
      </c>
      <c r="I77" s="179">
        <f t="shared" si="12"/>
        <v>0</v>
      </c>
      <c r="J77" s="180">
        <v>1</v>
      </c>
      <c r="K77" s="180">
        <f t="shared" si="17"/>
        <v>80</v>
      </c>
      <c r="L77" s="72">
        <v>9</v>
      </c>
      <c r="M77" s="72">
        <f t="shared" si="18"/>
        <v>90</v>
      </c>
      <c r="N77" s="180">
        <v>1</v>
      </c>
      <c r="O77" s="180">
        <f t="shared" si="13"/>
        <v>500</v>
      </c>
      <c r="P77" s="183">
        <v>0</v>
      </c>
      <c r="Q77" s="181">
        <v>23</v>
      </c>
      <c r="R77" s="182">
        <f t="shared" si="16"/>
        <v>152.17391304347825</v>
      </c>
      <c r="S77">
        <v>-1</v>
      </c>
      <c r="T77">
        <v>0</v>
      </c>
      <c r="U77">
        <v>4</v>
      </c>
      <c r="V77" s="80">
        <f t="shared" si="14"/>
        <v>822.17391304347825</v>
      </c>
    </row>
    <row r="78" spans="1:22">
      <c r="A78">
        <v>76</v>
      </c>
      <c r="B78" t="s">
        <v>326</v>
      </c>
      <c r="C78" t="s">
        <v>327</v>
      </c>
      <c r="D78" s="72">
        <v>0</v>
      </c>
      <c r="E78" s="72">
        <f t="shared" si="0"/>
        <v>0</v>
      </c>
      <c r="F78" s="78">
        <v>0</v>
      </c>
      <c r="G78" s="79">
        <f t="shared" si="15"/>
        <v>0</v>
      </c>
      <c r="H78" s="178">
        <v>0</v>
      </c>
      <c r="I78" s="179">
        <f t="shared" si="12"/>
        <v>0</v>
      </c>
      <c r="J78" s="180">
        <v>1</v>
      </c>
      <c r="K78" s="180">
        <f t="shared" si="17"/>
        <v>80</v>
      </c>
      <c r="L78" s="72">
        <v>9</v>
      </c>
      <c r="M78" s="72">
        <f t="shared" si="18"/>
        <v>90</v>
      </c>
      <c r="N78" s="180">
        <v>1</v>
      </c>
      <c r="O78" s="180">
        <f t="shared" si="13"/>
        <v>500</v>
      </c>
      <c r="P78" s="183">
        <v>0</v>
      </c>
      <c r="Q78" s="181">
        <v>23</v>
      </c>
      <c r="R78" s="182">
        <f t="shared" si="16"/>
        <v>152.17391304347825</v>
      </c>
      <c r="S78">
        <v>-1</v>
      </c>
      <c r="T78">
        <v>0</v>
      </c>
      <c r="U78">
        <v>4</v>
      </c>
      <c r="V78" s="80">
        <f t="shared" si="14"/>
        <v>822.17391304347825</v>
      </c>
    </row>
    <row r="79" spans="1:22">
      <c r="A79">
        <v>77</v>
      </c>
      <c r="B79" t="s">
        <v>328</v>
      </c>
      <c r="C79" t="s">
        <v>329</v>
      </c>
      <c r="D79" s="72">
        <v>1</v>
      </c>
      <c r="E79" s="72">
        <f t="shared" si="0"/>
        <v>100</v>
      </c>
      <c r="F79" s="78">
        <v>0</v>
      </c>
      <c r="G79" s="79">
        <f t="shared" si="15"/>
        <v>0</v>
      </c>
      <c r="H79" s="178">
        <v>0</v>
      </c>
      <c r="I79" s="179">
        <f t="shared" si="12"/>
        <v>0</v>
      </c>
      <c r="J79" s="180">
        <v>1</v>
      </c>
      <c r="K79" s="180">
        <f t="shared" si="17"/>
        <v>80</v>
      </c>
      <c r="L79" s="72">
        <v>0</v>
      </c>
      <c r="M79" s="72">
        <f t="shared" si="18"/>
        <v>0</v>
      </c>
      <c r="N79" s="180">
        <v>0</v>
      </c>
      <c r="O79" s="180">
        <f t="shared" si="13"/>
        <v>0</v>
      </c>
      <c r="P79" s="183">
        <v>500</v>
      </c>
      <c r="Q79" s="181">
        <v>30</v>
      </c>
      <c r="R79" s="182">
        <f t="shared" si="16"/>
        <v>116.66666666666667</v>
      </c>
      <c r="S79">
        <v>-1</v>
      </c>
      <c r="T79">
        <v>20</v>
      </c>
      <c r="U79">
        <v>5</v>
      </c>
      <c r="V79" s="80">
        <f t="shared" si="14"/>
        <v>816.66666666666674</v>
      </c>
    </row>
    <row r="80" spans="1:22">
      <c r="A80">
        <v>78</v>
      </c>
      <c r="B80" t="s">
        <v>330</v>
      </c>
      <c r="C80" t="s">
        <v>329</v>
      </c>
      <c r="D80" s="72">
        <v>2</v>
      </c>
      <c r="E80" s="72">
        <f t="shared" si="0"/>
        <v>200</v>
      </c>
      <c r="F80" s="78">
        <v>0</v>
      </c>
      <c r="G80" s="79">
        <f t="shared" si="15"/>
        <v>0</v>
      </c>
      <c r="H80" s="178">
        <v>0</v>
      </c>
      <c r="I80" s="179">
        <f t="shared" si="12"/>
        <v>0</v>
      </c>
      <c r="J80" s="180">
        <v>1</v>
      </c>
      <c r="K80" s="180">
        <f t="shared" si="17"/>
        <v>80</v>
      </c>
      <c r="L80" s="72">
        <v>0</v>
      </c>
      <c r="M80" s="72">
        <f t="shared" si="18"/>
        <v>0</v>
      </c>
      <c r="N80" s="180">
        <v>0</v>
      </c>
      <c r="O80" s="180">
        <f t="shared" si="13"/>
        <v>0</v>
      </c>
      <c r="P80" s="183">
        <v>800</v>
      </c>
      <c r="Q80" s="181">
        <v>35</v>
      </c>
      <c r="R80" s="182">
        <f t="shared" si="16"/>
        <v>100</v>
      </c>
      <c r="S80">
        <v>-1</v>
      </c>
      <c r="T80">
        <v>30</v>
      </c>
      <c r="U80">
        <v>6</v>
      </c>
      <c r="V80" s="80">
        <f t="shared" si="14"/>
        <v>1210</v>
      </c>
    </row>
    <row r="81" spans="1:22">
      <c r="A81">
        <v>79</v>
      </c>
      <c r="B81" t="s">
        <v>331</v>
      </c>
      <c r="C81" t="s">
        <v>332</v>
      </c>
      <c r="D81" s="72">
        <v>1</v>
      </c>
      <c r="E81" s="72">
        <f t="shared" si="0"/>
        <v>100</v>
      </c>
      <c r="F81" s="78">
        <v>0</v>
      </c>
      <c r="G81" s="79">
        <f t="shared" si="15"/>
        <v>0</v>
      </c>
      <c r="H81" s="178">
        <v>0</v>
      </c>
      <c r="I81" s="179">
        <f t="shared" si="12"/>
        <v>0</v>
      </c>
      <c r="J81" s="180">
        <v>1</v>
      </c>
      <c r="K81" s="180">
        <f t="shared" si="17"/>
        <v>80</v>
      </c>
      <c r="L81" s="72">
        <v>1</v>
      </c>
      <c r="M81" s="72">
        <f t="shared" si="18"/>
        <v>10</v>
      </c>
      <c r="N81" s="180">
        <v>0</v>
      </c>
      <c r="O81" s="180">
        <f t="shared" si="13"/>
        <v>0</v>
      </c>
      <c r="P81" s="183">
        <v>400</v>
      </c>
      <c r="Q81" s="181">
        <v>16</v>
      </c>
      <c r="R81" s="182">
        <f t="shared" si="16"/>
        <v>218.75</v>
      </c>
      <c r="S81">
        <v>-1</v>
      </c>
      <c r="T81">
        <v>10</v>
      </c>
      <c r="U81">
        <v>3</v>
      </c>
      <c r="V81" s="80">
        <f t="shared" si="14"/>
        <v>818.75</v>
      </c>
    </row>
    <row r="82" spans="1:22">
      <c r="A82">
        <v>80</v>
      </c>
      <c r="B82" t="s">
        <v>333</v>
      </c>
      <c r="C82" t="s">
        <v>334</v>
      </c>
      <c r="D82" s="72">
        <v>1</v>
      </c>
      <c r="E82" s="72">
        <f t="shared" si="0"/>
        <v>100</v>
      </c>
      <c r="F82" s="78">
        <v>0</v>
      </c>
      <c r="G82" s="79">
        <f t="shared" si="15"/>
        <v>0</v>
      </c>
      <c r="H82" s="178">
        <v>0</v>
      </c>
      <c r="I82" s="179">
        <f t="shared" si="12"/>
        <v>0</v>
      </c>
      <c r="J82" s="180">
        <v>1</v>
      </c>
      <c r="K82" s="180">
        <f t="shared" si="17"/>
        <v>80</v>
      </c>
      <c r="L82" s="72">
        <v>1</v>
      </c>
      <c r="M82" s="72">
        <f t="shared" si="18"/>
        <v>10</v>
      </c>
      <c r="N82" s="180">
        <v>0</v>
      </c>
      <c r="O82" s="180">
        <f t="shared" si="13"/>
        <v>0</v>
      </c>
      <c r="P82" s="183">
        <v>500</v>
      </c>
      <c r="Q82" s="181">
        <v>21</v>
      </c>
      <c r="R82" s="182">
        <f t="shared" si="16"/>
        <v>166.66666666666666</v>
      </c>
      <c r="S82">
        <v>-1</v>
      </c>
      <c r="T82">
        <v>15</v>
      </c>
      <c r="U82">
        <v>4</v>
      </c>
      <c r="V82" s="80">
        <f t="shared" si="14"/>
        <v>871.66666666666663</v>
      </c>
    </row>
    <row r="83" spans="1:22">
      <c r="A83">
        <v>81</v>
      </c>
      <c r="B83" t="s">
        <v>335</v>
      </c>
      <c r="C83" t="s">
        <v>336</v>
      </c>
      <c r="D83" s="72">
        <v>1</v>
      </c>
      <c r="E83" s="72">
        <f t="shared" si="0"/>
        <v>100</v>
      </c>
      <c r="F83" s="78">
        <v>0</v>
      </c>
      <c r="G83" s="79">
        <f t="shared" si="15"/>
        <v>0</v>
      </c>
      <c r="H83" s="178">
        <v>0</v>
      </c>
      <c r="I83" s="179">
        <f t="shared" si="12"/>
        <v>0</v>
      </c>
      <c r="J83" s="180">
        <v>1</v>
      </c>
      <c r="K83" s="180">
        <f t="shared" si="17"/>
        <v>80</v>
      </c>
      <c r="L83" s="72">
        <v>1</v>
      </c>
      <c r="M83" s="72">
        <f t="shared" si="18"/>
        <v>10</v>
      </c>
      <c r="N83" s="180">
        <v>0</v>
      </c>
      <c r="O83" s="180">
        <f t="shared" si="13"/>
        <v>0</v>
      </c>
      <c r="P83" s="183">
        <v>600</v>
      </c>
      <c r="Q83" s="181">
        <v>26</v>
      </c>
      <c r="R83" s="182">
        <f t="shared" si="16"/>
        <v>134.61538461538461</v>
      </c>
      <c r="S83">
        <v>-1</v>
      </c>
      <c r="T83">
        <v>20</v>
      </c>
      <c r="U83">
        <v>4</v>
      </c>
      <c r="V83" s="80">
        <f t="shared" si="14"/>
        <v>944.61538461538464</v>
      </c>
    </row>
    <row r="84" spans="1:22">
      <c r="A84">
        <v>82</v>
      </c>
      <c r="B84" t="s">
        <v>337</v>
      </c>
      <c r="C84" t="s">
        <v>338</v>
      </c>
      <c r="D84" s="72">
        <v>0</v>
      </c>
      <c r="E84" s="72">
        <f t="shared" si="0"/>
        <v>0</v>
      </c>
      <c r="F84" s="78">
        <v>0</v>
      </c>
      <c r="G84" s="79">
        <f t="shared" si="15"/>
        <v>0</v>
      </c>
      <c r="H84" s="178">
        <v>0</v>
      </c>
      <c r="I84" s="179">
        <f t="shared" si="12"/>
        <v>0</v>
      </c>
      <c r="J84" s="180">
        <v>1</v>
      </c>
      <c r="K84" s="180">
        <f t="shared" si="17"/>
        <v>80</v>
      </c>
      <c r="L84" s="72">
        <v>1</v>
      </c>
      <c r="M84" s="72">
        <f t="shared" si="18"/>
        <v>10</v>
      </c>
      <c r="N84" s="180">
        <v>0</v>
      </c>
      <c r="O84" s="180">
        <f t="shared" si="13"/>
        <v>0</v>
      </c>
      <c r="P84" s="183">
        <v>300</v>
      </c>
      <c r="Q84" s="181">
        <v>5</v>
      </c>
      <c r="R84" s="182">
        <f t="shared" si="16"/>
        <v>700</v>
      </c>
      <c r="S84">
        <v>-1</v>
      </c>
      <c r="T84">
        <v>0</v>
      </c>
      <c r="U84">
        <v>2</v>
      </c>
      <c r="V84" s="80">
        <f t="shared" si="14"/>
        <v>1090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职业表</vt:lpstr>
      <vt:lpstr>技能表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2013-06-04T02:50:19Z</dcterms:modified>
</cp:coreProperties>
</file>