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du/Documents/2021Summer/MGMT90141Business Analysis &amp; Decision Making/final/"/>
    </mc:Choice>
  </mc:AlternateContent>
  <xr:revisionPtr revIDLastSave="0" documentId="8_{A7A877C6-082F-3D42-AF07-23AF6130AE31}" xr6:coauthVersionLast="46" xr6:coauthVersionMax="46" xr10:uidLastSave="{00000000-0000-0000-0000-000000000000}"/>
  <bookViews>
    <workbookView xWindow="0" yWindow="0" windowWidth="28800" windowHeight="18000" xr2:uid="{DA07C071-0714-AA4D-A79B-E7F2070467EE}"/>
  </bookViews>
  <sheets>
    <sheet name="Sheet1" sheetId="1" r:id="rId1"/>
  </sheets>
  <definedNames>
    <definedName name="x_mean">Sheet1!$G$18</definedName>
    <definedName name="y_mean">Sheet1!$H$18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K22" i="1"/>
  <c r="L20" i="1"/>
  <c r="L19" i="1"/>
  <c r="L17" i="1"/>
  <c r="K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8" i="1"/>
  <c r="G18" i="1"/>
  <c r="H17" i="1"/>
  <c r="G17" i="1"/>
</calcChain>
</file>

<file path=xl/sharedStrings.xml><?xml version="1.0" encoding="utf-8"?>
<sst xmlns="http://schemas.openxmlformats.org/spreadsheetml/2006/main" count="28" uniqueCount="27">
  <si>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</si>
  <si>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</si>
  <si>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</si>
  <si>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</si>
  <si>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</si>
  <si>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</si>
  <si>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</si>
  <si>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</si>
  <si>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</si>
  <si>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</si>
  <si>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</si>
  <si>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</si>
  <si>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</si>
  <si>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</si>
  <si>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</si>
  <si>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</si>
  <si>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</si>
  <si>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</si>
  <si>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</si>
  <si>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</si>
  <si>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</si>
  <si>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</si>
  <si>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</si>
  <si>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</si>
  <si>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</si>
  <si>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b1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</si>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</sst>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212104</xdr:colOff>
      <xdr:row>6</xdr:row>
      <xdr:rowOff>0</xdr:rowOff>
    </xdr:to>
    <xdr:pic>
      <xdr:nvPicPr>
        <xdr:cNvPr id="71" name="Picture 70" descr="page8image60008000">
          <a:extLst>
            <a:ext uri="{FF2B5EF4-FFF2-40B4-BE49-F238E27FC236}">
              <a16:creationId xmlns:a16="http://schemas.microsoft.com/office/drawing/2014/main" id="{E3A1D043-6A24-9946-915F-7021956A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212104</xdr:colOff>
      <xdr:row>8</xdr:row>
      <xdr:rowOff>0</xdr:rowOff>
    </xdr:to>
    <xdr:pic>
      <xdr:nvPicPr>
        <xdr:cNvPr id="73" name="Picture 72" descr="page8image60006272">
          <a:extLst>
            <a:ext uri="{FF2B5EF4-FFF2-40B4-BE49-F238E27FC236}">
              <a16:creationId xmlns:a16="http://schemas.microsoft.com/office/drawing/2014/main" id="{759B078E-5AED-AE43-A0EF-D3A96DA9F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2</xdr:col>
      <xdr:colOff>212104</xdr:colOff>
      <xdr:row>11</xdr:row>
      <xdr:rowOff>0</xdr:rowOff>
    </xdr:to>
    <xdr:pic>
      <xdr:nvPicPr>
        <xdr:cNvPr id="76" name="Picture 75" descr="page8image60013952">
          <a:extLst>
            <a:ext uri="{FF2B5EF4-FFF2-40B4-BE49-F238E27FC236}">
              <a16:creationId xmlns:a16="http://schemas.microsoft.com/office/drawing/2014/main" id="{11DF63BA-A7A5-3144-B3C4-AF466B547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212104</xdr:colOff>
      <xdr:row>13</xdr:row>
      <xdr:rowOff>0</xdr:rowOff>
    </xdr:to>
    <xdr:pic>
      <xdr:nvPicPr>
        <xdr:cNvPr id="78" name="Picture 77" descr="page8image59900480">
          <a:extLst>
            <a:ext uri="{FF2B5EF4-FFF2-40B4-BE49-F238E27FC236}">
              <a16:creationId xmlns:a16="http://schemas.microsoft.com/office/drawing/2014/main" id="{180EA67E-3788-0146-BE0F-A46B89ED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204367</xdr:rowOff>
    </xdr:from>
    <xdr:to>
      <xdr:col>2</xdr:col>
      <xdr:colOff>212104</xdr:colOff>
      <xdr:row>14</xdr:row>
      <xdr:rowOff>0</xdr:rowOff>
    </xdr:to>
    <xdr:pic>
      <xdr:nvPicPr>
        <xdr:cNvPr id="79" name="Picture 78" descr="page8image59912384">
          <a:extLst>
            <a:ext uri="{FF2B5EF4-FFF2-40B4-BE49-F238E27FC236}">
              <a16:creationId xmlns:a16="http://schemas.microsoft.com/office/drawing/2014/main" id="{44C6F914-354B-2342-92F8-A9B23E32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6</xdr:row>
      <xdr:rowOff>0</xdr:rowOff>
    </xdr:from>
    <xdr:ext cx="1892300" cy="0"/>
    <xdr:pic>
      <xdr:nvPicPr>
        <xdr:cNvPr id="82" name="Picture 81" descr="page8image60008000">
          <a:extLst>
            <a:ext uri="{FF2B5EF4-FFF2-40B4-BE49-F238E27FC236}">
              <a16:creationId xmlns:a16="http://schemas.microsoft.com/office/drawing/2014/main" id="{C8C6AF85-9306-D043-BB5E-DF9C42489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1892300" cy="0"/>
    <xdr:pic>
      <xdr:nvPicPr>
        <xdr:cNvPr id="83" name="Picture 82" descr="page8image60006272">
          <a:extLst>
            <a:ext uri="{FF2B5EF4-FFF2-40B4-BE49-F238E27FC236}">
              <a16:creationId xmlns:a16="http://schemas.microsoft.com/office/drawing/2014/main" id="{081703F1-A1DD-0E4A-89AF-E3B929E45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892300" cy="0"/>
    <xdr:pic>
      <xdr:nvPicPr>
        <xdr:cNvPr id="84" name="Picture 83" descr="page8image60013952">
          <a:extLst>
            <a:ext uri="{FF2B5EF4-FFF2-40B4-BE49-F238E27FC236}">
              <a16:creationId xmlns:a16="http://schemas.microsoft.com/office/drawing/2014/main" id="{BCC6CB50-A66C-964A-93D2-EF08EFEE6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892300" cy="0"/>
    <xdr:pic>
      <xdr:nvPicPr>
        <xdr:cNvPr id="85" name="Picture 84" descr="page8image59900480">
          <a:extLst>
            <a:ext uri="{FF2B5EF4-FFF2-40B4-BE49-F238E27FC236}">
              <a16:creationId xmlns:a16="http://schemas.microsoft.com/office/drawing/2014/main" id="{3FB65421-F303-244E-A4AE-9468025BF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892300" cy="0"/>
    <xdr:pic>
      <xdr:nvPicPr>
        <xdr:cNvPr id="86" name="Picture 85" descr="page8image59912384">
          <a:extLst>
            <a:ext uri="{FF2B5EF4-FFF2-40B4-BE49-F238E27FC236}">
              <a16:creationId xmlns:a16="http://schemas.microsoft.com/office/drawing/2014/main" id="{E012D02A-308B-7042-97E9-E1A673604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89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2605-8ADC-F643-B6F2-EBC89A8AADD7}">
  <dimension ref="A2:O40"/>
  <sheetViews>
    <sheetView tabSelected="1" topLeftCell="D1" zoomScale="174" zoomScaleNormal="174" workbookViewId="0">
      <selection activeCell="K22" sqref="K22"/>
    </sheetView>
  </sheetViews>
  <sheetFormatPr baseColWidth="10" defaultRowHeight="16" x14ac:dyDescent="0.2"/>
  <cols>
    <col min="1" max="2" width="11" style="1" bestFit="1" customWidth="1"/>
    <col min="3" max="6" width="10.83203125" style="1"/>
    <col min="7" max="10" width="11" style="1" bestFit="1" customWidth="1"/>
    <col min="11" max="13" width="13" style="1" bestFit="1" customWidth="1"/>
    <col min="14" max="16384" width="10.83203125" style="1"/>
  </cols>
  <sheetData>
    <row r="2" spans="1:13" x14ac:dyDescent="0.2">
      <c r="A2" s="1">
        <v>6892.6</v>
      </c>
      <c r="B2" s="1">
        <v>6917.5</v>
      </c>
      <c r="G2" s="1">
        <v>6892.6</v>
      </c>
      <c r="H2" s="1">
        <v>6917.5</v>
      </c>
      <c r="I2" s="1">
        <f>G2-x_mean</f>
        <v>1477.6133333333337</v>
      </c>
      <c r="J2" s="1">
        <f>H2-y_mean</f>
        <v>1485.0933333333342</v>
      </c>
      <c r="K2" s="1">
        <f>I2*J2</f>
        <v>2194393.7105777794</v>
      </c>
      <c r="L2" s="1">
        <f>I2*I2</f>
        <v>2183341.1628444456</v>
      </c>
      <c r="M2" s="1">
        <f>J2*J2</f>
        <v>2205502.2087111138</v>
      </c>
    </row>
    <row r="3" spans="1:13" x14ac:dyDescent="0.2">
      <c r="A3" s="1">
        <v>6643.1</v>
      </c>
      <c r="B3" s="1">
        <v>6664.8</v>
      </c>
      <c r="G3" s="1">
        <v>6643.1</v>
      </c>
      <c r="H3" s="1">
        <v>6664.8</v>
      </c>
      <c r="I3" s="1">
        <f>G3-x_mean</f>
        <v>1228.1133333333337</v>
      </c>
      <c r="J3" s="1">
        <f>H3-y_mean</f>
        <v>1232.3933333333343</v>
      </c>
      <c r="K3" s="1">
        <f t="shared" ref="K3:K16" si="0">I3*J3</f>
        <v>1513518.6845777794</v>
      </c>
      <c r="L3" s="1">
        <f t="shared" ref="L3:L16" si="1">I3*I3</f>
        <v>1508262.3595111119</v>
      </c>
      <c r="M3" s="1">
        <f t="shared" ref="M3:M16" si="2">J3*J3</f>
        <v>1518793.3280444469</v>
      </c>
    </row>
    <row r="4" spans="1:13" x14ac:dyDescent="0.2">
      <c r="A4" s="1">
        <v>3064.9</v>
      </c>
      <c r="B4" s="1">
        <v>3089.8</v>
      </c>
      <c r="G4" s="1">
        <v>3064.9</v>
      </c>
      <c r="H4" s="1">
        <v>3089.8</v>
      </c>
      <c r="I4" s="1">
        <f>G4-x_mean</f>
        <v>-2350.0866666666666</v>
      </c>
      <c r="J4" s="1">
        <f>H4-y_mean</f>
        <v>-2342.6066666666657</v>
      </c>
      <c r="K4" s="1">
        <f t="shared" si="0"/>
        <v>5505328.6925777756</v>
      </c>
      <c r="L4" s="1">
        <f t="shared" si="1"/>
        <v>5522907.340844444</v>
      </c>
      <c r="M4" s="1">
        <f t="shared" si="2"/>
        <v>5487805.9947111066</v>
      </c>
    </row>
    <row r="5" spans="1:13" x14ac:dyDescent="0.2">
      <c r="A5" s="1">
        <v>2862.7</v>
      </c>
      <c r="B5" s="1">
        <v>2869.9</v>
      </c>
      <c r="G5" s="1">
        <v>2862.7</v>
      </c>
      <c r="H5" s="1">
        <v>2869.9</v>
      </c>
      <c r="I5" s="1">
        <f>G5-x_mean</f>
        <v>-2552.2866666666669</v>
      </c>
      <c r="J5" s="1">
        <f>H5-y_mean</f>
        <v>-2562.5066666666658</v>
      </c>
      <c r="K5" s="1">
        <f t="shared" si="0"/>
        <v>6540251.598577776</v>
      </c>
      <c r="L5" s="1">
        <f t="shared" si="1"/>
        <v>6514167.2288444452</v>
      </c>
      <c r="M5" s="1">
        <f t="shared" si="2"/>
        <v>6566440.416711106</v>
      </c>
    </row>
    <row r="6" spans="1:13" x14ac:dyDescent="0.2">
      <c r="A6" s="1">
        <v>3658.6</v>
      </c>
      <c r="B6" s="1">
        <v>3667.8</v>
      </c>
      <c r="G6" s="1">
        <v>3658.6</v>
      </c>
      <c r="H6" s="1">
        <v>3667.8</v>
      </c>
      <c r="I6" s="1">
        <f>G6-x_mean</f>
        <v>-1756.3866666666668</v>
      </c>
      <c r="J6" s="1">
        <f>H6-y_mean</f>
        <v>-1764.6066666666657</v>
      </c>
      <c r="K6" s="1">
        <f t="shared" si="0"/>
        <v>3099331.6212444426</v>
      </c>
      <c r="L6" s="1">
        <f t="shared" si="1"/>
        <v>3084894.1228444446</v>
      </c>
      <c r="M6" s="1">
        <f t="shared" si="2"/>
        <v>3113836.6880444409</v>
      </c>
    </row>
    <row r="7" spans="1:13" x14ac:dyDescent="0.2">
      <c r="A7" s="1">
        <v>6384</v>
      </c>
      <c r="B7" s="1">
        <v>6401.6</v>
      </c>
      <c r="G7" s="1">
        <v>6384</v>
      </c>
      <c r="H7" s="1">
        <v>6401.6</v>
      </c>
      <c r="I7" s="1">
        <f>G7-x_mean</f>
        <v>969.01333333333332</v>
      </c>
      <c r="J7" s="1">
        <f>H7-y_mean</f>
        <v>969.19333333333452</v>
      </c>
      <c r="K7" s="1">
        <f t="shared" si="0"/>
        <v>939161.26257777889</v>
      </c>
      <c r="L7" s="1">
        <f t="shared" si="1"/>
        <v>938986.84017777781</v>
      </c>
      <c r="M7" s="1">
        <f t="shared" si="2"/>
        <v>939335.71737778012</v>
      </c>
    </row>
    <row r="8" spans="1:13" x14ac:dyDescent="0.2">
      <c r="A8" s="1">
        <v>5481.1</v>
      </c>
      <c r="B8" s="1">
        <v>5497</v>
      </c>
      <c r="G8" s="1">
        <v>5481.1</v>
      </c>
      <c r="H8" s="1">
        <v>5497</v>
      </c>
      <c r="I8" s="1">
        <f>G8-x_mean</f>
        <v>66.113333333333685</v>
      </c>
      <c r="J8" s="1">
        <f>H8-y_mean</f>
        <v>64.593333333334158</v>
      </c>
      <c r="K8" s="1">
        <f t="shared" si="0"/>
        <v>4270.4805777778547</v>
      </c>
      <c r="L8" s="1">
        <f t="shared" si="1"/>
        <v>4370.9728444444909</v>
      </c>
      <c r="M8" s="1">
        <f t="shared" si="2"/>
        <v>4172.2987111112179</v>
      </c>
    </row>
    <row r="9" spans="1:13" x14ac:dyDescent="0.2">
      <c r="A9" s="1">
        <v>6624.2</v>
      </c>
      <c r="B9" s="1">
        <v>6647.7</v>
      </c>
      <c r="G9" s="1">
        <v>6624.2</v>
      </c>
      <c r="H9" s="1">
        <v>6647.7</v>
      </c>
      <c r="I9" s="1">
        <f>G9-x_mean</f>
        <v>1209.2133333333331</v>
      </c>
      <c r="J9" s="1">
        <f>H9-y_mean</f>
        <v>1215.293333333334</v>
      </c>
      <c r="K9" s="1">
        <f t="shared" si="0"/>
        <v>1469548.9025777783</v>
      </c>
      <c r="L9" s="1">
        <f t="shared" si="1"/>
        <v>1462196.8855111105</v>
      </c>
      <c r="M9" s="1">
        <f t="shared" si="2"/>
        <v>1476937.8860444459</v>
      </c>
    </row>
    <row r="10" spans="1:13" x14ac:dyDescent="0.2">
      <c r="A10" s="1">
        <v>6357</v>
      </c>
      <c r="B10" s="1">
        <v>6377</v>
      </c>
      <c r="G10" s="1">
        <v>6357</v>
      </c>
      <c r="H10" s="1">
        <v>6377</v>
      </c>
      <c r="I10" s="1">
        <f>G10-x_mean</f>
        <v>942.01333333333332</v>
      </c>
      <c r="J10" s="1">
        <f>H10-y_mean</f>
        <v>944.59333333333416</v>
      </c>
      <c r="K10" s="1">
        <f t="shared" si="0"/>
        <v>889819.51457777852</v>
      </c>
      <c r="L10" s="1">
        <f t="shared" si="1"/>
        <v>887389.12017777772</v>
      </c>
      <c r="M10" s="1">
        <f t="shared" si="2"/>
        <v>892256.5653777793</v>
      </c>
    </row>
    <row r="11" spans="1:13" x14ac:dyDescent="0.2">
      <c r="A11" s="1">
        <v>6599.3</v>
      </c>
      <c r="B11" s="1">
        <v>6621.5</v>
      </c>
      <c r="G11" s="1">
        <v>6599.3</v>
      </c>
      <c r="H11" s="1">
        <v>6621.5</v>
      </c>
      <c r="I11" s="1">
        <f>G11-x_mean</f>
        <v>1184.3133333333335</v>
      </c>
      <c r="J11" s="1">
        <f>H11-y_mean</f>
        <v>1189.0933333333342</v>
      </c>
      <c r="K11" s="1">
        <f t="shared" si="0"/>
        <v>1408259.0892444456</v>
      </c>
      <c r="L11" s="1">
        <f t="shared" si="1"/>
        <v>1402598.0715111115</v>
      </c>
      <c r="M11" s="1">
        <f t="shared" si="2"/>
        <v>1413942.9553777797</v>
      </c>
    </row>
    <row r="12" spans="1:13" x14ac:dyDescent="0.2">
      <c r="A12" s="1">
        <v>8254.9</v>
      </c>
      <c r="B12" s="1">
        <v>8285.5</v>
      </c>
      <c r="G12" s="1">
        <v>8254.9</v>
      </c>
      <c r="H12" s="1">
        <v>8285.5</v>
      </c>
      <c r="I12" s="1">
        <f>G12-x_mean</f>
        <v>2839.913333333333</v>
      </c>
      <c r="J12" s="1">
        <f>H12-y_mean</f>
        <v>2853.0933333333342</v>
      </c>
      <c r="K12" s="1">
        <f t="shared" si="0"/>
        <v>8102537.798577779</v>
      </c>
      <c r="L12" s="1">
        <f t="shared" si="1"/>
        <v>8065107.7408444425</v>
      </c>
      <c r="M12" s="1">
        <f t="shared" si="2"/>
        <v>8140141.568711116</v>
      </c>
    </row>
    <row r="13" spans="1:13" x14ac:dyDescent="0.2">
      <c r="A13" s="1">
        <v>1463.1</v>
      </c>
      <c r="B13" s="1">
        <v>1474.6</v>
      </c>
      <c r="G13" s="1">
        <v>1463.1</v>
      </c>
      <c r="H13" s="1">
        <v>1474.6</v>
      </c>
      <c r="I13" s="1">
        <f>G13-x_mean</f>
        <v>-3951.8866666666668</v>
      </c>
      <c r="J13" s="1">
        <f>H13-y_mean</f>
        <v>-3957.8066666666659</v>
      </c>
      <c r="K13" s="1">
        <f t="shared" si="0"/>
        <v>15640803.395244442</v>
      </c>
      <c r="L13" s="1">
        <f t="shared" si="1"/>
        <v>15617408.226177778</v>
      </c>
      <c r="M13" s="1">
        <f t="shared" si="2"/>
        <v>15664233.610711105</v>
      </c>
    </row>
    <row r="14" spans="1:13" x14ac:dyDescent="0.2">
      <c r="A14" s="1">
        <v>2938</v>
      </c>
      <c r="B14" s="1">
        <v>2952.4</v>
      </c>
      <c r="G14" s="1">
        <v>2938</v>
      </c>
      <c r="H14" s="1">
        <v>2952.4</v>
      </c>
      <c r="I14" s="1">
        <f>G14-x_mean</f>
        <v>-2476.9866666666667</v>
      </c>
      <c r="J14" s="1">
        <f>H14-y_mean</f>
        <v>-2480.0066666666658</v>
      </c>
      <c r="K14" s="1">
        <f t="shared" si="0"/>
        <v>6142943.4465777753</v>
      </c>
      <c r="L14" s="1">
        <f t="shared" si="1"/>
        <v>6135462.9468444446</v>
      </c>
      <c r="M14" s="1">
        <f t="shared" si="2"/>
        <v>6150433.0667111063</v>
      </c>
    </row>
    <row r="15" spans="1:13" x14ac:dyDescent="0.2">
      <c r="A15" s="1">
        <v>12724</v>
      </c>
      <c r="B15" s="1">
        <v>12740.3</v>
      </c>
      <c r="G15" s="1">
        <v>12724</v>
      </c>
      <c r="H15" s="1">
        <v>12740.3</v>
      </c>
      <c r="I15" s="1">
        <f>G15-x_mean</f>
        <v>7309.0133333333333</v>
      </c>
      <c r="J15" s="1">
        <f>H15-y_mean</f>
        <v>7307.8933333333334</v>
      </c>
      <c r="K15" s="1">
        <f t="shared" si="0"/>
        <v>53413489.811911114</v>
      </c>
      <c r="L15" s="1">
        <f t="shared" si="1"/>
        <v>53421675.906844445</v>
      </c>
      <c r="M15" s="1">
        <f t="shared" si="2"/>
        <v>53405304.971377783</v>
      </c>
    </row>
    <row r="16" spans="1:13" x14ac:dyDescent="0.2">
      <c r="A16" s="1">
        <v>1277.3</v>
      </c>
      <c r="B16" s="1">
        <v>1278.7</v>
      </c>
      <c r="G16" s="1">
        <v>1277.3</v>
      </c>
      <c r="H16" s="1">
        <v>1278.7</v>
      </c>
      <c r="I16" s="1">
        <f>G16-x_mean</f>
        <v>-4137.6866666666665</v>
      </c>
      <c r="J16" s="1">
        <f>H16-y_mean</f>
        <v>-4153.706666666666</v>
      </c>
      <c r="K16" s="1">
        <f t="shared" si="0"/>
        <v>17186736.691911109</v>
      </c>
      <c r="L16" s="1">
        <f t="shared" si="1"/>
        <v>17120450.951511111</v>
      </c>
      <c r="M16" s="1">
        <f t="shared" si="2"/>
        <v>17253279.072711106</v>
      </c>
    </row>
    <row r="17" spans="7:15" x14ac:dyDescent="0.2">
      <c r="G17" s="1">
        <f>SUM(G2:G16)</f>
        <v>81224.800000000003</v>
      </c>
      <c r="H17" s="1">
        <f>SUM(H2:H16)</f>
        <v>81486.099999999991</v>
      </c>
      <c r="K17" s="1">
        <f>SUM(K2:K16)</f>
        <v>124050394.70133331</v>
      </c>
      <c r="L17" s="1">
        <f>SUM(L2:L16)</f>
        <v>123869219.87733334</v>
      </c>
      <c r="M17" s="1">
        <f>SUM(M2:M16)</f>
        <v>124232416.34933333</v>
      </c>
    </row>
    <row r="18" spans="7:15" x14ac:dyDescent="0.2">
      <c r="G18" s="1">
        <f>AVERAGE(G2:G16)</f>
        <v>5414.9866666666667</v>
      </c>
      <c r="H18" s="1">
        <f>AVERAGE(H2:H16)</f>
        <v>5432.4066666666658</v>
      </c>
    </row>
    <row r="19" spans="7:15" x14ac:dyDescent="0.2">
      <c r="K19" s="1" t="s">
        <v>25</v>
      </c>
      <c r="L19" s="1">
        <f>K17/L17</f>
        <v>1.0014626298944918</v>
      </c>
    </row>
    <row r="20" spans="7:15" x14ac:dyDescent="0.2">
      <c r="G20" t="s">
        <v>0</v>
      </c>
      <c r="H20"/>
      <c r="I20"/>
      <c r="J20"/>
      <c r="K20" t="s">
        <v>26</v>
      </c>
      <c r="L20">
        <f>y_mean-L19*x_mean</f>
        <v>9.4998786230580663</v>
      </c>
      <c r="M20"/>
      <c r="N20"/>
      <c r="O20"/>
    </row>
    <row r="21" spans="7:15" ht="17" thickBot="1" x14ac:dyDescent="0.25">
      <c r="G21"/>
      <c r="H21"/>
      <c r="I21"/>
      <c r="J21"/>
      <c r="K21"/>
      <c r="L21"/>
      <c r="M21"/>
      <c r="N21"/>
      <c r="O21"/>
    </row>
    <row r="22" spans="7:15" x14ac:dyDescent="0.2">
      <c r="G22" s="5" t="s">
        <v>1</v>
      </c>
      <c r="H22" s="5"/>
      <c r="I22"/>
      <c r="J22"/>
      <c r="K22">
        <f>L20+L19*5501.6</f>
        <v>5519.1466832505939</v>
      </c>
      <c r="L22"/>
      <c r="M22"/>
      <c r="N22"/>
      <c r="O22"/>
    </row>
    <row r="23" spans="7:15" x14ac:dyDescent="0.2">
      <c r="G23" s="2" t="s">
        <v>2</v>
      </c>
      <c r="H23" s="2">
        <v>0.99999765828845399</v>
      </c>
      <c r="I23"/>
      <c r="J23"/>
      <c r="K23"/>
      <c r="L23"/>
      <c r="M23"/>
      <c r="N23"/>
      <c r="O23"/>
    </row>
    <row r="24" spans="7:15" x14ac:dyDescent="0.2">
      <c r="G24" s="2" t="s">
        <v>3</v>
      </c>
      <c r="H24" s="2">
        <v>0.99999531658239149</v>
      </c>
      <c r="I24"/>
      <c r="J24"/>
      <c r="K24"/>
      <c r="L24"/>
      <c r="M24"/>
      <c r="N24"/>
      <c r="O24"/>
    </row>
    <row r="25" spans="7:15" x14ac:dyDescent="0.2">
      <c r="G25" s="2" t="s">
        <v>4</v>
      </c>
      <c r="H25" s="2">
        <v>0.99999495631949853</v>
      </c>
      <c r="I25"/>
      <c r="J25"/>
      <c r="K25"/>
      <c r="L25"/>
      <c r="M25"/>
      <c r="N25"/>
      <c r="O25"/>
    </row>
    <row r="26" spans="7:15" x14ac:dyDescent="0.2">
      <c r="G26" s="2" t="s">
        <v>5</v>
      </c>
      <c r="H26" s="2">
        <v>6.6900171684743528</v>
      </c>
      <c r="I26"/>
      <c r="J26"/>
      <c r="K26"/>
      <c r="L26"/>
      <c r="M26"/>
      <c r="N26"/>
      <c r="O26"/>
    </row>
    <row r="27" spans="7:15" ht="17" thickBot="1" x14ac:dyDescent="0.25">
      <c r="G27" s="3" t="s">
        <v>6</v>
      </c>
      <c r="H27" s="3">
        <v>15</v>
      </c>
      <c r="I27"/>
      <c r="J27"/>
      <c r="K27"/>
      <c r="L27"/>
      <c r="M27"/>
      <c r="N27"/>
      <c r="O27"/>
    </row>
    <row r="28" spans="7:15" x14ac:dyDescent="0.2">
      <c r="G28"/>
      <c r="H28"/>
      <c r="I28"/>
      <c r="J28"/>
      <c r="K28"/>
      <c r="L28"/>
      <c r="M28"/>
      <c r="N28"/>
      <c r="O28"/>
    </row>
    <row r="29" spans="7:15" ht="17" thickBot="1" x14ac:dyDescent="0.25">
      <c r="G29" t="s">
        <v>7</v>
      </c>
      <c r="H29"/>
      <c r="I29"/>
      <c r="J29"/>
      <c r="K29"/>
      <c r="L29"/>
      <c r="M29"/>
      <c r="N29"/>
      <c r="O29"/>
    </row>
    <row r="30" spans="7:15" x14ac:dyDescent="0.2">
      <c r="G30" s="4"/>
      <c r="H30" s="4" t="s">
        <v>12</v>
      </c>
      <c r="I30" s="4" t="s">
        <v>13</v>
      </c>
      <c r="J30" s="4" t="s">
        <v>14</v>
      </c>
      <c r="K30" s="4" t="s">
        <v>15</v>
      </c>
      <c r="L30" s="4" t="s">
        <v>16</v>
      </c>
      <c r="M30"/>
      <c r="N30"/>
      <c r="O30"/>
    </row>
    <row r="31" spans="7:15" x14ac:dyDescent="0.2">
      <c r="G31" s="2" t="s">
        <v>8</v>
      </c>
      <c r="H31" s="2">
        <v>1</v>
      </c>
      <c r="I31" s="2">
        <v>124231834.51704705</v>
      </c>
      <c r="J31" s="2">
        <v>124231834.51704705</v>
      </c>
      <c r="K31" s="2">
        <v>2775737.7628945732</v>
      </c>
      <c r="L31" s="2">
        <v>4.9577471982730217E-36</v>
      </c>
      <c r="M31"/>
      <c r="N31"/>
      <c r="O31"/>
    </row>
    <row r="32" spans="7:15" x14ac:dyDescent="0.2">
      <c r="G32" s="2" t="s">
        <v>9</v>
      </c>
      <c r="H32" s="2">
        <v>13</v>
      </c>
      <c r="I32" s="2">
        <v>581.83228628826078</v>
      </c>
      <c r="J32" s="2">
        <v>44.756329714481595</v>
      </c>
      <c r="K32" s="2"/>
      <c r="L32" s="2"/>
      <c r="M32"/>
      <c r="N32"/>
      <c r="O32"/>
    </row>
    <row r="33" spans="7:15" ht="17" thickBot="1" x14ac:dyDescent="0.25">
      <c r="G33" s="3" t="s">
        <v>10</v>
      </c>
      <c r="H33" s="3">
        <v>14</v>
      </c>
      <c r="I33" s="3">
        <v>124232416.34933333</v>
      </c>
      <c r="J33" s="3"/>
      <c r="K33" s="3"/>
      <c r="L33" s="3"/>
      <c r="M33"/>
      <c r="N33"/>
      <c r="O33"/>
    </row>
    <row r="34" spans="7:15" ht="17" thickBot="1" x14ac:dyDescent="0.25">
      <c r="G34"/>
      <c r="H34"/>
      <c r="I34"/>
      <c r="J34"/>
      <c r="K34"/>
      <c r="L34"/>
      <c r="M34"/>
      <c r="N34"/>
      <c r="O34"/>
    </row>
    <row r="35" spans="7:15" x14ac:dyDescent="0.2">
      <c r="G35" s="4"/>
      <c r="H35" s="4" t="s">
        <v>17</v>
      </c>
      <c r="I35" s="4" t="s">
        <v>5</v>
      </c>
      <c r="J35" s="4" t="s">
        <v>18</v>
      </c>
      <c r="K35" s="4" t="s">
        <v>19</v>
      </c>
      <c r="L35" s="4" t="s">
        <v>20</v>
      </c>
      <c r="M35" s="4" t="s">
        <v>21</v>
      </c>
      <c r="N35" s="4" t="s">
        <v>22</v>
      </c>
      <c r="O35" s="4" t="s">
        <v>23</v>
      </c>
    </row>
    <row r="36" spans="7:15" x14ac:dyDescent="0.2">
      <c r="G36" s="2" t="s">
        <v>11</v>
      </c>
      <c r="H36" s="2">
        <v>9.4998786230562473</v>
      </c>
      <c r="I36" s="2">
        <v>3.6848862342957545</v>
      </c>
      <c r="J36" s="2">
        <v>2.5780656495279395</v>
      </c>
      <c r="K36" s="2">
        <v>2.2940554581039815E-2</v>
      </c>
      <c r="L36" s="2">
        <v>1.5391658998524891</v>
      </c>
      <c r="M36" s="2">
        <v>17.460591346260006</v>
      </c>
      <c r="N36" s="2">
        <v>1.5391658998524891</v>
      </c>
      <c r="O36" s="2">
        <v>17.460591346260006</v>
      </c>
    </row>
    <row r="37" spans="7:15" ht="17" thickBot="1" x14ac:dyDescent="0.25">
      <c r="G37" s="3" t="s">
        <v>24</v>
      </c>
      <c r="H37" s="3">
        <v>1.0014626298944922</v>
      </c>
      <c r="I37" s="3">
        <v>6.0109834339899912E-4</v>
      </c>
      <c r="J37" s="3">
        <v>1666.0545497955864</v>
      </c>
      <c r="K37" s="3">
        <v>4.9577471982730217E-36</v>
      </c>
      <c r="L37" s="3">
        <v>1.0001640358739612</v>
      </c>
      <c r="M37" s="3">
        <v>1.0027612239150232</v>
      </c>
      <c r="N37" s="3">
        <v>1.0001640358739612</v>
      </c>
      <c r="O37" s="3">
        <v>1.0027612239150232</v>
      </c>
    </row>
    <row r="38" spans="7:15" x14ac:dyDescent="0.2">
      <c r="G38"/>
      <c r="H38"/>
      <c r="I38"/>
      <c r="J38"/>
      <c r="K38"/>
      <c r="L38"/>
      <c r="M38"/>
      <c r="N38"/>
      <c r="O38"/>
    </row>
    <row r="39" spans="7:15" x14ac:dyDescent="0.2">
      <c r="G39"/>
      <c r="H39"/>
      <c r="I39"/>
      <c r="J39"/>
      <c r="K39"/>
      <c r="L39"/>
      <c r="M39"/>
      <c r="N39"/>
      <c r="O39"/>
    </row>
    <row r="40" spans="7:15" x14ac:dyDescent="0.2">
      <c r="G40"/>
      <c r="H40"/>
      <c r="I40"/>
      <c r="J40"/>
      <c r="K40"/>
      <c r="L40"/>
      <c r="M40"/>
      <c r="N40"/>
      <c r="O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x_mean</vt:lpstr>
      <vt:lpstr>y_mean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2021-02-16T06:28:35Z</dcterms:created>
  <dcterms:modified xsi:type="dcterms:W3CDTF">2021-02-17T10:39:34Z</dcterms:modified>
</cp:coreProperties>
</file>