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eonardo\Desktop\计算机组成原理实验课_xlw\4.CPU设计实验\"/>
    </mc:Choice>
  </mc:AlternateContent>
  <xr:revisionPtr revIDLastSave="0" documentId="13_ncr:1_{AF93C209-B78A-4831-B7BB-41400867E5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2" l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3" i="2" s="1"/>
  <c r="L5" i="1"/>
  <c r="L4" i="2" s="1"/>
  <c r="L6" i="1"/>
  <c r="L5" i="2" s="1"/>
  <c r="L7" i="1"/>
  <c r="L6" i="2" s="1"/>
  <c r="L8" i="1"/>
  <c r="L7" i="2" s="1"/>
  <c r="L9" i="1"/>
  <c r="L9" i="2"/>
  <c r="L10" i="2"/>
  <c r="L11" i="2"/>
  <c r="L13" i="1"/>
  <c r="L12" i="2" s="1"/>
  <c r="L14" i="1"/>
  <c r="L15" i="1"/>
  <c r="L16" i="1"/>
  <c r="L17" i="1"/>
  <c r="L18" i="1"/>
  <c r="L19" i="1"/>
  <c r="L20" i="1"/>
  <c r="L3" i="1"/>
  <c r="L2" i="2" s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M11" i="2"/>
  <c r="P10" i="2"/>
  <c r="N10" i="2"/>
  <c r="M10" i="2"/>
  <c r="N9" i="2"/>
  <c r="P9" i="1"/>
  <c r="P8" i="2" s="1"/>
  <c r="O9" i="1"/>
  <c r="O8" i="2" s="1"/>
  <c r="N9" i="1"/>
  <c r="N8" i="2" s="1"/>
  <c r="M9" i="1"/>
  <c r="M8" i="2" s="1"/>
  <c r="P8" i="1"/>
  <c r="P7" i="2" s="1"/>
  <c r="O8" i="1"/>
  <c r="N8" i="1"/>
  <c r="N7" i="2" s="1"/>
  <c r="M8" i="1"/>
  <c r="P7" i="1"/>
  <c r="O7" i="1"/>
  <c r="O6" i="2" s="1"/>
  <c r="N7" i="1"/>
  <c r="N6" i="2" s="1"/>
  <c r="P6" i="1"/>
  <c r="O6" i="1"/>
  <c r="O5" i="2" s="1"/>
  <c r="N6" i="1"/>
  <c r="M6" i="1"/>
  <c r="M5" i="2" s="1"/>
  <c r="P5" i="1"/>
  <c r="O4" i="2"/>
  <c r="N5" i="1"/>
  <c r="N4" i="2" s="1"/>
  <c r="M5" i="1"/>
  <c r="P4" i="1"/>
  <c r="O4" i="1"/>
  <c r="N4" i="1"/>
  <c r="N3" i="2" s="1"/>
  <c r="M4" i="1"/>
  <c r="P3" i="1"/>
  <c r="O3" i="1"/>
  <c r="N3" i="1"/>
  <c r="M2" i="2"/>
  <c r="K5" i="2" l="1"/>
  <c r="P5" i="2" s="1"/>
  <c r="K9" i="2"/>
  <c r="M9" i="2" s="1"/>
  <c r="K4" i="2"/>
  <c r="P4" i="2" s="1"/>
  <c r="K8" i="2"/>
  <c r="L8" i="2" s="1"/>
  <c r="L32" i="2" s="1"/>
  <c r="L31" i="2" s="1"/>
  <c r="K12" i="2"/>
  <c r="K3" i="2"/>
  <c r="P3" i="2" s="1"/>
  <c r="K7" i="2"/>
  <c r="M7" i="2" s="1"/>
  <c r="K11" i="2"/>
  <c r="P11" i="2" s="1"/>
  <c r="K2" i="2"/>
  <c r="P2" i="2" s="1"/>
  <c r="K6" i="2"/>
  <c r="M6" i="2" s="1"/>
  <c r="K10" i="2"/>
  <c r="O10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N11" i="2" l="1"/>
  <c r="O11" i="2"/>
  <c r="N5" i="2"/>
  <c r="O7" i="2"/>
  <c r="P6" i="2"/>
  <c r="O9" i="2"/>
  <c r="P9" i="2"/>
  <c r="P32" i="2" s="1"/>
  <c r="P31" i="2" s="1"/>
  <c r="M4" i="2"/>
  <c r="O3" i="2"/>
  <c r="O2" i="2"/>
  <c r="N2" i="2"/>
  <c r="M3" i="2"/>
  <c r="N32" i="2" l="1"/>
  <c r="N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<sst xmlns="http://schemas.openxmlformats.org/spreadsheetml/2006/main" count="21" uniqueCount="21">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</sst>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11" borderId="6" xfId="0" applyFont="1" applyFill="1" applyBorder="1" applyAlignment="1">
      <alignment horizontal="left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K8" sqref="K8"/>
    </sheetView>
  </sheetViews>
  <sheetFormatPr defaultColWidth="9" defaultRowHeight="13.8" x14ac:dyDescent="0.25"/>
  <cols>
    <col min="1" max="1" width="7.6640625" style="7" customWidth="1"/>
    <col min="2" max="9" width="6.6640625" style="7" customWidth="1"/>
    <col min="10" max="10" width="7.6640625" style="7" customWidth="1"/>
    <col min="11" max="11" width="10.33203125" style="7" customWidth="1"/>
    <col min="12" max="12" width="4.88671875" style="7" customWidth="1"/>
    <col min="13" max="15" width="3.6640625" style="6" customWidth="1"/>
    <col min="16" max="16" width="3.6640625" style="7" customWidth="1"/>
  </cols>
  <sheetData>
    <row r="1" spans="1:16" ht="27" customHeight="1" x14ac:dyDescent="0.25">
      <c r="A1" s="54" t="s">
        <v>15</v>
      </c>
      <c r="B1" s="55"/>
      <c r="C1" s="55"/>
      <c r="D1" s="55"/>
      <c r="E1" s="55"/>
      <c r="F1" s="55"/>
      <c r="G1" s="55"/>
      <c r="H1" s="56"/>
      <c r="I1" s="56"/>
      <c r="J1" s="56"/>
      <c r="K1" s="57" t="s">
        <v>10</v>
      </c>
      <c r="L1" s="58"/>
      <c r="M1" s="59"/>
      <c r="N1" s="59"/>
      <c r="O1" s="59"/>
      <c r="P1" s="60"/>
    </row>
    <row r="2" spans="1:16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66"/>
      <c r="I2" s="47" t="s">
        <v>19</v>
      </c>
      <c r="J2" s="46" t="s">
        <v>20</v>
      </c>
      <c r="K2" s="39" t="s">
        <v>16</v>
      </c>
      <c r="L2" s="37" t="s">
        <v>18</v>
      </c>
      <c r="M2" s="37" t="s">
        <v>11</v>
      </c>
      <c r="N2" s="37" t="s">
        <v>12</v>
      </c>
      <c r="O2" s="37" t="s">
        <v>13</v>
      </c>
      <c r="P2" s="38" t="s">
        <v>14</v>
      </c>
    </row>
    <row r="3" spans="1:16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18"/>
      <c r="J3" s="18"/>
      <c r="K3" s="33">
        <v>7</v>
      </c>
      <c r="L3" s="10">
        <f>IF(ISNUMBER($K3),IF(MOD($K3,32)/16&gt;=1,1,0),"")</f>
        <v>0</v>
      </c>
      <c r="M3" s="10">
        <f>IF(ISNUMBER($K3),IF(MOD($K3,16)/8&gt;=1,1,0),"")</f>
        <v>0</v>
      </c>
      <c r="N3" s="10">
        <f>IF(ISNUMBER($K3),IF(MOD($K3,8)/4&gt;=1,1,0),"")</f>
        <v>1</v>
      </c>
      <c r="O3" s="10">
        <f>IF(ISNUMBER($K3),IF(MOD($K3,4)/2&gt;=1,1,0),"")</f>
        <v>1</v>
      </c>
      <c r="P3" s="11">
        <f>IF(ISNUMBER($K3),MOD($K3,2),"")</f>
        <v>1</v>
      </c>
    </row>
    <row r="4" spans="1:16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19"/>
      <c r="J4" s="19"/>
      <c r="K4" s="34">
        <v>11</v>
      </c>
      <c r="L4" s="14">
        <f t="shared" ref="L4:L20" si="0">IF(ISNUMBER($K4),IF(MOD($K4,32)/16&gt;=1,1,0),"")</f>
        <v>0</v>
      </c>
      <c r="M4" s="14">
        <f t="shared" ref="M4:M31" si="1">IF(ISNUMBER($K4),IF(MOD($K4,16)/8&gt;=1,1,0),"")</f>
        <v>1</v>
      </c>
      <c r="N4" s="14">
        <f t="shared" ref="N4:N31" si="2">IF(ISNUMBER($K4),IF(MOD($K4,8)/4&gt;=1,1,0),"")</f>
        <v>0</v>
      </c>
      <c r="O4" s="14">
        <f t="shared" ref="O4:O31" si="3">IF(ISNUMBER($K4),IF(MOD($K4,4)/2&gt;=1,1,0),"")</f>
        <v>1</v>
      </c>
      <c r="P4" s="15">
        <f t="shared" ref="P4:P31" si="4">IF(ISNUMBER($K4),MOD($K4,2),"")</f>
        <v>1</v>
      </c>
    </row>
    <row r="5" spans="1:16" ht="16.2" x14ac:dyDescent="0.25">
      <c r="A5" s="20"/>
      <c r="B5" s="21"/>
      <c r="C5" s="21">
        <v>1</v>
      </c>
      <c r="D5" s="21"/>
      <c r="E5" s="21"/>
      <c r="F5" s="21"/>
      <c r="G5" s="21"/>
      <c r="H5" s="35"/>
      <c r="I5" s="35"/>
      <c r="J5" s="35"/>
      <c r="K5" s="36">
        <v>2</v>
      </c>
      <c r="L5" s="10">
        <f t="shared" si="0"/>
        <v>0</v>
      </c>
      <c r="M5" s="10">
        <f t="shared" si="1"/>
        <v>0</v>
      </c>
      <c r="N5" s="10">
        <f t="shared" si="2"/>
        <v>0</v>
      </c>
      <c r="O5" s="10">
        <f>IF(ISNUMBER($K5),IF(MOD($K5,4)/2&gt;=1,1,0),"")</f>
        <v>1</v>
      </c>
      <c r="P5" s="11">
        <f t="shared" si="4"/>
        <v>0</v>
      </c>
    </row>
    <row r="6" spans="1:16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19"/>
      <c r="J6" s="19"/>
      <c r="K6" s="34">
        <v>5</v>
      </c>
      <c r="L6" s="14">
        <f t="shared" si="0"/>
        <v>0</v>
      </c>
      <c r="M6" s="14">
        <f t="shared" si="1"/>
        <v>0</v>
      </c>
      <c r="N6" s="14">
        <f t="shared" si="2"/>
        <v>1</v>
      </c>
      <c r="O6" s="14">
        <f t="shared" si="3"/>
        <v>0</v>
      </c>
      <c r="P6" s="15">
        <f t="shared" si="4"/>
        <v>1</v>
      </c>
    </row>
    <row r="7" spans="1:16" ht="16.2" x14ac:dyDescent="0.25">
      <c r="A7" s="20"/>
      <c r="B7" s="21"/>
      <c r="C7" s="21"/>
      <c r="D7" s="21"/>
      <c r="E7" s="21">
        <v>1</v>
      </c>
      <c r="F7" s="21"/>
      <c r="G7" s="21"/>
      <c r="H7" s="35"/>
      <c r="I7" s="35"/>
      <c r="J7" s="35"/>
      <c r="K7" s="36">
        <v>9</v>
      </c>
      <c r="L7" s="10">
        <f t="shared" si="0"/>
        <v>0</v>
      </c>
      <c r="M7" s="10">
        <f>IF(ISNUMBER($K7),IF(MOD($K7,16)/8&gt;=1,1,0),"")</f>
        <v>1</v>
      </c>
      <c r="N7" s="10">
        <f t="shared" si="2"/>
        <v>0</v>
      </c>
      <c r="O7" s="10">
        <f t="shared" si="3"/>
        <v>0</v>
      </c>
      <c r="P7" s="11">
        <f t="shared" si="4"/>
        <v>1</v>
      </c>
    </row>
    <row r="8" spans="1:16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19"/>
      <c r="J8" s="19"/>
      <c r="K8" s="34">
        <v>10</v>
      </c>
      <c r="L8" s="14">
        <f t="shared" si="0"/>
        <v>0</v>
      </c>
      <c r="M8" s="14">
        <f t="shared" si="1"/>
        <v>1</v>
      </c>
      <c r="N8" s="14">
        <f t="shared" si="2"/>
        <v>0</v>
      </c>
      <c r="O8" s="14">
        <f t="shared" si="3"/>
        <v>1</v>
      </c>
      <c r="P8" s="15">
        <f t="shared" si="4"/>
        <v>0</v>
      </c>
    </row>
    <row r="9" spans="1:16" ht="16.2" x14ac:dyDescent="0.25">
      <c r="A9" s="20"/>
      <c r="B9" s="21"/>
      <c r="C9" s="21"/>
      <c r="D9" s="21"/>
      <c r="E9" s="21"/>
      <c r="F9" s="21"/>
      <c r="G9" s="21">
        <v>1</v>
      </c>
      <c r="H9" s="35"/>
      <c r="I9" s="35"/>
      <c r="J9" s="35"/>
      <c r="K9" s="36">
        <v>13</v>
      </c>
      <c r="L9" s="10">
        <f t="shared" si="0"/>
        <v>0</v>
      </c>
      <c r="M9" s="10">
        <f t="shared" si="1"/>
        <v>1</v>
      </c>
      <c r="N9" s="10">
        <f t="shared" si="2"/>
        <v>1</v>
      </c>
      <c r="O9" s="10">
        <f t="shared" si="3"/>
        <v>0</v>
      </c>
      <c r="P9" s="11">
        <f t="shared" si="4"/>
        <v>1</v>
      </c>
    </row>
    <row r="10" spans="1:16" ht="16.2" x14ac:dyDescent="0.25">
      <c r="A10" s="16"/>
      <c r="B10" s="17"/>
      <c r="C10" s="17"/>
      <c r="D10" s="17"/>
      <c r="E10" s="17"/>
      <c r="F10" s="17"/>
      <c r="G10" s="17"/>
      <c r="H10" s="19"/>
      <c r="I10" s="19"/>
      <c r="J10" s="19"/>
      <c r="K10" s="34"/>
      <c r="L10" s="14"/>
      <c r="M10" s="14"/>
      <c r="N10" s="14"/>
      <c r="O10" s="14"/>
      <c r="P10" s="15"/>
    </row>
    <row r="11" spans="1:16" ht="16.2" x14ac:dyDescent="0.25">
      <c r="A11" s="20"/>
      <c r="B11" s="21"/>
      <c r="C11" s="21"/>
      <c r="D11" s="21"/>
      <c r="E11" s="21"/>
      <c r="F11" s="21"/>
      <c r="G11" s="21"/>
      <c r="H11" s="35"/>
      <c r="I11" s="35"/>
      <c r="J11" s="35"/>
      <c r="K11" s="36"/>
      <c r="L11" s="10"/>
      <c r="M11" s="10"/>
      <c r="N11" s="10"/>
      <c r="O11" s="10"/>
      <c r="P11" s="11"/>
    </row>
    <row r="12" spans="1:16" ht="16.2" x14ac:dyDescent="0.25">
      <c r="A12" s="16"/>
      <c r="B12" s="17"/>
      <c r="C12" s="17"/>
      <c r="D12" s="17"/>
      <c r="E12" s="17"/>
      <c r="F12" s="17"/>
      <c r="G12" s="17"/>
      <c r="H12" s="19"/>
      <c r="I12" s="19"/>
      <c r="J12" s="19"/>
      <c r="K12" s="34"/>
      <c r="L12" s="14"/>
      <c r="M12" s="14"/>
      <c r="N12" s="14"/>
      <c r="O12" s="14"/>
      <c r="P12" s="15"/>
    </row>
    <row r="13" spans="1:16" ht="16.2" x14ac:dyDescent="0.25">
      <c r="A13" s="20"/>
      <c r="B13" s="21"/>
      <c r="C13" s="21"/>
      <c r="D13" s="21"/>
      <c r="E13" s="21"/>
      <c r="F13" s="21"/>
      <c r="G13" s="21"/>
      <c r="H13" s="35"/>
      <c r="I13" s="35"/>
      <c r="J13" s="35"/>
      <c r="K13" s="36"/>
      <c r="L13" s="10" t="str">
        <f t="shared" si="0"/>
        <v/>
      </c>
      <c r="M13" s="10" t="str">
        <f t="shared" si="1"/>
        <v/>
      </c>
      <c r="N13" s="10" t="str">
        <f t="shared" si="2"/>
        <v/>
      </c>
      <c r="O13" s="10" t="str">
        <f t="shared" si="3"/>
        <v/>
      </c>
      <c r="P13" s="11" t="str">
        <f t="shared" si="4"/>
        <v/>
      </c>
    </row>
    <row r="14" spans="1:16" ht="16.2" x14ac:dyDescent="0.25">
      <c r="A14" s="16"/>
      <c r="B14" s="17"/>
      <c r="C14" s="17"/>
      <c r="D14" s="17"/>
      <c r="E14" s="17"/>
      <c r="F14" s="17"/>
      <c r="G14" s="17"/>
      <c r="H14" s="19"/>
      <c r="I14" s="19"/>
      <c r="J14" s="19"/>
      <c r="K14" s="34"/>
      <c r="L14" s="14" t="str">
        <f t="shared" si="0"/>
        <v/>
      </c>
      <c r="M14" s="14" t="str">
        <f t="shared" si="1"/>
        <v/>
      </c>
      <c r="N14" s="14" t="str">
        <f t="shared" si="2"/>
        <v/>
      </c>
      <c r="O14" s="14" t="str">
        <f t="shared" si="3"/>
        <v/>
      </c>
      <c r="P14" s="15" t="str">
        <f t="shared" si="4"/>
        <v/>
      </c>
    </row>
    <row r="15" spans="1:16" ht="16.2" x14ac:dyDescent="0.25">
      <c r="A15" s="20"/>
      <c r="B15" s="21"/>
      <c r="C15" s="21"/>
      <c r="D15" s="21"/>
      <c r="E15" s="21"/>
      <c r="F15" s="21"/>
      <c r="G15" s="21"/>
      <c r="H15" s="35"/>
      <c r="I15" s="35"/>
      <c r="J15" s="35"/>
      <c r="K15" s="36"/>
      <c r="L15" s="10" t="str">
        <f t="shared" si="0"/>
        <v/>
      </c>
      <c r="M15" s="10" t="str">
        <f t="shared" si="1"/>
        <v/>
      </c>
      <c r="N15" s="10" t="str">
        <f t="shared" si="2"/>
        <v/>
      </c>
      <c r="O15" s="10" t="str">
        <f t="shared" si="3"/>
        <v/>
      </c>
      <c r="P15" s="11" t="str">
        <f t="shared" si="4"/>
        <v/>
      </c>
    </row>
    <row r="16" spans="1:16" ht="16.2" x14ac:dyDescent="0.25">
      <c r="A16" s="16"/>
      <c r="B16" s="17"/>
      <c r="C16" s="17"/>
      <c r="D16" s="17"/>
      <c r="E16" s="17"/>
      <c r="F16" s="17"/>
      <c r="G16" s="17"/>
      <c r="H16" s="19"/>
      <c r="I16" s="19"/>
      <c r="J16" s="19"/>
      <c r="K16" s="34"/>
      <c r="L16" s="14" t="str">
        <f t="shared" si="0"/>
        <v/>
      </c>
      <c r="M16" s="14" t="str">
        <f t="shared" si="1"/>
        <v/>
      </c>
      <c r="N16" s="14" t="str">
        <f t="shared" si="2"/>
        <v/>
      </c>
      <c r="O16" s="14" t="str">
        <f t="shared" si="3"/>
        <v/>
      </c>
      <c r="P16" s="15" t="str">
        <f t="shared" si="4"/>
        <v/>
      </c>
    </row>
    <row r="17" spans="1:16" ht="16.2" x14ac:dyDescent="0.25">
      <c r="A17" s="20"/>
      <c r="B17" s="21"/>
      <c r="C17" s="21"/>
      <c r="D17" s="21"/>
      <c r="E17" s="21"/>
      <c r="F17" s="21"/>
      <c r="G17" s="21"/>
      <c r="H17" s="35"/>
      <c r="I17" s="35"/>
      <c r="J17" s="35"/>
      <c r="K17" s="36"/>
      <c r="L17" s="10" t="str">
        <f t="shared" si="0"/>
        <v/>
      </c>
      <c r="M17" s="10" t="str">
        <f t="shared" si="1"/>
        <v/>
      </c>
      <c r="N17" s="10" t="str">
        <f t="shared" si="2"/>
        <v/>
      </c>
      <c r="O17" s="10" t="str">
        <f t="shared" si="3"/>
        <v/>
      </c>
      <c r="P17" s="11" t="str">
        <f t="shared" si="4"/>
        <v/>
      </c>
    </row>
    <row r="18" spans="1:16" ht="16.2" x14ac:dyDescent="0.25">
      <c r="A18" s="16"/>
      <c r="B18" s="17"/>
      <c r="C18" s="17"/>
      <c r="D18" s="17"/>
      <c r="E18" s="17"/>
      <c r="F18" s="17"/>
      <c r="G18" s="17"/>
      <c r="H18" s="19"/>
      <c r="I18" s="19"/>
      <c r="J18" s="19"/>
      <c r="K18" s="34"/>
      <c r="L18" s="14" t="str">
        <f t="shared" si="0"/>
        <v/>
      </c>
      <c r="M18" s="14" t="str">
        <f t="shared" si="1"/>
        <v/>
      </c>
      <c r="N18" s="14" t="str">
        <f t="shared" si="2"/>
        <v/>
      </c>
      <c r="O18" s="14" t="str">
        <f t="shared" si="3"/>
        <v/>
      </c>
      <c r="P18" s="15" t="str">
        <f t="shared" si="4"/>
        <v/>
      </c>
    </row>
    <row r="19" spans="1:16" ht="16.2" x14ac:dyDescent="0.25">
      <c r="A19" s="20"/>
      <c r="B19" s="21"/>
      <c r="C19" s="21"/>
      <c r="D19" s="21"/>
      <c r="E19" s="21"/>
      <c r="F19" s="21"/>
      <c r="G19" s="21"/>
      <c r="H19" s="35"/>
      <c r="I19" s="35"/>
      <c r="J19" s="35"/>
      <c r="K19" s="36"/>
      <c r="L19" s="10" t="str">
        <f t="shared" si="0"/>
        <v/>
      </c>
      <c r="M19" s="10" t="str">
        <f t="shared" si="1"/>
        <v/>
      </c>
      <c r="N19" s="10" t="str">
        <f t="shared" si="2"/>
        <v/>
      </c>
      <c r="O19" s="10" t="str">
        <f t="shared" si="3"/>
        <v/>
      </c>
      <c r="P19" s="11" t="str">
        <f t="shared" si="4"/>
        <v/>
      </c>
    </row>
    <row r="20" spans="1:16" ht="16.2" x14ac:dyDescent="0.25">
      <c r="A20" s="16"/>
      <c r="B20" s="17"/>
      <c r="C20" s="17"/>
      <c r="D20" s="17"/>
      <c r="E20" s="17"/>
      <c r="F20" s="17"/>
      <c r="G20" s="17"/>
      <c r="H20" s="19"/>
      <c r="I20" s="19"/>
      <c r="J20" s="19"/>
      <c r="K20" s="34"/>
      <c r="L20" s="14" t="str">
        <f t="shared" si="0"/>
        <v/>
      </c>
      <c r="M20" s="14" t="str">
        <f t="shared" si="1"/>
        <v/>
      </c>
      <c r="N20" s="14" t="str">
        <f t="shared" si="2"/>
        <v/>
      </c>
      <c r="O20" s="14" t="str">
        <f t="shared" si="3"/>
        <v/>
      </c>
      <c r="P20" s="15" t="str">
        <f t="shared" si="4"/>
        <v/>
      </c>
    </row>
    <row r="21" spans="1:16" ht="16.2" hidden="1" x14ac:dyDescent="0.25">
      <c r="A21" s="20"/>
      <c r="B21" s="21"/>
      <c r="C21" s="21"/>
      <c r="D21" s="21"/>
      <c r="E21" s="21"/>
      <c r="F21" s="21"/>
      <c r="G21" s="21"/>
      <c r="H21" s="35"/>
      <c r="I21" s="35"/>
      <c r="J21" s="35"/>
      <c r="K21" s="36"/>
      <c r="L21" s="48"/>
      <c r="M21" s="10" t="str">
        <f t="shared" si="1"/>
        <v/>
      </c>
      <c r="N21" s="10" t="str">
        <f t="shared" si="2"/>
        <v/>
      </c>
      <c r="O21" s="10" t="str">
        <f t="shared" si="3"/>
        <v/>
      </c>
      <c r="P21" s="11" t="str">
        <f t="shared" si="4"/>
        <v/>
      </c>
    </row>
    <row r="22" spans="1:16" ht="16.2" hidden="1" x14ac:dyDescent="0.25">
      <c r="A22" s="16"/>
      <c r="B22" s="17"/>
      <c r="C22" s="17"/>
      <c r="D22" s="17"/>
      <c r="E22" s="17"/>
      <c r="F22" s="17"/>
      <c r="G22" s="17"/>
      <c r="H22" s="19"/>
      <c r="I22" s="19"/>
      <c r="J22" s="19"/>
      <c r="K22" s="34"/>
      <c r="L22" s="49"/>
      <c r="M22" s="14" t="str">
        <f t="shared" si="1"/>
        <v/>
      </c>
      <c r="N22" s="14" t="str">
        <f t="shared" si="2"/>
        <v/>
      </c>
      <c r="O22" s="14" t="str">
        <f t="shared" si="3"/>
        <v/>
      </c>
      <c r="P22" s="15" t="str">
        <f t="shared" si="4"/>
        <v/>
      </c>
    </row>
    <row r="23" spans="1:16" ht="16.2" hidden="1" x14ac:dyDescent="0.25">
      <c r="A23" s="20"/>
      <c r="B23" s="21"/>
      <c r="C23" s="21"/>
      <c r="D23" s="21"/>
      <c r="E23" s="21"/>
      <c r="F23" s="21"/>
      <c r="G23" s="21"/>
      <c r="H23" s="35"/>
      <c r="I23" s="35"/>
      <c r="J23" s="35"/>
      <c r="K23" s="36"/>
      <c r="L23" s="48"/>
      <c r="M23" s="10" t="str">
        <f t="shared" si="1"/>
        <v/>
      </c>
      <c r="N23" s="10" t="str">
        <f t="shared" si="2"/>
        <v/>
      </c>
      <c r="O23" s="10" t="str">
        <f t="shared" si="3"/>
        <v/>
      </c>
      <c r="P23" s="11" t="str">
        <f t="shared" si="4"/>
        <v/>
      </c>
    </row>
    <row r="24" spans="1:16" ht="16.2" hidden="1" x14ac:dyDescent="0.25">
      <c r="A24" s="16"/>
      <c r="B24" s="17"/>
      <c r="C24" s="17"/>
      <c r="D24" s="17"/>
      <c r="E24" s="17"/>
      <c r="F24" s="17"/>
      <c r="G24" s="17"/>
      <c r="H24" s="19"/>
      <c r="I24" s="19"/>
      <c r="J24" s="19"/>
      <c r="K24" s="34"/>
      <c r="L24" s="49"/>
      <c r="M24" s="14" t="str">
        <f t="shared" si="1"/>
        <v/>
      </c>
      <c r="N24" s="14" t="str">
        <f t="shared" si="2"/>
        <v/>
      </c>
      <c r="O24" s="14" t="str">
        <f t="shared" si="3"/>
        <v/>
      </c>
      <c r="P24" s="15" t="str">
        <f t="shared" si="4"/>
        <v/>
      </c>
    </row>
    <row r="25" spans="1:16" ht="16.2" hidden="1" x14ac:dyDescent="0.25">
      <c r="A25" s="20"/>
      <c r="B25" s="21"/>
      <c r="C25" s="21"/>
      <c r="D25" s="21"/>
      <c r="E25" s="21"/>
      <c r="F25" s="21"/>
      <c r="G25" s="21"/>
      <c r="H25" s="35"/>
      <c r="I25" s="35"/>
      <c r="J25" s="35"/>
      <c r="K25" s="36"/>
      <c r="L25" s="48"/>
      <c r="M25" s="10" t="str">
        <f t="shared" si="1"/>
        <v/>
      </c>
      <c r="N25" s="10" t="str">
        <f t="shared" si="2"/>
        <v/>
      </c>
      <c r="O25" s="10" t="str">
        <f t="shared" si="3"/>
        <v/>
      </c>
      <c r="P25" s="11" t="str">
        <f t="shared" si="4"/>
        <v/>
      </c>
    </row>
    <row r="26" spans="1:16" ht="16.2" hidden="1" x14ac:dyDescent="0.25">
      <c r="A26" s="16"/>
      <c r="B26" s="17"/>
      <c r="C26" s="17"/>
      <c r="D26" s="17"/>
      <c r="E26" s="17"/>
      <c r="F26" s="17"/>
      <c r="G26" s="17"/>
      <c r="H26" s="19"/>
      <c r="I26" s="19"/>
      <c r="J26" s="19"/>
      <c r="K26" s="34"/>
      <c r="L26" s="49"/>
      <c r="M26" s="14" t="str">
        <f t="shared" si="1"/>
        <v/>
      </c>
      <c r="N26" s="14" t="str">
        <f t="shared" si="2"/>
        <v/>
      </c>
      <c r="O26" s="14" t="str">
        <f t="shared" si="3"/>
        <v/>
      </c>
      <c r="P26" s="15" t="str">
        <f t="shared" si="4"/>
        <v/>
      </c>
    </row>
    <row r="27" spans="1:16" ht="16.2" hidden="1" x14ac:dyDescent="0.25">
      <c r="A27" s="20"/>
      <c r="B27" s="21"/>
      <c r="C27" s="21"/>
      <c r="D27" s="21"/>
      <c r="E27" s="21"/>
      <c r="F27" s="21"/>
      <c r="G27" s="21"/>
      <c r="H27" s="35"/>
      <c r="I27" s="35"/>
      <c r="J27" s="35"/>
      <c r="K27" s="36"/>
      <c r="L27" s="48"/>
      <c r="M27" s="10" t="str">
        <f t="shared" si="1"/>
        <v/>
      </c>
      <c r="N27" s="10" t="str">
        <f t="shared" si="2"/>
        <v/>
      </c>
      <c r="O27" s="10" t="str">
        <f t="shared" si="3"/>
        <v/>
      </c>
      <c r="P27" s="11" t="str">
        <f t="shared" si="4"/>
        <v/>
      </c>
    </row>
    <row r="28" spans="1:16" ht="16.2" hidden="1" x14ac:dyDescent="0.25">
      <c r="A28" s="16"/>
      <c r="B28" s="17"/>
      <c r="C28" s="17"/>
      <c r="D28" s="17"/>
      <c r="E28" s="17"/>
      <c r="F28" s="17"/>
      <c r="G28" s="17"/>
      <c r="H28" s="19"/>
      <c r="I28" s="19"/>
      <c r="J28" s="19"/>
      <c r="K28" s="34"/>
      <c r="L28" s="49"/>
      <c r="M28" s="14" t="str">
        <f t="shared" si="1"/>
        <v/>
      </c>
      <c r="N28" s="14" t="str">
        <f t="shared" si="2"/>
        <v/>
      </c>
      <c r="O28" s="14" t="str">
        <f t="shared" si="3"/>
        <v/>
      </c>
      <c r="P28" s="15" t="str">
        <f t="shared" si="4"/>
        <v/>
      </c>
    </row>
    <row r="29" spans="1:16" ht="16.2" hidden="1" x14ac:dyDescent="0.25">
      <c r="A29" s="20"/>
      <c r="B29" s="21"/>
      <c r="C29" s="21"/>
      <c r="D29" s="21"/>
      <c r="E29" s="21"/>
      <c r="F29" s="21"/>
      <c r="G29" s="21"/>
      <c r="H29" s="35"/>
      <c r="I29" s="35"/>
      <c r="J29" s="35"/>
      <c r="K29" s="36"/>
      <c r="L29" s="48"/>
      <c r="M29" s="10" t="str">
        <f t="shared" si="1"/>
        <v/>
      </c>
      <c r="N29" s="10" t="str">
        <f t="shared" si="2"/>
        <v/>
      </c>
      <c r="O29" s="10" t="str">
        <f t="shared" si="3"/>
        <v/>
      </c>
      <c r="P29" s="11" t="str">
        <f t="shared" si="4"/>
        <v/>
      </c>
    </row>
    <row r="30" spans="1:16" ht="16.2" hidden="1" x14ac:dyDescent="0.25">
      <c r="A30" s="16"/>
      <c r="B30" s="17"/>
      <c r="C30" s="17"/>
      <c r="D30" s="17"/>
      <c r="E30" s="17"/>
      <c r="F30" s="17"/>
      <c r="G30" s="17"/>
      <c r="H30" s="19"/>
      <c r="I30" s="19"/>
      <c r="J30" s="19"/>
      <c r="K30" s="34"/>
      <c r="L30" s="49"/>
      <c r="M30" s="14" t="str">
        <f t="shared" si="1"/>
        <v/>
      </c>
      <c r="N30" s="14" t="str">
        <f t="shared" si="2"/>
        <v/>
      </c>
      <c r="O30" s="14" t="str">
        <f t="shared" si="3"/>
        <v/>
      </c>
      <c r="P30" s="15" t="str">
        <f t="shared" si="4"/>
        <v/>
      </c>
    </row>
    <row r="31" spans="1:16" ht="16.2" hidden="1" x14ac:dyDescent="0.25">
      <c r="A31" s="20"/>
      <c r="B31" s="21"/>
      <c r="C31" s="21"/>
      <c r="D31" s="21"/>
      <c r="E31" s="21"/>
      <c r="F31" s="21"/>
      <c r="G31" s="21"/>
      <c r="H31" s="35"/>
      <c r="I31" s="35"/>
      <c r="J31" s="35"/>
      <c r="K31" s="36"/>
      <c r="L31" s="48"/>
      <c r="M31" s="10" t="str">
        <f t="shared" si="1"/>
        <v/>
      </c>
      <c r="N31" s="10" t="str">
        <f t="shared" si="2"/>
        <v/>
      </c>
      <c r="O31" s="10" t="str">
        <f t="shared" si="3"/>
        <v/>
      </c>
      <c r="P31" s="11" t="str">
        <f t="shared" si="4"/>
        <v/>
      </c>
    </row>
    <row r="32" spans="1:16" ht="16.2" x14ac:dyDescent="0.25">
      <c r="A32" s="61" t="s">
        <v>0</v>
      </c>
      <c r="B32" s="61"/>
      <c r="C32" s="61"/>
      <c r="D32" s="61"/>
      <c r="E32" s="61"/>
      <c r="F32" s="61"/>
      <c r="G32" s="61"/>
      <c r="H32" s="61"/>
      <c r="I32" s="61"/>
      <c r="J32" s="61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5" priority="3" operator="equal">
      <formula>1</formula>
    </cfRule>
    <cfRule type="notContainsBlanks" dxfId="4" priority="4">
      <formula>LEN(TRIM(A3))&gt;0</formula>
    </cfRule>
  </conditionalFormatting>
  <conditionalFormatting sqref="M32:P1048576">
    <cfRule type="containsText" dxfId="3" priority="14" operator="containsText" text="1">
      <formula>NOT(ISERROR(SEARCH("1",M32)))</formula>
    </cfRule>
  </conditionalFormatting>
  <conditionalFormatting sqref="H2">
    <cfRule type="cellIs" dxfId="0" priority="1" operator="equal">
      <formula>1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M21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 L1 L21:L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G31 I1:J31 H1 H3:H31" xr:uid="{00000000-0002-0000-0000-000003000000}"/>
    <dataValidation allowBlank="1" showInputMessage="1" showErrorMessage="1" promptTitle="入口地址二进制信息" prompt="入口地址二进制信息，由前列10进制自动计算，不可修改" sqref="L2:P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8"/>
  <sheetViews>
    <sheetView tabSelected="1" zoomScale="130" zoomScaleNormal="130" workbookViewId="0">
      <selection activeCell="R33" sqref="R33"/>
    </sheetView>
  </sheetViews>
  <sheetFormatPr defaultColWidth="9" defaultRowHeight="13.8" x14ac:dyDescent="0.25"/>
  <cols>
    <col min="1" max="10" width="4.6640625" customWidth="1"/>
    <col min="11" max="12" width="13.21875" style="23" customWidth="1"/>
    <col min="13" max="13" width="10.44140625" style="23" customWidth="1"/>
    <col min="14" max="14" width="9.44140625" style="23" customWidth="1"/>
    <col min="15" max="15" width="10.109375" style="23" customWidth="1"/>
    <col min="16" max="16" width="11.109375" style="23" customWidth="1"/>
  </cols>
  <sheetData>
    <row r="1" spans="1:16" s="22" customFormat="1" ht="16.8" thickBot="1" x14ac:dyDescent="0.3">
      <c r="A1" s="42" t="str">
        <f>微程序地址入口表!A2</f>
        <v>R_Type</v>
      </c>
      <c r="B1" s="43" t="str">
        <f>微程序地址入口表!B2</f>
        <v>ADDI</v>
      </c>
      <c r="C1" s="43" t="str">
        <f>微程序地址入口表!C2</f>
        <v>LW</v>
      </c>
      <c r="D1" s="43" t="str">
        <f>微程序地址入口表!D2</f>
        <v>SW</v>
      </c>
      <c r="E1" s="43" t="str">
        <f>微程序地址入口表!E2</f>
        <v>BEQ</v>
      </c>
      <c r="F1" s="43" t="str">
        <f>微程序地址入口表!F2</f>
        <v>BNE</v>
      </c>
      <c r="G1" s="43" t="str">
        <f>微程序地址入口表!G2</f>
        <v>SYSCALL</v>
      </c>
      <c r="H1" s="43">
        <f>微程序地址入口表!H2</f>
        <v>0</v>
      </c>
      <c r="I1" s="43" t="str">
        <f>微程序地址入口表!I2</f>
        <v>xxx2</v>
      </c>
      <c r="J1" s="43" t="str">
        <f>微程序地址入口表!J2</f>
        <v>xxx3</v>
      </c>
      <c r="K1" s="40" t="s">
        <v>1</v>
      </c>
      <c r="L1" s="41" t="str">
        <f>微程序地址入口表!L2</f>
        <v>S4</v>
      </c>
      <c r="M1" s="41" t="str">
        <f>微程序地址入口表!M2</f>
        <v>S3</v>
      </c>
      <c r="N1" s="41" t="str">
        <f>微程序地址入口表!N2</f>
        <v>S2</v>
      </c>
      <c r="O1" s="41" t="str">
        <f>微程序地址入口表!O2</f>
        <v>S1</v>
      </c>
      <c r="P1" s="41" t="str">
        <f>微程序地址入口表!P2</f>
        <v>S0</v>
      </c>
    </row>
    <row r="2" spans="1:16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51" t="str">
        <f>IF(微程序地址入口表!H3&lt;&gt;"",IF(微程序地址入口表!H3=1,微程序地址入口表!H$2&amp;"&amp;",IF(微程序地址入口表!H3=0,"~"&amp;微程序地址入口表!H$2&amp;"&amp;","")),"")</f>
        <v/>
      </c>
      <c r="I2" s="51" t="str">
        <f>IF(微程序地址入口表!I3&lt;&gt;"",IF(微程序地址入口表!I3=1,微程序地址入口表!I$2&amp;"&amp;",IF(微程序地址入口表!I3=0,"~"&amp;微程序地址入口表!I$2&amp;"&amp;","")),"")</f>
        <v/>
      </c>
      <c r="J2" s="51" t="str">
        <f>IF(微程序地址入口表!J3&lt;&gt;"",IF(微程序地址入口表!J3=1,微程序地址入口表!J$2&amp;"&amp;",IF(微程序地址入口表!J3=0,"~"&amp;微程序地址入口表!J$2&amp;"&amp;","")),"")</f>
        <v/>
      </c>
      <c r="K2" s="29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R_Type+</v>
      </c>
      <c r="O2" s="1" t="str">
        <f>IF(微程序地址入口表!O3=1,$K2&amp;"+","")</f>
        <v>R_Type+</v>
      </c>
      <c r="P2" s="1" t="str">
        <f>IF(微程序地址入口表!P3=1,$K2&amp;"+","")</f>
        <v>R_Type+</v>
      </c>
    </row>
    <row r="3" spans="1:16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26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>IF(微程序地址入口表!I4&lt;&gt;"",IF(微程序地址入口表!I4=1,微程序地址入口表!I$2&amp;"&amp;",IF(微程序地址入口表!I4=0,"~"&amp;微程序地址入口表!I$2&amp;"&amp;","")),"")</f>
        <v/>
      </c>
      <c r="J3" s="30" t="str">
        <f>IF(微程序地址入口表!J4&lt;&gt;"",IF(微程序地址入口表!J4=1,微程序地址入口表!J$2&amp;"&amp;",IF(微程序地址入口表!J4=0,"~"&amp;微程序地址入口表!J$2&amp;"&amp;","")),"")</f>
        <v/>
      </c>
      <c r="K3" s="29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>ADDI+</v>
      </c>
    </row>
    <row r="4" spans="1:16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26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>IF(微程序地址入口表!I5&lt;&gt;"",IF(微程序地址入口表!I5=1,微程序地址入口表!I$2&amp;"&amp;",IF(微程序地址入口表!I5=0,"~"&amp;微程序地址入口表!I$2&amp;"&amp;","")),"")</f>
        <v/>
      </c>
      <c r="J4" s="30" t="str">
        <f>IF(微程序地址入口表!J5&lt;&gt;"",IF(微程序地址入口表!J5=1,微程序地址入口表!J$2&amp;"&amp;",IF(微程序地址入口表!J5=0,"~"&amp;微程序地址入口表!J$2&amp;"&amp;","")),"")</f>
        <v/>
      </c>
      <c r="K4" s="29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>LW+</v>
      </c>
      <c r="P4" s="2" t="str">
        <f>IF(微程序地址入口表!P5=1,$K4&amp;"+","")</f>
        <v/>
      </c>
    </row>
    <row r="5" spans="1:16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26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>IF(微程序地址入口表!I6&lt;&gt;"",IF(微程序地址入口表!I6=1,微程序地址入口表!I$2&amp;"&amp;",IF(微程序地址入口表!I6=0,"~"&amp;微程序地址入口表!I$2&amp;"&amp;","")),"")</f>
        <v/>
      </c>
      <c r="J5" s="30" t="str">
        <f>IF(微程序地址入口表!J6&lt;&gt;"",IF(微程序地址入口表!J6=1,微程序地址入口表!J$2&amp;"&amp;",IF(微程序地址入口表!J6=0,"~"&amp;微程序地址入口表!J$2&amp;"&amp;","")),"")</f>
        <v/>
      </c>
      <c r="K5" s="29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>SW+</v>
      </c>
      <c r="O5" s="2" t="str">
        <f>IF(微程序地址入口表!O6=1,$K5&amp;"+","")</f>
        <v/>
      </c>
      <c r="P5" s="2" t="str">
        <f>IF(微程序地址入口表!P6=1,$K5&amp;"+","")</f>
        <v>SW+</v>
      </c>
    </row>
    <row r="6" spans="1:16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26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>IF(微程序地址入口表!I7&lt;&gt;"",IF(微程序地址入口表!I7=1,微程序地址入口表!I$2&amp;"&amp;",IF(微程序地址入口表!I7=0,"~"&amp;微程序地址入口表!I$2&amp;"&amp;","")),"")</f>
        <v/>
      </c>
      <c r="J6" s="30" t="str">
        <f>IF(微程序地址入口表!J7&lt;&gt;"",IF(微程序地址入口表!J7=1,微程序地址入口表!J$2&amp;"&amp;",IF(微程序地址入口表!J7=0,"~"&amp;微程序地址入口表!J$2&amp;"&amp;","")),"")</f>
        <v/>
      </c>
      <c r="K6" s="29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>BEQ+</v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>BEQ+</v>
      </c>
    </row>
    <row r="7" spans="1:16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26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>IF(微程序地址入口表!I8&lt;&gt;"",IF(微程序地址入口表!I8=1,微程序地址入口表!I$2&amp;"&amp;",IF(微程序地址入口表!I8=0,"~"&amp;微程序地址入口表!I$2&amp;"&amp;","")),"")</f>
        <v/>
      </c>
      <c r="J7" s="30" t="str">
        <f>IF(微程序地址入口表!J8&lt;&gt;"",IF(微程序地址入口表!J8=1,微程序地址入口表!J$2&amp;"&amp;",IF(微程序地址入口表!J8=0,"~"&amp;微程序地址入口表!J$2&amp;"&amp;","")),"")</f>
        <v/>
      </c>
      <c r="K7" s="29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>BNE+</v>
      </c>
      <c r="N7" s="2" t="str">
        <f>IF(微程序地址入口表!N8=1,$K7&amp;"+","")</f>
        <v/>
      </c>
      <c r="O7" s="2" t="str">
        <f>IF(微程序地址入口表!O8=1,$K7&amp;"+","")</f>
        <v>BNE+</v>
      </c>
      <c r="P7" s="2" t="str">
        <f>IF(微程序地址入口表!P8=1,$K7&amp;"+","")</f>
        <v/>
      </c>
    </row>
    <row r="8" spans="1:16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6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>IF(微程序地址入口表!I9&lt;&gt;"",IF(微程序地址入口表!I9=1,微程序地址入口表!I$2&amp;"&amp;",IF(微程序地址入口表!I9=0,"~"&amp;微程序地址入口表!I$2&amp;"&amp;","")),"")</f>
        <v/>
      </c>
      <c r="J8" s="30" t="str">
        <f>IF(微程序地址入口表!J9&lt;&gt;"",IF(微程序地址入口表!J9=1,微程序地址入口表!J$2&amp;"&amp;",IF(微程序地址入口表!J9=0,"~"&amp;微程序地址入口表!J$2&amp;"&amp;","")),"")</f>
        <v/>
      </c>
      <c r="K8" s="29" t="str">
        <f t="shared" si="0"/>
        <v>SYSCALL</v>
      </c>
      <c r="L8" s="1" t="str">
        <f>IF(微程序地址入口表!L9=1,$K8&amp;"+","")</f>
        <v/>
      </c>
      <c r="M8" s="2" t="str">
        <f>IF(微程序地址入口表!M9=1,$K8&amp;"+","")</f>
        <v>SYSCALL+</v>
      </c>
      <c r="N8" s="2" t="str">
        <f>IF(微程序地址入口表!N9=1,$K8&amp;"+","")</f>
        <v>SYSCALL+</v>
      </c>
      <c r="O8" s="2" t="str">
        <f>IF(微程序地址入口表!O9=1,$K8&amp;"+","")</f>
        <v/>
      </c>
      <c r="P8" s="2" t="str">
        <f>IF(微程序地址入口表!P9=1,$K8&amp;"+","")</f>
        <v>SYSCALL+</v>
      </c>
    </row>
    <row r="9" spans="1:16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26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>IF(微程序地址入口表!I10&lt;&gt;"",IF(微程序地址入口表!I10=1,微程序地址入口表!I$2&amp;"&amp;",IF(微程序地址入口表!I10=0,"~"&amp;微程序地址入口表!I$2&amp;"&amp;","")),"")</f>
        <v/>
      </c>
      <c r="J9" s="30" t="str">
        <f>IF(微程序地址入口表!J10&lt;&gt;"",IF(微程序地址入口表!J10=1,微程序地址入口表!J$2&amp;"&amp;",IF(微程序地址入口表!J10=0,"~"&amp;微程序地址入口表!J$2&amp;"&amp;","")),"")</f>
        <v/>
      </c>
      <c r="K9" s="29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>IF(微程序地址入口表!I11&lt;&gt;"",IF(微程序地址入口表!I11=1,微程序地址入口表!I$2&amp;"&amp;",IF(微程序地址入口表!I11=0,"~"&amp;微程序地址入口表!I$2&amp;"&amp;","")),"")</f>
        <v/>
      </c>
      <c r="J10" s="30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9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>IF(微程序地址入口表!I12&lt;&gt;"",IF(微程序地址入口表!I12=1,微程序地址入口表!I$2&amp;"&amp;",IF(微程序地址入口表!I12=0,"~"&amp;微程序地址入口表!I$2&amp;"&amp;","")),"")</f>
        <v/>
      </c>
      <c r="J11" s="30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9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>IF(微程序地址入口表!I13&lt;&gt;"",IF(微程序地址入口表!I13=1,微程序地址入口表!I$2&amp;"&amp;",IF(微程序地址入口表!I13=0,"~"&amp;微程序地址入口表!I$2&amp;"&amp;","")),"")</f>
        <v/>
      </c>
      <c r="J12" s="30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9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0"/>
      <c r="I13" s="50"/>
      <c r="J13" s="30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9" t="str">
        <f t="shared" ref="K13:K30" si="1">IF(LEN(CONCATENATE(A13,B13,C13,D13,E13,F13,G13,J13))=0,"",LEFT(CONCATENATE(A13,B13,C13,D13,E13,F13,G13,J13),LEN(CONCATENATE(A13,B13,C13,D13,E13,F13,G13,J13))-1))</f>
        <v/>
      </c>
      <c r="L13" s="52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0"/>
      <c r="I14" s="50"/>
      <c r="J14" s="30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9" t="str">
        <f t="shared" si="1"/>
        <v/>
      </c>
      <c r="L14" s="52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0"/>
      <c r="I15" s="50"/>
      <c r="J15" s="30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9" t="str">
        <f t="shared" si="1"/>
        <v/>
      </c>
      <c r="L15" s="52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0"/>
      <c r="I16" s="50"/>
      <c r="J16" s="30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9" t="str">
        <f t="shared" si="1"/>
        <v/>
      </c>
      <c r="L16" s="52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0"/>
      <c r="I17" s="50"/>
      <c r="J17" s="30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9" t="str">
        <f t="shared" si="1"/>
        <v/>
      </c>
      <c r="L17" s="52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0"/>
      <c r="I18" s="50"/>
      <c r="J18" s="30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9" t="str">
        <f t="shared" si="1"/>
        <v/>
      </c>
      <c r="L18" s="52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0"/>
      <c r="I19" s="50"/>
      <c r="J19" s="30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9" t="str">
        <f t="shared" si="1"/>
        <v/>
      </c>
      <c r="L19" s="52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0"/>
      <c r="I20" s="50"/>
      <c r="J20" s="30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9" t="str">
        <f t="shared" si="1"/>
        <v/>
      </c>
      <c r="L20" s="52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0"/>
      <c r="I21" s="50"/>
      <c r="J21" s="30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9" t="str">
        <f t="shared" si="1"/>
        <v/>
      </c>
      <c r="L21" s="52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0"/>
      <c r="I22" s="50"/>
      <c r="J22" s="30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9" t="str">
        <f t="shared" si="1"/>
        <v/>
      </c>
      <c r="L22" s="52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0"/>
      <c r="I23" s="50"/>
      <c r="J23" s="30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9" t="str">
        <f t="shared" si="1"/>
        <v/>
      </c>
      <c r="L23" s="52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0"/>
      <c r="I24" s="50"/>
      <c r="J24" s="30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9" t="str">
        <f t="shared" si="1"/>
        <v/>
      </c>
      <c r="L24" s="52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0"/>
      <c r="I25" s="50"/>
      <c r="J25" s="30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9" t="str">
        <f t="shared" si="1"/>
        <v/>
      </c>
      <c r="L25" s="52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0"/>
      <c r="I26" s="50"/>
      <c r="J26" s="30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9" t="str">
        <f t="shared" si="1"/>
        <v/>
      </c>
      <c r="L26" s="52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0"/>
      <c r="I27" s="50"/>
      <c r="J27" s="30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9" t="str">
        <f t="shared" si="1"/>
        <v/>
      </c>
      <c r="L27" s="52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0"/>
      <c r="I28" s="50"/>
      <c r="J28" s="30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9" t="str">
        <f t="shared" si="1"/>
        <v/>
      </c>
      <c r="L28" s="52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0"/>
      <c r="I29" s="50"/>
      <c r="J29" s="30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9" t="str">
        <f t="shared" si="1"/>
        <v/>
      </c>
      <c r="L29" s="52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0"/>
      <c r="I30" s="50"/>
      <c r="J30" s="30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9" t="str">
        <f t="shared" si="1"/>
        <v/>
      </c>
      <c r="L30" s="53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6.8" thickBot="1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3"/>
      <c r="L31" s="44" t="str">
        <f t="shared" ref="L31:M31" si="2">IF(LEN(L32)&gt;1,LEFT(L32,LEN(L32)-1),"")</f>
        <v/>
      </c>
      <c r="M31" s="44" t="str">
        <f t="shared" si="2"/>
        <v>ADDI+BEQ+BNE+SYSCALL</v>
      </c>
      <c r="N31" s="44" t="str">
        <f>IF(LEN(N32)&gt;1,LEFT(N32,LEN(N32)-1),"")</f>
        <v>R_Type+SW+SYSCALL</v>
      </c>
      <c r="O31" s="44" t="str">
        <f>IF(LEN(O32)&gt;1,LEFT(O32,LEN(O32)-1),"")</f>
        <v>R_Type+ADDI+LW+BNE</v>
      </c>
      <c r="P31" s="45" t="str">
        <f>IF(LEN(P32)&gt;1,LEFT(P32,LEN(P32)-1),"")</f>
        <v>R_Type+ADDI+SW+BEQ+SYSCALL</v>
      </c>
    </row>
    <row r="32" spans="1:16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31"/>
      <c r="L32" s="4" t="str">
        <f>CONCATENATE(L2,L3,L4,L5,L6,L7,L8,L9,L10,L11,L12,L13,L14,L15,L16,L17,L18,L19,L20,L21,L22,L23,L24,L25,L26,L27,L28,L29,L30)</f>
        <v/>
      </c>
      <c r="M32" s="4" t="str">
        <f>CONCATENATE(M2,M3,M4,M5,M6,M7,M8,M9,M10,M11,M12,M13,M14,M15,M16,M17,M18,M19,M20,M21,M22,M23,M24,M25,M26,M27,M28,M29,M30)</f>
        <v>ADDI+BEQ+BNE+SYSCALL+</v>
      </c>
      <c r="N32" s="4" t="str">
        <f t="shared" ref="N32:P32" si="3">CONCATENATE(N2,N3,N4,N5,N6,N7,N8,N9,N10,N11,N12,N13,N14,N15,N16,N17,N18,N19,N20,N21,N22,N23,N24,N25,N26,N27,N28,N29,N30)</f>
        <v>R_Type+SW+SYSCALL+</v>
      </c>
      <c r="O32" s="4" t="str">
        <f t="shared" ref="O32" si="4">CONCATENATE(O2,O3,O4,O5,O6,O7,O8,O9,O10,O11,O12,O13,O14,O15,O16,O17,O18,O19,O20,O21,O22,O23,O24,O25,O26,O27,O28,O29,O30)</f>
        <v>R_Type+ADDI+LW+BNE+</v>
      </c>
      <c r="P32" s="4" t="str">
        <f t="shared" si="3"/>
        <v>R_Type+ADDI+SW+BEQ+SYSCALL+</v>
      </c>
    </row>
    <row r="35" spans="1:14" ht="16.2" x14ac:dyDescent="0.25">
      <c r="A35" s="5"/>
      <c r="B35" s="5"/>
      <c r="K35" s="32"/>
      <c r="L35" s="32"/>
    </row>
    <row r="36" spans="1:14" ht="16.2" x14ac:dyDescent="0.25">
      <c r="N36" s="5" t="s">
        <v>2</v>
      </c>
    </row>
    <row r="38" spans="1:14" ht="16.2" x14ac:dyDescent="0.25">
      <c r="C38" s="64" t="s">
        <v>17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</sheetData>
  <mergeCells count="2">
    <mergeCell ref="A31:K31"/>
    <mergeCell ref="C38:N38"/>
  </mergeCells>
  <phoneticPr fontId="12" type="noConversion"/>
  <conditionalFormatting sqref="L31:P31">
    <cfRule type="containsBlanks" dxfId="2" priority="31">
      <formula>LEN(TRIM(L31))=0</formula>
    </cfRule>
  </conditionalFormatting>
  <conditionalFormatting sqref="M2:P30 L2:L12">
    <cfRule type="containsText" dxfId="1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2:P34 P37:P1048576 O32:O1048576 M32:N37 M39:N1048576 L32" xr:uid="{00000000-0002-0000-0100-000001000000}"/>
    <dataValidation allowBlank="1" showInputMessage="1" showErrorMessage="1" promptTitle="次态状态位" prompt="次态状态位生成条件最小项" sqref="M1:P30 L1:L12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Leonardo</cp:lastModifiedBy>
  <cp:lastPrinted>2019-03-05T06:30:00Z</cp:lastPrinted>
  <dcterms:created xsi:type="dcterms:W3CDTF">2018-06-11T03:29:00Z</dcterms:created>
  <dcterms:modified xsi:type="dcterms:W3CDTF">2021-12-09T11:11:29Z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