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adulancoweb\"/>
    </mc:Choice>
  </mc:AlternateContent>
  <xr:revisionPtr revIDLastSave="0" documentId="13_ncr:1_{B2F3F4C3-2FFB-45A8-8577-465C7DA63838}" xr6:coauthVersionLast="36" xr6:coauthVersionMax="36" xr10:uidLastSave="{00000000-0000-0000-0000-000000000000}"/>
  <bookViews>
    <workbookView xWindow="0" yWindow="0" windowWidth="24000" windowHeight="9405" xr2:uid="{721A6AF0-082B-45AF-9A61-766CEAC7BA04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9" i="1" l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3" i="1"/>
  <c r="N2" i="1"/>
  <c r="M28" i="1"/>
  <c r="M29" i="1"/>
  <c r="M30" i="1"/>
  <c r="M31" i="1"/>
  <c r="M32" i="1"/>
  <c r="M33" i="1"/>
  <c r="M34" i="1"/>
  <c r="M35" i="1"/>
  <c r="M36" i="1"/>
  <c r="M37" i="1"/>
  <c r="M38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" i="1"/>
  <c r="P8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F39" i="1" l="1"/>
  <c r="I26" i="1" l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" i="1"/>
  <c r="J3" i="1" s="1"/>
  <c r="I4" i="1"/>
  <c r="J4" i="1" s="1"/>
  <c r="I5" i="1"/>
  <c r="J5" i="1" s="1"/>
  <c r="I6" i="1"/>
  <c r="J6" i="1" s="1"/>
  <c r="I7" i="1"/>
  <c r="J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" i="1"/>
  <c r="J2" i="1" l="1"/>
  <c r="I39" i="1"/>
  <c r="J39" i="1" l="1"/>
  <c r="P2" i="1" s="1"/>
  <c r="L2" i="1" l="1"/>
  <c r="L39" i="1" l="1"/>
  <c r="N39" i="1"/>
</calcChain>
</file>

<file path=xl/sharedStrings.xml><?xml version="1.0" encoding="utf-8"?>
<sst xmlns="http://schemas.openxmlformats.org/spreadsheetml/2006/main" count="61" uniqueCount="56">
  <si>
    <t>Coletor</t>
  </si>
  <si>
    <t>Largura de aplicação</t>
  </si>
  <si>
    <t>Alternado direito</t>
  </si>
  <si>
    <t>Alternado esquerdo</t>
  </si>
  <si>
    <t>Contínuo</t>
  </si>
  <si>
    <t>Peso</t>
  </si>
  <si>
    <t>Coletores</t>
  </si>
  <si>
    <t>Rep.  1</t>
  </si>
  <si>
    <t>Total</t>
  </si>
  <si>
    <t>Média</t>
  </si>
  <si>
    <t>Col.  1</t>
  </si>
  <si>
    <t>Col.  2</t>
  </si>
  <si>
    <t>Col.  3</t>
  </si>
  <si>
    <t>Col.  4</t>
  </si>
  <si>
    <t>Col.  5</t>
  </si>
  <si>
    <t>Col.  6</t>
  </si>
  <si>
    <t>Col.  7</t>
  </si>
  <si>
    <t>Col.  8</t>
  </si>
  <si>
    <t>Col.  9</t>
  </si>
  <si>
    <t>Col.  10</t>
  </si>
  <si>
    <t>Col.  11</t>
  </si>
  <si>
    <t>Col.  12</t>
  </si>
  <si>
    <t>Col.  13</t>
  </si>
  <si>
    <t>Col.  14</t>
  </si>
  <si>
    <t>Col.  15</t>
  </si>
  <si>
    <t>Col.  16</t>
  </si>
  <si>
    <t>Col.  17</t>
  </si>
  <si>
    <t>Col.  18</t>
  </si>
  <si>
    <t>Col.  19</t>
  </si>
  <si>
    <t>Col.  20</t>
  </si>
  <si>
    <t>Col.  21</t>
  </si>
  <si>
    <t>Col.  22</t>
  </si>
  <si>
    <t>Col.  23</t>
  </si>
  <si>
    <t>Col.  24</t>
  </si>
  <si>
    <t>Col.  25</t>
  </si>
  <si>
    <t>Col.  26</t>
  </si>
  <si>
    <t>Col.  27</t>
  </si>
  <si>
    <t>Col.  28</t>
  </si>
  <si>
    <t>Col.  29</t>
  </si>
  <si>
    <t>Col.  30</t>
  </si>
  <si>
    <t>Col.  31</t>
  </si>
  <si>
    <t>Col.  32</t>
  </si>
  <si>
    <t>Col.  33</t>
  </si>
  <si>
    <t>Col.  34</t>
  </si>
  <si>
    <t>Col.  35</t>
  </si>
  <si>
    <t>Col.  36</t>
  </si>
  <si>
    <t>Col.  37</t>
  </si>
  <si>
    <t>VARI</t>
  </si>
  <si>
    <t>DP</t>
  </si>
  <si>
    <t>CV peso</t>
  </si>
  <si>
    <t>TL media / Nº colet</t>
  </si>
  <si>
    <t>"=&gt; Peso total (ou média tl) dividido pela qtde de coletores</t>
  </si>
  <si>
    <t>É a média (acima)</t>
  </si>
  <si>
    <t>Variância é o quadrado do peso total subtraindo média -&gt; Vari = (peso tl / média)^2</t>
  </si>
  <si>
    <t>ok</t>
  </si>
  <si>
    <t>não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</si>
</sst>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color indexed="8"/>
      <name val="Arial"/>
      <family val="2"/>
    </font>
    <font>
      <b/>
      <sz val="10"/>
      <color indexed="9"/>
      <name val="Arial"/>
      <family val="2"/>
    </font>
    <font>
      <u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2" fontId="0" fillId="0" borderId="0" xfId="0" applyNumberFormat="1"/>
    <xf numFmtId="0" fontId="2" fillId="3" borderId="1" xfId="0" applyFont="1" applyFill="1" applyBorder="1"/>
    <xf numFmtId="0" fontId="0" fillId="0" borderId="1" xfId="0" applyFill="1" applyBorder="1"/>
    <xf numFmtId="0" fontId="0" fillId="0" borderId="0" xfId="0" applyFill="1"/>
    <xf numFmtId="0" fontId="1" fillId="4" borderId="1" xfId="0" applyFont="1" applyFill="1" applyBorder="1" applyAlignment="1">
      <alignment horizontal="center" vertical="center" wrapText="1"/>
    </xf>
    <xf numFmtId="0" fontId="0" fillId="4" borderId="0" xfId="0" applyFill="1"/>
    <xf numFmtId="2" fontId="0" fillId="4" borderId="0" xfId="0" applyNumberFormat="1" applyFill="1"/>
    <xf numFmtId="0" fontId="2" fillId="3" borderId="2" xfId="0" applyFont="1" applyFill="1" applyBorder="1"/>
    <xf numFmtId="0" fontId="0" fillId="0" borderId="3" xfId="0" applyFill="1" applyBorder="1"/>
    <xf numFmtId="0" fontId="2" fillId="3" borderId="0" xfId="0" applyFont="1" applyFill="1" applyBorder="1"/>
    <xf numFmtId="2" fontId="0" fillId="0" borderId="0" xfId="0" applyNumberFormat="1" applyFill="1"/>
    <xf numFmtId="0" fontId="0" fillId="5" borderId="0" xfId="0" applyFill="1"/>
    <xf numFmtId="2" fontId="0" fillId="5" borderId="0" xfId="0" applyNumberFormat="1" applyFill="1"/>
    <xf numFmtId="0" fontId="0" fillId="6" borderId="0" xfId="0" applyFill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A8AD3-350A-4061-9173-0627EAD44C9F}">
  <sheetPr codeName="Planilha1"/>
  <dimension ref="A1:Q40"/>
  <sheetViews>
    <sheetView tabSelected="1" workbookViewId="0">
      <selection activeCell="S30" sqref="S30"/>
    </sheetView>
  </sheetViews>
  <sheetFormatPr defaultRowHeight="15" x14ac:dyDescent="0.25"/>
  <cols>
    <col min="1" max="1" width="7.5703125" bestFit="1" customWidth="1"/>
    <col min="2" max="2" width="14.5703125" style="5" customWidth="1"/>
    <col min="3" max="4" width="9.85546875" bestFit="1" customWidth="1"/>
    <col min="6" max="6" width="10.5703125" style="5" customWidth="1"/>
    <col min="7" max="7" width="14.28515625" customWidth="1"/>
    <col min="8" max="10" width="12" bestFit="1" customWidth="1"/>
    <col min="11" max="11" width="3.5703125" customWidth="1"/>
    <col min="15" max="15" width="3" customWidth="1"/>
    <col min="16" max="16" width="18.5703125" bestFit="1" customWidth="1"/>
  </cols>
  <sheetData>
    <row r="1" spans="1:17" ht="25.5" x14ac:dyDescent="0.25">
      <c r="A1" s="1" t="s">
        <v>0</v>
      </c>
      <c r="B1" s="6" t="s">
        <v>1</v>
      </c>
      <c r="C1" s="1" t="s">
        <v>2</v>
      </c>
      <c r="D1" s="1" t="s">
        <v>3</v>
      </c>
      <c r="E1" s="1" t="s">
        <v>4</v>
      </c>
      <c r="F1" s="6" t="s">
        <v>5</v>
      </c>
      <c r="G1" s="3" t="s">
        <v>6</v>
      </c>
      <c r="H1" s="3" t="s">
        <v>7</v>
      </c>
      <c r="I1" s="3" t="s">
        <v>8</v>
      </c>
      <c r="J1" s="3" t="s">
        <v>9</v>
      </c>
      <c r="L1" s="9" t="s">
        <v>47</v>
      </c>
      <c r="M1" s="9" t="s">
        <v>48</v>
      </c>
      <c r="N1" s="9" t="s">
        <v>49</v>
      </c>
      <c r="P1" s="11" t="s">
        <v>50</v>
      </c>
    </row>
    <row r="2" spans="1:17" x14ac:dyDescent="0.25">
      <c r="A2">
        <v>1</v>
      </c>
      <c r="B2" s="7">
        <v>0.47</v>
      </c>
      <c r="C2" s="2">
        <v>0</v>
      </c>
      <c r="D2" s="2">
        <v>0</v>
      </c>
      <c r="E2" s="2">
        <v>0</v>
      </c>
      <c r="F2" s="8">
        <v>1</v>
      </c>
      <c r="G2" s="3" t="s">
        <v>10</v>
      </c>
      <c r="H2" s="4">
        <v>1</v>
      </c>
      <c r="I2" s="4">
        <f t="shared" ref="I2:I38" si="0">SUM($H2:$H2)</f>
        <v>1</v>
      </c>
      <c r="J2" s="4">
        <f>ROUND(I2/1,2)</f>
        <v>1</v>
      </c>
      <c r="L2" s="2">
        <f>POWER($H2-$P$2,2)/$A$38</f>
        <v>13.877718918918919</v>
      </c>
      <c r="M2" s="2">
        <f>SQRT(($H2-$P$2)^2/$A$38)</f>
        <v>3.7252810523393962</v>
      </c>
      <c r="N2" s="5">
        <f>ROUND(($M2/$P$2)*100,2)</f>
        <v>15.75</v>
      </c>
      <c r="P2" s="15">
        <f>ROUND(J39/A38,2)</f>
        <v>23.66</v>
      </c>
      <c r="Q2" t="s">
        <v>51</v>
      </c>
    </row>
    <row r="3" spans="1:17" x14ac:dyDescent="0.25">
      <c r="A3">
        <v>2</v>
      </c>
      <c r="B3" s="7">
        <v>0.94</v>
      </c>
      <c r="C3" s="2">
        <v>0</v>
      </c>
      <c r="D3" s="2">
        <v>0</v>
      </c>
      <c r="E3" s="2">
        <v>0.61920639509959086</v>
      </c>
      <c r="F3" s="8">
        <v>2.333333333333333</v>
      </c>
      <c r="G3" s="3" t="s">
        <v>11</v>
      </c>
      <c r="H3" s="4">
        <v>2.333333333333333</v>
      </c>
      <c r="I3" s="4">
        <f t="shared" si="0"/>
        <v>2.333333333333333</v>
      </c>
      <c r="J3" s="4">
        <f t="shared" ref="J3:J38" si="1">ROUND(I3/1,2)</f>
        <v>2.33</v>
      </c>
      <c r="L3" s="2">
        <f t="shared" ref="L3:L38" si="2">POWER($H3-$P$2,2)/$A$38</f>
        <v>12.292613813813816</v>
      </c>
      <c r="M3" s="2">
        <f t="shared" ref="M3:M38" si="3">SQRT(($H3-$P$2)^2/$A$38)</f>
        <v>3.5060824025989201</v>
      </c>
      <c r="N3" s="5">
        <f>ROUND(($M3/$P$2)*100,2)</f>
        <v>14.82</v>
      </c>
      <c r="P3" t="s">
        <v>52</v>
      </c>
    </row>
    <row r="4" spans="1:17" x14ac:dyDescent="0.25">
      <c r="A4">
        <v>3</v>
      </c>
      <c r="B4" s="7">
        <v>1.41</v>
      </c>
      <c r="C4" s="2">
        <v>0.20093396839547858</v>
      </c>
      <c r="D4" s="2">
        <v>1.9182256083512268E-14</v>
      </c>
      <c r="E4" s="2">
        <v>0.19783561479942052</v>
      </c>
      <c r="F4" s="8">
        <v>3.6666666666666665</v>
      </c>
      <c r="G4" s="3" t="s">
        <v>12</v>
      </c>
      <c r="H4" s="4">
        <v>3.6666666666666665</v>
      </c>
      <c r="I4" s="4">
        <f t="shared" si="0"/>
        <v>3.6666666666666665</v>
      </c>
      <c r="J4" s="4">
        <f t="shared" si="1"/>
        <v>3.67</v>
      </c>
      <c r="L4" s="2">
        <f t="shared" si="2"/>
        <v>10.803604804804802</v>
      </c>
      <c r="M4" s="2">
        <f t="shared" si="3"/>
        <v>3.2868837528584431</v>
      </c>
      <c r="N4" s="5">
        <f t="shared" ref="N4:N38" si="4">ROUND(($M4/$P$2)*100,2)</f>
        <v>13.89</v>
      </c>
    </row>
    <row r="5" spans="1:17" x14ac:dyDescent="0.25">
      <c r="A5">
        <v>4</v>
      </c>
      <c r="B5" s="7">
        <v>1.88</v>
      </c>
      <c r="C5" s="2">
        <v>1.3709581267620352</v>
      </c>
      <c r="D5" s="2">
        <v>1.0489331158630635</v>
      </c>
      <c r="E5" s="2">
        <v>2.1405966566717001</v>
      </c>
      <c r="F5" s="8">
        <v>5</v>
      </c>
      <c r="G5" s="3" t="s">
        <v>13</v>
      </c>
      <c r="H5" s="4">
        <v>5</v>
      </c>
      <c r="I5" s="4">
        <f t="shared" si="0"/>
        <v>5</v>
      </c>
      <c r="J5" s="4">
        <f t="shared" si="1"/>
        <v>5</v>
      </c>
      <c r="L5" s="2">
        <f t="shared" si="2"/>
        <v>9.4106918918918918</v>
      </c>
      <c r="M5" s="2">
        <f t="shared" si="3"/>
        <v>3.067685103117967</v>
      </c>
      <c r="N5" s="5">
        <f t="shared" si="4"/>
        <v>12.97</v>
      </c>
      <c r="P5" t="s">
        <v>53</v>
      </c>
    </row>
    <row r="6" spans="1:17" x14ac:dyDescent="0.25">
      <c r="A6">
        <v>5</v>
      </c>
      <c r="B6" s="7">
        <v>2.35</v>
      </c>
      <c r="C6" s="2">
        <v>0.15781479759081449</v>
      </c>
      <c r="D6" s="2">
        <v>1.6175875659888976</v>
      </c>
      <c r="E6" s="2">
        <v>1.1394248811456602</v>
      </c>
      <c r="F6" s="8">
        <v>7.6666666666666661</v>
      </c>
      <c r="G6" s="3" t="s">
        <v>14</v>
      </c>
      <c r="H6" s="4">
        <v>7.6666666666666661</v>
      </c>
      <c r="I6" s="4">
        <f t="shared" si="0"/>
        <v>7.6666666666666661</v>
      </c>
      <c r="J6" s="4">
        <f t="shared" si="1"/>
        <v>7.67</v>
      </c>
      <c r="L6" s="2">
        <f t="shared" si="2"/>
        <v>6.9131543543543552</v>
      </c>
      <c r="M6" s="2">
        <f t="shared" si="3"/>
        <v>2.6292878036370144</v>
      </c>
      <c r="N6" s="5">
        <f t="shared" si="4"/>
        <v>11.11</v>
      </c>
    </row>
    <row r="7" spans="1:17" x14ac:dyDescent="0.25">
      <c r="A7">
        <v>6</v>
      </c>
      <c r="B7" s="7">
        <v>2.82</v>
      </c>
      <c r="C7" s="2">
        <v>3.3789471659996853</v>
      </c>
      <c r="D7" s="2">
        <v>2.2146592694504763</v>
      </c>
      <c r="E7" s="2">
        <v>3.2841109314570835</v>
      </c>
      <c r="F7" s="8">
        <v>10.333333333333332</v>
      </c>
      <c r="G7" s="3" t="s">
        <v>15</v>
      </c>
      <c r="H7" s="4">
        <v>10.333333333333332</v>
      </c>
      <c r="I7" s="4">
        <f t="shared" si="0"/>
        <v>10.333333333333332</v>
      </c>
      <c r="J7" s="4">
        <f t="shared" si="1"/>
        <v>10.33</v>
      </c>
      <c r="L7" s="2">
        <f t="shared" si="2"/>
        <v>4.8000012012012023</v>
      </c>
      <c r="M7" s="2">
        <f t="shared" si="3"/>
        <v>2.1908905041560618</v>
      </c>
      <c r="N7" s="5">
        <f t="shared" si="4"/>
        <v>9.26</v>
      </c>
      <c r="P7" t="s">
        <v>48</v>
      </c>
    </row>
    <row r="8" spans="1:17" x14ac:dyDescent="0.25">
      <c r="A8">
        <v>7</v>
      </c>
      <c r="B8" s="7">
        <v>3.29</v>
      </c>
      <c r="C8" s="2">
        <v>1.918183039037282</v>
      </c>
      <c r="D8" s="2">
        <v>5.0107965882348191</v>
      </c>
      <c r="E8" s="2">
        <v>3.254002195095492</v>
      </c>
      <c r="F8" s="8">
        <v>13</v>
      </c>
      <c r="G8" s="3" t="s">
        <v>16</v>
      </c>
      <c r="H8" s="4">
        <v>13</v>
      </c>
      <c r="I8" s="4">
        <f t="shared" si="0"/>
        <v>13</v>
      </c>
      <c r="J8" s="4">
        <f t="shared" si="1"/>
        <v>13</v>
      </c>
      <c r="L8" s="2">
        <f t="shared" si="2"/>
        <v>3.0712324324324323</v>
      </c>
      <c r="M8" s="2">
        <f t="shared" si="3"/>
        <v>1.7524932046751087</v>
      </c>
      <c r="N8" s="5">
        <f t="shared" si="4"/>
        <v>7.41</v>
      </c>
      <c r="P8">
        <f>SQRT(L39)</f>
        <v>18.966205507463833</v>
      </c>
    </row>
    <row r="9" spans="1:17" x14ac:dyDescent="0.25">
      <c r="A9">
        <v>8</v>
      </c>
      <c r="B9" s="7">
        <v>3.76</v>
      </c>
      <c r="C9" s="2">
        <v>4.9848215958694961</v>
      </c>
      <c r="D9" s="2">
        <v>3.6242711619557508</v>
      </c>
      <c r="E9" s="2">
        <v>2.3309821010966099</v>
      </c>
      <c r="F9" s="8">
        <v>20.333333333333332</v>
      </c>
      <c r="G9" s="3" t="s">
        <v>17</v>
      </c>
      <c r="H9" s="4">
        <v>20.333333333333332</v>
      </c>
      <c r="I9" s="4">
        <f t="shared" si="0"/>
        <v>20.333333333333332</v>
      </c>
      <c r="J9" s="4">
        <f t="shared" si="1"/>
        <v>20.329999999999998</v>
      </c>
      <c r="L9" s="2">
        <f t="shared" si="2"/>
        <v>0.29910030030030055</v>
      </c>
      <c r="M9" s="2">
        <f t="shared" si="3"/>
        <v>0.54690063110248877</v>
      </c>
      <c r="N9" s="5">
        <f t="shared" si="4"/>
        <v>2.31</v>
      </c>
    </row>
    <row r="10" spans="1:17" x14ac:dyDescent="0.25">
      <c r="A10">
        <v>9</v>
      </c>
      <c r="B10" s="7">
        <v>4.2300000000000004</v>
      </c>
      <c r="C10" s="2">
        <v>9.7298608178099713</v>
      </c>
      <c r="D10" s="2">
        <v>0.47934985449323175</v>
      </c>
      <c r="E10" s="2">
        <v>5.4819120807913722</v>
      </c>
      <c r="F10" s="8">
        <v>27.666666666666664</v>
      </c>
      <c r="G10" s="3" t="s">
        <v>18</v>
      </c>
      <c r="H10" s="4">
        <v>27.666666666666664</v>
      </c>
      <c r="I10" s="4">
        <f t="shared" si="0"/>
        <v>27.666666666666664</v>
      </c>
      <c r="J10" s="4">
        <f t="shared" si="1"/>
        <v>27.67</v>
      </c>
      <c r="L10" s="2">
        <f t="shared" si="2"/>
        <v>0.43387507507507456</v>
      </c>
      <c r="M10" s="2">
        <f t="shared" si="3"/>
        <v>0.65869194247013119</v>
      </c>
      <c r="N10" s="5">
        <f t="shared" si="4"/>
        <v>2.78</v>
      </c>
    </row>
    <row r="11" spans="1:17" x14ac:dyDescent="0.25">
      <c r="A11">
        <v>10</v>
      </c>
      <c r="B11" s="7">
        <v>4.7</v>
      </c>
      <c r="C11" s="2">
        <v>12.93653792588495</v>
      </c>
      <c r="D11" s="2">
        <v>4.9925222092339103</v>
      </c>
      <c r="E11" s="2">
        <v>9.280636269150019</v>
      </c>
      <c r="F11" s="8">
        <v>35</v>
      </c>
      <c r="G11" s="3" t="s">
        <v>19</v>
      </c>
      <c r="H11" s="4">
        <v>35</v>
      </c>
      <c r="I11" s="4">
        <f t="shared" si="0"/>
        <v>35</v>
      </c>
      <c r="J11" s="4">
        <f t="shared" si="1"/>
        <v>35</v>
      </c>
      <c r="L11" s="2">
        <f t="shared" si="2"/>
        <v>3.4755567567567565</v>
      </c>
      <c r="M11" s="2">
        <f t="shared" si="3"/>
        <v>1.8642845160427515</v>
      </c>
      <c r="N11" s="5">
        <f t="shared" si="4"/>
        <v>7.88</v>
      </c>
    </row>
    <row r="12" spans="1:17" x14ac:dyDescent="0.25">
      <c r="A12">
        <v>11</v>
      </c>
      <c r="B12" s="7">
        <v>5.17</v>
      </c>
      <c r="C12" s="2">
        <v>15.742827080904249</v>
      </c>
      <c r="D12" s="2">
        <v>8.0957542626321892</v>
      </c>
      <c r="E12" s="2">
        <v>12.369517014961634</v>
      </c>
      <c r="F12" s="8">
        <v>36.5</v>
      </c>
      <c r="G12" s="3" t="s">
        <v>20</v>
      </c>
      <c r="H12" s="4">
        <v>36.5</v>
      </c>
      <c r="I12" s="4">
        <f t="shared" si="0"/>
        <v>36.5</v>
      </c>
      <c r="J12" s="4">
        <f t="shared" si="1"/>
        <v>36.5</v>
      </c>
      <c r="L12" s="2">
        <f t="shared" si="2"/>
        <v>4.455827027027027</v>
      </c>
      <c r="M12" s="2">
        <f t="shared" si="3"/>
        <v>2.1108829970007874</v>
      </c>
      <c r="N12" s="5">
        <f t="shared" si="4"/>
        <v>8.92</v>
      </c>
    </row>
    <row r="13" spans="1:17" x14ac:dyDescent="0.25">
      <c r="A13">
        <v>12</v>
      </c>
      <c r="B13" s="7">
        <v>5.64</v>
      </c>
      <c r="C13" s="2">
        <v>17.997834402287335</v>
      </c>
      <c r="D13" s="2">
        <v>9.5144855312160974</v>
      </c>
      <c r="E13" s="2">
        <v>14.414050831416183</v>
      </c>
      <c r="F13" s="8">
        <v>38</v>
      </c>
      <c r="G13" s="3" t="s">
        <v>21</v>
      </c>
      <c r="H13" s="4">
        <v>38</v>
      </c>
      <c r="I13" s="4">
        <f t="shared" si="0"/>
        <v>38</v>
      </c>
      <c r="J13" s="4">
        <f t="shared" si="1"/>
        <v>38</v>
      </c>
      <c r="L13" s="2">
        <f t="shared" si="2"/>
        <v>5.5577189189189182</v>
      </c>
      <c r="M13" s="2">
        <f t="shared" si="3"/>
        <v>2.3574814779588236</v>
      </c>
      <c r="N13" s="5">
        <f t="shared" si="4"/>
        <v>9.9600000000000009</v>
      </c>
    </row>
    <row r="14" spans="1:17" x14ac:dyDescent="0.25">
      <c r="A14">
        <v>13</v>
      </c>
      <c r="B14" s="7">
        <v>6.11</v>
      </c>
      <c r="C14" s="2">
        <v>18.433920251260282</v>
      </c>
      <c r="D14" s="2">
        <v>9.8630033306184117</v>
      </c>
      <c r="E14" s="2">
        <v>14.963518147194909</v>
      </c>
      <c r="F14" s="8">
        <v>39.5</v>
      </c>
      <c r="G14" s="3" t="s">
        <v>22</v>
      </c>
      <c r="H14" s="4">
        <v>39.5</v>
      </c>
      <c r="I14" s="4">
        <f t="shared" si="0"/>
        <v>39.5</v>
      </c>
      <c r="J14" s="4">
        <f t="shared" si="1"/>
        <v>39.5</v>
      </c>
      <c r="L14" s="2">
        <f t="shared" si="2"/>
        <v>6.7812324324324322</v>
      </c>
      <c r="M14" s="2">
        <f t="shared" si="3"/>
        <v>2.6040799589168593</v>
      </c>
      <c r="N14" s="5">
        <f t="shared" si="4"/>
        <v>11.01</v>
      </c>
    </row>
    <row r="15" spans="1:17" x14ac:dyDescent="0.25">
      <c r="A15">
        <v>14</v>
      </c>
      <c r="B15" s="7">
        <v>6.58</v>
      </c>
      <c r="C15" s="2">
        <v>17.685077957322576</v>
      </c>
      <c r="D15" s="2">
        <v>8.1367474409533447</v>
      </c>
      <c r="E15" s="2">
        <v>14.139442396802989</v>
      </c>
      <c r="F15" s="8">
        <v>41</v>
      </c>
      <c r="G15" s="3" t="s">
        <v>23</v>
      </c>
      <c r="H15" s="4">
        <v>41</v>
      </c>
      <c r="I15" s="4">
        <f t="shared" si="0"/>
        <v>41</v>
      </c>
      <c r="J15" s="4">
        <f t="shared" si="1"/>
        <v>41</v>
      </c>
      <c r="L15" s="2">
        <f t="shared" si="2"/>
        <v>8.1263675675675664</v>
      </c>
      <c r="M15" s="2">
        <f t="shared" si="3"/>
        <v>2.850678439874895</v>
      </c>
      <c r="N15" s="5">
        <f t="shared" si="4"/>
        <v>12.05</v>
      </c>
    </row>
    <row r="16" spans="1:17" x14ac:dyDescent="0.25">
      <c r="A16">
        <v>15</v>
      </c>
      <c r="B16" s="7">
        <v>7.05</v>
      </c>
      <c r="C16" s="2">
        <v>15.989822628143834</v>
      </c>
      <c r="D16" s="2">
        <v>5.0933203742192479</v>
      </c>
      <c r="E16" s="2">
        <v>12.424966147770828</v>
      </c>
      <c r="F16" s="8">
        <v>42.5</v>
      </c>
      <c r="G16" s="3" t="s">
        <v>24</v>
      </c>
      <c r="H16" s="4">
        <v>42.5</v>
      </c>
      <c r="I16" s="4">
        <f t="shared" si="0"/>
        <v>42.5</v>
      </c>
      <c r="J16" s="4">
        <f t="shared" si="1"/>
        <v>42.5</v>
      </c>
      <c r="L16" s="2">
        <f t="shared" si="2"/>
        <v>9.5931243243243252</v>
      </c>
      <c r="M16" s="2">
        <f t="shared" si="3"/>
        <v>3.0972769208329316</v>
      </c>
      <c r="N16" s="5">
        <f t="shared" si="4"/>
        <v>13.09</v>
      </c>
    </row>
    <row r="17" spans="1:16" x14ac:dyDescent="0.25">
      <c r="A17">
        <v>16</v>
      </c>
      <c r="B17" s="7">
        <v>7.52</v>
      </c>
      <c r="C17" s="2">
        <v>13.256153549680638</v>
      </c>
      <c r="D17" s="2">
        <v>1.7246484440005987</v>
      </c>
      <c r="E17" s="2">
        <v>10.844193866369499</v>
      </c>
      <c r="F17" s="8">
        <v>44</v>
      </c>
      <c r="G17" s="3" t="s">
        <v>25</v>
      </c>
      <c r="H17" s="4">
        <v>44</v>
      </c>
      <c r="I17" s="4">
        <f t="shared" si="0"/>
        <v>44</v>
      </c>
      <c r="J17" s="4">
        <f t="shared" si="1"/>
        <v>44</v>
      </c>
      <c r="L17" s="2">
        <f t="shared" si="2"/>
        <v>11.181502702702703</v>
      </c>
      <c r="M17" s="2">
        <f t="shared" si="3"/>
        <v>3.3438754017909673</v>
      </c>
      <c r="N17" s="5">
        <f t="shared" si="4"/>
        <v>14.13</v>
      </c>
    </row>
    <row r="18" spans="1:16" x14ac:dyDescent="0.25">
      <c r="A18">
        <v>17</v>
      </c>
      <c r="B18" s="7">
        <v>7.99</v>
      </c>
      <c r="C18" s="2">
        <v>10.171574849718779</v>
      </c>
      <c r="D18" s="2">
        <v>4.045188228031515</v>
      </c>
      <c r="E18" s="2">
        <v>10.013422982881686</v>
      </c>
      <c r="F18" s="8">
        <v>46</v>
      </c>
      <c r="G18" s="3" t="s">
        <v>26</v>
      </c>
      <c r="H18" s="4">
        <v>46</v>
      </c>
      <c r="I18" s="4">
        <f t="shared" si="0"/>
        <v>46</v>
      </c>
      <c r="J18" s="4">
        <f t="shared" si="1"/>
        <v>46</v>
      </c>
      <c r="L18" s="2">
        <f t="shared" si="2"/>
        <v>13.488529729729731</v>
      </c>
      <c r="M18" s="2">
        <f t="shared" si="3"/>
        <v>3.6726733764016819</v>
      </c>
      <c r="N18" s="5">
        <f t="shared" si="4"/>
        <v>15.52</v>
      </c>
    </row>
    <row r="19" spans="1:16" x14ac:dyDescent="0.25">
      <c r="A19">
        <v>18</v>
      </c>
      <c r="B19" s="7">
        <v>8.4600000000000009</v>
      </c>
      <c r="C19" s="2">
        <v>8.8946601579297777</v>
      </c>
      <c r="D19" s="2">
        <v>8.5169429928484721</v>
      </c>
      <c r="E19" s="2">
        <v>10.739384066066622</v>
      </c>
      <c r="F19" s="8">
        <v>48</v>
      </c>
      <c r="G19" s="3" t="s">
        <v>27</v>
      </c>
      <c r="H19" s="4">
        <v>48</v>
      </c>
      <c r="I19" s="4">
        <f t="shared" si="0"/>
        <v>48</v>
      </c>
      <c r="J19" s="4">
        <f t="shared" si="1"/>
        <v>48</v>
      </c>
      <c r="L19" s="2">
        <f t="shared" si="2"/>
        <v>16.011772972972974</v>
      </c>
      <c r="M19" s="2">
        <f t="shared" si="3"/>
        <v>4.0014713510123965</v>
      </c>
      <c r="N19" s="5">
        <f t="shared" si="4"/>
        <v>16.91</v>
      </c>
    </row>
    <row r="20" spans="1:16" x14ac:dyDescent="0.25">
      <c r="A20">
        <v>19</v>
      </c>
      <c r="B20" s="7">
        <v>8.93</v>
      </c>
      <c r="C20" s="2">
        <v>9.9478761413005081</v>
      </c>
      <c r="D20" s="2">
        <v>12.919423272010938</v>
      </c>
      <c r="E20" s="2">
        <v>13.375423633882793</v>
      </c>
      <c r="F20" s="8">
        <v>50</v>
      </c>
      <c r="G20" s="3" t="s">
        <v>28</v>
      </c>
      <c r="H20" s="4">
        <v>50</v>
      </c>
      <c r="I20" s="4">
        <f t="shared" si="0"/>
        <v>50</v>
      </c>
      <c r="J20" s="4">
        <f t="shared" si="1"/>
        <v>50</v>
      </c>
      <c r="L20" s="2">
        <f t="shared" si="2"/>
        <v>18.751232432432435</v>
      </c>
      <c r="M20" s="2">
        <f t="shared" si="3"/>
        <v>4.3302693256231111</v>
      </c>
      <c r="N20" s="5">
        <f t="shared" si="4"/>
        <v>18.3</v>
      </c>
      <c r="P20" s="16"/>
    </row>
    <row r="21" spans="1:16" x14ac:dyDescent="0.25">
      <c r="A21">
        <v>20</v>
      </c>
      <c r="B21" s="7">
        <v>9.4</v>
      </c>
      <c r="C21" s="2">
        <v>12.839176131104891</v>
      </c>
      <c r="D21" s="2">
        <v>17.749074161513569</v>
      </c>
      <c r="E21" s="2">
        <v>17.062463136987724</v>
      </c>
      <c r="F21" s="8">
        <v>52</v>
      </c>
      <c r="G21" s="3" t="s">
        <v>29</v>
      </c>
      <c r="H21" s="4">
        <v>52</v>
      </c>
      <c r="I21" s="4">
        <f t="shared" si="0"/>
        <v>52</v>
      </c>
      <c r="J21" s="4">
        <f t="shared" si="1"/>
        <v>52</v>
      </c>
      <c r="L21" s="2">
        <f t="shared" si="2"/>
        <v>21.706908108108106</v>
      </c>
      <c r="M21" s="2">
        <f t="shared" si="3"/>
        <v>4.6590673002338256</v>
      </c>
      <c r="N21" s="5">
        <f t="shared" si="4"/>
        <v>19.690000000000001</v>
      </c>
    </row>
    <row r="22" spans="1:16" x14ac:dyDescent="0.25">
      <c r="A22">
        <v>21</v>
      </c>
      <c r="B22" s="7">
        <v>9.8699999999999992</v>
      </c>
      <c r="C22" s="2">
        <v>16.633159375896739</v>
      </c>
      <c r="D22" s="2">
        <v>22.664365629502079</v>
      </c>
      <c r="E22" s="2">
        <v>21.242615452650234</v>
      </c>
      <c r="F22" s="8">
        <v>54</v>
      </c>
      <c r="G22" s="3" t="s">
        <v>30</v>
      </c>
      <c r="H22" s="4">
        <v>54</v>
      </c>
      <c r="I22" s="4">
        <f t="shared" si="0"/>
        <v>54</v>
      </c>
      <c r="J22" s="4">
        <f t="shared" si="1"/>
        <v>54</v>
      </c>
      <c r="L22" s="2">
        <f t="shared" si="2"/>
        <v>24.878799999999998</v>
      </c>
      <c r="M22" s="2">
        <f t="shared" si="3"/>
        <v>4.9878652748445402</v>
      </c>
      <c r="N22" s="5">
        <f t="shared" si="4"/>
        <v>21.08</v>
      </c>
    </row>
    <row r="23" spans="1:16" x14ac:dyDescent="0.25">
      <c r="A23">
        <v>22</v>
      </c>
      <c r="B23" s="7">
        <v>10.34</v>
      </c>
      <c r="C23" s="2">
        <v>20.808403963378847</v>
      </c>
      <c r="D23" s="2">
        <v>27.740997578598808</v>
      </c>
      <c r="E23" s="2">
        <v>25.614707910254918</v>
      </c>
      <c r="F23" s="8">
        <v>56</v>
      </c>
      <c r="G23" s="3" t="s">
        <v>31</v>
      </c>
      <c r="H23" s="4">
        <v>56</v>
      </c>
      <c r="I23" s="4">
        <f t="shared" si="0"/>
        <v>56</v>
      </c>
      <c r="J23" s="4">
        <f t="shared" si="1"/>
        <v>56</v>
      </c>
      <c r="L23" s="2">
        <f t="shared" si="2"/>
        <v>28.266908108108115</v>
      </c>
      <c r="M23" s="2">
        <f t="shared" si="3"/>
        <v>5.3166632494552557</v>
      </c>
      <c r="N23" s="5">
        <f t="shared" si="4"/>
        <v>22.47</v>
      </c>
    </row>
    <row r="24" spans="1:16" x14ac:dyDescent="0.25">
      <c r="A24">
        <v>23</v>
      </c>
      <c r="B24" s="7">
        <v>10.81</v>
      </c>
      <c r="C24" s="2">
        <v>25.010337088116092</v>
      </c>
      <c r="D24" s="2">
        <v>32.775467589174099</v>
      </c>
      <c r="E24" s="2">
        <v>30.137013313572513</v>
      </c>
      <c r="F24" s="8">
        <v>47.333333333333336</v>
      </c>
      <c r="G24" s="3" t="s">
        <v>32</v>
      </c>
      <c r="H24" s="4">
        <v>47.333333333333336</v>
      </c>
      <c r="I24" s="4">
        <f t="shared" si="0"/>
        <v>47.333333333333336</v>
      </c>
      <c r="J24" s="4">
        <f t="shared" si="1"/>
        <v>47.33</v>
      </c>
      <c r="L24" s="2">
        <f t="shared" si="2"/>
        <v>15.146667867867871</v>
      </c>
      <c r="M24" s="2">
        <f t="shared" si="3"/>
        <v>3.8918720261421584</v>
      </c>
      <c r="N24" s="5">
        <f t="shared" si="4"/>
        <v>16.45</v>
      </c>
    </row>
    <row r="25" spans="1:16" x14ac:dyDescent="0.25">
      <c r="A25">
        <v>24</v>
      </c>
      <c r="B25" s="7">
        <v>11.28</v>
      </c>
      <c r="C25" s="2">
        <v>29.145421800939886</v>
      </c>
      <c r="D25" s="2">
        <v>37.813041920343679</v>
      </c>
      <c r="E25" s="2">
        <v>34.670783010189474</v>
      </c>
      <c r="F25" s="8">
        <v>38.666666666666671</v>
      </c>
      <c r="G25" s="3" t="s">
        <v>33</v>
      </c>
      <c r="H25" s="4">
        <v>38.666666666666671</v>
      </c>
      <c r="I25" s="4">
        <f t="shared" si="0"/>
        <v>38.666666666666671</v>
      </c>
      <c r="J25" s="4">
        <f t="shared" si="1"/>
        <v>38.67</v>
      </c>
      <c r="L25" s="2">
        <f t="shared" si="2"/>
        <v>6.0864876876876917</v>
      </c>
      <c r="M25" s="2">
        <f t="shared" si="3"/>
        <v>2.4670808028290625</v>
      </c>
      <c r="N25" s="5">
        <f t="shared" si="4"/>
        <v>10.43</v>
      </c>
    </row>
    <row r="26" spans="1:16" x14ac:dyDescent="0.25">
      <c r="A26">
        <v>25</v>
      </c>
      <c r="B26" s="7">
        <v>11.75</v>
      </c>
      <c r="C26" s="2">
        <v>33.20324385129814</v>
      </c>
      <c r="D26" s="2">
        <v>42.732196678060404</v>
      </c>
      <c r="E26" s="2">
        <v>39.109220554798803</v>
      </c>
      <c r="F26" s="8">
        <v>30</v>
      </c>
      <c r="G26" s="3" t="s">
        <v>34</v>
      </c>
      <c r="H26" s="4">
        <v>30</v>
      </c>
      <c r="I26" s="4">
        <f t="shared" si="0"/>
        <v>30</v>
      </c>
      <c r="J26" s="4">
        <f t="shared" si="1"/>
        <v>30</v>
      </c>
      <c r="L26" s="2">
        <f t="shared" si="2"/>
        <v>1.0863675675675675</v>
      </c>
      <c r="M26" s="2">
        <f t="shared" si="3"/>
        <v>1.0422895795159652</v>
      </c>
      <c r="N26" s="5">
        <f t="shared" si="4"/>
        <v>4.41</v>
      </c>
    </row>
    <row r="27" spans="1:16" x14ac:dyDescent="0.25">
      <c r="A27">
        <v>26</v>
      </c>
      <c r="B27" s="7">
        <v>12.22</v>
      </c>
      <c r="C27" s="2">
        <v>37.157392343759213</v>
      </c>
      <c r="D27" s="2">
        <v>47.430412685222336</v>
      </c>
      <c r="E27" s="2">
        <v>43.41984566393154</v>
      </c>
      <c r="F27" s="8">
        <v>23.666666666666668</v>
      </c>
      <c r="G27" s="3" t="s">
        <v>35</v>
      </c>
      <c r="H27" s="4">
        <v>23.666666666666668</v>
      </c>
      <c r="I27" s="4">
        <f t="shared" si="0"/>
        <v>23.666666666666668</v>
      </c>
      <c r="J27" s="4">
        <f t="shared" si="1"/>
        <v>23.67</v>
      </c>
      <c r="L27" s="2">
        <f t="shared" si="2"/>
        <v>1.2012012012015767E-6</v>
      </c>
      <c r="M27" s="2">
        <f t="shared" si="3"/>
        <v>1.0959932487025533E-3</v>
      </c>
      <c r="N27" s="5">
        <f t="shared" si="4"/>
        <v>0</v>
      </c>
    </row>
    <row r="28" spans="1:16" x14ac:dyDescent="0.25">
      <c r="A28">
        <v>27</v>
      </c>
      <c r="B28" s="7">
        <v>12.69</v>
      </c>
      <c r="C28" s="2">
        <v>40.972818344856506</v>
      </c>
      <c r="D28" s="2">
        <v>51.860987663725474</v>
      </c>
      <c r="E28" s="2">
        <v>47.581023530455347</v>
      </c>
      <c r="F28" s="8">
        <v>17.333333333333336</v>
      </c>
      <c r="G28" s="3" t="s">
        <v>36</v>
      </c>
      <c r="H28" s="4">
        <v>17.333333333333336</v>
      </c>
      <c r="I28" s="4">
        <f t="shared" si="0"/>
        <v>17.333333333333336</v>
      </c>
      <c r="J28" s="4">
        <f t="shared" si="1"/>
        <v>17.329999999999998</v>
      </c>
      <c r="L28" s="2">
        <f t="shared" si="2"/>
        <v>1.0818030030030024</v>
      </c>
      <c r="M28" s="2">
        <f>SQRT(($H28-$P$2)^2/$A$38)</f>
        <v>1.0400975930185601</v>
      </c>
      <c r="N28" s="5">
        <f t="shared" si="4"/>
        <v>4.4000000000000004</v>
      </c>
    </row>
    <row r="29" spans="1:16" x14ac:dyDescent="0.25">
      <c r="A29">
        <v>28</v>
      </c>
      <c r="B29" s="7">
        <v>13.16</v>
      </c>
      <c r="C29" s="2">
        <v>44.772380624055515</v>
      </c>
      <c r="D29" s="2">
        <v>56.058561031842892</v>
      </c>
      <c r="E29" s="2">
        <v>51.562724723490369</v>
      </c>
      <c r="F29" s="8">
        <v>11</v>
      </c>
      <c r="G29" s="3" t="s">
        <v>37</v>
      </c>
      <c r="H29" s="4">
        <v>11</v>
      </c>
      <c r="I29" s="4">
        <f t="shared" si="0"/>
        <v>11</v>
      </c>
      <c r="J29" s="4">
        <f t="shared" si="1"/>
        <v>11</v>
      </c>
      <c r="L29" s="2">
        <f t="shared" si="2"/>
        <v>4.3317729729729733</v>
      </c>
      <c r="M29" s="2">
        <f t="shared" si="3"/>
        <v>2.0812911792858233</v>
      </c>
      <c r="N29" s="5">
        <f t="shared" si="4"/>
        <v>8.8000000000000007</v>
      </c>
    </row>
    <row r="30" spans="1:16" x14ac:dyDescent="0.25">
      <c r="A30">
        <v>29</v>
      </c>
      <c r="B30" s="7">
        <v>13.63</v>
      </c>
      <c r="C30" s="2">
        <v>48.517854962139438</v>
      </c>
      <c r="D30" s="2">
        <v>60.038361236863594</v>
      </c>
      <c r="E30" s="2">
        <v>55.398005019220456</v>
      </c>
      <c r="F30" s="8">
        <v>9</v>
      </c>
      <c r="G30" s="3" t="s">
        <v>38</v>
      </c>
      <c r="H30" s="4">
        <v>9</v>
      </c>
      <c r="I30" s="4">
        <f t="shared" si="0"/>
        <v>9</v>
      </c>
      <c r="J30" s="4">
        <f t="shared" si="1"/>
        <v>9</v>
      </c>
      <c r="L30" s="2">
        <f t="shared" si="2"/>
        <v>5.80852972972973</v>
      </c>
      <c r="M30" s="2">
        <f t="shared" si="3"/>
        <v>2.4100891538965379</v>
      </c>
      <c r="N30" s="5">
        <f t="shared" si="4"/>
        <v>10.19</v>
      </c>
    </row>
    <row r="31" spans="1:16" x14ac:dyDescent="0.25">
      <c r="A31">
        <v>30</v>
      </c>
      <c r="B31" s="7">
        <v>14.1</v>
      </c>
      <c r="C31" s="2">
        <v>52.171181391667446</v>
      </c>
      <c r="D31" s="2">
        <v>63.811179328581822</v>
      </c>
      <c r="E31" s="2">
        <v>59.096088258117277</v>
      </c>
      <c r="F31" s="8">
        <v>7</v>
      </c>
      <c r="G31" s="3" t="s">
        <v>39</v>
      </c>
      <c r="H31" s="4">
        <v>7</v>
      </c>
      <c r="I31" s="4">
        <f t="shared" si="0"/>
        <v>7</v>
      </c>
      <c r="J31" s="4">
        <f t="shared" si="1"/>
        <v>7</v>
      </c>
      <c r="L31" s="2">
        <f t="shared" si="2"/>
        <v>7.5015027027027035</v>
      </c>
      <c r="M31" s="2">
        <f t="shared" si="3"/>
        <v>2.7388871285072525</v>
      </c>
      <c r="N31" s="5">
        <f t="shared" si="4"/>
        <v>11.58</v>
      </c>
    </row>
    <row r="32" spans="1:16" x14ac:dyDescent="0.25">
      <c r="A32">
        <v>31</v>
      </c>
      <c r="B32" s="7">
        <v>14.57</v>
      </c>
      <c r="C32" s="2">
        <v>55.714357189759291</v>
      </c>
      <c r="D32" s="2">
        <v>67.401902336831881</v>
      </c>
      <c r="E32" s="2">
        <v>62.65835313746441</v>
      </c>
      <c r="F32" s="8">
        <v>5</v>
      </c>
      <c r="G32" s="3" t="s">
        <v>40</v>
      </c>
      <c r="H32" s="4">
        <v>5</v>
      </c>
      <c r="I32" s="4">
        <f t="shared" si="0"/>
        <v>5</v>
      </c>
      <c r="J32" s="4">
        <f t="shared" si="1"/>
        <v>5</v>
      </c>
      <c r="L32" s="2">
        <f t="shared" si="2"/>
        <v>9.4106918918918918</v>
      </c>
      <c r="M32" s="2">
        <f t="shared" si="3"/>
        <v>3.067685103117967</v>
      </c>
      <c r="N32" s="5">
        <f t="shared" si="4"/>
        <v>12.97</v>
      </c>
    </row>
    <row r="33" spans="1:14" x14ac:dyDescent="0.25">
      <c r="A33">
        <v>32</v>
      </c>
      <c r="B33" s="7">
        <v>15.04</v>
      </c>
      <c r="C33" s="2">
        <v>59.151390497383872</v>
      </c>
      <c r="D33" s="2">
        <v>70.826894893813588</v>
      </c>
      <c r="E33" s="2">
        <v>66.068253086426907</v>
      </c>
      <c r="F33" s="8">
        <v>4</v>
      </c>
      <c r="G33" s="3" t="s">
        <v>41</v>
      </c>
      <c r="H33" s="4">
        <v>4</v>
      </c>
      <c r="I33" s="4">
        <f t="shared" si="0"/>
        <v>4</v>
      </c>
      <c r="J33" s="4">
        <f t="shared" si="1"/>
        <v>4</v>
      </c>
      <c r="L33" s="2">
        <f t="shared" si="2"/>
        <v>10.446367567567568</v>
      </c>
      <c r="M33" s="2">
        <f t="shared" si="3"/>
        <v>3.2320840904233243</v>
      </c>
      <c r="N33" s="5">
        <f t="shared" si="4"/>
        <v>13.66</v>
      </c>
    </row>
    <row r="34" spans="1:14" x14ac:dyDescent="0.25">
      <c r="A34">
        <v>33</v>
      </c>
      <c r="B34" s="7">
        <v>15.51</v>
      </c>
      <c r="C34" s="2">
        <v>62.481130707615549</v>
      </c>
      <c r="D34" s="2">
        <v>74.097413800464437</v>
      </c>
      <c r="E34" s="2">
        <v>69.342187013094716</v>
      </c>
      <c r="F34" s="8">
        <v>3</v>
      </c>
      <c r="G34" s="3" t="s">
        <v>42</v>
      </c>
      <c r="H34" s="4">
        <v>3</v>
      </c>
      <c r="I34" s="4">
        <f t="shared" si="0"/>
        <v>3</v>
      </c>
      <c r="J34" s="4">
        <f t="shared" si="1"/>
        <v>3</v>
      </c>
      <c r="L34" s="2">
        <f t="shared" si="2"/>
        <v>11.536097297297298</v>
      </c>
      <c r="M34" s="2">
        <f t="shared" si="3"/>
        <v>3.3964830777286816</v>
      </c>
      <c r="N34" s="5">
        <f t="shared" si="4"/>
        <v>14.36</v>
      </c>
    </row>
    <row r="35" spans="1:14" x14ac:dyDescent="0.25">
      <c r="A35">
        <v>34</v>
      </c>
      <c r="B35" s="7">
        <v>15.98</v>
      </c>
      <c r="C35" s="2">
        <v>65.675647673155581</v>
      </c>
      <c r="D35" s="2">
        <v>77.225784849678675</v>
      </c>
      <c r="E35" s="2">
        <v>72.491427799294158</v>
      </c>
      <c r="F35" s="8">
        <v>2</v>
      </c>
      <c r="G35" s="3" t="s">
        <v>43</v>
      </c>
      <c r="H35" s="4">
        <v>2</v>
      </c>
      <c r="I35" s="4">
        <f t="shared" si="0"/>
        <v>2</v>
      </c>
      <c r="J35" s="4">
        <f t="shared" si="1"/>
        <v>2</v>
      </c>
      <c r="L35" s="2">
        <f t="shared" si="2"/>
        <v>12.679881081081081</v>
      </c>
      <c r="M35" s="2">
        <f t="shared" si="3"/>
        <v>3.5608820650340389</v>
      </c>
      <c r="N35" s="5">
        <f t="shared" si="4"/>
        <v>15.05</v>
      </c>
    </row>
    <row r="36" spans="1:14" x14ac:dyDescent="0.25">
      <c r="A36">
        <v>35</v>
      </c>
      <c r="B36" s="7">
        <v>16.45</v>
      </c>
      <c r="C36" s="2">
        <v>68.749648071033519</v>
      </c>
      <c r="D36" s="2">
        <v>80.228958521379795</v>
      </c>
      <c r="E36" s="2">
        <v>75.519289920952431</v>
      </c>
      <c r="F36" s="8">
        <v>1.6666666666666667</v>
      </c>
      <c r="G36" s="3" t="s">
        <v>44</v>
      </c>
      <c r="H36" s="4">
        <v>1.6666666666666667</v>
      </c>
      <c r="I36" s="4">
        <f t="shared" si="0"/>
        <v>1.6666666666666667</v>
      </c>
      <c r="J36" s="4">
        <f t="shared" si="1"/>
        <v>1.67</v>
      </c>
      <c r="L36" s="2">
        <f t="shared" si="2"/>
        <v>13.073154354354353</v>
      </c>
      <c r="M36" s="2">
        <f t="shared" si="3"/>
        <v>3.6156817274691577</v>
      </c>
      <c r="N36" s="5">
        <f t="shared" si="4"/>
        <v>15.28</v>
      </c>
    </row>
    <row r="37" spans="1:14" x14ac:dyDescent="0.25">
      <c r="A37">
        <v>36</v>
      </c>
      <c r="B37" s="7">
        <v>16.920000000000002</v>
      </c>
      <c r="C37" s="2">
        <v>71.713716560063617</v>
      </c>
      <c r="D37" s="2">
        <v>83.120780075999477</v>
      </c>
      <c r="E37" s="2">
        <v>78.438658186573207</v>
      </c>
      <c r="F37" s="8">
        <v>1.3333333333333335</v>
      </c>
      <c r="G37" s="3" t="s">
        <v>45</v>
      </c>
      <c r="H37" s="4">
        <v>1.3333333333333335</v>
      </c>
      <c r="I37" s="4">
        <f t="shared" si="0"/>
        <v>1.3333333333333335</v>
      </c>
      <c r="J37" s="4">
        <f t="shared" si="1"/>
        <v>1.33</v>
      </c>
      <c r="L37" s="2">
        <f t="shared" si="2"/>
        <v>13.472433633633635</v>
      </c>
      <c r="M37" s="2">
        <f t="shared" si="3"/>
        <v>3.6704813899042774</v>
      </c>
      <c r="N37" s="5">
        <f t="shared" si="4"/>
        <v>15.51</v>
      </c>
    </row>
    <row r="38" spans="1:14" x14ac:dyDescent="0.25">
      <c r="A38">
        <v>37</v>
      </c>
      <c r="B38" s="7">
        <v>17.39</v>
      </c>
      <c r="C38" s="2">
        <v>74.570945982279795</v>
      </c>
      <c r="D38" s="2">
        <v>85.912730145756768</v>
      </c>
      <c r="E38" s="2">
        <v>81.259778560130826</v>
      </c>
      <c r="F38" s="8">
        <v>1</v>
      </c>
      <c r="G38" s="3" t="s">
        <v>46</v>
      </c>
      <c r="H38" s="4">
        <v>1</v>
      </c>
      <c r="I38" s="4">
        <f t="shared" si="0"/>
        <v>1</v>
      </c>
      <c r="J38" s="4">
        <f t="shared" si="1"/>
        <v>1</v>
      </c>
      <c r="L38" s="2">
        <f t="shared" si="2"/>
        <v>13.877718918918919</v>
      </c>
      <c r="M38" s="2">
        <f t="shared" si="3"/>
        <v>3.7252810523393962</v>
      </c>
      <c r="N38" s="5">
        <f t="shared" si="4"/>
        <v>15.75</v>
      </c>
    </row>
    <row r="39" spans="1:14" x14ac:dyDescent="0.25">
      <c r="F39" s="12">
        <f>SUM(F2:F38)</f>
        <v>875.5</v>
      </c>
      <c r="I39" s="10">
        <f>SUM(I2:I38)</f>
        <v>875.5</v>
      </c>
      <c r="J39">
        <f>SUM(J2:J38)</f>
        <v>875.5</v>
      </c>
      <c r="L39" s="14">
        <f>SUM(L2:L38)</f>
        <v>359.71695135135138</v>
      </c>
      <c r="M39" s="14">
        <f>SUM(M2:M38)</f>
        <v>106.50204794940525</v>
      </c>
      <c r="N39" s="13">
        <f>SUM(N2:N38)</f>
        <v>450.15000000000009</v>
      </c>
    </row>
    <row r="40" spans="1:14" x14ac:dyDescent="0.25">
      <c r="F40" s="5" t="s">
        <v>54</v>
      </c>
      <c r="I40" t="s">
        <v>54</v>
      </c>
      <c r="J40" t="s">
        <v>54</v>
      </c>
      <c r="L40" t="s">
        <v>54</v>
      </c>
      <c r="M40" t="s">
        <v>55</v>
      </c>
      <c r="N40" t="s">
        <v>55</v>
      </c>
    </row>
  </sheetData>
  <protectedRanges>
    <protectedRange sqref="H2:H38" name="AreaTab"/>
  </protectedRange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>CPS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2024-12-06T20:07:17Z</dcterms:created>
  <dcterms:modified xsi:type="dcterms:W3CDTF">2024-12-07T01:29:16Z</dcterms:modified>
</cp:coreProperties>
</file>