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07A4FEC9_F027_4F36_A036_F020F9C1953A_.wvu.FilterData">Sheet1!$R$38:$R$141</definedName>
    <definedName hidden="1" localSheetId="0" name="Z_42C61C65_915B_43B0_B98E_670ED25B29B5_.wvu.FilterData">Sheet1!$G$2:$G$101</definedName>
  </definedNames>
  <calcPr/>
  <customWorkbookViews>
    <customWorkbookView activeSheetId="0" maximized="1" windowHeight="0" windowWidth="0" guid="{42C61C65-915B-43B0-B98E-670ED25B29B5}" name="Filtro 1"/>
    <customWorkbookView activeSheetId="0" maximized="1" windowHeight="0" windowWidth="0" guid="{07A4FEC9-F027-4F36-A036-F020F9C1953A}" name="Filtro 2"/>
  </customWorkbookViews>
  <extLst>
    <ext uri="GoogleSheetsCustomDataVersion1">
      <go:sheetsCustomData xmlns:go="http://customooxmlschemas.google.com/" r:id="rId5" roundtripDataSignature="AMtx7mgpeaxpfF4x47MhJGHnMUQ18JiRuA=="/>
    </ext>
  </extLst>
</workbook>
</file>

<file path=xl/sharedStrings.xml><?xml version="1.0" encoding="utf-8"?>
<sst xmlns="http://schemas.openxmlformats.org/spreadsheetml/2006/main" count="263" uniqueCount="139">
  <si>
    <t>Name</t>
  </si>
  <si>
    <t>Age</t>
  </si>
  <si>
    <t>Total Pull Requests</t>
  </si>
  <si>
    <t>Total Releases</t>
  </si>
  <si>
    <t>Updated-minutues</t>
  </si>
  <si>
    <t>Primary Language</t>
  </si>
  <si>
    <t>Closed Issues</t>
  </si>
  <si>
    <t>Total Issues</t>
  </si>
  <si>
    <t>Issues Ratio</t>
  </si>
  <si>
    <t>freeCodeCamp/freeCodeCamp</t>
  </si>
  <si>
    <t>JavaScript</t>
  </si>
  <si>
    <t>Sumarização de Dados</t>
  </si>
  <si>
    <t>996icu/996.ICU</t>
  </si>
  <si>
    <t>None</t>
  </si>
  <si>
    <t>Linguagens</t>
  </si>
  <si>
    <t>Contagem</t>
  </si>
  <si>
    <t>Métricas</t>
  </si>
  <si>
    <t>Média</t>
  </si>
  <si>
    <t>Mediana</t>
  </si>
  <si>
    <t>Moda</t>
  </si>
  <si>
    <t>Desvio Amostral</t>
  </si>
  <si>
    <t>Desvio Populacional</t>
  </si>
  <si>
    <t>Variância Amostral</t>
  </si>
  <si>
    <t>Variância Populacional</t>
  </si>
  <si>
    <t>EbookFoundation/free-programming-books</t>
  </si>
  <si>
    <t>jwasham/coding-interview-university</t>
  </si>
  <si>
    <t>vuejs/vue</t>
  </si>
  <si>
    <t>TypeScript</t>
  </si>
  <si>
    <t>sindresorhus/awesome</t>
  </si>
  <si>
    <t>Python</t>
  </si>
  <si>
    <t>Updated-minutes</t>
  </si>
  <si>
    <t>kamranahmedse/developer-roadmap</t>
  </si>
  <si>
    <t>C++</t>
  </si>
  <si>
    <t>Issues Ratio (40)</t>
  </si>
  <si>
    <t>facebook/react</t>
  </si>
  <si>
    <t>Shell</t>
  </si>
  <si>
    <t>public-apis/public-apis</t>
  </si>
  <si>
    <t>Dart</t>
  </si>
  <si>
    <t>tensorflow/tensorflow</t>
  </si>
  <si>
    <t>C</t>
  </si>
  <si>
    <t>donnemartin/system-design-primer</t>
  </si>
  <si>
    <t>Java</t>
  </si>
  <si>
    <t>twbs/bootstrap</t>
  </si>
  <si>
    <t>Markdown</t>
  </si>
  <si>
    <t>getify/You-Dont-Know-JS</t>
  </si>
  <si>
    <t>Go</t>
  </si>
  <si>
    <t>CyC2018/CS-Notes</t>
  </si>
  <si>
    <t>Rust</t>
  </si>
  <si>
    <t>ohmyzsh/ohmyzsh</t>
  </si>
  <si>
    <t>Vue</t>
  </si>
  <si>
    <t>flutter/flutter</t>
  </si>
  <si>
    <t>CSS</t>
  </si>
  <si>
    <t>trekhleb/javascript-algorithms</t>
  </si>
  <si>
    <t>C#</t>
  </si>
  <si>
    <t>danistefanovic/build-your-own-x</t>
  </si>
  <si>
    <t>PHP</t>
  </si>
  <si>
    <t>github/gitignore</t>
  </si>
  <si>
    <t>Clojure</t>
  </si>
  <si>
    <t>TheAlgorithms/Python</t>
  </si>
  <si>
    <t>microsoft/vscode</t>
  </si>
  <si>
    <t>torvalds/linux</t>
  </si>
  <si>
    <t>airbnb/javascript</t>
  </si>
  <si>
    <t>Snailclimb/JavaGuide</t>
  </si>
  <si>
    <t>vinta/awesome-python</t>
  </si>
  <si>
    <t>jackfrued/Python-100-Days</t>
  </si>
  <si>
    <t>ossu/computer-science</t>
  </si>
  <si>
    <t>ytdl-org/youtube-dl</t>
  </si>
  <si>
    <t>jlevy/the-art-of-command-line</t>
  </si>
  <si>
    <t>labuladong/fucking-algorithm</t>
  </si>
  <si>
    <t>facebook/react-native</t>
  </si>
  <si>
    <t>electron/electron</t>
  </si>
  <si>
    <t>d3/d3</t>
  </si>
  <si>
    <t>golang/go</t>
  </si>
  <si>
    <t>facebook/create-react-app</t>
  </si>
  <si>
    <t>30-seconds/30-seconds-of-code</t>
  </si>
  <si>
    <t>axios/axios</t>
  </si>
  <si>
    <t>justjavac/free-programming-books-zh_CN</t>
  </si>
  <si>
    <t>nodejs/node</t>
  </si>
  <si>
    <t>kubernetes/kubernetes</t>
  </si>
  <si>
    <t>vercel/next.js</t>
  </si>
  <si>
    <t>microsoft/terminal</t>
  </si>
  <si>
    <t>denoland/deno</t>
  </si>
  <si>
    <t>angular/angular</t>
  </si>
  <si>
    <t>mrdoob/three.js</t>
  </si>
  <si>
    <t>ant-design/ant-design</t>
  </si>
  <si>
    <t>microsoft/TypeScript</t>
  </si>
  <si>
    <t>awesome-selfhosted/awesome-selfhosted</t>
  </si>
  <si>
    <t>puppeteer/puppeteer</t>
  </si>
  <si>
    <t>mui/material-ui</t>
  </si>
  <si>
    <t>avelino/awesome-go</t>
  </si>
  <si>
    <t>goldbergyoni/nodebestpractices</t>
  </si>
  <si>
    <t>PanJiaChen/vue-element-admin</t>
  </si>
  <si>
    <t>animate-css/animate.css</t>
  </si>
  <si>
    <t>iluwatar/java-design-patterns</t>
  </si>
  <si>
    <t>tensorflow/models</t>
  </si>
  <si>
    <t>MisterBooo/LeetCodeAnimation</t>
  </si>
  <si>
    <t>storybookjs/storybook</t>
  </si>
  <si>
    <t>microsoft/PowerToys</t>
  </si>
  <si>
    <t>laravel/laravel</t>
  </si>
  <si>
    <t>FortAwesome/Font-Awesome</t>
  </si>
  <si>
    <t>nvbn/thefuck</t>
  </si>
  <si>
    <t>yangshun/tech-interview-handbook</t>
  </si>
  <si>
    <t>ryanmcdermott/clean-code-javascript</t>
  </si>
  <si>
    <t>vuejs/awesome-vue</t>
  </si>
  <si>
    <t>gothinkster/realworld</t>
  </si>
  <si>
    <t>rust-lang/rust</t>
  </si>
  <si>
    <t>practical-tutorials/project-based-learning</t>
  </si>
  <si>
    <t>django/django</t>
  </si>
  <si>
    <t>moby/moby</t>
  </si>
  <si>
    <t>tonsky/FiraCode</t>
  </si>
  <si>
    <t>bitcoin/bitcoin</t>
  </si>
  <si>
    <t>Genymobile/scrcpy</t>
  </si>
  <si>
    <t>webpack/webpack</t>
  </si>
  <si>
    <t>doocs/advanced-java</t>
  </si>
  <si>
    <t>trimstray/the-book-of-secret-knowledge</t>
  </si>
  <si>
    <t>opencv/opencv</t>
  </si>
  <si>
    <t>spring-projects/spring-boot</t>
  </si>
  <si>
    <t>typicode/json-server</t>
  </si>
  <si>
    <t>angular/angular.js</t>
  </si>
  <si>
    <t>apple/swift</t>
  </si>
  <si>
    <t>elastic/elasticsearch</t>
  </si>
  <si>
    <t>hakimel/reveal.js</t>
  </si>
  <si>
    <t>huggingface/transformers</t>
  </si>
  <si>
    <t>thedaviddias/Front-End-Checklist</t>
  </si>
  <si>
    <t>pallets/flask</t>
  </si>
  <si>
    <t>netdata/netdata</t>
  </si>
  <si>
    <t>reduxjs/redux</t>
  </si>
  <si>
    <t>gohugoio/hugo</t>
  </si>
  <si>
    <t>atom/atom</t>
  </si>
  <si>
    <t>kdn251/interviews</t>
  </si>
  <si>
    <t>chartjs/Chart.js</t>
  </si>
  <si>
    <t>macrozheng/mall</t>
  </si>
  <si>
    <t>expressjs/express</t>
  </si>
  <si>
    <t>sveltejs/svelte</t>
  </si>
  <si>
    <t>jquery/jquery</t>
  </si>
  <si>
    <t>gin-gonic/gin</t>
  </si>
  <si>
    <t>nvm-sh/nvm</t>
  </si>
  <si>
    <t>xingshaocheng/architect-awesome</t>
  </si>
  <si>
    <t>socketio/socket.io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</si>
</sst>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</font>
    <font>
      <color theme="1"/>
      <name val="Calibri"/>
    </font>
    <font>
      <b/>
      <color theme="1"/>
      <name val="Calibri"/>
    </font>
    <font>
      <b/>
      <i/>
      <color theme="1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76A5AF"/>
        <bgColor rgb="FF76A5AF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2" numFmtId="0" xfId="0" applyAlignment="1" applyBorder="1" applyFill="1" applyFont="1">
      <alignment horizontal="center" readingOrder="0"/>
    </xf>
    <xf borderId="1" fillId="3" fontId="2" numFmtId="2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  <xf borderId="1" fillId="2" fontId="1" numFmtId="2" xfId="0" applyAlignment="1" applyBorder="1" applyFont="1" applyNumberFormat="1">
      <alignment horizontal="center"/>
    </xf>
    <xf borderId="2" fillId="4" fontId="3" numFmtId="0" xfId="0" applyAlignment="1" applyBorder="1" applyFill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5" fontId="1" numFmtId="0" xfId="0" applyAlignment="1" applyBorder="1" applyFill="1" applyFont="1">
      <alignment horizontal="center"/>
    </xf>
    <xf borderId="1" fillId="4" fontId="1" numFmtId="0" xfId="0" applyAlignment="1" applyBorder="1" applyFont="1">
      <alignment horizontal="center" readingOrder="0"/>
    </xf>
    <xf borderId="1" fillId="2" fontId="1" numFmtId="4" xfId="0" applyAlignment="1" applyBorder="1" applyFont="1" applyNumberFormat="1">
      <alignment horizontal="center"/>
    </xf>
    <xf borderId="0" fillId="6" fontId="1" numFmtId="0" xfId="0" applyFill="1" applyFont="1"/>
    <xf borderId="0" fillId="6" fontId="1" numFmtId="0" xfId="0" applyAlignment="1" applyFont="1">
      <alignment horizontal="center"/>
    </xf>
    <xf borderId="0" fillId="0" fontId="0" numFmtId="0" xfId="0" applyAlignment="1" applyFont="1">
      <alignment horizontal="center" vertical="bottom"/>
    </xf>
    <xf borderId="0" fillId="0" fontId="0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Frequência de Linguagens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Sheet1!$M$3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Sheet1!$L$4:$L$20</c:f>
            </c:strRef>
          </c:cat>
          <c:val>
            <c:numRef>
              <c:f>Sheet1!$M$4:$M$20</c:f>
              <c:numCache/>
            </c:numRef>
          </c:val>
        </c:ser>
        <c:axId val="878846029"/>
        <c:axId val="1709375963"/>
      </c:barChart>
      <c:catAx>
        <c:axId val="878846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Linguagens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375963"/>
      </c:catAx>
      <c:valAx>
        <c:axId val="1709375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Contagem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8460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981075</xdr:colOff>
      <xdr:row>9</xdr:row>
      <xdr:rowOff>152400</xdr:rowOff>
    </xdr:from>
    <xdr:ext cx="5715000" cy="3533775"/>
    <xdr:graphicFrame>
      <xdr:nvGraphicFramePr>
        <xdr:cNvPr id="8200318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14"/>
    <col customWidth="1" min="3" max="3" width="8.71"/>
    <col customWidth="1" min="4" max="4" width="17.43"/>
    <col customWidth="1" min="5" max="5" width="13.43"/>
    <col customWidth="1" min="6" max="6" width="17.43"/>
    <col customWidth="1" min="7" max="7" width="16.71"/>
    <col customWidth="1" min="8" max="8" width="12.57"/>
    <col customWidth="1" min="9" max="9" width="11.14"/>
    <col customWidth="1" min="10" max="10" width="12.29"/>
    <col customWidth="1" min="11" max="11" width="10.14"/>
    <col customWidth="1" min="12" max="12" width="13.14"/>
    <col customWidth="1" min="13" max="13" width="25.71"/>
    <col customWidth="1" min="14" max="14" width="17.0"/>
    <col customWidth="1" min="15" max="15" width="16.71"/>
    <col customWidth="1" min="16" max="16" width="13.71"/>
    <col customWidth="1" min="17" max="17" width="17.0"/>
    <col customWidth="1" min="18" max="18" width="14.29"/>
    <col customWidth="1" min="19" max="19" width="18.57"/>
    <col customWidth="1" min="20" max="20" width="17.14"/>
    <col customWidth="1" min="21" max="21" width="21.29"/>
    <col customWidth="1" min="22" max="26" width="8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>
        <v>0.0</v>
      </c>
      <c r="B2" s="1" t="s">
        <v>9</v>
      </c>
      <c r="C2" s="1">
        <v>2611.0</v>
      </c>
      <c r="D2" s="1">
        <v>16648.0</v>
      </c>
      <c r="E2" s="1">
        <v>0.0</v>
      </c>
      <c r="F2" s="1">
        <v>38.0</v>
      </c>
      <c r="G2" s="1" t="s">
        <v>10</v>
      </c>
      <c r="H2" s="1">
        <v>15654.0</v>
      </c>
      <c r="I2" s="1">
        <v>15784.0</v>
      </c>
      <c r="J2" s="5">
        <f t="shared" ref="J2:J101" si="1">IF(I2,H2/I2,0)*100</f>
        <v>99.17638115</v>
      </c>
      <c r="K2" s="4"/>
      <c r="L2" s="6" t="s">
        <v>11</v>
      </c>
      <c r="M2" s="7"/>
      <c r="N2" s="7"/>
      <c r="O2" s="7"/>
      <c r="P2" s="7"/>
      <c r="Q2" s="7"/>
      <c r="R2" s="7"/>
      <c r="S2" s="7"/>
      <c r="T2" s="7"/>
      <c r="U2" s="8"/>
      <c r="V2" s="4"/>
      <c r="W2" s="4"/>
      <c r="X2" s="4"/>
      <c r="Y2" s="4"/>
      <c r="Z2" s="4"/>
    </row>
    <row r="3">
      <c r="A3" s="2">
        <v>1.0</v>
      </c>
      <c r="B3" s="1" t="s">
        <v>12</v>
      </c>
      <c r="C3" s="1">
        <v>1058.0</v>
      </c>
      <c r="D3" s="1">
        <v>1063.0</v>
      </c>
      <c r="E3" s="1">
        <v>0.0</v>
      </c>
      <c r="F3" s="1">
        <v>201.0</v>
      </c>
      <c r="G3" s="1" t="s">
        <v>13</v>
      </c>
      <c r="H3" s="1">
        <v>0.0</v>
      </c>
      <c r="I3" s="1">
        <v>0.0</v>
      </c>
      <c r="J3" s="5">
        <f t="shared" si="1"/>
        <v>0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4"/>
      <c r="W3" s="4"/>
      <c r="X3" s="4"/>
      <c r="Y3" s="4"/>
      <c r="Z3" s="4"/>
    </row>
    <row r="4">
      <c r="A4" s="2">
        <v>2.0</v>
      </c>
      <c r="B4" s="1" t="s">
        <v>24</v>
      </c>
      <c r="C4" s="1">
        <v>3050.0</v>
      </c>
      <c r="D4" s="1">
        <v>4304.0</v>
      </c>
      <c r="E4" s="1">
        <v>0.0</v>
      </c>
      <c r="F4" s="1">
        <v>20.0</v>
      </c>
      <c r="G4" s="1" t="s">
        <v>13</v>
      </c>
      <c r="H4" s="1">
        <v>665.0</v>
      </c>
      <c r="I4" s="1">
        <v>692.0</v>
      </c>
      <c r="J4" s="5">
        <f t="shared" si="1"/>
        <v>96.0982659</v>
      </c>
      <c r="L4" s="9" t="s">
        <v>10</v>
      </c>
      <c r="M4" s="1">
        <f>COUNTIF(G2:G101,"JavaScript")</f>
        <v>28</v>
      </c>
      <c r="N4" s="10" t="s">
        <v>1</v>
      </c>
      <c r="O4" s="11">
        <f>AVERAGE(C2:C101)</f>
        <v>2677.99</v>
      </c>
      <c r="P4" s="11">
        <f>MEDIAN(C2:C101)</f>
        <v>2646.5</v>
      </c>
      <c r="Q4" s="11">
        <f>MODE(C2:C101)</f>
        <v>2739</v>
      </c>
      <c r="R4" s="11">
        <f>STDEV(C2:C101)</f>
        <v>1006.345117</v>
      </c>
      <c r="S4" s="11">
        <f>STDEVP(C2:C101)</f>
        <v>1001.300749</v>
      </c>
      <c r="T4" s="11">
        <f>VARA(C2:C101)</f>
        <v>1012730.495</v>
      </c>
      <c r="U4" s="11">
        <f>VARP(C2:C101)</f>
        <v>1002603.19</v>
      </c>
      <c r="V4" s="4"/>
      <c r="W4" s="4"/>
      <c r="X4" s="4"/>
      <c r="Y4" s="4"/>
      <c r="Z4" s="4"/>
    </row>
    <row r="5">
      <c r="A5" s="2">
        <v>3.0</v>
      </c>
      <c r="B5" s="1" t="s">
        <v>25</v>
      </c>
      <c r="C5" s="1">
        <v>2081.0</v>
      </c>
      <c r="D5" s="1">
        <v>281.0</v>
      </c>
      <c r="E5" s="1">
        <v>0.0</v>
      </c>
      <c r="F5" s="1">
        <v>11.0</v>
      </c>
      <c r="G5" s="1" t="s">
        <v>13</v>
      </c>
      <c r="H5" s="1">
        <v>284.0</v>
      </c>
      <c r="I5" s="1">
        <v>321.0</v>
      </c>
      <c r="J5" s="5">
        <f t="shared" si="1"/>
        <v>88.47352025</v>
      </c>
      <c r="L5" s="9" t="s">
        <v>13</v>
      </c>
      <c r="M5" s="1">
        <f>COUNTIF(G2:G101,"None")</f>
        <v>16</v>
      </c>
      <c r="N5" s="10" t="s">
        <v>2</v>
      </c>
      <c r="O5" s="11">
        <f>AVERAGE(D2:D101)</f>
        <v>4592.99</v>
      </c>
      <c r="P5" s="11">
        <f>MEDIAN(D2:D101)</f>
        <v>952.5</v>
      </c>
      <c r="Q5" s="11">
        <f>MODE(D2:D101)</f>
        <v>203</v>
      </c>
      <c r="R5" s="11">
        <f>STDEV(D2:D101)</f>
        <v>9133.294304</v>
      </c>
      <c r="S5" s="11">
        <f>STDEVP(D2:D101)</f>
        <v>9087.513092</v>
      </c>
      <c r="T5" s="11">
        <f>VARA(D2:D101)</f>
        <v>83417064.84</v>
      </c>
      <c r="U5" s="11">
        <f>VARP(D2:D101)</f>
        <v>82582894.19</v>
      </c>
      <c r="V5" s="4"/>
      <c r="W5" s="4"/>
      <c r="X5" s="4"/>
      <c r="Y5" s="4"/>
      <c r="Z5" s="4"/>
    </row>
    <row r="6">
      <c r="A6" s="2">
        <v>4.0</v>
      </c>
      <c r="B6" s="1" t="s">
        <v>26</v>
      </c>
      <c r="C6" s="1">
        <v>3124.0</v>
      </c>
      <c r="D6" s="1">
        <v>1069.0</v>
      </c>
      <c r="E6" s="1">
        <v>210.0</v>
      </c>
      <c r="F6" s="1">
        <v>6.0</v>
      </c>
      <c r="G6" s="1" t="s">
        <v>10</v>
      </c>
      <c r="H6" s="1">
        <v>9361.0</v>
      </c>
      <c r="I6" s="1">
        <v>9687.0</v>
      </c>
      <c r="J6" s="5">
        <f t="shared" si="1"/>
        <v>96.63466501</v>
      </c>
      <c r="L6" s="9" t="s">
        <v>27</v>
      </c>
      <c r="M6" s="1">
        <f>COUNTIF(G2:G101,"TypeScript")</f>
        <v>10</v>
      </c>
      <c r="N6" s="10" t="s">
        <v>3</v>
      </c>
      <c r="O6" s="11">
        <f>AVERAGE(E2:E101)</f>
        <v>95.62</v>
      </c>
      <c r="P6" s="11">
        <f>MEDIAN(E2:E101)</f>
        <v>18.5</v>
      </c>
      <c r="Q6" s="11">
        <f>MODE(E2:E101)</f>
        <v>0</v>
      </c>
      <c r="R6" s="11">
        <f>STDEV(E2:E101)</f>
        <v>207.9482152</v>
      </c>
      <c r="S6" s="11">
        <f>STDEVP(E2:E101)</f>
        <v>206.9058617</v>
      </c>
      <c r="T6" s="11">
        <f>VARA(E2:E101)</f>
        <v>43242.4602</v>
      </c>
      <c r="U6" s="11">
        <f>VARP(E2:E101)</f>
        <v>42810.0356</v>
      </c>
      <c r="V6" s="4"/>
      <c r="W6" s="4"/>
      <c r="X6" s="4"/>
      <c r="Y6" s="4"/>
      <c r="Z6" s="4"/>
    </row>
    <row r="7">
      <c r="A7" s="2">
        <v>5.0</v>
      </c>
      <c r="B7" s="1" t="s">
        <v>28</v>
      </c>
      <c r="C7" s="1">
        <v>2777.0</v>
      </c>
      <c r="D7" s="1">
        <v>566.0</v>
      </c>
      <c r="E7" s="1">
        <v>0.0</v>
      </c>
      <c r="F7" s="1">
        <v>31.0</v>
      </c>
      <c r="G7" s="1" t="s">
        <v>13</v>
      </c>
      <c r="H7" s="1">
        <v>276.0</v>
      </c>
      <c r="I7" s="1">
        <v>297.0</v>
      </c>
      <c r="J7" s="5">
        <f t="shared" si="1"/>
        <v>92.92929293</v>
      </c>
      <c r="L7" s="9" t="s">
        <v>29</v>
      </c>
      <c r="M7" s="1">
        <f>COUNTIF(G2:G101,G12)</f>
        <v>11</v>
      </c>
      <c r="N7" s="10" t="s">
        <v>30</v>
      </c>
      <c r="O7" s="11">
        <f>AVERAGE(F2:F102)</f>
        <v>73.99</v>
      </c>
      <c r="P7" s="11">
        <f>MEDIAN(F2:F102)</f>
        <v>38</v>
      </c>
      <c r="Q7" s="11">
        <f>MODE(F2:F101)</f>
        <v>38</v>
      </c>
      <c r="R7" s="11">
        <f>STDEV(F2:F102)</f>
        <v>127.2957659</v>
      </c>
      <c r="S7" s="11">
        <f>STDEVP(F2:F102)</f>
        <v>126.6576879</v>
      </c>
      <c r="T7" s="11">
        <f>VARA(F2:F102)</f>
        <v>16204.21202</v>
      </c>
      <c r="U7" s="11">
        <f>VARP(F2:F102)</f>
        <v>16042.1699</v>
      </c>
      <c r="V7" s="4"/>
      <c r="W7" s="4"/>
      <c r="X7" s="4"/>
      <c r="Y7" s="4"/>
      <c r="Z7" s="4"/>
    </row>
    <row r="8">
      <c r="A8" s="2">
        <v>6.0</v>
      </c>
      <c r="B8" s="1" t="s">
        <v>31</v>
      </c>
      <c r="C8" s="1">
        <v>1799.0</v>
      </c>
      <c r="D8" s="1">
        <v>203.0</v>
      </c>
      <c r="E8" s="1">
        <v>0.0</v>
      </c>
      <c r="F8" s="1">
        <v>38.0</v>
      </c>
      <c r="G8" s="1" t="s">
        <v>27</v>
      </c>
      <c r="H8" s="1">
        <v>482.0</v>
      </c>
      <c r="I8" s="1">
        <v>579.0</v>
      </c>
      <c r="J8" s="5">
        <f t="shared" si="1"/>
        <v>83.24697755</v>
      </c>
      <c r="L8" s="9" t="s">
        <v>32</v>
      </c>
      <c r="M8" s="1">
        <f>COUNTIF(G2:G101,G11)</f>
        <v>6</v>
      </c>
      <c r="N8" s="10" t="s">
        <v>33</v>
      </c>
      <c r="O8" s="11">
        <f>AVERAGE(J2:J41)</f>
        <v>77.45584304</v>
      </c>
      <c r="P8" s="11">
        <f>MEDIAN(J2:J41)</f>
        <v>91.15971931</v>
      </c>
      <c r="Q8" s="11">
        <f>MODE(J2:J41)</f>
        <v>0</v>
      </c>
      <c r="R8" s="11">
        <f>STDEV(J2:J41)</f>
        <v>31.66013819</v>
      </c>
      <c r="S8" s="11">
        <f>STDEVP(J2:J41)</f>
        <v>31.26188161</v>
      </c>
      <c r="T8" s="11">
        <f>VARA(J2:J41)</f>
        <v>1002.36435</v>
      </c>
      <c r="U8" s="11">
        <f>VARP(J2:J41)</f>
        <v>977.3052415</v>
      </c>
      <c r="V8" s="4"/>
      <c r="W8" s="4"/>
      <c r="X8" s="4"/>
      <c r="Y8" s="4"/>
      <c r="Z8" s="4"/>
    </row>
    <row r="9">
      <c r="A9" s="2">
        <v>7.0</v>
      </c>
      <c r="B9" s="1" t="s">
        <v>34</v>
      </c>
      <c r="C9" s="1">
        <v>3190.0</v>
      </c>
      <c r="D9" s="1">
        <v>8089.0</v>
      </c>
      <c r="E9" s="1">
        <v>96.0</v>
      </c>
      <c r="F9" s="1">
        <v>39.0</v>
      </c>
      <c r="G9" s="1" t="s">
        <v>10</v>
      </c>
      <c r="H9" s="1">
        <v>10435.0</v>
      </c>
      <c r="I9" s="1">
        <v>11162.0</v>
      </c>
      <c r="J9" s="5">
        <f t="shared" si="1"/>
        <v>93.48683032</v>
      </c>
      <c r="K9" s="4"/>
      <c r="L9" s="9" t="s">
        <v>35</v>
      </c>
      <c r="M9" s="1">
        <f>COUNTIF(G2:G101,G67)</f>
        <v>3</v>
      </c>
      <c r="N9" s="12"/>
      <c r="O9" s="12"/>
      <c r="P9" s="12"/>
      <c r="Q9" s="12"/>
      <c r="R9" s="12"/>
      <c r="S9" s="12"/>
      <c r="T9" s="12"/>
      <c r="U9" s="12"/>
      <c r="V9" s="4"/>
      <c r="W9" s="4"/>
      <c r="X9" s="4"/>
      <c r="Y9" s="4"/>
      <c r="Z9" s="4"/>
    </row>
    <row r="10">
      <c r="A10" s="2">
        <v>8.0</v>
      </c>
      <c r="B10" s="1" t="s">
        <v>36</v>
      </c>
      <c r="C10" s="1">
        <v>2159.0</v>
      </c>
      <c r="D10" s="1">
        <v>1847.0</v>
      </c>
      <c r="E10" s="1">
        <v>0.0</v>
      </c>
      <c r="F10" s="1">
        <v>38.0</v>
      </c>
      <c r="G10" s="1" t="s">
        <v>29</v>
      </c>
      <c r="H10" s="1">
        <v>352.0</v>
      </c>
      <c r="I10" s="1">
        <v>355.0</v>
      </c>
      <c r="J10" s="5">
        <f t="shared" si="1"/>
        <v>99.15492958</v>
      </c>
      <c r="K10" s="4"/>
      <c r="L10" s="9" t="s">
        <v>37</v>
      </c>
      <c r="M10" s="1">
        <f>COUNTIF(G2:G101,G17)</f>
        <v>1</v>
      </c>
      <c r="N10" s="13"/>
      <c r="O10" s="13"/>
      <c r="P10" s="13"/>
      <c r="Q10" s="13"/>
      <c r="R10" s="13"/>
      <c r="S10" s="13"/>
      <c r="T10" s="13"/>
      <c r="U10" s="13"/>
      <c r="V10" s="4"/>
      <c r="W10" s="4"/>
      <c r="X10" s="4"/>
      <c r="Y10" s="4"/>
      <c r="Z10" s="4"/>
    </row>
    <row r="11">
      <c r="A11" s="2">
        <v>9.0</v>
      </c>
      <c r="B11" s="1" t="s">
        <v>38</v>
      </c>
      <c r="C11" s="1">
        <v>2293.0</v>
      </c>
      <c r="D11" s="1">
        <v>14168.0</v>
      </c>
      <c r="E11" s="1">
        <v>158.0</v>
      </c>
      <c r="F11" s="1">
        <v>38.0</v>
      </c>
      <c r="G11" s="1" t="s">
        <v>32</v>
      </c>
      <c r="H11" s="1">
        <v>31713.0</v>
      </c>
      <c r="I11" s="1">
        <v>34056.0</v>
      </c>
      <c r="J11" s="5">
        <f t="shared" si="1"/>
        <v>93.12015504</v>
      </c>
      <c r="K11" s="4"/>
      <c r="L11" s="9" t="s">
        <v>39</v>
      </c>
      <c r="M11" s="1">
        <f>COUNTIF(G2:G101,G23)</f>
        <v>3</v>
      </c>
      <c r="N11" s="13"/>
      <c r="O11" s="13"/>
      <c r="P11" s="13"/>
      <c r="Q11" s="13"/>
      <c r="R11" s="13"/>
      <c r="S11" s="13"/>
      <c r="T11" s="13"/>
      <c r="U11" s="13"/>
      <c r="V11" s="4"/>
      <c r="W11" s="4"/>
      <c r="X11" s="4"/>
      <c r="Y11" s="4"/>
      <c r="Z11" s="4"/>
    </row>
    <row r="12">
      <c r="A12" s="2">
        <v>10.0</v>
      </c>
      <c r="B12" s="1" t="s">
        <v>40</v>
      </c>
      <c r="C12" s="1">
        <v>1816.0</v>
      </c>
      <c r="D12" s="1">
        <v>190.0</v>
      </c>
      <c r="E12" s="1">
        <v>0.0</v>
      </c>
      <c r="F12" s="1">
        <v>71.0</v>
      </c>
      <c r="G12" s="1" t="s">
        <v>29</v>
      </c>
      <c r="H12" s="1">
        <v>62.0</v>
      </c>
      <c r="I12" s="1">
        <v>206.0</v>
      </c>
      <c r="J12" s="5">
        <f t="shared" si="1"/>
        <v>30.09708738</v>
      </c>
      <c r="K12" s="4"/>
      <c r="L12" s="9" t="s">
        <v>41</v>
      </c>
      <c r="M12" s="1">
        <f>COUNTIF(G2:G101,G25)</f>
        <v>8</v>
      </c>
      <c r="N12" s="13"/>
      <c r="O12" s="13"/>
      <c r="P12" s="13"/>
      <c r="Q12" s="13"/>
      <c r="R12" s="13"/>
      <c r="S12" s="13"/>
      <c r="T12" s="13"/>
      <c r="U12" s="13"/>
      <c r="V12" s="4"/>
      <c r="W12" s="4"/>
      <c r="X12" s="4"/>
      <c r="Y12" s="4"/>
      <c r="Z12" s="4"/>
    </row>
    <row r="13">
      <c r="A13" s="2">
        <v>11.0</v>
      </c>
      <c r="B13" s="1" t="s">
        <v>42</v>
      </c>
      <c r="C13" s="1">
        <v>3855.0</v>
      </c>
      <c r="D13" s="1">
        <v>7401.0</v>
      </c>
      <c r="E13" s="1">
        <v>76.0</v>
      </c>
      <c r="F13" s="1">
        <v>170.0</v>
      </c>
      <c r="G13" s="1" t="s">
        <v>10</v>
      </c>
      <c r="H13" s="1">
        <v>20755.0</v>
      </c>
      <c r="I13" s="1">
        <v>21079.0</v>
      </c>
      <c r="J13" s="5">
        <f t="shared" si="1"/>
        <v>98.46292519</v>
      </c>
      <c r="K13" s="4"/>
      <c r="L13" s="9" t="s">
        <v>43</v>
      </c>
      <c r="M13" s="1">
        <f>COUNTIF(G2:G101,G31)</f>
        <v>1</v>
      </c>
      <c r="N13" s="13"/>
      <c r="O13" s="13"/>
      <c r="P13" s="13"/>
      <c r="Q13" s="13"/>
      <c r="R13" s="13"/>
      <c r="S13" s="13"/>
      <c r="T13" s="13"/>
      <c r="U13" s="13"/>
      <c r="V13" s="4"/>
      <c r="W13" s="4"/>
      <c r="X13" s="4"/>
      <c r="Y13" s="4"/>
      <c r="Z13" s="4"/>
    </row>
    <row r="14">
      <c r="A14" s="2">
        <v>12.0</v>
      </c>
      <c r="B14" s="1" t="s">
        <v>44</v>
      </c>
      <c r="C14" s="1">
        <v>3014.0</v>
      </c>
      <c r="D14" s="1">
        <v>351.0</v>
      </c>
      <c r="E14" s="1">
        <v>0.0</v>
      </c>
      <c r="F14" s="1">
        <v>21.0</v>
      </c>
      <c r="G14" s="1" t="s">
        <v>13</v>
      </c>
      <c r="H14" s="1">
        <v>806.0</v>
      </c>
      <c r="I14" s="1">
        <v>887.0</v>
      </c>
      <c r="J14" s="5">
        <f t="shared" si="1"/>
        <v>90.8680947</v>
      </c>
      <c r="K14" s="4"/>
      <c r="L14" s="9" t="s">
        <v>45</v>
      </c>
      <c r="M14" s="1">
        <f>COUNTIF(G2:G101,G35)</f>
        <v>6</v>
      </c>
      <c r="N14" s="13"/>
      <c r="O14" s="13"/>
      <c r="P14" s="13"/>
      <c r="Q14" s="13"/>
      <c r="R14" s="13"/>
      <c r="S14" s="13"/>
      <c r="T14" s="13"/>
      <c r="U14" s="13"/>
      <c r="V14" s="4"/>
      <c r="W14" s="4"/>
      <c r="X14" s="4"/>
      <c r="Y14" s="4"/>
      <c r="Z14" s="4"/>
    </row>
    <row r="15">
      <c r="A15" s="2">
        <v>13.0</v>
      </c>
      <c r="B15" s="1" t="s">
        <v>46</v>
      </c>
      <c r="C15" s="1">
        <v>1464.0</v>
      </c>
      <c r="D15" s="1">
        <v>375.0</v>
      </c>
      <c r="E15" s="1">
        <v>0.0</v>
      </c>
      <c r="F15" s="1">
        <v>19.0</v>
      </c>
      <c r="G15" s="1" t="s">
        <v>13</v>
      </c>
      <c r="H15" s="1">
        <v>434.0</v>
      </c>
      <c r="I15" s="1">
        <v>534.0</v>
      </c>
      <c r="J15" s="5">
        <f t="shared" si="1"/>
        <v>81.27340824</v>
      </c>
      <c r="K15" s="4"/>
      <c r="L15" s="9" t="s">
        <v>47</v>
      </c>
      <c r="M15" s="1">
        <f>COUNTIF(G2:G101,G68)</f>
        <v>2</v>
      </c>
      <c r="N15" s="13"/>
      <c r="O15" s="13"/>
      <c r="P15" s="13"/>
      <c r="Q15" s="13"/>
      <c r="R15" s="13"/>
      <c r="S15" s="13"/>
      <c r="T15" s="13"/>
      <c r="U15" s="13"/>
      <c r="V15" s="4"/>
      <c r="W15" s="4"/>
      <c r="X15" s="4"/>
      <c r="Y15" s="4"/>
      <c r="Z15" s="4"/>
    </row>
    <row r="16">
      <c r="A16" s="2">
        <v>14.0</v>
      </c>
      <c r="B16" s="1" t="s">
        <v>48</v>
      </c>
      <c r="C16" s="1">
        <v>4555.0</v>
      </c>
      <c r="D16" s="1">
        <v>2643.0</v>
      </c>
      <c r="E16" s="1">
        <v>0.0</v>
      </c>
      <c r="F16" s="1">
        <v>3.0</v>
      </c>
      <c r="G16" s="1" t="s">
        <v>35</v>
      </c>
      <c r="H16" s="1">
        <v>3908.0</v>
      </c>
      <c r="I16" s="1">
        <v>4083.0</v>
      </c>
      <c r="J16" s="5">
        <f t="shared" si="1"/>
        <v>95.71393583</v>
      </c>
      <c r="K16" s="4"/>
      <c r="L16" s="9" t="s">
        <v>49</v>
      </c>
      <c r="M16" s="1">
        <f>COUNTIF(G2:G101,L16)</f>
        <v>1</v>
      </c>
      <c r="N16" s="13"/>
      <c r="O16" s="13"/>
      <c r="P16" s="13"/>
      <c r="Q16" s="13"/>
      <c r="R16" s="13"/>
      <c r="S16" s="13"/>
      <c r="T16" s="13"/>
      <c r="U16" s="13"/>
      <c r="V16" s="4"/>
      <c r="W16" s="4"/>
      <c r="X16" s="4"/>
      <c r="Y16" s="4"/>
      <c r="Z16" s="4"/>
    </row>
    <row r="17">
      <c r="A17" s="2">
        <v>15.0</v>
      </c>
      <c r="B17" s="1" t="s">
        <v>50</v>
      </c>
      <c r="C17" s="1">
        <v>2539.0</v>
      </c>
      <c r="D17" s="1">
        <v>23619.0</v>
      </c>
      <c r="E17" s="1">
        <v>0.0</v>
      </c>
      <c r="F17" s="1">
        <v>23.0</v>
      </c>
      <c r="G17" s="1" t="s">
        <v>37</v>
      </c>
      <c r="H17" s="1">
        <v>54904.0</v>
      </c>
      <c r="I17" s="1">
        <v>65095.0</v>
      </c>
      <c r="J17" s="5">
        <f t="shared" si="1"/>
        <v>84.34441969</v>
      </c>
      <c r="K17" s="4"/>
      <c r="L17" s="9" t="s">
        <v>51</v>
      </c>
      <c r="M17" s="1">
        <f>COUNTIF(G2:G101,L17)</f>
        <v>1</v>
      </c>
      <c r="N17" s="13"/>
      <c r="O17" s="13"/>
      <c r="P17" s="13"/>
      <c r="Q17" s="13"/>
      <c r="R17" s="13"/>
      <c r="S17" s="13"/>
      <c r="T17" s="13"/>
      <c r="U17" s="13"/>
      <c r="V17" s="4"/>
      <c r="W17" s="4"/>
      <c r="X17" s="4"/>
      <c r="Y17" s="4"/>
      <c r="Z17" s="4"/>
    </row>
    <row r="18">
      <c r="A18" s="2">
        <v>16.0</v>
      </c>
      <c r="B18" s="1" t="s">
        <v>52</v>
      </c>
      <c r="C18" s="1">
        <v>1425.0</v>
      </c>
      <c r="D18" s="1">
        <v>266.0</v>
      </c>
      <c r="E18" s="1">
        <v>0.0</v>
      </c>
      <c r="F18" s="1">
        <v>3.0</v>
      </c>
      <c r="G18" s="1" t="s">
        <v>10</v>
      </c>
      <c r="H18" s="1">
        <v>185.0</v>
      </c>
      <c r="I18" s="1">
        <v>276.0</v>
      </c>
      <c r="J18" s="5">
        <f t="shared" si="1"/>
        <v>67.02898551</v>
      </c>
      <c r="K18" s="4"/>
      <c r="L18" s="9" t="s">
        <v>53</v>
      </c>
      <c r="M18" s="1">
        <f>COUNTIF(G2:G101,L18)</f>
        <v>1</v>
      </c>
      <c r="N18" s="13"/>
      <c r="O18" s="13"/>
      <c r="P18" s="13"/>
      <c r="Q18" s="13"/>
      <c r="R18" s="13"/>
      <c r="S18" s="13"/>
      <c r="T18" s="13"/>
      <c r="U18" s="13"/>
      <c r="V18" s="4"/>
      <c r="W18" s="4"/>
      <c r="X18" s="4"/>
      <c r="Y18" s="4"/>
      <c r="Z18" s="4"/>
    </row>
    <row r="19">
      <c r="A19" s="2">
        <v>17.0</v>
      </c>
      <c r="B19" s="1" t="s">
        <v>54</v>
      </c>
      <c r="C19" s="1">
        <v>1379.0</v>
      </c>
      <c r="D19" s="1">
        <v>86.0</v>
      </c>
      <c r="E19" s="1">
        <v>0.0</v>
      </c>
      <c r="F19" s="1">
        <v>11.0</v>
      </c>
      <c r="G19" s="1" t="s">
        <v>13</v>
      </c>
      <c r="H19" s="1">
        <v>321.0</v>
      </c>
      <c r="I19" s="1">
        <v>463.0</v>
      </c>
      <c r="J19" s="5">
        <f t="shared" si="1"/>
        <v>69.33045356</v>
      </c>
      <c r="K19" s="4"/>
      <c r="L19" s="9" t="s">
        <v>55</v>
      </c>
      <c r="M19" s="1">
        <f>COUNTIF(G2:G101,"PHP")</f>
        <v>1</v>
      </c>
      <c r="N19" s="13"/>
      <c r="O19" s="13"/>
      <c r="P19" s="13"/>
      <c r="Q19" s="13"/>
      <c r="R19" s="13"/>
      <c r="S19" s="13"/>
      <c r="T19" s="13"/>
      <c r="U19" s="13"/>
      <c r="V19" s="4"/>
      <c r="W19" s="4"/>
      <c r="X19" s="4"/>
      <c r="Y19" s="4"/>
      <c r="Z19" s="4"/>
    </row>
    <row r="20">
      <c r="A20" s="2">
        <v>18.0</v>
      </c>
      <c r="B20" s="1" t="s">
        <v>56</v>
      </c>
      <c r="C20" s="1">
        <v>4118.0</v>
      </c>
      <c r="D20" s="1">
        <v>1520.0</v>
      </c>
      <c r="E20" s="1">
        <v>0.0</v>
      </c>
      <c r="F20" s="1">
        <v>39.0</v>
      </c>
      <c r="G20" s="1" t="s">
        <v>13</v>
      </c>
      <c r="H20" s="1">
        <v>0.0</v>
      </c>
      <c r="I20" s="1">
        <v>0.0</v>
      </c>
      <c r="J20" s="5">
        <f t="shared" si="1"/>
        <v>0</v>
      </c>
      <c r="K20" s="4"/>
      <c r="L20" s="9" t="s">
        <v>57</v>
      </c>
      <c r="M20" s="1">
        <f>COUNTIF(G2:G101,L20)</f>
        <v>1</v>
      </c>
      <c r="N20" s="13"/>
      <c r="O20" s="13"/>
      <c r="P20" s="13"/>
      <c r="Q20" s="13"/>
      <c r="R20" s="13"/>
      <c r="S20" s="13"/>
      <c r="T20" s="13"/>
      <c r="U20" s="13"/>
      <c r="V20" s="4"/>
      <c r="W20" s="4"/>
      <c r="X20" s="4"/>
      <c r="Y20" s="4"/>
      <c r="Z20" s="4"/>
    </row>
    <row r="21" ht="15.75" customHeight="1">
      <c r="A21" s="2">
        <v>19.0</v>
      </c>
      <c r="B21" s="1" t="s">
        <v>58</v>
      </c>
      <c r="C21" s="1">
        <v>2041.0</v>
      </c>
      <c r="D21" s="1">
        <v>1811.0</v>
      </c>
      <c r="E21" s="1">
        <v>0.0</v>
      </c>
      <c r="F21" s="1">
        <v>4.0</v>
      </c>
      <c r="G21" s="1" t="s">
        <v>29</v>
      </c>
      <c r="H21" s="1">
        <v>905.0</v>
      </c>
      <c r="I21" s="1">
        <v>931.0</v>
      </c>
      <c r="J21" s="5">
        <f t="shared" si="1"/>
        <v>97.20730397</v>
      </c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2">
        <v>20.0</v>
      </c>
      <c r="B22" s="1" t="s">
        <v>59</v>
      </c>
      <c r="C22" s="1">
        <v>2358.0</v>
      </c>
      <c r="D22" s="1">
        <v>8194.0</v>
      </c>
      <c r="E22" s="1">
        <v>60.0</v>
      </c>
      <c r="F22" s="1">
        <v>38.0</v>
      </c>
      <c r="G22" s="1" t="s">
        <v>27</v>
      </c>
      <c r="H22" s="1">
        <v>123150.0</v>
      </c>
      <c r="I22" s="1">
        <v>128595.0</v>
      </c>
      <c r="J22" s="5">
        <f t="shared" si="1"/>
        <v>95.76577627</v>
      </c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2">
        <v>21.0</v>
      </c>
      <c r="B23" s="1" t="s">
        <v>60</v>
      </c>
      <c r="C23" s="1">
        <v>3818.0</v>
      </c>
      <c r="D23" s="1">
        <v>9.0</v>
      </c>
      <c r="E23" s="1">
        <v>0.0</v>
      </c>
      <c r="F23" s="1">
        <v>39.0</v>
      </c>
      <c r="G23" s="1" t="s">
        <v>39</v>
      </c>
      <c r="H23" s="1">
        <v>0.0</v>
      </c>
      <c r="I23" s="1">
        <v>0.0</v>
      </c>
      <c r="J23" s="5">
        <f t="shared" si="1"/>
        <v>0</v>
      </c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2">
        <v>22.0</v>
      </c>
      <c r="B24" s="1" t="s">
        <v>61</v>
      </c>
      <c r="C24" s="1">
        <v>3394.0</v>
      </c>
      <c r="D24" s="1">
        <v>777.0</v>
      </c>
      <c r="E24" s="1">
        <v>0.0</v>
      </c>
      <c r="F24" s="1">
        <v>5.0</v>
      </c>
      <c r="G24" s="1" t="s">
        <v>10</v>
      </c>
      <c r="H24" s="1">
        <v>1060.0</v>
      </c>
      <c r="I24" s="1">
        <v>1149.0</v>
      </c>
      <c r="J24" s="5">
        <f t="shared" si="1"/>
        <v>92.25413403</v>
      </c>
      <c r="K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2">
        <v>23.0</v>
      </c>
      <c r="B25" s="1" t="s">
        <v>62</v>
      </c>
      <c r="C25" s="1">
        <v>1381.0</v>
      </c>
      <c r="D25" s="1">
        <v>589.0</v>
      </c>
      <c r="E25" s="1">
        <v>0.0</v>
      </c>
      <c r="F25" s="1">
        <v>97.0</v>
      </c>
      <c r="G25" s="1" t="s">
        <v>41</v>
      </c>
      <c r="H25" s="1">
        <v>665.0</v>
      </c>
      <c r="I25" s="1">
        <v>729.0</v>
      </c>
      <c r="J25" s="5">
        <f t="shared" si="1"/>
        <v>91.22085048</v>
      </c>
      <c r="K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2">
        <v>24.0</v>
      </c>
      <c r="B26" s="1" t="s">
        <v>63</v>
      </c>
      <c r="C26" s="1">
        <v>2791.0</v>
      </c>
      <c r="D26" s="1">
        <v>526.0</v>
      </c>
      <c r="E26" s="1">
        <v>0.0</v>
      </c>
      <c r="F26" s="1">
        <v>2.0</v>
      </c>
      <c r="G26" s="1" t="s">
        <v>29</v>
      </c>
      <c r="H26" s="1">
        <v>276.0</v>
      </c>
      <c r="I26" s="1">
        <v>283.0</v>
      </c>
      <c r="J26" s="5">
        <f t="shared" si="1"/>
        <v>97.52650177</v>
      </c>
      <c r="K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2">
        <v>25.0</v>
      </c>
      <c r="B27" s="1" t="s">
        <v>64</v>
      </c>
      <c r="C27" s="1">
        <v>1448.0</v>
      </c>
      <c r="D27" s="1">
        <v>12.0</v>
      </c>
      <c r="E27" s="1">
        <v>0.0</v>
      </c>
      <c r="F27" s="1">
        <v>11.0</v>
      </c>
      <c r="G27" s="1" t="s">
        <v>29</v>
      </c>
      <c r="H27" s="1">
        <v>93.0</v>
      </c>
      <c r="I27" s="1">
        <v>542.0</v>
      </c>
      <c r="J27" s="5">
        <f t="shared" si="1"/>
        <v>17.15867159</v>
      </c>
      <c r="K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2">
        <v>26.0</v>
      </c>
      <c r="B28" s="1" t="s">
        <v>65</v>
      </c>
      <c r="C28" s="1">
        <v>2845.0</v>
      </c>
      <c r="D28" s="1">
        <v>204.0</v>
      </c>
      <c r="E28" s="1">
        <v>0.0</v>
      </c>
      <c r="F28" s="1">
        <v>33.0</v>
      </c>
      <c r="G28" s="1" t="s">
        <v>13</v>
      </c>
      <c r="H28" s="1">
        <v>550.0</v>
      </c>
      <c r="I28" s="1">
        <v>556.0</v>
      </c>
      <c r="J28" s="5">
        <f t="shared" si="1"/>
        <v>98.92086331</v>
      </c>
      <c r="K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2">
        <v>27.0</v>
      </c>
      <c r="B29" s="1" t="s">
        <v>66</v>
      </c>
      <c r="C29" s="1">
        <v>4126.0</v>
      </c>
      <c r="D29" s="1">
        <v>1551.0</v>
      </c>
      <c r="E29" s="1">
        <v>341.0</v>
      </c>
      <c r="F29" s="1">
        <v>39.0</v>
      </c>
      <c r="G29" s="1" t="s">
        <v>29</v>
      </c>
      <c r="H29" s="1">
        <v>20715.0</v>
      </c>
      <c r="I29" s="1">
        <v>24695.0</v>
      </c>
      <c r="J29" s="5">
        <f t="shared" si="1"/>
        <v>83.8833772</v>
      </c>
      <c r="K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2">
        <v>28.0</v>
      </c>
      <c r="B30" s="1" t="s">
        <v>67</v>
      </c>
      <c r="C30" s="1">
        <v>2464.0</v>
      </c>
      <c r="D30" s="1">
        <v>303.0</v>
      </c>
      <c r="E30" s="1">
        <v>0.0</v>
      </c>
      <c r="F30" s="1">
        <v>38.0</v>
      </c>
      <c r="G30" s="1" t="s">
        <v>13</v>
      </c>
      <c r="H30" s="1">
        <v>88.0</v>
      </c>
      <c r="I30" s="1">
        <v>195.0</v>
      </c>
      <c r="J30" s="5">
        <f t="shared" si="1"/>
        <v>45.12820513</v>
      </c>
      <c r="K30" s="4"/>
      <c r="L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2">
        <v>29.0</v>
      </c>
      <c r="B31" s="1" t="s">
        <v>68</v>
      </c>
      <c r="C31" s="1">
        <v>728.0</v>
      </c>
      <c r="D31" s="1">
        <v>203.0</v>
      </c>
      <c r="E31" s="1">
        <v>1.0</v>
      </c>
      <c r="F31" s="1">
        <v>43.0</v>
      </c>
      <c r="G31" s="1" t="s">
        <v>43</v>
      </c>
      <c r="H31" s="1">
        <v>249.0</v>
      </c>
      <c r="I31" s="1">
        <v>284.0</v>
      </c>
      <c r="J31" s="5">
        <f t="shared" si="1"/>
        <v>87.67605634</v>
      </c>
      <c r="K31" s="4"/>
      <c r="L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2">
        <v>30.0</v>
      </c>
      <c r="B32" s="1" t="s">
        <v>69</v>
      </c>
      <c r="C32" s="1">
        <v>2595.0</v>
      </c>
      <c r="D32" s="1">
        <v>626.0</v>
      </c>
      <c r="E32" s="1">
        <v>184.0</v>
      </c>
      <c r="F32" s="1">
        <v>23.0</v>
      </c>
      <c r="G32" s="1" t="s">
        <v>10</v>
      </c>
      <c r="H32" s="1">
        <v>20536.0</v>
      </c>
      <c r="I32" s="1">
        <v>22369.0</v>
      </c>
      <c r="J32" s="5">
        <f t="shared" si="1"/>
        <v>91.80562385</v>
      </c>
      <c r="K32" s="4"/>
      <c r="L32" s="4"/>
      <c r="N32" s="2" t="s">
        <v>14</v>
      </c>
      <c r="O32" s="2" t="s">
        <v>2</v>
      </c>
      <c r="P32" s="2" t="s">
        <v>3</v>
      </c>
      <c r="Q32" s="2" t="s">
        <v>4</v>
      </c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2">
        <v>31.0</v>
      </c>
      <c r="B33" s="1" t="s">
        <v>70</v>
      </c>
      <c r="C33" s="1">
        <v>3232.0</v>
      </c>
      <c r="D33" s="1">
        <v>14004.0</v>
      </c>
      <c r="E33" s="1">
        <v>905.0</v>
      </c>
      <c r="F33" s="1">
        <v>39.0</v>
      </c>
      <c r="G33" s="1" t="s">
        <v>32</v>
      </c>
      <c r="H33" s="1">
        <v>15034.0</v>
      </c>
      <c r="I33" s="1">
        <v>16503.0</v>
      </c>
      <c r="J33" s="5">
        <f t="shared" si="1"/>
        <v>91.09858814</v>
      </c>
      <c r="K33" s="4"/>
      <c r="L33" s="4"/>
      <c r="N33" s="9" t="s">
        <v>10</v>
      </c>
      <c r="O33" s="1">
        <f>SUMIF(G2:G101,N33,D2:D101)</f>
        <v>88205</v>
      </c>
      <c r="P33" s="1">
        <f>SUMIF(G2:G101,N33,E2:E101)</f>
        <v>4197</v>
      </c>
      <c r="Q33" s="1">
        <f>SUMIF(G2:G101,N33,F2:F101)</f>
        <v>2255</v>
      </c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2">
        <v>32.0</v>
      </c>
      <c r="B34" s="1" t="s">
        <v>71</v>
      </c>
      <c r="C34" s="1">
        <v>4160.0</v>
      </c>
      <c r="D34" s="1">
        <v>438.0</v>
      </c>
      <c r="E34" s="1">
        <v>177.0</v>
      </c>
      <c r="F34" s="1">
        <v>15.0</v>
      </c>
      <c r="G34" s="1" t="s">
        <v>10</v>
      </c>
      <c r="H34" s="1">
        <v>2096.0</v>
      </c>
      <c r="I34" s="1">
        <v>2099.0</v>
      </c>
      <c r="J34" s="5">
        <f t="shared" si="1"/>
        <v>99.8570748</v>
      </c>
      <c r="K34" s="4"/>
      <c r="L34" s="4"/>
      <c r="N34" s="9" t="s">
        <v>13</v>
      </c>
      <c r="O34" s="1">
        <f>SUMIF(G2:G101,N34,D2:D101)</f>
        <v>13084</v>
      </c>
      <c r="P34" s="1">
        <f>SUMIF(G2:G101,N34,E2:E101)</f>
        <v>4</v>
      </c>
      <c r="Q34" s="1">
        <f>SUMIF(G2:G101,N34,F2:F101)</f>
        <v>1111</v>
      </c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2">
        <v>33.0</v>
      </c>
      <c r="B35" s="1" t="s">
        <v>72</v>
      </c>
      <c r="C35" s="1">
        <v>2738.0</v>
      </c>
      <c r="D35" s="1">
        <v>0.0</v>
      </c>
      <c r="E35" s="1">
        <v>0.0</v>
      </c>
      <c r="F35" s="1">
        <v>38.0</v>
      </c>
      <c r="G35" s="1" t="s">
        <v>45</v>
      </c>
      <c r="H35" s="1">
        <v>41265.0</v>
      </c>
      <c r="I35" s="1">
        <v>48606.0</v>
      </c>
      <c r="J35" s="5">
        <f t="shared" si="1"/>
        <v>84.89692631</v>
      </c>
      <c r="K35" s="4"/>
      <c r="L35" s="4"/>
      <c r="N35" s="9" t="s">
        <v>27</v>
      </c>
      <c r="O35" s="1">
        <f>SUMIF(G2:G101,N35,D2:D101)</f>
        <v>43605</v>
      </c>
      <c r="P35" s="1">
        <f>SUMIF(G2:G101,N35,E2:E101)</f>
        <v>1957</v>
      </c>
      <c r="Q35" s="1">
        <f>SUMIF(G2:G101,N35,F2:F102)</f>
        <v>465</v>
      </c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2">
        <v>34.0</v>
      </c>
      <c r="B36" s="1" t="s">
        <v>73</v>
      </c>
      <c r="C36" s="1">
        <v>2040.0</v>
      </c>
      <c r="D36" s="1">
        <v>1915.0</v>
      </c>
      <c r="E36" s="1">
        <v>82.0</v>
      </c>
      <c r="F36" s="1">
        <v>1.0</v>
      </c>
      <c r="G36" s="1" t="s">
        <v>10</v>
      </c>
      <c r="H36" s="1">
        <v>6328.0</v>
      </c>
      <c r="I36" s="1">
        <v>7527.0</v>
      </c>
      <c r="J36" s="5">
        <f t="shared" si="1"/>
        <v>84.07067889</v>
      </c>
      <c r="K36" s="4"/>
      <c r="L36" s="4"/>
      <c r="N36" s="9" t="s">
        <v>29</v>
      </c>
      <c r="O36" s="1">
        <f>SUMIF(G2:G101,N36,D2:D101)</f>
        <v>22712</v>
      </c>
      <c r="P36" s="1">
        <f>SUMIF(G2:G101,N36,E2:E101)</f>
        <v>482</v>
      </c>
      <c r="Q36" s="1">
        <f>SUMIF(G2:G101,N36,F2:F101)</f>
        <v>947</v>
      </c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2">
        <v>35.0</v>
      </c>
      <c r="B37" s="1" t="s">
        <v>74</v>
      </c>
      <c r="C37" s="1">
        <v>1540.0</v>
      </c>
      <c r="D37" s="1">
        <v>750.0</v>
      </c>
      <c r="E37" s="1">
        <v>4.0</v>
      </c>
      <c r="F37" s="1">
        <v>38.0</v>
      </c>
      <c r="G37" s="1" t="s">
        <v>10</v>
      </c>
      <c r="H37" s="1">
        <v>277.0</v>
      </c>
      <c r="I37" s="1">
        <v>277.0</v>
      </c>
      <c r="J37" s="5">
        <f t="shared" si="1"/>
        <v>100</v>
      </c>
      <c r="K37" s="4"/>
      <c r="L37" s="4"/>
      <c r="N37" s="9" t="s">
        <v>32</v>
      </c>
      <c r="O37" s="1">
        <f>SUMIF(G2:G101,N37,D2:D101)</f>
        <v>88446</v>
      </c>
      <c r="P37" s="1">
        <f>SUMIF(G2:G101,N37,E2:E101)</f>
        <v>1261</v>
      </c>
      <c r="Q37" s="1">
        <f>SUMIF(G2:G101,N37,F2:F101)</f>
        <v>273</v>
      </c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2">
        <v>36.0</v>
      </c>
      <c r="B38" s="1" t="s">
        <v>75</v>
      </c>
      <c r="C38" s="1">
        <v>2739.0</v>
      </c>
      <c r="D38" s="1">
        <v>462.0</v>
      </c>
      <c r="E38" s="1">
        <v>34.0</v>
      </c>
      <c r="F38" s="1">
        <v>38.0</v>
      </c>
      <c r="G38" s="1" t="s">
        <v>10</v>
      </c>
      <c r="H38" s="1">
        <v>3264.0</v>
      </c>
      <c r="I38" s="1">
        <v>3487.0</v>
      </c>
      <c r="J38" s="5">
        <f t="shared" si="1"/>
        <v>93.6048179</v>
      </c>
      <c r="K38" s="4"/>
      <c r="L38" s="4"/>
      <c r="N38" s="9" t="s">
        <v>35</v>
      </c>
      <c r="O38" s="1">
        <f>SUMIF(G2:G101,N38,D2:D101)</f>
        <v>3509</v>
      </c>
      <c r="P38" s="1">
        <f>SUMIF(G2:G101,N38,E2:E101)</f>
        <v>60</v>
      </c>
      <c r="Q38" s="1">
        <f>SUMIF(G2:G101,N38,F2:F101)</f>
        <v>40</v>
      </c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2">
        <v>37.0</v>
      </c>
      <c r="B39" s="1" t="s">
        <v>76</v>
      </c>
      <c r="C39" s="1">
        <v>3026.0</v>
      </c>
      <c r="D39" s="1">
        <v>269.0</v>
      </c>
      <c r="E39" s="1">
        <v>3.0</v>
      </c>
      <c r="F39" s="1">
        <v>249.0</v>
      </c>
      <c r="G39" s="1" t="s">
        <v>13</v>
      </c>
      <c r="H39" s="1">
        <v>0.0</v>
      </c>
      <c r="I39" s="1">
        <v>0.0</v>
      </c>
      <c r="J39" s="5">
        <f t="shared" si="1"/>
        <v>0</v>
      </c>
      <c r="K39" s="4"/>
      <c r="L39" s="4"/>
      <c r="N39" s="9" t="s">
        <v>37</v>
      </c>
      <c r="O39" s="1">
        <f>SUMIF(G2:G101,N39,D2:D101)</f>
        <v>23619</v>
      </c>
      <c r="P39" s="1">
        <f>SUMIF(G2:G101,N39,E2:E101)</f>
        <v>0</v>
      </c>
      <c r="Q39" s="1">
        <f>SUMIF(G2:G101,N39,F2:F101)</f>
        <v>23</v>
      </c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2">
        <v>38.0</v>
      </c>
      <c r="B40" s="1" t="s">
        <v>77</v>
      </c>
      <c r="C40" s="1">
        <v>2639.0</v>
      </c>
      <c r="D40" s="1">
        <v>3720.0</v>
      </c>
      <c r="E40" s="1">
        <v>275.0</v>
      </c>
      <c r="F40" s="1">
        <v>38.0</v>
      </c>
      <c r="G40" s="1" t="s">
        <v>10</v>
      </c>
      <c r="H40" s="1">
        <v>38652.0</v>
      </c>
      <c r="I40" s="1">
        <v>40266.0</v>
      </c>
      <c r="J40" s="5">
        <f t="shared" si="1"/>
        <v>95.99165549</v>
      </c>
      <c r="K40" s="4"/>
      <c r="L40" s="4"/>
      <c r="N40" s="9" t="s">
        <v>39</v>
      </c>
      <c r="O40" s="1">
        <f>SUMIF(G2:G101,N40,D2:D101)</f>
        <v>4958</v>
      </c>
      <c r="P40" s="1">
        <f>SUMIF(G2:G101,N40,E2:E101)</f>
        <v>77</v>
      </c>
      <c r="Q40" s="1">
        <f>SUMIF(G2:G101,N40,F2:F101)</f>
        <v>80</v>
      </c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2">
        <v>39.0</v>
      </c>
      <c r="B41" s="1" t="s">
        <v>78</v>
      </c>
      <c r="C41" s="1">
        <v>2812.0</v>
      </c>
      <c r="D41" s="1">
        <v>50605.0</v>
      </c>
      <c r="E41" s="1">
        <v>515.0</v>
      </c>
      <c r="F41" s="1">
        <v>39.0</v>
      </c>
      <c r="G41" s="1" t="s">
        <v>45</v>
      </c>
      <c r="H41" s="1">
        <v>12904.0</v>
      </c>
      <c r="I41" s="1">
        <v>14223.0</v>
      </c>
      <c r="J41" s="5">
        <f t="shared" si="1"/>
        <v>90.72628841</v>
      </c>
      <c r="K41" s="4"/>
      <c r="L41" s="4"/>
      <c r="N41" s="9" t="s">
        <v>41</v>
      </c>
      <c r="O41" s="1">
        <f>SUMIF(G2:G101,N41,D2:D101)</f>
        <v>48581</v>
      </c>
      <c r="P41" s="1">
        <f>SUMIF(G2:G101,N41,E2:E101)</f>
        <v>199</v>
      </c>
      <c r="Q41" s="1">
        <f>SUMIF(G2:G101,N41,F2:F101)</f>
        <v>1723</v>
      </c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2">
        <v>40.0</v>
      </c>
      <c r="B42" s="1" t="s">
        <v>79</v>
      </c>
      <c r="C42" s="1">
        <v>1960.0</v>
      </c>
      <c r="D42" s="1">
        <v>8330.0</v>
      </c>
      <c r="E42" s="1">
        <v>1357.0</v>
      </c>
      <c r="F42" s="1">
        <v>20.0</v>
      </c>
      <c r="G42" s="1" t="s">
        <v>10</v>
      </c>
      <c r="H42" s="1"/>
      <c r="I42" s="1"/>
      <c r="J42" s="5">
        <f t="shared" si="1"/>
        <v>0</v>
      </c>
      <c r="K42" s="4"/>
      <c r="L42" s="4"/>
      <c r="N42" s="9" t="s">
        <v>43</v>
      </c>
      <c r="O42" s="1">
        <f>SUMIF(G2:G101,N42,D2:D101)</f>
        <v>203</v>
      </c>
      <c r="P42" s="1">
        <f>SUMIF(G2:G101,N42,E2:E101)</f>
        <v>1</v>
      </c>
      <c r="Q42" s="1">
        <f>SUMIF(G2:G101,N42,F2:F101)</f>
        <v>43</v>
      </c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2">
        <v>41.0</v>
      </c>
      <c r="B43" s="1" t="s">
        <v>80</v>
      </c>
      <c r="C43" s="1">
        <v>1650.0</v>
      </c>
      <c r="D43" s="1">
        <v>2503.0</v>
      </c>
      <c r="E43" s="1">
        <v>67.0</v>
      </c>
      <c r="F43" s="1">
        <v>24.0</v>
      </c>
      <c r="G43" s="1" t="s">
        <v>32</v>
      </c>
      <c r="H43" s="1"/>
      <c r="I43" s="1"/>
      <c r="J43" s="5">
        <f t="shared" si="1"/>
        <v>0</v>
      </c>
      <c r="K43" s="4"/>
      <c r="L43" s="4"/>
      <c r="N43" s="9" t="s">
        <v>45</v>
      </c>
      <c r="O43" s="1">
        <f>SUMIF(G2:G101,N43,D2:D101)</f>
        <v>72693</v>
      </c>
      <c r="P43" s="1">
        <f>SUMIF(G2:G101,N43,E2:E101)</f>
        <v>814</v>
      </c>
      <c r="Q43" s="1">
        <f>SUMIF(G2:G101,N43,F2:F101)</f>
        <v>364</v>
      </c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2">
        <v>42.0</v>
      </c>
      <c r="B44" s="1" t="s">
        <v>81</v>
      </c>
      <c r="C44" s="1">
        <v>1373.0</v>
      </c>
      <c r="D44" s="1">
        <v>6034.0</v>
      </c>
      <c r="E44" s="1">
        <v>162.0</v>
      </c>
      <c r="F44" s="1">
        <v>8.0</v>
      </c>
      <c r="G44" s="1" t="s">
        <v>47</v>
      </c>
      <c r="H44" s="1"/>
      <c r="I44" s="1"/>
      <c r="J44" s="5">
        <f t="shared" si="1"/>
        <v>0</v>
      </c>
      <c r="K44" s="4"/>
      <c r="L44" s="4"/>
      <c r="N44" s="9" t="s">
        <v>47</v>
      </c>
      <c r="O44" s="1">
        <f>SUMIF(G2:G101,N44,D2:D101)</f>
        <v>44534</v>
      </c>
      <c r="P44" s="1">
        <f>SUMIF(G2:G101,N44,E2:E101)</f>
        <v>257</v>
      </c>
      <c r="Q44" s="1">
        <f>SUMIF(G2:G101,N44,F2:Z101)</f>
        <v>16</v>
      </c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2">
        <v>43.0</v>
      </c>
      <c r="B45" s="1" t="s">
        <v>82</v>
      </c>
      <c r="C45" s="1">
        <v>2708.0</v>
      </c>
      <c r="D45" s="1">
        <v>3042.0</v>
      </c>
      <c r="E45" s="1">
        <v>139.0</v>
      </c>
      <c r="F45" s="1">
        <v>27.0</v>
      </c>
      <c r="G45" s="1" t="s">
        <v>27</v>
      </c>
      <c r="H45" s="1"/>
      <c r="I45" s="1"/>
      <c r="J45" s="5">
        <f t="shared" si="1"/>
        <v>0</v>
      </c>
      <c r="K45" s="4"/>
      <c r="L45" s="4"/>
      <c r="N45" s="9" t="s">
        <v>49</v>
      </c>
      <c r="O45" s="1">
        <f>SUMIF(G2:G101,N45,D2:D101)</f>
        <v>313</v>
      </c>
      <c r="P45" s="1">
        <f>SUMIF(G2:G101,N45,E2:E101)</f>
        <v>49</v>
      </c>
      <c r="Q45" s="1">
        <f>SUMIF(G2:G101,N45,F2:F101)</f>
        <v>11</v>
      </c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2">
        <v>44.0</v>
      </c>
      <c r="B46" s="1" t="s">
        <v>83</v>
      </c>
      <c r="C46" s="1">
        <v>4348.0</v>
      </c>
      <c r="D46" s="1">
        <v>9406.0</v>
      </c>
      <c r="E46" s="1">
        <v>129.0</v>
      </c>
      <c r="F46" s="1">
        <v>39.0</v>
      </c>
      <c r="G46" s="1" t="s">
        <v>10</v>
      </c>
      <c r="H46" s="1"/>
      <c r="I46" s="1"/>
      <c r="J46" s="5">
        <f t="shared" si="1"/>
        <v>0</v>
      </c>
      <c r="K46" s="4"/>
      <c r="L46" s="4"/>
      <c r="N46" s="9" t="s">
        <v>51</v>
      </c>
      <c r="O46" s="1">
        <f>SUMIF(G2:G101,N46,D2:D101)</f>
        <v>304</v>
      </c>
      <c r="P46" s="1">
        <f>SUMIF(G2:G101,N46,E2:E101)</f>
        <v>22</v>
      </c>
      <c r="Q46" s="1">
        <f>SUMIF(G2:G101,N46,F2:F101)</f>
        <v>5</v>
      </c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2">
        <v>45.0</v>
      </c>
      <c r="B47" s="1" t="s">
        <v>84</v>
      </c>
      <c r="C47" s="1">
        <v>2490.0</v>
      </c>
      <c r="D47" s="1">
        <v>8025.0</v>
      </c>
      <c r="E47" s="1">
        <v>447.0</v>
      </c>
      <c r="F47" s="1">
        <v>38.0</v>
      </c>
      <c r="G47" s="1" t="s">
        <v>27</v>
      </c>
      <c r="H47" s="1"/>
      <c r="I47" s="1"/>
      <c r="J47" s="5">
        <f t="shared" si="1"/>
        <v>0</v>
      </c>
      <c r="K47" s="4"/>
      <c r="L47" s="4"/>
      <c r="M47" s="4"/>
      <c r="N47" s="9" t="s">
        <v>53</v>
      </c>
      <c r="O47" s="1">
        <f>SUMIF(G2:G101,N47,D2:D101)</f>
        <v>3018</v>
      </c>
      <c r="P47" s="1">
        <f>SUMIF(G2:G101,N47,E2:E101)</f>
        <v>55</v>
      </c>
      <c r="Q47" s="1">
        <f>SUMIF(G2:G101,N47,F2:F101)</f>
        <v>1</v>
      </c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2">
        <v>46.0</v>
      </c>
      <c r="B48" s="1" t="s">
        <v>85</v>
      </c>
      <c r="C48" s="1">
        <v>2801.0</v>
      </c>
      <c r="D48" s="1">
        <v>11481.0</v>
      </c>
      <c r="E48" s="1">
        <v>151.0</v>
      </c>
      <c r="F48" s="1">
        <v>16.0</v>
      </c>
      <c r="G48" s="1" t="s">
        <v>27</v>
      </c>
      <c r="H48" s="1"/>
      <c r="I48" s="1"/>
      <c r="J48" s="5">
        <f t="shared" si="1"/>
        <v>0</v>
      </c>
      <c r="K48" s="4"/>
      <c r="L48" s="4"/>
      <c r="M48" s="4"/>
      <c r="N48" s="9" t="s">
        <v>55</v>
      </c>
      <c r="O48" s="1">
        <f>SUMIF(G2:G101,N48,D2:D101)</f>
        <v>1399</v>
      </c>
      <c r="P48" s="1">
        <f>SUMIF(G2:G101,N48,E2:E101)</f>
        <v>98</v>
      </c>
      <c r="Q48" s="1">
        <f>SUMIF(G2:G102,N48,F2:F101)</f>
        <v>39</v>
      </c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2">
        <v>47.0</v>
      </c>
      <c r="B49" s="1" t="s">
        <v>86</v>
      </c>
      <c r="C49" s="1">
        <v>2452.0</v>
      </c>
      <c r="D49" s="1">
        <v>1716.0</v>
      </c>
      <c r="E49" s="1">
        <v>0.0</v>
      </c>
      <c r="F49" s="1">
        <v>38.0</v>
      </c>
      <c r="G49" s="1" t="s">
        <v>10</v>
      </c>
      <c r="H49" s="1"/>
      <c r="I49" s="1"/>
      <c r="J49" s="5">
        <f t="shared" si="1"/>
        <v>0</v>
      </c>
      <c r="K49" s="4"/>
      <c r="L49" s="4"/>
      <c r="M49" s="4"/>
      <c r="N49" s="9" t="s">
        <v>57</v>
      </c>
      <c r="O49" s="1">
        <f>SUMIF(G2:G101,N49,D2:D101)</f>
        <v>116</v>
      </c>
      <c r="P49" s="1">
        <f>SUMIF(G2:G101,N49,E2:E101)</f>
        <v>29</v>
      </c>
      <c r="Q49" s="1">
        <f>SUMIF(G2:G101,N49,F2:F101)</f>
        <v>3</v>
      </c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2">
        <v>48.0</v>
      </c>
      <c r="B50" s="1" t="s">
        <v>87</v>
      </c>
      <c r="C50" s="1">
        <v>1744.0</v>
      </c>
      <c r="D50" s="1">
        <v>2194.0</v>
      </c>
      <c r="E50" s="1">
        <v>83.0</v>
      </c>
      <c r="F50" s="1">
        <v>38.0</v>
      </c>
      <c r="G50" s="1" t="s">
        <v>27</v>
      </c>
      <c r="H50" s="1"/>
      <c r="I50" s="1"/>
      <c r="J50" s="5">
        <f t="shared" si="1"/>
        <v>0</v>
      </c>
      <c r="K50" s="4"/>
      <c r="L50" s="4"/>
      <c r="M50" s="4"/>
      <c r="N50" s="4"/>
      <c r="O50" s="4"/>
      <c r="P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2">
        <v>49.0</v>
      </c>
      <c r="B51" s="1" t="s">
        <v>88</v>
      </c>
      <c r="C51" s="1">
        <v>2739.0</v>
      </c>
      <c r="D51" s="1">
        <v>12748.0</v>
      </c>
      <c r="E51" s="1">
        <v>342.0</v>
      </c>
      <c r="F51" s="1">
        <v>16.0</v>
      </c>
      <c r="G51" s="1" t="s">
        <v>10</v>
      </c>
      <c r="H51" s="1"/>
      <c r="I51" s="1"/>
      <c r="J51" s="5">
        <f t="shared" si="1"/>
        <v>0</v>
      </c>
      <c r="K51" s="4"/>
      <c r="L51" s="4"/>
      <c r="M51" s="4"/>
      <c r="N51" s="4"/>
      <c r="O51" s="4"/>
      <c r="P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2">
        <v>50.0</v>
      </c>
      <c r="B52" s="1" t="s">
        <v>89</v>
      </c>
      <c r="C52" s="1">
        <v>2782.0</v>
      </c>
      <c r="D52" s="1">
        <v>2627.0</v>
      </c>
      <c r="E52" s="1">
        <v>0.0</v>
      </c>
      <c r="F52" s="1">
        <v>38.0</v>
      </c>
      <c r="G52" s="1" t="s">
        <v>45</v>
      </c>
      <c r="H52" s="1"/>
      <c r="I52" s="1"/>
      <c r="J52" s="5">
        <f t="shared" si="1"/>
        <v>0</v>
      </c>
      <c r="K52" s="4"/>
      <c r="L52" s="4"/>
      <c r="M52" s="4"/>
      <c r="N52" s="4"/>
      <c r="O52" s="4"/>
      <c r="P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2">
        <v>51.0</v>
      </c>
      <c r="B53" s="1" t="s">
        <v>90</v>
      </c>
      <c r="C53" s="1">
        <v>1615.0</v>
      </c>
      <c r="D53" s="1">
        <v>707.0</v>
      </c>
      <c r="E53" s="1">
        <v>0.0</v>
      </c>
      <c r="F53" s="1">
        <v>38.0</v>
      </c>
      <c r="G53" s="1" t="s">
        <v>10</v>
      </c>
      <c r="H53" s="1"/>
      <c r="I53" s="1"/>
      <c r="J53" s="5">
        <f t="shared" si="1"/>
        <v>0</v>
      </c>
      <c r="K53" s="4"/>
      <c r="L53" s="4"/>
      <c r="M53" s="4"/>
      <c r="N53" s="4"/>
      <c r="O53" s="4"/>
      <c r="P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2">
        <v>52.0</v>
      </c>
      <c r="B54" s="1" t="s">
        <v>91</v>
      </c>
      <c r="C54" s="1">
        <v>1766.0</v>
      </c>
      <c r="D54" s="1">
        <v>313.0</v>
      </c>
      <c r="E54" s="1">
        <v>49.0</v>
      </c>
      <c r="F54" s="1">
        <v>11.0</v>
      </c>
      <c r="G54" s="1" t="s">
        <v>49</v>
      </c>
      <c r="H54" s="1"/>
      <c r="I54" s="1"/>
      <c r="J54" s="5">
        <f t="shared" si="1"/>
        <v>0</v>
      </c>
      <c r="K54" s="4"/>
      <c r="L54" s="4"/>
      <c r="M54" s="4"/>
      <c r="N54" s="4"/>
      <c r="O54" s="4"/>
      <c r="P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2">
        <v>53.0</v>
      </c>
      <c r="B55" s="1" t="s">
        <v>92</v>
      </c>
      <c r="C55" s="1">
        <v>3780.0</v>
      </c>
      <c r="D55" s="1">
        <v>304.0</v>
      </c>
      <c r="E55" s="1">
        <v>22.0</v>
      </c>
      <c r="F55" s="1">
        <v>5.0</v>
      </c>
      <c r="G55" s="1" t="s">
        <v>51</v>
      </c>
      <c r="H55" s="1"/>
      <c r="I55" s="1"/>
      <c r="J55" s="5">
        <f t="shared" si="1"/>
        <v>0</v>
      </c>
      <c r="K55" s="4"/>
      <c r="L55" s="4"/>
      <c r="M55" s="4"/>
      <c r="N55" s="4"/>
      <c r="O55" s="4"/>
      <c r="P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2">
        <v>54.0</v>
      </c>
      <c r="B56" s="1" t="s">
        <v>93</v>
      </c>
      <c r="C56" s="1">
        <v>2748.0</v>
      </c>
      <c r="D56" s="1">
        <v>842.0</v>
      </c>
      <c r="E56" s="1">
        <v>0.0</v>
      </c>
      <c r="F56" s="1">
        <v>206.0</v>
      </c>
      <c r="G56" s="1" t="s">
        <v>41</v>
      </c>
      <c r="H56" s="1"/>
      <c r="I56" s="1"/>
      <c r="J56" s="5">
        <f t="shared" si="1"/>
        <v>0</v>
      </c>
      <c r="K56" s="4"/>
      <c r="L56" s="4"/>
      <c r="M56" s="4"/>
      <c r="N56" s="4"/>
      <c r="O56" s="4"/>
      <c r="P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2">
        <v>55.0</v>
      </c>
      <c r="B57" s="1" t="s">
        <v>94</v>
      </c>
      <c r="C57" s="1">
        <v>2203.0</v>
      </c>
      <c r="D57" s="1">
        <v>2214.0</v>
      </c>
      <c r="E57" s="1">
        <v>21.0</v>
      </c>
      <c r="F57" s="1">
        <v>632.0</v>
      </c>
      <c r="G57" s="1" t="s">
        <v>29</v>
      </c>
      <c r="H57" s="1"/>
      <c r="I57" s="1"/>
      <c r="J57" s="5">
        <f t="shared" si="1"/>
        <v>0</v>
      </c>
      <c r="K57" s="4"/>
      <c r="L57" s="4"/>
      <c r="M57" s="4"/>
      <c r="N57" s="4"/>
      <c r="O57" s="4"/>
      <c r="P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2">
        <v>56.0</v>
      </c>
      <c r="B58" s="1" t="s">
        <v>95</v>
      </c>
      <c r="C58" s="1">
        <v>1168.0</v>
      </c>
      <c r="D58" s="1">
        <v>63.0</v>
      </c>
      <c r="E58" s="1">
        <v>0.0</v>
      </c>
      <c r="F58" s="1">
        <v>328.0</v>
      </c>
      <c r="G58" s="1" t="s">
        <v>41</v>
      </c>
      <c r="H58" s="1"/>
      <c r="I58" s="1"/>
      <c r="J58" s="5">
        <f t="shared" si="1"/>
        <v>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2">
        <v>57.0</v>
      </c>
      <c r="B59" s="1" t="s">
        <v>96</v>
      </c>
      <c r="C59" s="1">
        <v>2161.0</v>
      </c>
      <c r="D59" s="1">
        <v>6275.0</v>
      </c>
      <c r="E59" s="1">
        <v>964.0</v>
      </c>
      <c r="F59" s="1">
        <v>46.0</v>
      </c>
      <c r="G59" s="1" t="s">
        <v>27</v>
      </c>
      <c r="H59" s="1"/>
      <c r="I59" s="1"/>
      <c r="J59" s="5">
        <f t="shared" si="1"/>
        <v>0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2">
        <v>58.0</v>
      </c>
      <c r="B60" s="1" t="s">
        <v>97</v>
      </c>
      <c r="C60" s="1">
        <v>1022.0</v>
      </c>
      <c r="D60" s="1">
        <v>3018.0</v>
      </c>
      <c r="E60" s="1">
        <v>55.0</v>
      </c>
      <c r="F60" s="1">
        <v>1.0</v>
      </c>
      <c r="G60" s="1" t="s">
        <v>53</v>
      </c>
      <c r="H60" s="1"/>
      <c r="I60" s="1"/>
      <c r="J60" s="5">
        <f t="shared" si="1"/>
        <v>0</v>
      </c>
      <c r="K60" s="4"/>
      <c r="L60" s="4"/>
      <c r="M60" s="4"/>
      <c r="N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2">
        <v>59.0</v>
      </c>
      <c r="B61" s="1" t="s">
        <v>98</v>
      </c>
      <c r="C61" s="1">
        <v>3906.0</v>
      </c>
      <c r="D61" s="1">
        <v>1399.0</v>
      </c>
      <c r="E61" s="1">
        <v>98.0</v>
      </c>
      <c r="F61" s="1">
        <v>39.0</v>
      </c>
      <c r="G61" s="1" t="s">
        <v>55</v>
      </c>
      <c r="H61" s="1"/>
      <c r="I61" s="1"/>
      <c r="J61" s="5">
        <f t="shared" si="1"/>
        <v>0</v>
      </c>
      <c r="K61" s="4"/>
      <c r="L61" s="4"/>
      <c r="M61" s="4"/>
      <c r="N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2">
        <v>60.0</v>
      </c>
      <c r="B62" s="1" t="s">
        <v>99</v>
      </c>
      <c r="C62" s="1">
        <v>3652.0</v>
      </c>
      <c r="D62" s="1">
        <v>186.0</v>
      </c>
      <c r="E62" s="1">
        <v>44.0</v>
      </c>
      <c r="F62" s="1">
        <v>39.0</v>
      </c>
      <c r="G62" s="1" t="s">
        <v>10</v>
      </c>
      <c r="H62" s="1"/>
      <c r="I62" s="1"/>
      <c r="J62" s="5">
        <f t="shared" si="1"/>
        <v>0</v>
      </c>
      <c r="K62" s="4"/>
      <c r="L62" s="4"/>
      <c r="M62" s="4"/>
      <c r="N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2">
        <v>61.0</v>
      </c>
      <c r="B63" s="1" t="s">
        <v>100</v>
      </c>
      <c r="C63" s="1">
        <v>2506.0</v>
      </c>
      <c r="D63" s="1">
        <v>466.0</v>
      </c>
      <c r="E63" s="1">
        <v>17.0</v>
      </c>
      <c r="F63" s="1">
        <v>20.0</v>
      </c>
      <c r="G63" s="1" t="s">
        <v>29</v>
      </c>
      <c r="H63" s="1"/>
      <c r="I63" s="1"/>
      <c r="J63" s="5">
        <f t="shared" si="1"/>
        <v>0</v>
      </c>
      <c r="K63" s="4"/>
      <c r="L63" s="4"/>
      <c r="M63" s="4"/>
      <c r="N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2">
        <v>62.0</v>
      </c>
      <c r="B64" s="1" t="s">
        <v>101</v>
      </c>
      <c r="C64" s="1">
        <v>2052.0</v>
      </c>
      <c r="D64" s="1">
        <v>168.0</v>
      </c>
      <c r="E64" s="1">
        <v>0.0</v>
      </c>
      <c r="F64" s="1">
        <v>32.0</v>
      </c>
      <c r="G64" s="1" t="s">
        <v>10</v>
      </c>
      <c r="H64" s="1"/>
      <c r="I64" s="1"/>
      <c r="J64" s="5">
        <f t="shared" si="1"/>
        <v>0</v>
      </c>
      <c r="K64" s="4"/>
      <c r="L64" s="4"/>
      <c r="M64" s="4"/>
      <c r="N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2">
        <v>63.0</v>
      </c>
      <c r="B65" s="1" t="s">
        <v>102</v>
      </c>
      <c r="C65" s="1">
        <v>1909.0</v>
      </c>
      <c r="D65" s="1">
        <v>146.0</v>
      </c>
      <c r="E65" s="1">
        <v>0.0</v>
      </c>
      <c r="F65" s="1">
        <v>5.0</v>
      </c>
      <c r="G65" s="1" t="s">
        <v>10</v>
      </c>
      <c r="H65" s="1"/>
      <c r="I65" s="1"/>
      <c r="J65" s="5">
        <f t="shared" si="1"/>
        <v>0</v>
      </c>
      <c r="K65" s="4"/>
      <c r="L65" s="4"/>
      <c r="M65" s="4"/>
      <c r="N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2">
        <v>64.0</v>
      </c>
      <c r="B66" s="1" t="s">
        <v>103</v>
      </c>
      <c r="C66" s="1">
        <v>2311.0</v>
      </c>
      <c r="D66" s="1">
        <v>3265.0</v>
      </c>
      <c r="E66" s="1">
        <v>0.0</v>
      </c>
      <c r="F66" s="1">
        <v>25.0</v>
      </c>
      <c r="G66" s="1" t="s">
        <v>13</v>
      </c>
      <c r="H66" s="1"/>
      <c r="I66" s="1"/>
      <c r="J66" s="5">
        <f t="shared" si="1"/>
        <v>0</v>
      </c>
      <c r="K66" s="4"/>
      <c r="L66" s="4"/>
      <c r="M66" s="4"/>
      <c r="N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2">
        <v>65.0</v>
      </c>
      <c r="B67" s="1" t="s">
        <v>104</v>
      </c>
      <c r="C67" s="1">
        <v>2182.0</v>
      </c>
      <c r="D67" s="1">
        <v>217.0</v>
      </c>
      <c r="E67" s="1">
        <v>0.0</v>
      </c>
      <c r="F67" s="1">
        <v>25.0</v>
      </c>
      <c r="G67" s="1" t="s">
        <v>35</v>
      </c>
      <c r="H67" s="1"/>
      <c r="I67" s="1"/>
      <c r="J67" s="5">
        <f t="shared" si="1"/>
        <v>0</v>
      </c>
      <c r="K67" s="4"/>
      <c r="L67" s="4"/>
      <c r="M67" s="4"/>
      <c r="N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2">
        <v>66.0</v>
      </c>
      <c r="B68" s="1" t="s">
        <v>105</v>
      </c>
      <c r="C68" s="1">
        <v>4263.0</v>
      </c>
      <c r="D68" s="1">
        <v>38500.0</v>
      </c>
      <c r="E68" s="1">
        <v>95.0</v>
      </c>
      <c r="F68" s="1">
        <v>8.0</v>
      </c>
      <c r="G68" s="1" t="s">
        <v>47</v>
      </c>
      <c r="H68" s="1"/>
      <c r="I68" s="1"/>
      <c r="J68" s="5">
        <f t="shared" si="1"/>
        <v>0</v>
      </c>
      <c r="K68" s="4"/>
      <c r="L68" s="4"/>
      <c r="M68" s="4"/>
      <c r="N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2">
        <v>67.0</v>
      </c>
      <c r="B69" s="1" t="s">
        <v>106</v>
      </c>
      <c r="C69" s="1">
        <v>1771.0</v>
      </c>
      <c r="D69" s="1">
        <v>174.0</v>
      </c>
      <c r="E69" s="1">
        <v>0.0</v>
      </c>
      <c r="F69" s="1">
        <v>29.0</v>
      </c>
      <c r="G69" s="1" t="s">
        <v>13</v>
      </c>
      <c r="H69" s="1"/>
      <c r="I69" s="1"/>
      <c r="J69" s="5">
        <f t="shared" si="1"/>
        <v>0</v>
      </c>
      <c r="K69" s="4"/>
      <c r="L69" s="4"/>
      <c r="M69" s="4"/>
      <c r="N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2">
        <v>68.0</v>
      </c>
      <c r="B70" s="1" t="s">
        <v>107</v>
      </c>
      <c r="C70" s="1">
        <v>3581.0</v>
      </c>
      <c r="D70" s="1">
        <v>7187.0</v>
      </c>
      <c r="E70" s="1">
        <v>0.0</v>
      </c>
      <c r="F70" s="1">
        <v>53.0</v>
      </c>
      <c r="G70" s="1" t="s">
        <v>29</v>
      </c>
      <c r="H70" s="1"/>
      <c r="I70" s="1"/>
      <c r="J70" s="5">
        <f t="shared" si="1"/>
        <v>0</v>
      </c>
      <c r="K70" s="4"/>
      <c r="L70" s="4"/>
      <c r="M70" s="4"/>
      <c r="N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2">
        <v>69.0</v>
      </c>
      <c r="B71" s="1" t="s">
        <v>108</v>
      </c>
      <c r="C71" s="1">
        <v>3316.0</v>
      </c>
      <c r="D71" s="1">
        <v>17095.0</v>
      </c>
      <c r="E71" s="1">
        <v>101.0</v>
      </c>
      <c r="F71" s="1">
        <v>172.0</v>
      </c>
      <c r="G71" s="1" t="s">
        <v>45</v>
      </c>
      <c r="H71" s="1"/>
      <c r="I71" s="1"/>
      <c r="J71" s="5">
        <f t="shared" si="1"/>
        <v>0</v>
      </c>
      <c r="K71" s="4"/>
      <c r="L71" s="4"/>
      <c r="M71" s="4"/>
      <c r="N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2">
        <v>70.0</v>
      </c>
      <c r="B72" s="1" t="s">
        <v>109</v>
      </c>
      <c r="C72" s="1">
        <v>2654.0</v>
      </c>
      <c r="D72" s="1">
        <v>116.0</v>
      </c>
      <c r="E72" s="1">
        <v>29.0</v>
      </c>
      <c r="F72" s="1">
        <v>3.0</v>
      </c>
      <c r="G72" s="1" t="s">
        <v>57</v>
      </c>
      <c r="H72" s="1"/>
      <c r="I72" s="1"/>
      <c r="J72" s="5">
        <f t="shared" si="1"/>
        <v>0</v>
      </c>
      <c r="K72" s="4"/>
      <c r="L72" s="4"/>
      <c r="M72" s="4"/>
      <c r="N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2">
        <v>71.0</v>
      </c>
      <c r="B73" s="1" t="s">
        <v>110</v>
      </c>
      <c r="C73" s="1">
        <v>4077.0</v>
      </c>
      <c r="D73" s="1">
        <v>11277.0</v>
      </c>
      <c r="E73" s="1">
        <v>36.0</v>
      </c>
      <c r="F73" s="1">
        <v>19.0</v>
      </c>
      <c r="G73" s="1" t="s">
        <v>32</v>
      </c>
      <c r="H73" s="1"/>
      <c r="I73" s="1"/>
      <c r="J73" s="5">
        <f t="shared" si="1"/>
        <v>0</v>
      </c>
      <c r="K73" s="4"/>
      <c r="L73" s="4"/>
      <c r="M73" s="4"/>
      <c r="N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2">
        <v>72.0</v>
      </c>
      <c r="B74" s="1" t="s">
        <v>111</v>
      </c>
      <c r="C74" s="1">
        <v>1548.0</v>
      </c>
      <c r="D74" s="1">
        <v>45.0</v>
      </c>
      <c r="E74" s="1">
        <v>26.0</v>
      </c>
      <c r="F74" s="1">
        <v>2.0</v>
      </c>
      <c r="G74" s="1" t="s">
        <v>39</v>
      </c>
      <c r="H74" s="1"/>
      <c r="I74" s="1"/>
      <c r="J74" s="5">
        <f t="shared" si="1"/>
        <v>0</v>
      </c>
      <c r="K74" s="4"/>
      <c r="L74" s="4"/>
      <c r="M74" s="4"/>
      <c r="N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2">
        <v>73.0</v>
      </c>
      <c r="B75" s="1" t="s">
        <v>112</v>
      </c>
      <c r="C75" s="1">
        <v>3630.0</v>
      </c>
      <c r="D75" s="1">
        <v>4106.0</v>
      </c>
      <c r="E75" s="1">
        <v>374.0</v>
      </c>
      <c r="F75" s="1">
        <v>39.0</v>
      </c>
      <c r="G75" s="1" t="s">
        <v>10</v>
      </c>
      <c r="H75" s="1"/>
      <c r="I75" s="1"/>
      <c r="J75" s="5">
        <f t="shared" si="1"/>
        <v>0</v>
      </c>
      <c r="K75" s="4"/>
      <c r="L75" s="4"/>
      <c r="M75" s="4"/>
      <c r="N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2">
        <v>74.0</v>
      </c>
      <c r="B76" s="1" t="s">
        <v>113</v>
      </c>
      <c r="C76" s="1">
        <v>1229.0</v>
      </c>
      <c r="D76" s="1">
        <v>64.0</v>
      </c>
      <c r="E76" s="1">
        <v>1.0</v>
      </c>
      <c r="F76" s="1">
        <v>418.0</v>
      </c>
      <c r="G76" s="1" t="s">
        <v>41</v>
      </c>
      <c r="H76" s="1"/>
      <c r="I76" s="1"/>
      <c r="J76" s="5">
        <f t="shared" si="1"/>
        <v>0</v>
      </c>
      <c r="K76" s="4"/>
      <c r="L76" s="4"/>
      <c r="M76" s="4"/>
      <c r="N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2">
        <v>75.0</v>
      </c>
      <c r="B77" s="1" t="s">
        <v>114</v>
      </c>
      <c r="C77" s="1">
        <v>1334.0</v>
      </c>
      <c r="D77" s="1">
        <v>105.0</v>
      </c>
      <c r="E77" s="1">
        <v>0.0</v>
      </c>
      <c r="F77" s="1">
        <v>21.0</v>
      </c>
      <c r="G77" s="1" t="s">
        <v>13</v>
      </c>
      <c r="H77" s="1"/>
      <c r="I77" s="1"/>
      <c r="J77" s="5">
        <f t="shared" si="1"/>
        <v>0</v>
      </c>
      <c r="K77" s="4"/>
      <c r="L77" s="4"/>
      <c r="M77" s="4"/>
      <c r="N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2">
        <v>76.0</v>
      </c>
      <c r="B78" s="1" t="s">
        <v>115</v>
      </c>
      <c r="C78" s="1">
        <v>3499.0</v>
      </c>
      <c r="D78" s="1">
        <v>10393.0</v>
      </c>
      <c r="E78" s="1">
        <v>57.0</v>
      </c>
      <c r="F78" s="1">
        <v>2.0</v>
      </c>
      <c r="G78" s="1" t="s">
        <v>32</v>
      </c>
      <c r="H78" s="1"/>
      <c r="I78" s="1"/>
      <c r="J78" s="5">
        <f t="shared" si="1"/>
        <v>0</v>
      </c>
      <c r="K78" s="4"/>
      <c r="L78" s="4"/>
      <c r="M78" s="4"/>
      <c r="N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2">
        <v>77.0</v>
      </c>
      <c r="B79" s="1" t="s">
        <v>116</v>
      </c>
      <c r="C79" s="1">
        <v>3407.0</v>
      </c>
      <c r="D79" s="1">
        <v>41.0</v>
      </c>
      <c r="E79" s="1">
        <v>122.0</v>
      </c>
      <c r="F79" s="1">
        <v>39.0</v>
      </c>
      <c r="G79" s="1" t="s">
        <v>41</v>
      </c>
      <c r="H79" s="1"/>
      <c r="I79" s="1"/>
      <c r="J79" s="5">
        <f t="shared" si="1"/>
        <v>0</v>
      </c>
      <c r="K79" s="4"/>
      <c r="L79" s="4"/>
      <c r="M79" s="4"/>
      <c r="N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2">
        <v>78.0</v>
      </c>
      <c r="B80" s="1" t="s">
        <v>117</v>
      </c>
      <c r="C80" s="1">
        <v>3003.0</v>
      </c>
      <c r="D80" s="1">
        <v>100.0</v>
      </c>
      <c r="E80" s="1">
        <v>10.0</v>
      </c>
      <c r="F80" s="1">
        <v>39.0</v>
      </c>
      <c r="G80" s="1" t="s">
        <v>10</v>
      </c>
      <c r="H80" s="1"/>
      <c r="I80" s="1"/>
      <c r="J80" s="5">
        <f t="shared" si="1"/>
        <v>0</v>
      </c>
      <c r="K80" s="4"/>
      <c r="L80" s="4"/>
      <c r="M80" s="4"/>
      <c r="N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2">
        <v>79.0</v>
      </c>
      <c r="B81" s="1" t="s">
        <v>118</v>
      </c>
      <c r="C81" s="1">
        <v>4424.0</v>
      </c>
      <c r="D81" s="1">
        <v>788.0</v>
      </c>
      <c r="E81" s="1">
        <v>0.0</v>
      </c>
      <c r="F81" s="1">
        <v>648.0</v>
      </c>
      <c r="G81" s="1" t="s">
        <v>10</v>
      </c>
      <c r="H81" s="1"/>
      <c r="I81" s="1"/>
      <c r="J81" s="5">
        <f t="shared" si="1"/>
        <v>0</v>
      </c>
      <c r="K81" s="4"/>
      <c r="L81" s="4"/>
      <c r="M81" s="4"/>
      <c r="N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2">
        <v>80.0</v>
      </c>
      <c r="B82" s="1" t="s">
        <v>119</v>
      </c>
      <c r="C82" s="1">
        <v>2308.0</v>
      </c>
      <c r="D82" s="1">
        <v>36101.0</v>
      </c>
      <c r="E82" s="1">
        <v>38.0</v>
      </c>
      <c r="F82" s="1">
        <v>151.0</v>
      </c>
      <c r="G82" s="1" t="s">
        <v>32</v>
      </c>
      <c r="H82" s="1"/>
      <c r="I82" s="1"/>
      <c r="J82" s="5">
        <f t="shared" si="1"/>
        <v>0</v>
      </c>
      <c r="K82" s="4"/>
      <c r="L82" s="4"/>
      <c r="M82" s="4"/>
      <c r="N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2">
        <v>81.0</v>
      </c>
      <c r="B83" s="1" t="s">
        <v>120</v>
      </c>
      <c r="C83" s="1">
        <v>4391.0</v>
      </c>
      <c r="D83" s="1">
        <v>46940.0</v>
      </c>
      <c r="E83" s="1">
        <v>75.0</v>
      </c>
      <c r="F83" s="1">
        <v>353.0</v>
      </c>
      <c r="G83" s="1" t="s">
        <v>41</v>
      </c>
      <c r="H83" s="1"/>
      <c r="I83" s="1"/>
      <c r="J83" s="5">
        <f t="shared" si="1"/>
        <v>0</v>
      </c>
      <c r="K83" s="4"/>
      <c r="L83" s="4"/>
      <c r="M83" s="4"/>
      <c r="N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2">
        <v>82.0</v>
      </c>
      <c r="B84" s="1" t="s">
        <v>121</v>
      </c>
      <c r="C84" s="1">
        <v>3907.0</v>
      </c>
      <c r="D84" s="1">
        <v>355.0</v>
      </c>
      <c r="E84" s="1">
        <v>36.0</v>
      </c>
      <c r="F84" s="1">
        <v>138.0</v>
      </c>
      <c r="G84" s="1" t="s">
        <v>10</v>
      </c>
      <c r="H84" s="1"/>
      <c r="I84" s="1"/>
      <c r="J84" s="5">
        <f t="shared" si="1"/>
        <v>0</v>
      </c>
      <c r="K84" s="4"/>
      <c r="L84" s="4"/>
      <c r="M84" s="4"/>
      <c r="N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2">
        <v>83.0</v>
      </c>
      <c r="B85" s="1" t="s">
        <v>122</v>
      </c>
      <c r="C85" s="1">
        <v>1206.0</v>
      </c>
      <c r="D85" s="1">
        <v>5610.0</v>
      </c>
      <c r="E85" s="1">
        <v>87.0</v>
      </c>
      <c r="F85" s="1">
        <v>38.0</v>
      </c>
      <c r="G85" s="1" t="s">
        <v>29</v>
      </c>
      <c r="H85" s="1"/>
      <c r="I85" s="1"/>
      <c r="J85" s="5">
        <f t="shared" si="1"/>
        <v>0</v>
      </c>
      <c r="K85" s="4"/>
      <c r="L85" s="4"/>
      <c r="M85" s="4"/>
      <c r="N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2">
        <v>84.0</v>
      </c>
      <c r="B86" s="1" t="s">
        <v>123</v>
      </c>
      <c r="C86" s="1">
        <v>1584.0</v>
      </c>
      <c r="D86" s="1">
        <v>169.0</v>
      </c>
      <c r="E86" s="1">
        <v>1.0</v>
      </c>
      <c r="F86" s="1">
        <v>17.0</v>
      </c>
      <c r="G86" s="1" t="s">
        <v>13</v>
      </c>
      <c r="H86" s="1"/>
      <c r="I86" s="1"/>
      <c r="J86" s="5">
        <f t="shared" si="1"/>
        <v>0</v>
      </c>
      <c r="K86" s="4"/>
      <c r="L86" s="4"/>
      <c r="M86" s="4"/>
      <c r="N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2">
        <v>85.0</v>
      </c>
      <c r="B87" s="1" t="s">
        <v>124</v>
      </c>
      <c r="C87" s="1">
        <v>4334.0</v>
      </c>
      <c r="D87" s="1">
        <v>1298.0</v>
      </c>
      <c r="E87" s="1">
        <v>16.0</v>
      </c>
      <c r="F87" s="1">
        <v>39.0</v>
      </c>
      <c r="G87" s="1" t="s">
        <v>29</v>
      </c>
      <c r="H87" s="1"/>
      <c r="I87" s="1"/>
      <c r="J87" s="5">
        <f t="shared" si="1"/>
        <v>0</v>
      </c>
      <c r="K87" s="4"/>
      <c r="L87" s="4"/>
      <c r="M87" s="4"/>
      <c r="N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2">
        <v>86.0</v>
      </c>
      <c r="B88" s="1" t="s">
        <v>125</v>
      </c>
      <c r="C88" s="1">
        <v>3166.0</v>
      </c>
      <c r="D88" s="1">
        <v>4904.0</v>
      </c>
      <c r="E88" s="1">
        <v>51.0</v>
      </c>
      <c r="F88" s="1">
        <v>39.0</v>
      </c>
      <c r="G88" s="1" t="s">
        <v>39</v>
      </c>
      <c r="H88" s="1"/>
      <c r="I88" s="1"/>
      <c r="J88" s="5">
        <f t="shared" si="1"/>
        <v>0</v>
      </c>
      <c r="K88" s="4"/>
      <c r="L88" s="4"/>
      <c r="M88" s="4"/>
      <c r="N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2">
        <v>87.0</v>
      </c>
      <c r="B89" s="1" t="s">
        <v>126</v>
      </c>
      <c r="C89" s="1">
        <v>2455.0</v>
      </c>
      <c r="D89" s="1">
        <v>1492.0</v>
      </c>
      <c r="E89" s="1">
        <v>66.0</v>
      </c>
      <c r="F89" s="1">
        <v>22.0</v>
      </c>
      <c r="G89" s="1" t="s">
        <v>27</v>
      </c>
      <c r="H89" s="1"/>
      <c r="I89" s="1"/>
      <c r="J89" s="5">
        <f t="shared" si="1"/>
        <v>0</v>
      </c>
      <c r="K89" s="4"/>
      <c r="L89" s="4"/>
      <c r="M89" s="4"/>
      <c r="N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2">
        <v>88.0</v>
      </c>
      <c r="B90" s="1" t="s">
        <v>127</v>
      </c>
      <c r="C90" s="1">
        <v>3149.0</v>
      </c>
      <c r="D90" s="1">
        <v>1576.0</v>
      </c>
      <c r="E90" s="1">
        <v>178.0</v>
      </c>
      <c r="F90" s="1">
        <v>39.0</v>
      </c>
      <c r="G90" s="1" t="s">
        <v>45</v>
      </c>
      <c r="H90" s="1"/>
      <c r="I90" s="1"/>
      <c r="J90" s="5">
        <f t="shared" si="1"/>
        <v>0</v>
      </c>
      <c r="K90" s="4"/>
      <c r="L90" s="4"/>
      <c r="M90" s="4"/>
      <c r="N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2">
        <v>89.0</v>
      </c>
      <c r="B91" s="1" t="s">
        <v>128</v>
      </c>
      <c r="C91" s="1">
        <v>3680.0</v>
      </c>
      <c r="D91" s="1">
        <v>3919.0</v>
      </c>
      <c r="E91" s="1">
        <v>536.0</v>
      </c>
      <c r="F91" s="1">
        <v>57.0</v>
      </c>
      <c r="G91" s="1" t="s">
        <v>10</v>
      </c>
      <c r="H91" s="1"/>
      <c r="I91" s="1"/>
      <c r="J91" s="5">
        <f t="shared" si="1"/>
        <v>0</v>
      </c>
      <c r="K91" s="4"/>
      <c r="L91" s="4"/>
      <c r="M91" s="4"/>
      <c r="N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2">
        <v>90.0</v>
      </c>
      <c r="B92" s="1" t="s">
        <v>129</v>
      </c>
      <c r="C92" s="1">
        <v>1828.0</v>
      </c>
      <c r="D92" s="1">
        <v>42.0</v>
      </c>
      <c r="E92" s="1">
        <v>0.0</v>
      </c>
      <c r="F92" s="1">
        <v>264.0</v>
      </c>
      <c r="G92" s="1" t="s">
        <v>41</v>
      </c>
      <c r="H92" s="1"/>
      <c r="I92" s="1"/>
      <c r="J92" s="5">
        <f t="shared" si="1"/>
        <v>0</v>
      </c>
      <c r="K92" s="4"/>
      <c r="L92" s="4"/>
      <c r="M92" s="4"/>
      <c r="N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2">
        <v>91.0</v>
      </c>
      <c r="B93" s="1" t="s">
        <v>130</v>
      </c>
      <c r="C93" s="1">
        <v>3258.0</v>
      </c>
      <c r="D93" s="1">
        <v>2593.0</v>
      </c>
      <c r="E93" s="1">
        <v>86.0</v>
      </c>
      <c r="F93" s="1">
        <v>42.0</v>
      </c>
      <c r="G93" s="1" t="s">
        <v>10</v>
      </c>
      <c r="H93" s="1"/>
      <c r="I93" s="1"/>
      <c r="J93" s="5">
        <f t="shared" si="1"/>
        <v>0</v>
      </c>
      <c r="K93" s="4"/>
      <c r="L93" s="4"/>
      <c r="M93" s="4"/>
      <c r="N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2">
        <v>92.0</v>
      </c>
      <c r="B94" s="1" t="s">
        <v>131</v>
      </c>
      <c r="C94" s="1">
        <v>1414.0</v>
      </c>
      <c r="D94" s="1">
        <v>0.0</v>
      </c>
      <c r="E94" s="1">
        <v>1.0</v>
      </c>
      <c r="F94" s="1">
        <v>18.0</v>
      </c>
      <c r="G94" s="1" t="s">
        <v>41</v>
      </c>
      <c r="H94" s="1"/>
      <c r="I94" s="1"/>
      <c r="J94" s="5">
        <f t="shared" si="1"/>
        <v>0</v>
      </c>
      <c r="K94" s="4"/>
      <c r="L94" s="4"/>
      <c r="M94" s="4"/>
      <c r="N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2">
        <v>93.0</v>
      </c>
      <c r="B95" s="1" t="s">
        <v>132</v>
      </c>
      <c r="C95" s="1">
        <v>4618.0</v>
      </c>
      <c r="D95" s="1">
        <v>233.0</v>
      </c>
      <c r="E95" s="1">
        <v>143.0</v>
      </c>
      <c r="F95" s="1">
        <v>39.0</v>
      </c>
      <c r="G95" s="1" t="s">
        <v>10</v>
      </c>
      <c r="H95" s="1"/>
      <c r="I95" s="1"/>
      <c r="J95" s="5">
        <f t="shared" si="1"/>
        <v>0</v>
      </c>
      <c r="K95" s="4"/>
      <c r="L95" s="4"/>
      <c r="M95" s="4"/>
      <c r="N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2">
        <v>94.0</v>
      </c>
      <c r="B96" s="1" t="s">
        <v>133</v>
      </c>
      <c r="C96" s="1">
        <v>1914.0</v>
      </c>
      <c r="D96" s="1">
        <v>2292.0</v>
      </c>
      <c r="E96" s="1">
        <v>0.0</v>
      </c>
      <c r="F96" s="1">
        <v>163.0</v>
      </c>
      <c r="G96" s="1" t="s">
        <v>27</v>
      </c>
      <c r="H96" s="1"/>
      <c r="I96" s="1"/>
      <c r="J96" s="5">
        <f t="shared" si="1"/>
        <v>0</v>
      </c>
      <c r="K96" s="4"/>
      <c r="L96" s="4"/>
      <c r="M96" s="4"/>
      <c r="N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2">
        <v>95.0</v>
      </c>
      <c r="B97" s="1" t="s">
        <v>134</v>
      </c>
      <c r="C97" s="1">
        <v>4702.0</v>
      </c>
      <c r="D97" s="1">
        <v>543.0</v>
      </c>
      <c r="E97" s="1">
        <v>2.0</v>
      </c>
      <c r="F97" s="1">
        <v>612.0</v>
      </c>
      <c r="G97" s="1" t="s">
        <v>10</v>
      </c>
      <c r="H97" s="1"/>
      <c r="I97" s="1"/>
      <c r="J97" s="5">
        <f t="shared" si="1"/>
        <v>0</v>
      </c>
      <c r="K97" s="4"/>
      <c r="L97" s="4"/>
      <c r="M97" s="4"/>
      <c r="N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2">
        <v>96.0</v>
      </c>
      <c r="B98" s="1" t="s">
        <v>135</v>
      </c>
      <c r="C98" s="1">
        <v>2802.0</v>
      </c>
      <c r="D98" s="1">
        <v>790.0</v>
      </c>
      <c r="E98" s="1">
        <v>20.0</v>
      </c>
      <c r="F98" s="1">
        <v>38.0</v>
      </c>
      <c r="G98" s="1" t="s">
        <v>45</v>
      </c>
      <c r="H98" s="1"/>
      <c r="I98" s="1"/>
      <c r="J98" s="5">
        <f t="shared" si="1"/>
        <v>0</v>
      </c>
      <c r="K98" s="4"/>
      <c r="L98" s="4"/>
      <c r="M98" s="4"/>
      <c r="N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2">
        <v>97.0</v>
      </c>
      <c r="B99" s="1" t="s">
        <v>136</v>
      </c>
      <c r="C99" s="1">
        <v>4325.0</v>
      </c>
      <c r="D99" s="1">
        <v>649.0</v>
      </c>
      <c r="E99" s="1">
        <v>60.0</v>
      </c>
      <c r="F99" s="1">
        <v>12.0</v>
      </c>
      <c r="G99" s="1" t="s">
        <v>35</v>
      </c>
      <c r="H99" s="1"/>
      <c r="I99" s="1"/>
      <c r="J99" s="5">
        <f t="shared" si="1"/>
        <v>0</v>
      </c>
      <c r="K99" s="4"/>
      <c r="L99" s="4"/>
      <c r="M99" s="4"/>
      <c r="N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2">
        <v>98.0</v>
      </c>
      <c r="B100" s="1" t="s">
        <v>137</v>
      </c>
      <c r="C100" s="1">
        <v>1412.0</v>
      </c>
      <c r="D100" s="1">
        <v>49.0</v>
      </c>
      <c r="E100" s="1">
        <v>0.0</v>
      </c>
      <c r="F100" s="1">
        <v>346.0</v>
      </c>
      <c r="G100" s="1" t="s">
        <v>13</v>
      </c>
      <c r="H100" s="1"/>
      <c r="I100" s="1"/>
      <c r="J100" s="5">
        <f t="shared" si="1"/>
        <v>0</v>
      </c>
      <c r="K100" s="4"/>
      <c r="L100" s="4"/>
      <c r="M100" s="4"/>
      <c r="N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2">
        <v>99.0</v>
      </c>
      <c r="B101" s="1" t="s">
        <v>138</v>
      </c>
      <c r="C101" s="1">
        <v>4360.0</v>
      </c>
      <c r="D101" s="1">
        <v>407.0</v>
      </c>
      <c r="E101" s="1">
        <v>47.0</v>
      </c>
      <c r="F101" s="1">
        <v>39.0</v>
      </c>
      <c r="G101" s="1" t="s">
        <v>27</v>
      </c>
      <c r="H101" s="1"/>
      <c r="I101" s="1"/>
      <c r="J101" s="5">
        <f t="shared" si="1"/>
        <v>0</v>
      </c>
      <c r="K101" s="4"/>
      <c r="L101" s="4"/>
      <c r="M101" s="4"/>
      <c r="N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14"/>
      <c r="I102" s="14"/>
      <c r="J102" s="15"/>
      <c r="K102" s="4"/>
      <c r="L102" s="4"/>
      <c r="M102" s="4"/>
      <c r="N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D103" s="4"/>
      <c r="E103" s="4"/>
      <c r="F103" s="4"/>
      <c r="G103" s="4"/>
      <c r="H103" s="14"/>
      <c r="I103" s="14"/>
      <c r="J103" s="15"/>
      <c r="K103" s="4"/>
      <c r="L103" s="4"/>
      <c r="M103" s="4"/>
      <c r="N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14"/>
      <c r="I104" s="14"/>
      <c r="J104" s="15"/>
      <c r="K104" s="4"/>
      <c r="L104" s="4"/>
      <c r="M104" s="4"/>
      <c r="N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14"/>
      <c r="I105" s="14"/>
      <c r="J105" s="15"/>
      <c r="K105" s="4"/>
      <c r="L105" s="4"/>
      <c r="M105" s="4"/>
      <c r="N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14"/>
      <c r="I106" s="14"/>
      <c r="J106" s="15"/>
      <c r="K106" s="4"/>
      <c r="L106" s="4"/>
      <c r="M106" s="4"/>
      <c r="N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14"/>
      <c r="I107" s="14"/>
      <c r="J107" s="15"/>
      <c r="K107" s="4"/>
      <c r="L107" s="4"/>
      <c r="M107" s="4"/>
      <c r="N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14"/>
      <c r="I108" s="14"/>
      <c r="J108" s="15"/>
      <c r="K108" s="4"/>
      <c r="L108" s="4"/>
      <c r="M108" s="4"/>
      <c r="N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14"/>
      <c r="I109" s="14"/>
      <c r="J109" s="15"/>
      <c r="K109" s="4"/>
      <c r="L109" s="4"/>
      <c r="M109" s="4"/>
      <c r="N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14"/>
      <c r="I110" s="14"/>
      <c r="J110" s="15"/>
      <c r="K110" s="4"/>
      <c r="L110" s="4"/>
      <c r="M110" s="4"/>
      <c r="N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14"/>
      <c r="I111" s="14"/>
      <c r="J111" s="15"/>
      <c r="K111" s="4"/>
      <c r="L111" s="4"/>
      <c r="M111" s="4"/>
      <c r="N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14"/>
      <c r="I112" s="14"/>
      <c r="J112" s="15"/>
      <c r="K112" s="4"/>
      <c r="L112" s="4"/>
      <c r="M112" s="4"/>
      <c r="N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14"/>
      <c r="I113" s="14"/>
      <c r="J113" s="15"/>
      <c r="K113" s="4"/>
      <c r="L113" s="4"/>
      <c r="M113" s="4"/>
      <c r="N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14"/>
      <c r="I114" s="14"/>
      <c r="J114" s="15"/>
      <c r="K114" s="4"/>
      <c r="L114" s="4"/>
      <c r="M114" s="4"/>
      <c r="N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14"/>
      <c r="I115" s="14"/>
      <c r="J115" s="15"/>
      <c r="K115" s="4"/>
      <c r="L115" s="4"/>
      <c r="M115" s="4"/>
      <c r="N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14"/>
      <c r="I116" s="14"/>
      <c r="J116" s="15"/>
      <c r="K116" s="4"/>
      <c r="L116" s="4"/>
      <c r="M116" s="4"/>
      <c r="N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14"/>
      <c r="I117" s="14"/>
      <c r="J117" s="15"/>
      <c r="K117" s="4"/>
      <c r="L117" s="4"/>
      <c r="M117" s="4"/>
      <c r="N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14"/>
      <c r="I118" s="14"/>
      <c r="J118" s="15"/>
      <c r="K118" s="4"/>
      <c r="L118" s="4"/>
      <c r="M118" s="4"/>
      <c r="N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14"/>
      <c r="I119" s="14"/>
      <c r="J119" s="15"/>
      <c r="K119" s="4"/>
      <c r="L119" s="4"/>
      <c r="M119" s="4"/>
      <c r="N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14"/>
      <c r="I120" s="14"/>
      <c r="J120" s="15"/>
      <c r="K120" s="4"/>
      <c r="L120" s="4"/>
      <c r="M120" s="4"/>
      <c r="N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14"/>
      <c r="I121" s="14"/>
      <c r="J121" s="15"/>
      <c r="K121" s="4"/>
      <c r="L121" s="4"/>
      <c r="M121" s="4"/>
      <c r="N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14"/>
      <c r="I122" s="14"/>
      <c r="J122" s="15"/>
      <c r="K122" s="4"/>
      <c r="L122" s="4"/>
      <c r="M122" s="4"/>
      <c r="N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14"/>
      <c r="I123" s="14"/>
      <c r="J123" s="15"/>
      <c r="K123" s="4"/>
      <c r="L123" s="4"/>
      <c r="M123" s="4"/>
      <c r="N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14"/>
      <c r="I124" s="14"/>
      <c r="J124" s="15"/>
      <c r="K124" s="4"/>
      <c r="L124" s="4"/>
      <c r="M124" s="4"/>
      <c r="N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14"/>
      <c r="I125" s="14"/>
      <c r="J125" s="15"/>
      <c r="K125" s="4"/>
      <c r="L125" s="4"/>
      <c r="M125" s="4"/>
      <c r="N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14"/>
      <c r="I126" s="14"/>
      <c r="J126" s="15"/>
      <c r="K126" s="4"/>
      <c r="L126" s="4"/>
      <c r="M126" s="4"/>
      <c r="N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14"/>
      <c r="I127" s="14"/>
      <c r="J127" s="15"/>
      <c r="K127" s="4"/>
      <c r="L127" s="4"/>
      <c r="M127" s="4"/>
      <c r="N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14"/>
      <c r="I128" s="14"/>
      <c r="J128" s="15"/>
      <c r="K128" s="4"/>
      <c r="L128" s="4"/>
      <c r="M128" s="4"/>
      <c r="N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14"/>
      <c r="I129" s="14"/>
      <c r="J129" s="15"/>
      <c r="K129" s="4"/>
      <c r="L129" s="4"/>
      <c r="M129" s="4"/>
      <c r="N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14"/>
      <c r="I130" s="14"/>
      <c r="J130" s="15"/>
      <c r="K130" s="4"/>
      <c r="L130" s="4"/>
      <c r="M130" s="4"/>
      <c r="N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14"/>
      <c r="I131" s="14"/>
      <c r="J131" s="15"/>
      <c r="K131" s="4"/>
      <c r="L131" s="4"/>
      <c r="M131" s="4"/>
      <c r="N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14"/>
      <c r="I132" s="14"/>
      <c r="J132" s="15"/>
      <c r="K132" s="4"/>
      <c r="L132" s="4"/>
      <c r="M132" s="4"/>
      <c r="N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14"/>
      <c r="I133" s="14"/>
      <c r="J133" s="15"/>
      <c r="K133" s="4"/>
      <c r="L133" s="4"/>
      <c r="M133" s="4"/>
      <c r="N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14"/>
      <c r="I134" s="14"/>
      <c r="J134" s="15"/>
      <c r="K134" s="4"/>
      <c r="L134" s="4"/>
      <c r="M134" s="4"/>
      <c r="N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14"/>
      <c r="I135" s="14"/>
      <c r="J135" s="15"/>
      <c r="K135" s="4"/>
      <c r="L135" s="4"/>
      <c r="M135" s="4"/>
      <c r="N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14"/>
      <c r="I136" s="14"/>
      <c r="J136" s="15"/>
      <c r="K136" s="4"/>
      <c r="L136" s="4"/>
      <c r="M136" s="4"/>
      <c r="N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14"/>
      <c r="I137" s="14"/>
      <c r="J137" s="15"/>
      <c r="K137" s="4"/>
      <c r="L137" s="4"/>
      <c r="M137" s="4"/>
      <c r="N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14"/>
      <c r="I138" s="14"/>
      <c r="J138" s="15"/>
      <c r="K138" s="4"/>
      <c r="L138" s="4"/>
      <c r="M138" s="4"/>
      <c r="N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14"/>
      <c r="I139" s="14"/>
      <c r="J139" s="1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14"/>
      <c r="I140" s="14"/>
      <c r="J140" s="1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14"/>
      <c r="I141" s="14"/>
      <c r="J141" s="1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14"/>
      <c r="I142" s="14"/>
      <c r="J142" s="1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14"/>
      <c r="I143" s="14"/>
      <c r="J143" s="1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14"/>
      <c r="I144" s="14"/>
      <c r="J144" s="1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14"/>
      <c r="I145" s="14"/>
      <c r="J145" s="1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14"/>
      <c r="I146" s="14"/>
      <c r="J146" s="1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14"/>
      <c r="I147" s="14"/>
      <c r="J147" s="1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14"/>
      <c r="I148" s="14"/>
      <c r="J148" s="1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14"/>
      <c r="I149" s="14"/>
      <c r="J149" s="1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14"/>
      <c r="I150" s="14"/>
      <c r="J150" s="1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14"/>
      <c r="I151" s="14"/>
      <c r="J151" s="1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14"/>
      <c r="I152" s="14"/>
      <c r="J152" s="1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14"/>
      <c r="I153" s="14"/>
      <c r="J153" s="1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14"/>
      <c r="I154" s="14"/>
      <c r="J154" s="1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14"/>
      <c r="I155" s="14"/>
      <c r="J155" s="1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14"/>
      <c r="I156" s="14"/>
      <c r="J156" s="1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14"/>
      <c r="I157" s="14"/>
      <c r="J157" s="1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14"/>
      <c r="I158" s="14"/>
      <c r="J158" s="1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14"/>
      <c r="I159" s="14"/>
      <c r="J159" s="1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14"/>
      <c r="I160" s="14"/>
      <c r="J160" s="1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14"/>
      <c r="I161" s="14"/>
      <c r="J161" s="1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14"/>
      <c r="I162" s="14"/>
      <c r="J162" s="1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14"/>
      <c r="I163" s="14"/>
      <c r="J163" s="1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14"/>
      <c r="I164" s="14"/>
      <c r="J164" s="1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14"/>
      <c r="I165" s="14"/>
      <c r="J165" s="1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14"/>
      <c r="I166" s="14"/>
      <c r="J166" s="1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14"/>
      <c r="I167" s="14"/>
      <c r="J167" s="1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14"/>
      <c r="I168" s="14"/>
      <c r="J168" s="1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14"/>
      <c r="I169" s="14"/>
      <c r="J169" s="1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14"/>
      <c r="I170" s="14"/>
      <c r="J170" s="1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14"/>
      <c r="I171" s="14"/>
      <c r="J171" s="1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14"/>
      <c r="I172" s="14"/>
      <c r="J172" s="1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14"/>
      <c r="I173" s="14"/>
      <c r="J173" s="1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14"/>
      <c r="I174" s="14"/>
      <c r="J174" s="1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14"/>
      <c r="I175" s="14"/>
      <c r="J175" s="1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14"/>
      <c r="I176" s="14"/>
      <c r="J176" s="1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14"/>
      <c r="I177" s="14"/>
      <c r="J177" s="1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14"/>
      <c r="I178" s="14"/>
      <c r="J178" s="1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14"/>
      <c r="I179" s="14"/>
      <c r="J179" s="1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14"/>
      <c r="I180" s="14"/>
      <c r="J180" s="1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14"/>
      <c r="I181" s="14"/>
      <c r="J181" s="1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14"/>
      <c r="I182" s="14"/>
      <c r="J182" s="1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14"/>
      <c r="I183" s="14"/>
      <c r="J183" s="1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14"/>
      <c r="I184" s="14"/>
      <c r="J184" s="1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14"/>
      <c r="I185" s="14"/>
      <c r="J185" s="1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14"/>
      <c r="I186" s="14"/>
      <c r="J186" s="1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14"/>
      <c r="I187" s="14"/>
      <c r="J187" s="1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14"/>
      <c r="I188" s="14"/>
      <c r="J188" s="1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14"/>
      <c r="I189" s="14"/>
      <c r="J189" s="1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14"/>
      <c r="I190" s="14"/>
      <c r="J190" s="1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14"/>
      <c r="I191" s="14"/>
      <c r="J191" s="1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14"/>
      <c r="I192" s="14"/>
      <c r="J192" s="1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14"/>
      <c r="I193" s="14"/>
      <c r="J193" s="1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14"/>
      <c r="I194" s="14"/>
      <c r="J194" s="1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14"/>
      <c r="I195" s="14"/>
      <c r="J195" s="1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14"/>
      <c r="I196" s="14"/>
      <c r="J196" s="1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14"/>
      <c r="I197" s="14"/>
      <c r="J197" s="1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14"/>
      <c r="I198" s="14"/>
      <c r="J198" s="1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14"/>
      <c r="I199" s="14"/>
      <c r="J199" s="1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14"/>
      <c r="I200" s="14"/>
      <c r="J200" s="1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14"/>
      <c r="I201" s="14"/>
      <c r="J201" s="1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14"/>
      <c r="I202" s="14"/>
      <c r="J202" s="1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14"/>
      <c r="I203" s="14"/>
      <c r="J203" s="1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14"/>
      <c r="I204" s="14"/>
      <c r="J204" s="1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14"/>
      <c r="I205" s="14"/>
      <c r="J205" s="1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14"/>
      <c r="I206" s="14"/>
      <c r="J206" s="1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14"/>
      <c r="I207" s="14"/>
      <c r="J207" s="1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14"/>
      <c r="I208" s="14"/>
      <c r="J208" s="1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14"/>
      <c r="I209" s="14"/>
      <c r="J209" s="1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14"/>
      <c r="I210" s="14"/>
      <c r="J210" s="1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14"/>
      <c r="I211" s="14"/>
      <c r="J211" s="1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14"/>
      <c r="I212" s="14"/>
      <c r="J212" s="1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14"/>
      <c r="I213" s="14"/>
      <c r="J213" s="1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14"/>
      <c r="I214" s="14"/>
      <c r="J214" s="1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14"/>
      <c r="I215" s="14"/>
      <c r="J215" s="1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14"/>
      <c r="I216" s="14"/>
      <c r="J216" s="1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14"/>
      <c r="I217" s="14"/>
      <c r="J217" s="1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14"/>
      <c r="I218" s="14"/>
      <c r="J218" s="1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14"/>
      <c r="I219" s="14"/>
      <c r="J219" s="1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14"/>
      <c r="I220" s="14"/>
      <c r="J220" s="1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14"/>
      <c r="I221" s="14"/>
      <c r="J221" s="1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14"/>
      <c r="I222" s="14"/>
      <c r="J222" s="1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14"/>
      <c r="I223" s="14"/>
      <c r="J223" s="1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14"/>
      <c r="I224" s="14"/>
      <c r="J224" s="1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14"/>
      <c r="I225" s="14"/>
      <c r="J225" s="1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14"/>
      <c r="I226" s="14"/>
      <c r="J226" s="1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14"/>
      <c r="I227" s="14"/>
      <c r="J227" s="1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14"/>
      <c r="I228" s="14"/>
      <c r="J228" s="1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14"/>
      <c r="I229" s="14"/>
      <c r="J229" s="1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14"/>
      <c r="I230" s="14"/>
      <c r="J230" s="1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14"/>
      <c r="I231" s="14"/>
      <c r="J231" s="1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14"/>
      <c r="I232" s="14"/>
      <c r="J232" s="1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14"/>
      <c r="I233" s="14"/>
      <c r="J233" s="1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14"/>
      <c r="I234" s="14"/>
      <c r="J234" s="1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14"/>
      <c r="I235" s="14"/>
      <c r="J235" s="1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14"/>
      <c r="I236" s="14"/>
      <c r="J236" s="1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14"/>
      <c r="I237" s="14"/>
      <c r="J237" s="1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14"/>
      <c r="I238" s="14"/>
      <c r="J238" s="1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14"/>
      <c r="I239" s="14"/>
      <c r="J239" s="1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14"/>
      <c r="I240" s="14"/>
      <c r="J240" s="1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14"/>
      <c r="I241" s="14"/>
      <c r="J241" s="1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14"/>
      <c r="I242" s="14"/>
      <c r="J242" s="1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14"/>
      <c r="I243" s="14"/>
      <c r="J243" s="1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14"/>
      <c r="I244" s="14"/>
      <c r="J244" s="1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14"/>
      <c r="I245" s="14"/>
      <c r="J245" s="1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14"/>
      <c r="I246" s="14"/>
      <c r="J246" s="1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14"/>
      <c r="I247" s="14"/>
      <c r="J247" s="1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14"/>
      <c r="I248" s="14"/>
      <c r="J248" s="1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14"/>
      <c r="I249" s="14"/>
      <c r="J249" s="1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14"/>
      <c r="I250" s="14"/>
      <c r="J250" s="1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14"/>
      <c r="I251" s="14"/>
      <c r="J251" s="1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14"/>
      <c r="I252" s="14"/>
      <c r="J252" s="1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14"/>
      <c r="I253" s="14"/>
      <c r="J253" s="1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14"/>
      <c r="I254" s="14"/>
      <c r="J254" s="1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14"/>
      <c r="I255" s="14"/>
      <c r="J255" s="1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14"/>
      <c r="I256" s="14"/>
      <c r="J256" s="1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14"/>
      <c r="I257" s="14"/>
      <c r="J257" s="1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14"/>
      <c r="I258" s="14"/>
      <c r="J258" s="1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14"/>
      <c r="I259" s="14"/>
      <c r="J259" s="1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14"/>
      <c r="I260" s="14"/>
      <c r="J260" s="1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14"/>
      <c r="I261" s="14"/>
      <c r="J261" s="1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14"/>
      <c r="I262" s="14"/>
      <c r="J262" s="1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14"/>
      <c r="I263" s="14"/>
      <c r="J263" s="1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14"/>
      <c r="I264" s="14"/>
      <c r="J264" s="1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14"/>
      <c r="I265" s="14"/>
      <c r="J265" s="1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14"/>
      <c r="I266" s="14"/>
      <c r="J266" s="1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14"/>
      <c r="I267" s="14"/>
      <c r="J267" s="1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14"/>
      <c r="I268" s="14"/>
      <c r="J268" s="1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14"/>
      <c r="I269" s="14"/>
      <c r="J269" s="1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14"/>
      <c r="I270" s="14"/>
      <c r="J270" s="1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14"/>
      <c r="I271" s="14"/>
      <c r="J271" s="1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14"/>
      <c r="I272" s="14"/>
      <c r="J272" s="1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14"/>
      <c r="I273" s="14"/>
      <c r="J273" s="1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14"/>
      <c r="I274" s="14"/>
      <c r="J274" s="1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14"/>
      <c r="I275" s="14"/>
      <c r="J275" s="1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14"/>
      <c r="I276" s="14"/>
      <c r="J276" s="1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14"/>
      <c r="I277" s="14"/>
      <c r="J277" s="1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14"/>
      <c r="I278" s="14"/>
      <c r="J278" s="1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14"/>
      <c r="I279" s="14"/>
      <c r="J279" s="1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14"/>
      <c r="I280" s="14"/>
      <c r="J280" s="1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14"/>
      <c r="I281" s="14"/>
      <c r="J281" s="1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14"/>
      <c r="I282" s="14"/>
      <c r="J282" s="1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14"/>
      <c r="I283" s="14"/>
      <c r="J283" s="1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14"/>
      <c r="I284" s="14"/>
      <c r="J284" s="1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14"/>
      <c r="I285" s="14"/>
      <c r="J285" s="1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14"/>
      <c r="I286" s="14"/>
      <c r="J286" s="1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14"/>
      <c r="I287" s="14"/>
      <c r="J287" s="1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14"/>
      <c r="I288" s="14"/>
      <c r="J288" s="1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14"/>
      <c r="I289" s="14"/>
      <c r="J289" s="1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14"/>
      <c r="I290" s="14"/>
      <c r="J290" s="1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14"/>
      <c r="I291" s="14"/>
      <c r="J291" s="1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14"/>
      <c r="I292" s="14"/>
      <c r="J292" s="1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14"/>
      <c r="I293" s="14"/>
      <c r="J293" s="1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14"/>
      <c r="I294" s="14"/>
      <c r="J294" s="1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14"/>
      <c r="I295" s="14"/>
      <c r="J295" s="1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14"/>
      <c r="I296" s="14"/>
      <c r="J296" s="1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14"/>
      <c r="I297" s="14"/>
      <c r="J297" s="1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14"/>
      <c r="I298" s="14"/>
      <c r="J298" s="1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14"/>
      <c r="I299" s="14"/>
      <c r="J299" s="1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14"/>
      <c r="I300" s="14"/>
      <c r="J300" s="1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14"/>
      <c r="I301" s="14"/>
      <c r="J301" s="1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14"/>
      <c r="I302" s="14"/>
      <c r="J302" s="1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14"/>
      <c r="I303" s="14"/>
      <c r="J303" s="1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14"/>
      <c r="I304" s="14"/>
      <c r="J304" s="1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14"/>
      <c r="I305" s="14"/>
      <c r="J305" s="1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14"/>
      <c r="I306" s="14"/>
      <c r="J306" s="1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14"/>
      <c r="I307" s="14"/>
      <c r="J307" s="1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14"/>
      <c r="I308" s="14"/>
      <c r="J308" s="1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14"/>
      <c r="I309" s="14"/>
      <c r="J309" s="1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14"/>
      <c r="I310" s="14"/>
      <c r="J310" s="1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14"/>
      <c r="I311" s="14"/>
      <c r="J311" s="1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14"/>
      <c r="I312" s="14"/>
      <c r="J312" s="1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14"/>
      <c r="I313" s="14"/>
      <c r="J313" s="1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14"/>
      <c r="I314" s="14"/>
      <c r="J314" s="1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14"/>
      <c r="I315" s="14"/>
      <c r="J315" s="1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14"/>
      <c r="I316" s="14"/>
      <c r="J316" s="1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14"/>
      <c r="I317" s="14"/>
      <c r="J317" s="1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14"/>
      <c r="I318" s="14"/>
      <c r="J318" s="1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14"/>
      <c r="I319" s="14"/>
      <c r="J319" s="1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14"/>
      <c r="I320" s="14"/>
      <c r="J320" s="1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14"/>
      <c r="I321" s="14"/>
      <c r="J321" s="1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14"/>
      <c r="I322" s="14"/>
      <c r="J322" s="1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14"/>
      <c r="I323" s="14"/>
      <c r="J323" s="1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14"/>
      <c r="I324" s="14"/>
      <c r="J324" s="1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14"/>
      <c r="I325" s="14"/>
      <c r="J325" s="1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14"/>
      <c r="I326" s="14"/>
      <c r="J326" s="1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14"/>
      <c r="I327" s="14"/>
      <c r="J327" s="1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14"/>
      <c r="I328" s="14"/>
      <c r="J328" s="1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14"/>
      <c r="I329" s="14"/>
      <c r="J329" s="1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14"/>
      <c r="I330" s="14"/>
      <c r="J330" s="1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14"/>
      <c r="I331" s="14"/>
      <c r="J331" s="1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14"/>
      <c r="I332" s="14"/>
      <c r="J332" s="1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14"/>
      <c r="I333" s="14"/>
      <c r="J333" s="1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14"/>
      <c r="I334" s="14"/>
      <c r="J334" s="1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14"/>
      <c r="I335" s="14"/>
      <c r="J335" s="1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14"/>
      <c r="I336" s="14"/>
      <c r="J336" s="1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14"/>
      <c r="I337" s="14"/>
      <c r="J337" s="1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14"/>
      <c r="I338" s="14"/>
      <c r="J338" s="1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14"/>
      <c r="I339" s="14"/>
      <c r="J339" s="1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14"/>
      <c r="I340" s="14"/>
      <c r="J340" s="1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14"/>
      <c r="I341" s="14"/>
      <c r="J341" s="1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14"/>
      <c r="I342" s="14"/>
      <c r="J342" s="1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14"/>
      <c r="I343" s="14"/>
      <c r="J343" s="1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14"/>
      <c r="I344" s="14"/>
      <c r="J344" s="1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14"/>
      <c r="I345" s="14"/>
      <c r="J345" s="1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14"/>
      <c r="I346" s="14"/>
      <c r="J346" s="1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14"/>
      <c r="I347" s="14"/>
      <c r="J347" s="1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14"/>
      <c r="I348" s="14"/>
      <c r="J348" s="1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14"/>
      <c r="I349" s="14"/>
      <c r="J349" s="1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14"/>
      <c r="I350" s="14"/>
      <c r="J350" s="1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14"/>
      <c r="I351" s="14"/>
      <c r="J351" s="1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14"/>
      <c r="I352" s="14"/>
      <c r="J352" s="1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14"/>
      <c r="I353" s="14"/>
      <c r="J353" s="1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14"/>
      <c r="I354" s="14"/>
      <c r="J354" s="1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14"/>
      <c r="I355" s="14"/>
      <c r="J355" s="1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14"/>
      <c r="I356" s="14"/>
      <c r="J356" s="1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14"/>
      <c r="I357" s="14"/>
      <c r="J357" s="1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14"/>
      <c r="I358" s="14"/>
      <c r="J358" s="1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14"/>
      <c r="I359" s="14"/>
      <c r="J359" s="1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14"/>
      <c r="I360" s="14"/>
      <c r="J360" s="1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14"/>
      <c r="I361" s="14"/>
      <c r="J361" s="1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14"/>
      <c r="I362" s="14"/>
      <c r="J362" s="1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14"/>
      <c r="I363" s="14"/>
      <c r="J363" s="1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14"/>
      <c r="I364" s="14"/>
      <c r="J364" s="1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14"/>
      <c r="I365" s="14"/>
      <c r="J365" s="1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14"/>
      <c r="I366" s="14"/>
      <c r="J366" s="1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14"/>
      <c r="I367" s="14"/>
      <c r="J367" s="1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14"/>
      <c r="I368" s="14"/>
      <c r="J368" s="1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14"/>
      <c r="I369" s="14"/>
      <c r="J369" s="1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14"/>
      <c r="I370" s="14"/>
      <c r="J370" s="1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14"/>
      <c r="I371" s="14"/>
      <c r="J371" s="1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14"/>
      <c r="I372" s="14"/>
      <c r="J372" s="1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14"/>
      <c r="I373" s="14"/>
      <c r="J373" s="1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14"/>
      <c r="I374" s="14"/>
      <c r="J374" s="1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14"/>
      <c r="I375" s="14"/>
      <c r="J375" s="1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14"/>
      <c r="I376" s="14"/>
      <c r="J376" s="1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14"/>
      <c r="I377" s="14"/>
      <c r="J377" s="1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14"/>
      <c r="I378" s="14"/>
      <c r="J378" s="1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14"/>
      <c r="I379" s="14"/>
      <c r="J379" s="1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14"/>
      <c r="I380" s="14"/>
      <c r="J380" s="1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14"/>
      <c r="I381" s="14"/>
      <c r="J381" s="1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14"/>
      <c r="I382" s="14"/>
      <c r="J382" s="1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14"/>
      <c r="I383" s="14"/>
      <c r="J383" s="1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14"/>
      <c r="I384" s="14"/>
      <c r="J384" s="1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14"/>
      <c r="I385" s="14"/>
      <c r="J385" s="1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14"/>
      <c r="I386" s="14"/>
      <c r="J386" s="1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14"/>
      <c r="I387" s="14"/>
      <c r="J387" s="1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14"/>
      <c r="I388" s="14"/>
      <c r="J388" s="1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14"/>
      <c r="I389" s="14"/>
      <c r="J389" s="1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14"/>
      <c r="I390" s="14"/>
      <c r="J390" s="1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14"/>
      <c r="I391" s="14"/>
      <c r="J391" s="1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14"/>
      <c r="I392" s="14"/>
      <c r="J392" s="1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14"/>
      <c r="I393" s="14"/>
      <c r="J393" s="1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14"/>
      <c r="I394" s="14"/>
      <c r="J394" s="1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14"/>
      <c r="I395" s="14"/>
      <c r="J395" s="1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14"/>
      <c r="I396" s="14"/>
      <c r="J396" s="1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14"/>
      <c r="I397" s="14"/>
      <c r="J397" s="1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14"/>
      <c r="I398" s="14"/>
      <c r="J398" s="1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14"/>
      <c r="I399" s="14"/>
      <c r="J399" s="1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14"/>
      <c r="I400" s="14"/>
      <c r="J400" s="1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14"/>
      <c r="I401" s="14"/>
      <c r="J401" s="1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14"/>
      <c r="I402" s="14"/>
      <c r="J402" s="1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14"/>
      <c r="I403" s="14"/>
      <c r="J403" s="1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14"/>
      <c r="I404" s="14"/>
      <c r="J404" s="1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14"/>
      <c r="I405" s="14"/>
      <c r="J405" s="1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14"/>
      <c r="I406" s="14"/>
      <c r="J406" s="1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14"/>
      <c r="I407" s="14"/>
      <c r="J407" s="1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14"/>
      <c r="I408" s="14"/>
      <c r="J408" s="1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14"/>
      <c r="I409" s="14"/>
      <c r="J409" s="1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14"/>
      <c r="I410" s="14"/>
      <c r="J410" s="1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14"/>
      <c r="I411" s="14"/>
      <c r="J411" s="1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14"/>
      <c r="I412" s="14"/>
      <c r="J412" s="1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14"/>
      <c r="I413" s="14"/>
      <c r="J413" s="1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14"/>
      <c r="I414" s="14"/>
      <c r="J414" s="1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14"/>
      <c r="I415" s="14"/>
      <c r="J415" s="1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14"/>
      <c r="I416" s="14"/>
      <c r="J416" s="1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14"/>
      <c r="I417" s="14"/>
      <c r="J417" s="1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14"/>
      <c r="I418" s="14"/>
      <c r="J418" s="1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14"/>
      <c r="I419" s="14"/>
      <c r="J419" s="1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14"/>
      <c r="I420" s="14"/>
      <c r="J420" s="1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14"/>
      <c r="I421" s="14"/>
      <c r="J421" s="1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14"/>
      <c r="I422" s="14"/>
      <c r="J422" s="1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14"/>
      <c r="I423" s="14"/>
      <c r="J423" s="1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14"/>
      <c r="I424" s="14"/>
      <c r="J424" s="1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14"/>
      <c r="I425" s="14"/>
      <c r="J425" s="1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14"/>
      <c r="I426" s="14"/>
      <c r="J426" s="1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14"/>
      <c r="I427" s="14"/>
      <c r="J427" s="1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14"/>
      <c r="I428" s="14"/>
      <c r="J428" s="1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14"/>
      <c r="I429" s="14"/>
      <c r="J429" s="1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14"/>
      <c r="I430" s="14"/>
      <c r="J430" s="1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14"/>
      <c r="I431" s="14"/>
      <c r="J431" s="1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14"/>
      <c r="I432" s="14"/>
      <c r="J432" s="1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14"/>
      <c r="I433" s="14"/>
      <c r="J433" s="1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14"/>
      <c r="I434" s="14"/>
      <c r="J434" s="1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14"/>
      <c r="I435" s="14"/>
      <c r="J435" s="1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14"/>
      <c r="I436" s="14"/>
      <c r="J436" s="1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14"/>
      <c r="I437" s="14"/>
      <c r="J437" s="1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14"/>
      <c r="I438" s="14"/>
      <c r="J438" s="1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14"/>
      <c r="I439" s="14"/>
      <c r="J439" s="1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14"/>
      <c r="I440" s="14"/>
      <c r="J440" s="1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14"/>
      <c r="I441" s="14"/>
      <c r="J441" s="1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14"/>
      <c r="I442" s="14"/>
      <c r="J442" s="1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14"/>
      <c r="I443" s="14"/>
      <c r="J443" s="1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14"/>
      <c r="I444" s="14"/>
      <c r="J444" s="1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14"/>
      <c r="I445" s="14"/>
      <c r="J445" s="1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14"/>
      <c r="I446" s="14"/>
      <c r="J446" s="1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14"/>
      <c r="I447" s="14"/>
      <c r="J447" s="1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14"/>
      <c r="I448" s="14"/>
      <c r="J448" s="1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14"/>
      <c r="I449" s="14"/>
      <c r="J449" s="1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14"/>
      <c r="I450" s="14"/>
      <c r="J450" s="1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14"/>
      <c r="I451" s="14"/>
      <c r="J451" s="1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14"/>
      <c r="I452" s="14"/>
      <c r="J452" s="1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14"/>
      <c r="I453" s="14"/>
      <c r="J453" s="1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14"/>
      <c r="I454" s="14"/>
      <c r="J454" s="1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14"/>
      <c r="I455" s="14"/>
      <c r="J455" s="1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14"/>
      <c r="I456" s="14"/>
      <c r="J456" s="1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14"/>
      <c r="I457" s="14"/>
      <c r="J457" s="1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14"/>
      <c r="I458" s="14"/>
      <c r="J458" s="1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14"/>
      <c r="I459" s="14"/>
      <c r="J459" s="1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14"/>
      <c r="I460" s="14"/>
      <c r="J460" s="1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14"/>
      <c r="I461" s="14"/>
      <c r="J461" s="1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14"/>
      <c r="I462" s="14"/>
      <c r="J462" s="1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14"/>
      <c r="I463" s="14"/>
      <c r="J463" s="1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14"/>
      <c r="I464" s="14"/>
      <c r="J464" s="1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14"/>
      <c r="I465" s="14"/>
      <c r="J465" s="1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14"/>
      <c r="I466" s="14"/>
      <c r="J466" s="1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14"/>
      <c r="I467" s="14"/>
      <c r="J467" s="1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14"/>
      <c r="I468" s="14"/>
      <c r="J468" s="1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14"/>
      <c r="I469" s="14"/>
      <c r="J469" s="1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14"/>
      <c r="I470" s="14"/>
      <c r="J470" s="1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14"/>
      <c r="I471" s="14"/>
      <c r="J471" s="1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14"/>
      <c r="I472" s="14"/>
      <c r="J472" s="1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14"/>
      <c r="I473" s="14"/>
      <c r="J473" s="1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14"/>
      <c r="I474" s="14"/>
      <c r="J474" s="1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14"/>
      <c r="I475" s="14"/>
      <c r="J475" s="1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14"/>
      <c r="I476" s="14"/>
      <c r="J476" s="1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14"/>
      <c r="I477" s="14"/>
      <c r="J477" s="1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14"/>
      <c r="I478" s="14"/>
      <c r="J478" s="1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14"/>
      <c r="I479" s="14"/>
      <c r="J479" s="1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14"/>
      <c r="I480" s="14"/>
      <c r="J480" s="1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14"/>
      <c r="I481" s="14"/>
      <c r="J481" s="1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14"/>
      <c r="I482" s="14"/>
      <c r="J482" s="1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14"/>
      <c r="I483" s="14"/>
      <c r="J483" s="1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14"/>
      <c r="I484" s="14"/>
      <c r="J484" s="1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14"/>
      <c r="I485" s="14"/>
      <c r="J485" s="1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14"/>
      <c r="I486" s="14"/>
      <c r="J486" s="1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14"/>
      <c r="I487" s="14"/>
      <c r="J487" s="1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14"/>
      <c r="I488" s="14"/>
      <c r="J488" s="1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14"/>
      <c r="I489" s="14"/>
      <c r="J489" s="1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14"/>
      <c r="I490" s="14"/>
      <c r="J490" s="1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14"/>
      <c r="I491" s="14"/>
      <c r="J491" s="1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14"/>
      <c r="I492" s="14"/>
      <c r="J492" s="1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14"/>
      <c r="I493" s="14"/>
      <c r="J493" s="1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14"/>
      <c r="I494" s="14"/>
      <c r="J494" s="1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14"/>
      <c r="I495" s="14"/>
      <c r="J495" s="1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14"/>
      <c r="I496" s="14"/>
      <c r="J496" s="1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14"/>
      <c r="I497" s="14"/>
      <c r="J497" s="1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14"/>
      <c r="I498" s="14"/>
      <c r="J498" s="1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14"/>
      <c r="I499" s="14"/>
      <c r="J499" s="1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14"/>
      <c r="I500" s="14"/>
      <c r="J500" s="1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14"/>
      <c r="I501" s="14"/>
      <c r="J501" s="1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14"/>
      <c r="I502" s="14"/>
      <c r="J502" s="1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14"/>
      <c r="I503" s="14"/>
      <c r="J503" s="1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14"/>
      <c r="I504" s="14"/>
      <c r="J504" s="1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14"/>
      <c r="I505" s="14"/>
      <c r="J505" s="1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14"/>
      <c r="I506" s="14"/>
      <c r="J506" s="1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14"/>
      <c r="I507" s="14"/>
      <c r="J507" s="1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14"/>
      <c r="I508" s="14"/>
      <c r="J508" s="1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14"/>
      <c r="I509" s="14"/>
      <c r="J509" s="1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14"/>
      <c r="I510" s="14"/>
      <c r="J510" s="1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14"/>
      <c r="I511" s="14"/>
      <c r="J511" s="1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14"/>
      <c r="I512" s="14"/>
      <c r="J512" s="1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14"/>
      <c r="I513" s="14"/>
      <c r="J513" s="1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14"/>
      <c r="I514" s="14"/>
      <c r="J514" s="1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14"/>
      <c r="I515" s="14"/>
      <c r="J515" s="1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14"/>
      <c r="I516" s="14"/>
      <c r="J516" s="1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14"/>
      <c r="I517" s="14"/>
      <c r="J517" s="1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14"/>
      <c r="I518" s="14"/>
      <c r="J518" s="1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14"/>
      <c r="I519" s="14"/>
      <c r="J519" s="1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14"/>
      <c r="I520" s="14"/>
      <c r="J520" s="1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14"/>
      <c r="I521" s="14"/>
      <c r="J521" s="1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14"/>
      <c r="I522" s="14"/>
      <c r="J522" s="1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14"/>
      <c r="I523" s="14"/>
      <c r="J523" s="1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14"/>
      <c r="I524" s="14"/>
      <c r="J524" s="1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14"/>
      <c r="I525" s="14"/>
      <c r="J525" s="1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14"/>
      <c r="I526" s="14"/>
      <c r="J526" s="1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14"/>
      <c r="I527" s="14"/>
      <c r="J527" s="1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14"/>
      <c r="I528" s="14"/>
      <c r="J528" s="1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14"/>
      <c r="I529" s="14"/>
      <c r="J529" s="1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14"/>
      <c r="I530" s="14"/>
      <c r="J530" s="1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14"/>
      <c r="I531" s="14"/>
      <c r="J531" s="1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14"/>
      <c r="I532" s="14"/>
      <c r="J532" s="1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14"/>
      <c r="I533" s="14"/>
      <c r="J533" s="1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14"/>
      <c r="I534" s="14"/>
      <c r="J534" s="1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14"/>
      <c r="I535" s="14"/>
      <c r="J535" s="1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14"/>
      <c r="I536" s="14"/>
      <c r="J536" s="1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14"/>
      <c r="I537" s="14"/>
      <c r="J537" s="1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14"/>
      <c r="I538" s="14"/>
      <c r="J538" s="1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14"/>
      <c r="I539" s="14"/>
      <c r="J539" s="1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14"/>
      <c r="I540" s="14"/>
      <c r="J540" s="1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14"/>
      <c r="I541" s="14"/>
      <c r="J541" s="1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14"/>
      <c r="I542" s="14"/>
      <c r="J542" s="1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14"/>
      <c r="I543" s="14"/>
      <c r="J543" s="1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14"/>
      <c r="I544" s="14"/>
      <c r="J544" s="1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14"/>
      <c r="I545" s="14"/>
      <c r="J545" s="1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14"/>
      <c r="I546" s="14"/>
      <c r="J546" s="1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14"/>
      <c r="I547" s="14"/>
      <c r="J547" s="1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14"/>
      <c r="I548" s="14"/>
      <c r="J548" s="1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14"/>
      <c r="I549" s="14"/>
      <c r="J549" s="1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14"/>
      <c r="I550" s="14"/>
      <c r="J550" s="1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14"/>
      <c r="I551" s="14"/>
      <c r="J551" s="1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14"/>
      <c r="I552" s="14"/>
      <c r="J552" s="1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14"/>
      <c r="I553" s="14"/>
      <c r="J553" s="1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14"/>
      <c r="I554" s="14"/>
      <c r="J554" s="1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14"/>
      <c r="I555" s="14"/>
      <c r="J555" s="1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14"/>
      <c r="I556" s="14"/>
      <c r="J556" s="1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14"/>
      <c r="I557" s="14"/>
      <c r="J557" s="1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14"/>
      <c r="I558" s="14"/>
      <c r="J558" s="1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14"/>
      <c r="I559" s="14"/>
      <c r="J559" s="1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14"/>
      <c r="I560" s="14"/>
      <c r="J560" s="1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14"/>
      <c r="I561" s="14"/>
      <c r="J561" s="1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14"/>
      <c r="I562" s="14"/>
      <c r="J562" s="1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14"/>
      <c r="I563" s="14"/>
      <c r="J563" s="1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14"/>
      <c r="I564" s="14"/>
      <c r="J564" s="1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14"/>
      <c r="I565" s="14"/>
      <c r="J565" s="1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14"/>
      <c r="I566" s="14"/>
      <c r="J566" s="1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14"/>
      <c r="I567" s="14"/>
      <c r="J567" s="1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14"/>
      <c r="I568" s="14"/>
      <c r="J568" s="1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14"/>
      <c r="I569" s="14"/>
      <c r="J569" s="1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14"/>
      <c r="I570" s="14"/>
      <c r="J570" s="1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14"/>
      <c r="I571" s="14"/>
      <c r="J571" s="1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14"/>
      <c r="I572" s="14"/>
      <c r="J572" s="1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14"/>
      <c r="I573" s="14"/>
      <c r="J573" s="1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14"/>
      <c r="I574" s="14"/>
      <c r="J574" s="1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14"/>
      <c r="I575" s="14"/>
      <c r="J575" s="1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14"/>
      <c r="I576" s="14"/>
      <c r="J576" s="1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14"/>
      <c r="I577" s="14"/>
      <c r="J577" s="1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14"/>
      <c r="I578" s="14"/>
      <c r="J578" s="1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14"/>
      <c r="I579" s="14"/>
      <c r="J579" s="1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14"/>
      <c r="I580" s="14"/>
      <c r="J580" s="1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14"/>
      <c r="I581" s="14"/>
      <c r="J581" s="1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14"/>
      <c r="I582" s="14"/>
      <c r="J582" s="1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14"/>
      <c r="I583" s="14"/>
      <c r="J583" s="1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14"/>
      <c r="I584" s="14"/>
      <c r="J584" s="1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14"/>
      <c r="I585" s="14"/>
      <c r="J585" s="1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14"/>
      <c r="I586" s="14"/>
      <c r="J586" s="1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14"/>
      <c r="I587" s="14"/>
      <c r="J587" s="1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14"/>
      <c r="I588" s="14"/>
      <c r="J588" s="1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14"/>
      <c r="I589" s="14"/>
      <c r="J589" s="1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14"/>
      <c r="I590" s="14"/>
      <c r="J590" s="1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14"/>
      <c r="I591" s="14"/>
      <c r="J591" s="1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14"/>
      <c r="I592" s="14"/>
      <c r="J592" s="1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14"/>
      <c r="I593" s="14"/>
      <c r="J593" s="1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14"/>
      <c r="I594" s="14"/>
      <c r="J594" s="1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14"/>
      <c r="I595" s="14"/>
      <c r="J595" s="1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14"/>
      <c r="I596" s="14"/>
      <c r="J596" s="1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14"/>
      <c r="I597" s="14"/>
      <c r="J597" s="1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14"/>
      <c r="I598" s="14"/>
      <c r="J598" s="1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14"/>
      <c r="I599" s="14"/>
      <c r="J599" s="1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14"/>
      <c r="I600" s="14"/>
      <c r="J600" s="1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14"/>
      <c r="I601" s="14"/>
      <c r="J601" s="1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14"/>
      <c r="I602" s="14"/>
      <c r="J602" s="1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14"/>
      <c r="I603" s="14"/>
      <c r="J603" s="1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14"/>
      <c r="I604" s="14"/>
      <c r="J604" s="1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14"/>
      <c r="I605" s="14"/>
      <c r="J605" s="1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14"/>
      <c r="I606" s="14"/>
      <c r="J606" s="1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14"/>
      <c r="I607" s="14"/>
      <c r="J607" s="1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14"/>
      <c r="I608" s="14"/>
      <c r="J608" s="1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14"/>
      <c r="I609" s="14"/>
      <c r="J609" s="1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14"/>
      <c r="I610" s="14"/>
      <c r="J610" s="1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14"/>
      <c r="I611" s="14"/>
      <c r="J611" s="1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14"/>
      <c r="I612" s="14"/>
      <c r="J612" s="1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14"/>
      <c r="I613" s="14"/>
      <c r="J613" s="1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14"/>
      <c r="I614" s="14"/>
      <c r="J614" s="1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14"/>
      <c r="I615" s="14"/>
      <c r="J615" s="1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14"/>
      <c r="I616" s="14"/>
      <c r="J616" s="1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14"/>
      <c r="I617" s="14"/>
      <c r="J617" s="1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14"/>
      <c r="I618" s="14"/>
      <c r="J618" s="1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14"/>
      <c r="I619" s="14"/>
      <c r="J619" s="1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14"/>
      <c r="I620" s="14"/>
      <c r="J620" s="1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14"/>
      <c r="I621" s="14"/>
      <c r="J621" s="1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14"/>
      <c r="I622" s="14"/>
      <c r="J622" s="1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14"/>
      <c r="I623" s="14"/>
      <c r="J623" s="1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14"/>
      <c r="I624" s="14"/>
      <c r="J624" s="1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14"/>
      <c r="I625" s="14"/>
      <c r="J625" s="1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14"/>
      <c r="I626" s="14"/>
      <c r="J626" s="1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14"/>
      <c r="I627" s="14"/>
      <c r="J627" s="1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14"/>
      <c r="I628" s="14"/>
      <c r="J628" s="1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14"/>
      <c r="I629" s="14"/>
      <c r="J629" s="1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14"/>
      <c r="I630" s="14"/>
      <c r="J630" s="1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14"/>
      <c r="I631" s="14"/>
      <c r="J631" s="1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14"/>
      <c r="I632" s="14"/>
      <c r="J632" s="1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14"/>
      <c r="I633" s="14"/>
      <c r="J633" s="1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14"/>
      <c r="I634" s="14"/>
      <c r="J634" s="1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14"/>
      <c r="I635" s="14"/>
      <c r="J635" s="1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14"/>
      <c r="I636" s="14"/>
      <c r="J636" s="1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14"/>
      <c r="I637" s="14"/>
      <c r="J637" s="1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14"/>
      <c r="I638" s="14"/>
      <c r="J638" s="1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14"/>
      <c r="I639" s="14"/>
      <c r="J639" s="1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14"/>
      <c r="I640" s="14"/>
      <c r="J640" s="1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14"/>
      <c r="I641" s="14"/>
      <c r="J641" s="1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14"/>
      <c r="I642" s="14"/>
      <c r="J642" s="1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14"/>
      <c r="I643" s="14"/>
      <c r="J643" s="1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14"/>
      <c r="I644" s="14"/>
      <c r="J644" s="1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14"/>
      <c r="I645" s="14"/>
      <c r="J645" s="1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14"/>
      <c r="I646" s="14"/>
      <c r="J646" s="1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14"/>
      <c r="I647" s="14"/>
      <c r="J647" s="1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14"/>
      <c r="I648" s="14"/>
      <c r="J648" s="1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14"/>
      <c r="I649" s="14"/>
      <c r="J649" s="1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14"/>
      <c r="I650" s="14"/>
      <c r="J650" s="1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14"/>
      <c r="I651" s="14"/>
      <c r="J651" s="1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14"/>
      <c r="I652" s="14"/>
      <c r="J652" s="1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14"/>
      <c r="I653" s="14"/>
      <c r="J653" s="1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14"/>
      <c r="I654" s="14"/>
      <c r="J654" s="1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14"/>
      <c r="I655" s="14"/>
      <c r="J655" s="1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14"/>
      <c r="I656" s="14"/>
      <c r="J656" s="1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14"/>
      <c r="I657" s="14"/>
      <c r="J657" s="1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14"/>
      <c r="I658" s="14"/>
      <c r="J658" s="1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14"/>
      <c r="I659" s="14"/>
      <c r="J659" s="1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14"/>
      <c r="I660" s="14"/>
      <c r="J660" s="1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14"/>
      <c r="I661" s="14"/>
      <c r="J661" s="1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14"/>
      <c r="I662" s="14"/>
      <c r="J662" s="1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14"/>
      <c r="I663" s="14"/>
      <c r="J663" s="1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14"/>
      <c r="I664" s="14"/>
      <c r="J664" s="1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14"/>
      <c r="I665" s="14"/>
      <c r="J665" s="1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14"/>
      <c r="I666" s="14"/>
      <c r="J666" s="1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14"/>
      <c r="I667" s="14"/>
      <c r="J667" s="1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14"/>
      <c r="I668" s="14"/>
      <c r="J668" s="1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14"/>
      <c r="I669" s="14"/>
      <c r="J669" s="1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14"/>
      <c r="I670" s="14"/>
      <c r="J670" s="1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14"/>
      <c r="I671" s="14"/>
      <c r="J671" s="1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14"/>
      <c r="I672" s="14"/>
      <c r="J672" s="1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14"/>
      <c r="I673" s="14"/>
      <c r="J673" s="1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14"/>
      <c r="I674" s="14"/>
      <c r="J674" s="1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14"/>
      <c r="I675" s="14"/>
      <c r="J675" s="1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14"/>
      <c r="I676" s="14"/>
      <c r="J676" s="1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14"/>
      <c r="I677" s="14"/>
      <c r="J677" s="1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14"/>
      <c r="I678" s="14"/>
      <c r="J678" s="1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14"/>
      <c r="I679" s="14"/>
      <c r="J679" s="1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14"/>
      <c r="I680" s="14"/>
      <c r="J680" s="1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14"/>
      <c r="I681" s="14"/>
      <c r="J681" s="1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14"/>
      <c r="I682" s="14"/>
      <c r="J682" s="1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14"/>
      <c r="I683" s="14"/>
      <c r="J683" s="1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14"/>
      <c r="I684" s="14"/>
      <c r="J684" s="1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14"/>
      <c r="I685" s="14"/>
      <c r="J685" s="1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14"/>
      <c r="I686" s="14"/>
      <c r="J686" s="1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14"/>
      <c r="I687" s="14"/>
      <c r="J687" s="1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14"/>
      <c r="I688" s="14"/>
      <c r="J688" s="1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14"/>
      <c r="I689" s="14"/>
      <c r="J689" s="1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14"/>
      <c r="I690" s="14"/>
      <c r="J690" s="1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14"/>
      <c r="I691" s="14"/>
      <c r="J691" s="1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14"/>
      <c r="I692" s="14"/>
      <c r="J692" s="1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14"/>
      <c r="I693" s="14"/>
      <c r="J693" s="1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14"/>
      <c r="I694" s="14"/>
      <c r="J694" s="1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14"/>
      <c r="I695" s="14"/>
      <c r="J695" s="1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14"/>
      <c r="I696" s="14"/>
      <c r="J696" s="1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14"/>
      <c r="I697" s="14"/>
      <c r="J697" s="1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14"/>
      <c r="I698" s="14"/>
      <c r="J698" s="1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14"/>
      <c r="I699" s="14"/>
      <c r="J699" s="1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14"/>
      <c r="I700" s="14"/>
      <c r="J700" s="1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14"/>
      <c r="I701" s="14"/>
      <c r="J701" s="1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14"/>
      <c r="I702" s="14"/>
      <c r="J702" s="1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14"/>
      <c r="I703" s="14"/>
      <c r="J703" s="1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14"/>
      <c r="I704" s="14"/>
      <c r="J704" s="1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14"/>
      <c r="I705" s="14"/>
      <c r="J705" s="1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14"/>
      <c r="I706" s="14"/>
      <c r="J706" s="1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14"/>
      <c r="I707" s="14"/>
      <c r="J707" s="1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14"/>
      <c r="I708" s="14"/>
      <c r="J708" s="1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14"/>
      <c r="I709" s="14"/>
      <c r="J709" s="1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14"/>
      <c r="I710" s="14"/>
      <c r="J710" s="1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14"/>
      <c r="I711" s="14"/>
      <c r="J711" s="1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14"/>
      <c r="I712" s="14"/>
      <c r="J712" s="1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14"/>
      <c r="I713" s="14"/>
      <c r="J713" s="1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14"/>
      <c r="I714" s="14"/>
      <c r="J714" s="1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14"/>
      <c r="I715" s="14"/>
      <c r="J715" s="1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14"/>
      <c r="I716" s="14"/>
      <c r="J716" s="1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14"/>
      <c r="I717" s="14"/>
      <c r="J717" s="1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14"/>
      <c r="I718" s="14"/>
      <c r="J718" s="1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14"/>
      <c r="I719" s="14"/>
      <c r="J719" s="1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14"/>
      <c r="I720" s="14"/>
      <c r="J720" s="1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14"/>
      <c r="I721" s="14"/>
      <c r="J721" s="1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14"/>
      <c r="I722" s="14"/>
      <c r="J722" s="1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14"/>
      <c r="I723" s="14"/>
      <c r="J723" s="1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14"/>
      <c r="I724" s="14"/>
      <c r="J724" s="1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14"/>
      <c r="I725" s="14"/>
      <c r="J725" s="1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14"/>
      <c r="I726" s="14"/>
      <c r="J726" s="1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14"/>
      <c r="I727" s="14"/>
      <c r="J727" s="1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14"/>
      <c r="I728" s="14"/>
      <c r="J728" s="1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14"/>
      <c r="I729" s="14"/>
      <c r="J729" s="1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14"/>
      <c r="I730" s="14"/>
      <c r="J730" s="1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14"/>
      <c r="I731" s="14"/>
      <c r="J731" s="1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14"/>
      <c r="I732" s="14"/>
      <c r="J732" s="1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14"/>
      <c r="I733" s="14"/>
      <c r="J733" s="1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14"/>
      <c r="I734" s="14"/>
      <c r="J734" s="1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14"/>
      <c r="I735" s="14"/>
      <c r="J735" s="1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14"/>
      <c r="I736" s="14"/>
      <c r="J736" s="1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14"/>
      <c r="I737" s="14"/>
      <c r="J737" s="1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14"/>
      <c r="I738" s="14"/>
      <c r="J738" s="1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14"/>
      <c r="I739" s="14"/>
      <c r="J739" s="1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14"/>
      <c r="I740" s="14"/>
      <c r="J740" s="1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14"/>
      <c r="I741" s="14"/>
      <c r="J741" s="1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14"/>
      <c r="I742" s="14"/>
      <c r="J742" s="1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14"/>
      <c r="I743" s="14"/>
      <c r="J743" s="1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14"/>
      <c r="I744" s="14"/>
      <c r="J744" s="1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14"/>
      <c r="I745" s="14"/>
      <c r="J745" s="1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14"/>
      <c r="I746" s="14"/>
      <c r="J746" s="1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14"/>
      <c r="I747" s="14"/>
      <c r="J747" s="1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14"/>
      <c r="I748" s="14"/>
      <c r="J748" s="1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14"/>
      <c r="I749" s="14"/>
      <c r="J749" s="1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14"/>
      <c r="I750" s="14"/>
      <c r="J750" s="1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14"/>
      <c r="I751" s="14"/>
      <c r="J751" s="1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14"/>
      <c r="I752" s="14"/>
      <c r="J752" s="1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14"/>
      <c r="I753" s="14"/>
      <c r="J753" s="1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14"/>
      <c r="I754" s="14"/>
      <c r="J754" s="1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14"/>
      <c r="I755" s="14"/>
      <c r="J755" s="1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14"/>
      <c r="I756" s="14"/>
      <c r="J756" s="1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14"/>
      <c r="I757" s="14"/>
      <c r="J757" s="1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14"/>
      <c r="I758" s="14"/>
      <c r="J758" s="1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14"/>
      <c r="I759" s="14"/>
      <c r="J759" s="1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14"/>
      <c r="I760" s="14"/>
      <c r="J760" s="1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14"/>
      <c r="I761" s="14"/>
      <c r="J761" s="1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14"/>
      <c r="I762" s="14"/>
      <c r="J762" s="1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14"/>
      <c r="I763" s="14"/>
      <c r="J763" s="1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14"/>
      <c r="I764" s="14"/>
      <c r="J764" s="1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14"/>
      <c r="I765" s="14"/>
      <c r="J765" s="1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14"/>
      <c r="I766" s="14"/>
      <c r="J766" s="1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14"/>
      <c r="I767" s="14"/>
      <c r="J767" s="1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14"/>
      <c r="I768" s="14"/>
      <c r="J768" s="1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14"/>
      <c r="I769" s="14"/>
      <c r="J769" s="1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14"/>
      <c r="I770" s="14"/>
      <c r="J770" s="1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14"/>
      <c r="I771" s="14"/>
      <c r="J771" s="1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14"/>
      <c r="I772" s="14"/>
      <c r="J772" s="1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14"/>
      <c r="I773" s="14"/>
      <c r="J773" s="1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14"/>
      <c r="I774" s="14"/>
      <c r="J774" s="1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14"/>
      <c r="I775" s="14"/>
      <c r="J775" s="1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14"/>
      <c r="I776" s="14"/>
      <c r="J776" s="1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14"/>
      <c r="I777" s="14"/>
      <c r="J777" s="1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14"/>
      <c r="I778" s="14"/>
      <c r="J778" s="1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14"/>
      <c r="I779" s="14"/>
      <c r="J779" s="1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14"/>
      <c r="I780" s="14"/>
      <c r="J780" s="1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14"/>
      <c r="I781" s="14"/>
      <c r="J781" s="1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14"/>
      <c r="I782" s="14"/>
      <c r="J782" s="1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14"/>
      <c r="I783" s="14"/>
      <c r="J783" s="1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14"/>
      <c r="I784" s="14"/>
      <c r="J784" s="1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14"/>
      <c r="I785" s="14"/>
      <c r="J785" s="1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14"/>
      <c r="I786" s="14"/>
      <c r="J786" s="1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14"/>
      <c r="I787" s="14"/>
      <c r="J787" s="1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14"/>
      <c r="I788" s="14"/>
      <c r="J788" s="1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14"/>
      <c r="I789" s="14"/>
      <c r="J789" s="1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14"/>
      <c r="I790" s="14"/>
      <c r="J790" s="1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14"/>
      <c r="I791" s="14"/>
      <c r="J791" s="1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14"/>
      <c r="I792" s="14"/>
      <c r="J792" s="1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14"/>
      <c r="I793" s="14"/>
      <c r="J793" s="1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14"/>
      <c r="I794" s="14"/>
      <c r="J794" s="1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14"/>
      <c r="I795" s="14"/>
      <c r="J795" s="1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14"/>
      <c r="I796" s="14"/>
      <c r="J796" s="1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14"/>
      <c r="I797" s="14"/>
      <c r="J797" s="1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14"/>
      <c r="I798" s="14"/>
      <c r="J798" s="1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14"/>
      <c r="I799" s="14"/>
      <c r="J799" s="1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14"/>
      <c r="I800" s="14"/>
      <c r="J800" s="1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14"/>
      <c r="I801" s="14"/>
      <c r="J801" s="1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14"/>
      <c r="I802" s="14"/>
      <c r="J802" s="1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14"/>
      <c r="I803" s="14"/>
      <c r="J803" s="1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14"/>
      <c r="I804" s="14"/>
      <c r="J804" s="1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14"/>
      <c r="I805" s="14"/>
      <c r="J805" s="1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14"/>
      <c r="I806" s="14"/>
      <c r="J806" s="1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14"/>
      <c r="I807" s="14"/>
      <c r="J807" s="1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14"/>
      <c r="I808" s="14"/>
      <c r="J808" s="1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14"/>
      <c r="I809" s="14"/>
      <c r="J809" s="1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14"/>
      <c r="I810" s="14"/>
      <c r="J810" s="1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14"/>
      <c r="I811" s="14"/>
      <c r="J811" s="1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14"/>
      <c r="I812" s="14"/>
      <c r="J812" s="1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14"/>
      <c r="I813" s="14"/>
      <c r="J813" s="1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14"/>
      <c r="I814" s="14"/>
      <c r="J814" s="1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14"/>
      <c r="I815" s="14"/>
      <c r="J815" s="1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14"/>
      <c r="I816" s="14"/>
      <c r="J816" s="1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14"/>
      <c r="I817" s="14"/>
      <c r="J817" s="1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14"/>
      <c r="I818" s="14"/>
      <c r="J818" s="1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14"/>
      <c r="I819" s="14"/>
      <c r="J819" s="1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14"/>
      <c r="I820" s="14"/>
      <c r="J820" s="1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14"/>
      <c r="I821" s="14"/>
      <c r="J821" s="1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14"/>
      <c r="I822" s="14"/>
      <c r="J822" s="1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14"/>
      <c r="I823" s="14"/>
      <c r="J823" s="1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14"/>
      <c r="I824" s="14"/>
      <c r="J824" s="1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14"/>
      <c r="I825" s="14"/>
      <c r="J825" s="1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14"/>
      <c r="I826" s="14"/>
      <c r="J826" s="1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14"/>
      <c r="I827" s="14"/>
      <c r="J827" s="1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14"/>
      <c r="I828" s="14"/>
      <c r="J828" s="1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14"/>
      <c r="I829" s="14"/>
      <c r="J829" s="1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14"/>
      <c r="I830" s="14"/>
      <c r="J830" s="1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14"/>
      <c r="I831" s="14"/>
      <c r="J831" s="1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14"/>
      <c r="I832" s="14"/>
      <c r="J832" s="1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14"/>
      <c r="I833" s="14"/>
      <c r="J833" s="1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14"/>
      <c r="I834" s="14"/>
      <c r="J834" s="1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14"/>
      <c r="I835" s="14"/>
      <c r="J835" s="1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14"/>
      <c r="I836" s="14"/>
      <c r="J836" s="1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14"/>
      <c r="I837" s="14"/>
      <c r="J837" s="1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14"/>
      <c r="I838" s="14"/>
      <c r="J838" s="1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14"/>
      <c r="I839" s="14"/>
      <c r="J839" s="1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14"/>
      <c r="I840" s="14"/>
      <c r="J840" s="1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14"/>
      <c r="I841" s="14"/>
      <c r="J841" s="1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14"/>
      <c r="I842" s="14"/>
      <c r="J842" s="1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14"/>
      <c r="I843" s="14"/>
      <c r="J843" s="1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14"/>
      <c r="I844" s="14"/>
      <c r="J844" s="1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14"/>
      <c r="I845" s="14"/>
      <c r="J845" s="1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14"/>
      <c r="I846" s="14"/>
      <c r="J846" s="1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14"/>
      <c r="I847" s="14"/>
      <c r="J847" s="1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14"/>
      <c r="I848" s="14"/>
      <c r="J848" s="1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14"/>
      <c r="I849" s="14"/>
      <c r="J849" s="1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14"/>
      <c r="I850" s="14"/>
      <c r="J850" s="1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14"/>
      <c r="I851" s="14"/>
      <c r="J851" s="1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14"/>
      <c r="I852" s="14"/>
      <c r="J852" s="1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14"/>
      <c r="I853" s="14"/>
      <c r="J853" s="1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14"/>
      <c r="I854" s="14"/>
      <c r="J854" s="1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14"/>
      <c r="I855" s="14"/>
      <c r="J855" s="1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14"/>
      <c r="I856" s="14"/>
      <c r="J856" s="1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14"/>
      <c r="I857" s="14"/>
      <c r="J857" s="1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14"/>
      <c r="I858" s="14"/>
      <c r="J858" s="1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14"/>
      <c r="I859" s="14"/>
      <c r="J859" s="1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14"/>
      <c r="I860" s="14"/>
      <c r="J860" s="1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14"/>
      <c r="I861" s="14"/>
      <c r="J861" s="1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14"/>
      <c r="I862" s="14"/>
      <c r="J862" s="1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14"/>
      <c r="I863" s="14"/>
      <c r="J863" s="1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14"/>
      <c r="I864" s="14"/>
      <c r="J864" s="1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14"/>
      <c r="I865" s="14"/>
      <c r="J865" s="1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14"/>
      <c r="I866" s="14"/>
      <c r="J866" s="1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14"/>
      <c r="I867" s="14"/>
      <c r="J867" s="1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14"/>
      <c r="I868" s="14"/>
      <c r="J868" s="1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14"/>
      <c r="I869" s="14"/>
      <c r="J869" s="1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14"/>
      <c r="I870" s="14"/>
      <c r="J870" s="1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14"/>
      <c r="I871" s="14"/>
      <c r="J871" s="1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14"/>
      <c r="I872" s="14"/>
      <c r="J872" s="1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14"/>
      <c r="I873" s="14"/>
      <c r="J873" s="1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14"/>
      <c r="I874" s="14"/>
      <c r="J874" s="1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14"/>
      <c r="I875" s="14"/>
      <c r="J875" s="1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14"/>
      <c r="I876" s="14"/>
      <c r="J876" s="1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14"/>
      <c r="I877" s="14"/>
      <c r="J877" s="1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14"/>
      <c r="I878" s="14"/>
      <c r="J878" s="1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14"/>
      <c r="I879" s="14"/>
      <c r="J879" s="1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14"/>
      <c r="I880" s="14"/>
      <c r="J880" s="1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14"/>
      <c r="I881" s="14"/>
      <c r="J881" s="1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14"/>
      <c r="I882" s="14"/>
      <c r="J882" s="1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14"/>
      <c r="I883" s="14"/>
      <c r="J883" s="1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14"/>
      <c r="I884" s="14"/>
      <c r="J884" s="1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14"/>
      <c r="I885" s="14"/>
      <c r="J885" s="1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14"/>
      <c r="I886" s="14"/>
      <c r="J886" s="1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14"/>
      <c r="I887" s="14"/>
      <c r="J887" s="1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14"/>
      <c r="I888" s="14"/>
      <c r="J888" s="1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14"/>
      <c r="I889" s="14"/>
      <c r="J889" s="1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14"/>
      <c r="I890" s="14"/>
      <c r="J890" s="1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14"/>
      <c r="I891" s="14"/>
      <c r="J891" s="1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14"/>
      <c r="I892" s="14"/>
      <c r="J892" s="1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14"/>
      <c r="I893" s="14"/>
      <c r="J893" s="1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14"/>
      <c r="I894" s="14"/>
      <c r="J894" s="1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14"/>
      <c r="I895" s="14"/>
      <c r="J895" s="1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14"/>
      <c r="I896" s="14"/>
      <c r="J896" s="1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14"/>
      <c r="I897" s="14"/>
      <c r="J897" s="1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14"/>
      <c r="I898" s="14"/>
      <c r="J898" s="1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14"/>
      <c r="I899" s="14"/>
      <c r="J899" s="1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14"/>
      <c r="I900" s="14"/>
      <c r="J900" s="1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14"/>
      <c r="I901" s="14"/>
      <c r="J901" s="1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14"/>
      <c r="I902" s="14"/>
      <c r="J902" s="1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14"/>
      <c r="I903" s="14"/>
      <c r="J903" s="1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14"/>
      <c r="I904" s="14"/>
      <c r="J904" s="1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14"/>
      <c r="I905" s="14"/>
      <c r="J905" s="1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14"/>
      <c r="I906" s="14"/>
      <c r="J906" s="1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14"/>
      <c r="I907" s="14"/>
      <c r="J907" s="1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14"/>
      <c r="I908" s="14"/>
      <c r="J908" s="1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14"/>
      <c r="I909" s="14"/>
      <c r="J909" s="1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14"/>
      <c r="I910" s="14"/>
      <c r="J910" s="1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14"/>
      <c r="I911" s="14"/>
      <c r="J911" s="1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14"/>
      <c r="I912" s="14"/>
      <c r="J912" s="1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14"/>
      <c r="I913" s="14"/>
      <c r="J913" s="1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14"/>
      <c r="I914" s="14"/>
      <c r="J914" s="1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14"/>
      <c r="I915" s="14"/>
      <c r="J915" s="1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14"/>
      <c r="I916" s="14"/>
      <c r="J916" s="1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14"/>
      <c r="I917" s="14"/>
      <c r="J917" s="1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14"/>
      <c r="I918" s="14"/>
      <c r="J918" s="1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14"/>
      <c r="I919" s="14"/>
      <c r="J919" s="1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14"/>
      <c r="I920" s="14"/>
      <c r="J920" s="1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14"/>
      <c r="I921" s="14"/>
      <c r="J921" s="1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14"/>
      <c r="I922" s="14"/>
      <c r="J922" s="1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14"/>
      <c r="I923" s="14"/>
      <c r="J923" s="1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14"/>
      <c r="I924" s="14"/>
      <c r="J924" s="1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14"/>
      <c r="I925" s="14"/>
      <c r="J925" s="1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14"/>
      <c r="I926" s="14"/>
      <c r="J926" s="1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14"/>
      <c r="I927" s="14"/>
      <c r="J927" s="1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14"/>
      <c r="I928" s="14"/>
      <c r="J928" s="1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14"/>
      <c r="I929" s="14"/>
      <c r="J929" s="1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14"/>
      <c r="I930" s="14"/>
      <c r="J930" s="1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14"/>
      <c r="I931" s="14"/>
      <c r="J931" s="1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14"/>
      <c r="I932" s="14"/>
      <c r="J932" s="1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14"/>
      <c r="I933" s="14"/>
      <c r="J933" s="1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14"/>
      <c r="I934" s="14"/>
      <c r="J934" s="1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14"/>
      <c r="I935" s="14"/>
      <c r="J935" s="1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14"/>
      <c r="I936" s="14"/>
      <c r="J936" s="1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14"/>
      <c r="I937" s="14"/>
      <c r="J937" s="1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14"/>
      <c r="I938" s="14"/>
      <c r="J938" s="1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14"/>
      <c r="I939" s="14"/>
      <c r="J939" s="1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14"/>
      <c r="I940" s="14"/>
      <c r="J940" s="1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14"/>
      <c r="I941" s="14"/>
      <c r="J941" s="1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14"/>
      <c r="I942" s="14"/>
      <c r="J942" s="1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14"/>
      <c r="I943" s="14"/>
      <c r="J943" s="1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14"/>
      <c r="I944" s="14"/>
      <c r="J944" s="1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14"/>
      <c r="I945" s="14"/>
      <c r="J945" s="1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14"/>
      <c r="I946" s="14"/>
      <c r="J946" s="1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14"/>
      <c r="I947" s="14"/>
      <c r="J947" s="1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14"/>
      <c r="I948" s="14"/>
      <c r="J948" s="1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14"/>
      <c r="I949" s="14"/>
      <c r="J949" s="1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14"/>
      <c r="I950" s="14"/>
      <c r="J950" s="1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14"/>
      <c r="I951" s="14"/>
      <c r="J951" s="1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14"/>
      <c r="I952" s="14"/>
      <c r="J952" s="1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14"/>
      <c r="I953" s="14"/>
      <c r="J953" s="1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14"/>
      <c r="I954" s="14"/>
      <c r="J954" s="1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14"/>
      <c r="I955" s="14"/>
      <c r="J955" s="1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14"/>
      <c r="I956" s="14"/>
      <c r="J956" s="1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14"/>
      <c r="I957" s="14"/>
      <c r="J957" s="1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14"/>
      <c r="I958" s="14"/>
      <c r="J958" s="1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14"/>
      <c r="I959" s="14"/>
      <c r="J959" s="1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14"/>
      <c r="I960" s="14"/>
      <c r="J960" s="1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14"/>
      <c r="I961" s="14"/>
      <c r="J961" s="1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14"/>
      <c r="I962" s="14"/>
      <c r="J962" s="1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14"/>
      <c r="I963" s="14"/>
      <c r="J963" s="1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14"/>
      <c r="I964" s="14"/>
      <c r="J964" s="1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14"/>
      <c r="I965" s="14"/>
      <c r="J965" s="1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14"/>
      <c r="I966" s="14"/>
      <c r="J966" s="1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14"/>
      <c r="I967" s="14"/>
      <c r="J967" s="1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14"/>
      <c r="I968" s="14"/>
      <c r="J968" s="1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14"/>
      <c r="I969" s="14"/>
      <c r="J969" s="1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14"/>
      <c r="I970" s="14"/>
      <c r="J970" s="1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14"/>
      <c r="I971" s="14"/>
      <c r="J971" s="1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14"/>
      <c r="I972" s="14"/>
      <c r="J972" s="1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14"/>
      <c r="I973" s="14"/>
      <c r="J973" s="1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14"/>
      <c r="I974" s="14"/>
      <c r="J974" s="1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14"/>
      <c r="I975" s="14"/>
      <c r="J975" s="1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14"/>
      <c r="I976" s="14"/>
      <c r="J976" s="1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14"/>
      <c r="I977" s="14"/>
      <c r="J977" s="1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14"/>
      <c r="I978" s="14"/>
      <c r="J978" s="1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14"/>
      <c r="I979" s="14"/>
      <c r="J979" s="1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14"/>
      <c r="I980" s="14"/>
      <c r="J980" s="1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14"/>
      <c r="I981" s="14"/>
      <c r="J981" s="1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14"/>
      <c r="I982" s="14"/>
      <c r="J982" s="1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14"/>
      <c r="I983" s="14"/>
      <c r="J983" s="1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14"/>
      <c r="I984" s="14"/>
      <c r="J984" s="1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14"/>
      <c r="I985" s="14"/>
      <c r="J985" s="1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14"/>
      <c r="I986" s="14"/>
      <c r="J986" s="1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14"/>
      <c r="I987" s="14"/>
      <c r="J987" s="1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14"/>
      <c r="I988" s="14"/>
      <c r="J988" s="1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14"/>
      <c r="I989" s="14"/>
      <c r="J989" s="1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14"/>
      <c r="I990" s="14"/>
      <c r="J990" s="1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14"/>
      <c r="I991" s="14"/>
      <c r="J991" s="1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14"/>
      <c r="I992" s="14"/>
      <c r="J992" s="1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14"/>
      <c r="I993" s="14"/>
      <c r="J993" s="1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14"/>
      <c r="I994" s="14"/>
      <c r="J994" s="1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14"/>
      <c r="I995" s="14"/>
      <c r="J995" s="1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14"/>
      <c r="I996" s="14"/>
      <c r="J996" s="1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14"/>
      <c r="I997" s="14"/>
      <c r="J997" s="1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14"/>
      <c r="I998" s="14"/>
      <c r="J998" s="1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14"/>
      <c r="I999" s="14"/>
      <c r="J999" s="1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14"/>
      <c r="I1000" s="14"/>
      <c r="J1000" s="15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ustomSheetViews>
    <customSheetView guid="{07A4FEC9-F027-4F36-A036-F020F9C1953A}" filter="1" showAutoFilter="1">
      <autoFilter ref="$R$38:$R$141"/>
      <extLst>
        <ext uri="GoogleSheetsCustomDataVersion1">
          <go:sheetsCustomData xmlns:go="http://customooxmlschemas.google.com/" filterViewId="1493736981"/>
        </ext>
      </extLst>
    </customSheetView>
    <customSheetView guid="{42C61C65-915B-43B0-B98E-670ED25B29B5}" filter="1" showAutoFilter="1">
      <autoFilter ref="$G$2:$G$101">
        <sortState ref="G2:G101">
          <sortCondition ref="G2:G101"/>
        </sortState>
      </autoFilter>
      <extLst>
        <ext uri="GoogleSheetsCustomDataVersion1">
          <go:sheetsCustomData xmlns:go="http://customooxmlschemas.google.com/" filterViewId="655116733"/>
        </ext>
      </extLst>
    </customSheetView>
  </customSheetViews>
  <mergeCells count="1">
    <mergeCell ref="L2:U2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2022-02-17T01:05:02Z</dcterms:created>
  <dc:creator>openpyxl</dc:creator>
</cp:coreProperties>
</file>