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615\"/>
    </mc:Choice>
  </mc:AlternateContent>
  <bookViews>
    <workbookView xWindow="0" yWindow="0" windowWidth="24000" windowHeight="9885"/>
  </bookViews>
  <sheets>
    <sheet name="data_threaded" sheetId="1" r:id="rId1"/>
  </sheets>
  <calcPr calcId="152511"/>
</workbook>
</file>

<file path=xl/calcChain.xml><?xml version="1.0" encoding="utf-8"?>
<calcChain xmlns="http://schemas.openxmlformats.org/spreadsheetml/2006/main">
  <c r="L71" i="1" l="1"/>
  <c r="M71" i="1"/>
  <c r="N71" i="1"/>
  <c r="O71" i="1"/>
  <c r="P71" i="1"/>
  <c r="K71" i="1"/>
  <c r="L70" i="1"/>
  <c r="M70" i="1"/>
  <c r="N70" i="1"/>
  <c r="O70" i="1"/>
  <c r="P70" i="1"/>
  <c r="K70" i="1"/>
  <c r="L68" i="1"/>
  <c r="M68" i="1" s="1"/>
  <c r="N68" i="1" s="1"/>
  <c r="O68" i="1" s="1"/>
  <c r="P68" i="1" s="1"/>
  <c r="L46" i="1" l="1"/>
  <c r="M46" i="1" s="1"/>
  <c r="N46" i="1" s="1"/>
  <c r="O46" i="1" s="1"/>
  <c r="P46" i="1" s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N22" i="1" s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73" i="1"/>
  <c r="L32" i="1"/>
  <c r="M32" i="1" s="1"/>
  <c r="N32" i="1" s="1"/>
  <c r="O32" i="1" s="1"/>
  <c r="P32" i="1" s="1"/>
  <c r="K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L5" i="1"/>
  <c r="M5" i="1" s="1"/>
  <c r="N5" i="1" s="1"/>
  <c r="O5" i="1" s="1"/>
  <c r="P5" i="1" s="1"/>
  <c r="L17" i="1"/>
  <c r="M17" i="1" s="1"/>
  <c r="N17" i="1" s="1"/>
  <c r="O17" i="1" s="1"/>
  <c r="P17" i="1" s="1"/>
  <c r="P24" i="1" l="1"/>
  <c r="P22" i="1"/>
  <c r="O24" i="1"/>
  <c r="O22" i="1"/>
  <c r="N24" i="1"/>
  <c r="M24" i="1"/>
  <c r="M22" i="1"/>
  <c r="L24" i="1"/>
  <c r="L22" i="1"/>
  <c r="K24" i="1"/>
  <c r="O25" i="1"/>
  <c r="N25" i="1"/>
  <c r="M25" i="1"/>
  <c r="L25" i="1"/>
  <c r="K25" i="1"/>
  <c r="P25" i="1"/>
  <c r="P23" i="1"/>
  <c r="O23" i="1"/>
  <c r="N23" i="1"/>
  <c r="M23" i="1"/>
  <c r="L23" i="1"/>
  <c r="K23" i="1"/>
  <c r="N21" i="1"/>
  <c r="P6" i="1"/>
  <c r="P40" i="1" s="1"/>
  <c r="P54" i="1" s="1"/>
  <c r="O6" i="1"/>
  <c r="M6" i="1"/>
  <c r="L6" i="1"/>
  <c r="L40" i="1" s="1"/>
  <c r="L54" i="1" s="1"/>
  <c r="P21" i="1"/>
  <c r="O21" i="1"/>
  <c r="M21" i="1"/>
  <c r="M36" i="1" s="1"/>
  <c r="M50" i="1" s="1"/>
  <c r="K21" i="1"/>
  <c r="L21" i="1"/>
  <c r="N6" i="1"/>
  <c r="O18" i="1"/>
  <c r="N18" i="1"/>
  <c r="N69" i="1" s="1"/>
  <c r="M18" i="1"/>
  <c r="M69" i="1" s="1"/>
  <c r="L18" i="1"/>
  <c r="K18" i="1"/>
  <c r="P20" i="1"/>
  <c r="P19" i="1"/>
  <c r="O20" i="1"/>
  <c r="O35" i="1" s="1"/>
  <c r="O49" i="1" s="1"/>
  <c r="O19" i="1"/>
  <c r="N20" i="1"/>
  <c r="N19" i="1"/>
  <c r="M20" i="1"/>
  <c r="M19" i="1"/>
  <c r="M34" i="1" s="1"/>
  <c r="M48" i="1" s="1"/>
  <c r="L20" i="1"/>
  <c r="L35" i="1" s="1"/>
  <c r="L49" i="1" s="1"/>
  <c r="L19" i="1"/>
  <c r="K20" i="1"/>
  <c r="K19" i="1"/>
  <c r="P18" i="1"/>
  <c r="N39" i="1"/>
  <c r="N53" i="1" s="1"/>
  <c r="K6" i="1"/>
  <c r="K69" i="1" l="1"/>
  <c r="O69" i="1"/>
  <c r="P69" i="1"/>
  <c r="P34" i="1"/>
  <c r="P48" i="1" s="1"/>
  <c r="L69" i="1"/>
  <c r="P36" i="1"/>
  <c r="P50" i="1" s="1"/>
  <c r="P35" i="1"/>
  <c r="P49" i="1" s="1"/>
  <c r="P37" i="1"/>
  <c r="P51" i="1" s="1"/>
  <c r="P38" i="1"/>
  <c r="P52" i="1" s="1"/>
  <c r="M38" i="1"/>
  <c r="M52" i="1" s="1"/>
  <c r="M37" i="1"/>
  <c r="M51" i="1" s="1"/>
  <c r="N36" i="1"/>
  <c r="N50" i="1" s="1"/>
  <c r="O39" i="1"/>
  <c r="O53" i="1" s="1"/>
  <c r="L37" i="1"/>
  <c r="L51" i="1" s="1"/>
  <c r="O38" i="1"/>
  <c r="O52" i="1" s="1"/>
  <c r="L38" i="1"/>
  <c r="L52" i="1" s="1"/>
  <c r="L33" i="1"/>
  <c r="L47" i="1" s="1"/>
  <c r="O33" i="1"/>
  <c r="O47" i="1" s="1"/>
  <c r="L39" i="1"/>
  <c r="L53" i="1" s="1"/>
  <c r="L36" i="1"/>
  <c r="L50" i="1" s="1"/>
  <c r="L34" i="1"/>
  <c r="L48" i="1" s="1"/>
  <c r="P33" i="1"/>
  <c r="P47" i="1" s="1"/>
  <c r="P39" i="1"/>
  <c r="P53" i="1" s="1"/>
  <c r="M40" i="1"/>
  <c r="M54" i="1" s="1"/>
  <c r="M35" i="1"/>
  <c r="M49" i="1" s="1"/>
  <c r="N40" i="1"/>
  <c r="N54" i="1" s="1"/>
  <c r="M39" i="1"/>
  <c r="M53" i="1" s="1"/>
  <c r="O37" i="1"/>
  <c r="O51" i="1" s="1"/>
  <c r="O34" i="1"/>
  <c r="O48" i="1" s="1"/>
  <c r="O36" i="1"/>
  <c r="O50" i="1" s="1"/>
  <c r="O40" i="1"/>
  <c r="O54" i="1" s="1"/>
  <c r="N37" i="1"/>
  <c r="N51" i="1" s="1"/>
  <c r="N35" i="1"/>
  <c r="N49" i="1" s="1"/>
  <c r="N33" i="1"/>
  <c r="N47" i="1" s="1"/>
  <c r="N38" i="1"/>
  <c r="N52" i="1" s="1"/>
  <c r="N34" i="1"/>
  <c r="N48" i="1" s="1"/>
  <c r="M33" i="1"/>
  <c r="M47" i="1" s="1"/>
  <c r="K33" i="1"/>
  <c r="K47" i="1" s="1"/>
  <c r="K34" i="1"/>
  <c r="K48" i="1" s="1"/>
  <c r="K36" i="1"/>
  <c r="K50" i="1" s="1"/>
  <c r="K38" i="1"/>
  <c r="K52" i="1" s="1"/>
  <c r="K40" i="1"/>
  <c r="K54" i="1" s="1"/>
  <c r="K35" i="1"/>
  <c r="K49" i="1" s="1"/>
  <c r="K37" i="1"/>
  <c r="K51" i="1" s="1"/>
  <c r="K39" i="1"/>
  <c r="K53" i="1" s="1"/>
</calcChain>
</file>

<file path=xl/sharedStrings.xml><?xml version="1.0" encoding="utf-8"?>
<sst xmlns="http://schemas.openxmlformats.org/spreadsheetml/2006/main" count="30" uniqueCount="16">
  <si>
    <t>/opt/gridengine/default/spool/compute-41-16/active_jobs/38673.1/pe_hostfile</t>
  </si>
  <si>
    <t>compute-41-16</t>
  </si>
  <si>
    <t>Matrix Size</t>
  </si>
  <si>
    <t>Average Sequential Run Times</t>
  </si>
  <si>
    <t>Run Time (seconds)</t>
  </si>
  <si>
    <t>Number of Threads Used</t>
  </si>
  <si>
    <t>Average Threaded Matrix Multiplication Run Times with 8 Cores Available</t>
  </si>
  <si>
    <t>Average Threaded Matrix Multiplication Speed Up with 8 Cores Available</t>
  </si>
  <si>
    <t>Average Threaded Matrix Multiplication Efficiency with 8 Cores Available</t>
  </si>
  <si>
    <t>.</t>
  </si>
  <si>
    <t>/opt/gridengine/default/spool/compute-1-32/active_jobs/39353.1/pe_hostfile</t>
  </si>
  <si>
    <t>compute-1-32</t>
  </si>
  <si>
    <t>16 vs 8</t>
  </si>
  <si>
    <t>12 vs 6</t>
  </si>
  <si>
    <t>8 vs 4</t>
  </si>
  <si>
    <t>Speedup Observed by Doubling the Number of Threads with 8 Cores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</si>
</sst>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 wrapText="1"/>
    </xf>
    <xf numFmtId="0" fontId="0" fillId="0" borderId="10" xfId="0" applyBorder="1" applyAlignment="1">
      <alignment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 Matrix Multiplication Run Times (in 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data_threaded!$K$5:$P$5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cat>
          <c:val>
            <c:numRef>
              <c:f>data_threaded!$K$6:$P$6</c:f>
              <c:numCache>
                <c:formatCode>0.000</c:formatCode>
                <c:ptCount val="6"/>
                <c:pt idx="0">
                  <c:v>11.8252226</c:v>
                </c:pt>
                <c:pt idx="1">
                  <c:v>110.3264077</c:v>
                </c:pt>
                <c:pt idx="2">
                  <c:v>286.33141439999997</c:v>
                </c:pt>
                <c:pt idx="3">
                  <c:v>1842.9174404999999</c:v>
                </c:pt>
                <c:pt idx="4">
                  <c:v>1327.2869065</c:v>
                </c:pt>
                <c:pt idx="5">
                  <c:v>5849.5609711999996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9272"/>
        <c:axId val="202272544"/>
      </c:lineChart>
      <c:catAx>
        <c:axId val="2022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2544"/>
        <c:crosses val="autoZero"/>
        <c:auto val="1"/>
        <c:lblAlgn val="ctr"/>
        <c:lblOffset val="100"/>
        <c:tickLblSkip val="1"/>
        <c:noMultiLvlLbl val="0"/>
      </c:catAx>
      <c:valAx>
        <c:axId val="20227254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Multithreaded Matrix Multiplication Runtimes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8 Available Cores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data_threaded!$K$17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data_threaded!$J$18:$J$25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data_threaded!$K$18:$K$25</c:f>
              <c:numCache>
                <c:formatCode>0.000</c:formatCode>
                <c:ptCount val="8"/>
                <c:pt idx="0">
                  <c:v>2.5801104000000001</c:v>
                </c:pt>
                <c:pt idx="1">
                  <c:v>1.2957006</c:v>
                </c:pt>
                <c:pt idx="2">
                  <c:v>0.87253780000000014</c:v>
                </c:pt>
                <c:pt idx="3">
                  <c:v>0.91062320000000008</c:v>
                </c:pt>
                <c:pt idx="4">
                  <c:v>0.82025079999999995</c:v>
                </c:pt>
                <c:pt idx="5">
                  <c:v>0.7506411999999999</c:v>
                </c:pt>
                <c:pt idx="6">
                  <c:v>0.72162580000000009</c:v>
                </c:pt>
                <c:pt idx="7">
                  <c:v>0.70428700000000011</c:v>
                </c:pt>
              </c:numCache>
            </c:numRef>
          </c:val>
        </c:ser>
        <c:ser>
          <c:idx val="1"/>
          <c:order val="1"/>
          <c:tx>
            <c:strRef>
              <c:f>data_threaded!$L$17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data_threaded!$J$18:$J$25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data_threaded!$L$18:$L$25</c:f>
              <c:numCache>
                <c:formatCode>0.000</c:formatCode>
                <c:ptCount val="8"/>
                <c:pt idx="0">
                  <c:v>25.8717866</c:v>
                </c:pt>
                <c:pt idx="1">
                  <c:v>13.481056599999999</c:v>
                </c:pt>
                <c:pt idx="2">
                  <c:v>9.0952340000000014</c:v>
                </c:pt>
                <c:pt idx="3">
                  <c:v>8.9039705999999992</c:v>
                </c:pt>
                <c:pt idx="4">
                  <c:v>7.5724603999999998</c:v>
                </c:pt>
                <c:pt idx="5">
                  <c:v>6.944722399999999</c:v>
                </c:pt>
                <c:pt idx="6">
                  <c:v>6.6815753999999998</c:v>
                </c:pt>
                <c:pt idx="7">
                  <c:v>6.2984622000000003</c:v>
                </c:pt>
              </c:numCache>
            </c:numRef>
          </c:val>
        </c:ser>
        <c:ser>
          <c:idx val="2"/>
          <c:order val="2"/>
          <c:tx>
            <c:strRef>
              <c:f>data_threaded!$M$17</c:f>
              <c:strCache>
                <c:ptCount val="1"/>
                <c:pt idx="0">
                  <c:v>2400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data_threaded!$J$18:$J$25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data_threaded!$M$18:$M$25</c:f>
              <c:numCache>
                <c:formatCode>0.000</c:formatCode>
                <c:ptCount val="8"/>
                <c:pt idx="0">
                  <c:v>85.670373399999988</c:v>
                </c:pt>
                <c:pt idx="1">
                  <c:v>46.457616199999997</c:v>
                </c:pt>
                <c:pt idx="2">
                  <c:v>31.923348799999996</c:v>
                </c:pt>
                <c:pt idx="3">
                  <c:v>27.9354288</c:v>
                </c:pt>
                <c:pt idx="4">
                  <c:v>25.246226200000002</c:v>
                </c:pt>
                <c:pt idx="5">
                  <c:v>23.140704599999999</c:v>
                </c:pt>
                <c:pt idx="6">
                  <c:v>23.232905599999999</c:v>
                </c:pt>
                <c:pt idx="7">
                  <c:v>22.596422400000002</c:v>
                </c:pt>
              </c:numCache>
            </c:numRef>
          </c:val>
        </c:ser>
        <c:ser>
          <c:idx val="3"/>
          <c:order val="3"/>
          <c:tx>
            <c:strRef>
              <c:f>data_threaded!$N$17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data_threaded!$J$18:$J$25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data_threaded!$N$18:$N$25</c:f>
              <c:numCache>
                <c:formatCode>0.000</c:formatCode>
                <c:ptCount val="8"/>
                <c:pt idx="0">
                  <c:v>245.20578940000001</c:v>
                </c:pt>
                <c:pt idx="1">
                  <c:v>135.863966</c:v>
                </c:pt>
                <c:pt idx="2">
                  <c:v>99.542118399999993</c:v>
                </c:pt>
                <c:pt idx="3">
                  <c:v>87.572793599999997</c:v>
                </c:pt>
                <c:pt idx="4">
                  <c:v>78.154727199999996</c:v>
                </c:pt>
                <c:pt idx="5">
                  <c:v>74.445653599999986</c:v>
                </c:pt>
                <c:pt idx="6">
                  <c:v>74.48107139999999</c:v>
                </c:pt>
                <c:pt idx="7">
                  <c:v>73.902820800000001</c:v>
                </c:pt>
              </c:numCache>
            </c:numRef>
          </c:val>
        </c:ser>
        <c:ser>
          <c:idx val="4"/>
          <c:order val="4"/>
          <c:tx>
            <c:strRef>
              <c:f>data_threaded!$O$17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data_threaded!$J$18:$J$25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data_threaded!$O$18:$O$25</c:f>
              <c:numCache>
                <c:formatCode>0.000</c:formatCode>
                <c:ptCount val="8"/>
                <c:pt idx="0">
                  <c:v>396.82267259999998</c:v>
                </c:pt>
                <c:pt idx="1">
                  <c:v>217.93076180000003</c:v>
                </c:pt>
                <c:pt idx="2">
                  <c:v>149.92170780000001</c:v>
                </c:pt>
                <c:pt idx="3">
                  <c:v>136.64262799999997</c:v>
                </c:pt>
                <c:pt idx="4">
                  <c:v>121.107382</c:v>
                </c:pt>
                <c:pt idx="5">
                  <c:v>111.43124279999999</c:v>
                </c:pt>
                <c:pt idx="6">
                  <c:v>118.37738479999999</c:v>
                </c:pt>
                <c:pt idx="7">
                  <c:v>115.01085399999999</c:v>
                </c:pt>
              </c:numCache>
            </c:numRef>
          </c:val>
        </c:ser>
        <c:ser>
          <c:idx val="5"/>
          <c:order val="5"/>
          <c:tx>
            <c:strRef>
              <c:f>data_threaded!$P$17</c:f>
              <c:strCache>
                <c:ptCount val="1"/>
                <c:pt idx="0">
                  <c:v>4800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data_threaded!$J$18:$J$25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data_threaded!$P$18:$P$25</c:f>
              <c:numCache>
                <c:formatCode>0.000</c:formatCode>
                <c:ptCount val="8"/>
                <c:pt idx="0">
                  <c:v>855.28732479999996</c:v>
                </c:pt>
                <c:pt idx="1">
                  <c:v>471.82047739999996</c:v>
                </c:pt>
                <c:pt idx="2">
                  <c:v>343.23407380000003</c:v>
                </c:pt>
                <c:pt idx="3">
                  <c:v>301.37667440000007</c:v>
                </c:pt>
                <c:pt idx="4">
                  <c:v>271.03653839999998</c:v>
                </c:pt>
                <c:pt idx="5">
                  <c:v>258.51317319999998</c:v>
                </c:pt>
                <c:pt idx="6">
                  <c:v>261.64634280000001</c:v>
                </c:pt>
                <c:pt idx="7">
                  <c:v>254.12596199999999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425800"/>
        <c:axId val="202436424"/>
        <c:axId val="202404048"/>
      </c:surface3DChart>
      <c:catAx>
        <c:axId val="20242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6424"/>
        <c:crossesAt val="0"/>
        <c:auto val="1"/>
        <c:lblAlgn val="ctr"/>
        <c:lblOffset val="100"/>
        <c:noMultiLvlLbl val="0"/>
      </c:catAx>
      <c:valAx>
        <c:axId val="20243642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800"/>
        <c:crosses val="autoZero"/>
        <c:crossBetween val="midCat"/>
        <c:majorUnit val="100"/>
        <c:minorUnit val="50"/>
      </c:valAx>
      <c:serAx>
        <c:axId val="2024040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6424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Multithreaded Matrix Multiplication Speedups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8 Available Cores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data_threaded!$K$32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data_threaded!$J$33:$J$40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data_threaded!$K$33:$K$40</c:f>
              <c:numCache>
                <c:formatCode>0.000</c:formatCode>
                <c:ptCount val="8"/>
                <c:pt idx="0">
                  <c:v>4.583223493072234</c:v>
                </c:pt>
                <c:pt idx="1">
                  <c:v>9.1265085468047165</c:v>
                </c:pt>
                <c:pt idx="2">
                  <c:v>13.552676571719871</c:v>
                </c:pt>
                <c:pt idx="3">
                  <c:v>12.985856938413164</c:v>
                </c:pt>
                <c:pt idx="4">
                  <c:v>14.416593802773495</c:v>
                </c:pt>
                <c:pt idx="5">
                  <c:v>15.753495278436624</c:v>
                </c:pt>
                <c:pt idx="6">
                  <c:v>16.386917707210578</c:v>
                </c:pt>
                <c:pt idx="7">
                  <c:v>16.790346265087951</c:v>
                </c:pt>
              </c:numCache>
            </c:numRef>
          </c:val>
        </c:ser>
        <c:ser>
          <c:idx val="1"/>
          <c:order val="1"/>
          <c:tx>
            <c:strRef>
              <c:f>data_threaded!$L$32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data_threaded!$J$33:$J$40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data_threaded!$L$33:$L$40</c:f>
              <c:numCache>
                <c:formatCode>0.000</c:formatCode>
                <c:ptCount val="8"/>
                <c:pt idx="0">
                  <c:v>4.2643521070168386</c:v>
                </c:pt>
                <c:pt idx="1">
                  <c:v>8.1838101399262744</c:v>
                </c:pt>
                <c:pt idx="2">
                  <c:v>12.13013405702371</c:v>
                </c:pt>
                <c:pt idx="3">
                  <c:v>12.390697662456345</c:v>
                </c:pt>
                <c:pt idx="4">
                  <c:v>14.569426827243626</c:v>
                </c:pt>
                <c:pt idx="5">
                  <c:v>15.886366847435115</c:v>
                </c:pt>
                <c:pt idx="6">
                  <c:v>16.512035125727984</c:v>
                </c:pt>
                <c:pt idx="7">
                  <c:v>17.516403877124166</c:v>
                </c:pt>
              </c:numCache>
            </c:numRef>
          </c:val>
        </c:ser>
        <c:ser>
          <c:idx val="2"/>
          <c:order val="2"/>
          <c:tx>
            <c:strRef>
              <c:f>data_threaded!$M$32</c:f>
              <c:strCache>
                <c:ptCount val="1"/>
                <c:pt idx="0">
                  <c:v>2400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data_threaded!$J$33:$J$40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data_threaded!$M$33:$M$40</c:f>
              <c:numCache>
                <c:formatCode>0.000</c:formatCode>
                <c:ptCount val="8"/>
                <c:pt idx="0">
                  <c:v>3.3422454348728214</c:v>
                </c:pt>
                <c:pt idx="1">
                  <c:v>6.16328253191777</c:v>
                </c:pt>
                <c:pt idx="2">
                  <c:v>8.9693414119511168</c:v>
                </c:pt>
                <c:pt idx="3">
                  <c:v>10.249759058647419</c:v>
                </c:pt>
                <c:pt idx="4">
                  <c:v>11.34155307536617</c:v>
                </c:pt>
                <c:pt idx="5">
                  <c:v>12.373495939272306</c:v>
                </c:pt>
                <c:pt idx="6">
                  <c:v>12.324391074011853</c:v>
                </c:pt>
                <c:pt idx="7">
                  <c:v>12.671537526223618</c:v>
                </c:pt>
              </c:numCache>
            </c:numRef>
          </c:val>
        </c:ser>
        <c:ser>
          <c:idx val="3"/>
          <c:order val="3"/>
          <c:tx>
            <c:strRef>
              <c:f>data_threaded!$N$32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data_threaded!$J$33:$J$40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data_threaded!$N$33:$N$40</c:f>
              <c:numCache>
                <c:formatCode>0.000</c:formatCode>
                <c:ptCount val="8"/>
                <c:pt idx="0">
                  <c:v>7.5157990560071166</c:v>
                </c:pt>
                <c:pt idx="1">
                  <c:v>13.564431355551624</c:v>
                </c:pt>
                <c:pt idx="2">
                  <c:v>18.513946358810866</c:v>
                </c:pt>
                <c:pt idx="3">
                  <c:v>21.044406199004708</c:v>
                </c:pt>
                <c:pt idx="4">
                  <c:v>23.580370714927145</c:v>
                </c:pt>
                <c:pt idx="5">
                  <c:v>24.755205326050092</c:v>
                </c:pt>
                <c:pt idx="6">
                  <c:v>24.743433544378366</c:v>
                </c:pt>
                <c:pt idx="7">
                  <c:v>24.937037863377469</c:v>
                </c:pt>
              </c:numCache>
            </c:numRef>
          </c:val>
        </c:ser>
        <c:ser>
          <c:idx val="4"/>
          <c:order val="4"/>
          <c:tx>
            <c:strRef>
              <c:f>data_threaded!$O$32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data_threaded!$J$33:$J$40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data_threaded!$O$33:$O$40</c:f>
              <c:numCache>
                <c:formatCode>0.000</c:formatCode>
                <c:ptCount val="8"/>
                <c:pt idx="0">
                  <c:v>3.3447859664962101</c:v>
                </c:pt>
                <c:pt idx="1">
                  <c:v>6.0904064003505898</c:v>
                </c:pt>
                <c:pt idx="2">
                  <c:v>8.8532002868499866</c:v>
                </c:pt>
                <c:pt idx="3">
                  <c:v>9.7135639582400319</c:v>
                </c:pt>
                <c:pt idx="4">
                  <c:v>10.959587141434532</c:v>
                </c:pt>
                <c:pt idx="5">
                  <c:v>11.911263602096342</c:v>
                </c:pt>
                <c:pt idx="6">
                  <c:v>11.212335098823708</c:v>
                </c:pt>
                <c:pt idx="7">
                  <c:v>11.540536048015086</c:v>
                </c:pt>
              </c:numCache>
            </c:numRef>
          </c:val>
        </c:ser>
        <c:ser>
          <c:idx val="5"/>
          <c:order val="5"/>
          <c:tx>
            <c:strRef>
              <c:f>data_threaded!$P$32</c:f>
              <c:strCache>
                <c:ptCount val="1"/>
                <c:pt idx="0">
                  <c:v>4800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data_threaded!$J$33:$J$40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data_threaded!$P$33:$P$40</c:f>
              <c:numCache>
                <c:formatCode>0.000</c:formatCode>
                <c:ptCount val="8"/>
                <c:pt idx="0">
                  <c:v>6.8392934182297846</c:v>
                </c:pt>
                <c:pt idx="1">
                  <c:v>12.39785310598306</c:v>
                </c:pt>
                <c:pt idx="2">
                  <c:v>17.042483301376702</c:v>
                </c:pt>
                <c:pt idx="3">
                  <c:v>19.409468177474846</c:v>
                </c:pt>
                <c:pt idx="4">
                  <c:v>21.582185950763307</c:v>
                </c:pt>
                <c:pt idx="5">
                  <c:v>22.627709446258887</c:v>
                </c:pt>
                <c:pt idx="6">
                  <c:v>22.356746548035446</c:v>
                </c:pt>
                <c:pt idx="7">
                  <c:v>23.018352494028139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956216"/>
        <c:axId val="202513472"/>
        <c:axId val="202665936"/>
      </c:surface3DChart>
      <c:catAx>
        <c:axId val="2029562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3472"/>
        <c:crossesAt val="0"/>
        <c:auto val="1"/>
        <c:lblAlgn val="ctr"/>
        <c:lblOffset val="100"/>
        <c:noMultiLvlLbl val="0"/>
      </c:catAx>
      <c:valAx>
        <c:axId val="202513472"/>
        <c:scaling>
          <c:orientation val="minMax"/>
          <c:max val="3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6216"/>
        <c:crosses val="autoZero"/>
        <c:crossBetween val="midCat"/>
        <c:majorUnit val="5"/>
      </c:valAx>
      <c:serAx>
        <c:axId val="2026659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3472"/>
        <c:crossesAt val="0"/>
        <c:tickLblSkip val="1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Multithreaded Matrix Multiplication Efficiency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8 Available Cores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data_threaded!$K$46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data_threaded!$J$47:$J$54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data_threaded!$K$47:$K$54</c:f>
              <c:numCache>
                <c:formatCode>0.000</c:formatCode>
                <c:ptCount val="8"/>
                <c:pt idx="0">
                  <c:v>229.16117465361171</c:v>
                </c:pt>
                <c:pt idx="1">
                  <c:v>228.16271367011791</c:v>
                </c:pt>
                <c:pt idx="2">
                  <c:v>225.87794286199787</c:v>
                </c:pt>
                <c:pt idx="3">
                  <c:v>162.32321173016456</c:v>
                </c:pt>
                <c:pt idx="4">
                  <c:v>144.16593802773494</c:v>
                </c:pt>
                <c:pt idx="5">
                  <c:v>131.27912732030521</c:v>
                </c:pt>
                <c:pt idx="6">
                  <c:v>117.04941219436127</c:v>
                </c:pt>
                <c:pt idx="7">
                  <c:v>104.93966415679969</c:v>
                </c:pt>
              </c:numCache>
            </c:numRef>
          </c:val>
        </c:ser>
        <c:ser>
          <c:idx val="1"/>
          <c:order val="1"/>
          <c:tx>
            <c:strRef>
              <c:f>data_threaded!$L$46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data_threaded!$J$47:$J$54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data_threaded!$L$47:$L$54</c:f>
              <c:numCache>
                <c:formatCode>0.000</c:formatCode>
                <c:ptCount val="8"/>
                <c:pt idx="0">
                  <c:v>213.21760535084192</c:v>
                </c:pt>
                <c:pt idx="1">
                  <c:v>204.59525349815686</c:v>
                </c:pt>
                <c:pt idx="2">
                  <c:v>202.16890095039517</c:v>
                </c:pt>
                <c:pt idx="3">
                  <c:v>154.88372078070432</c:v>
                </c:pt>
                <c:pt idx="4">
                  <c:v>145.69426827243626</c:v>
                </c:pt>
                <c:pt idx="5">
                  <c:v>132.38639039529264</c:v>
                </c:pt>
                <c:pt idx="6">
                  <c:v>117.94310804091417</c:v>
                </c:pt>
                <c:pt idx="7">
                  <c:v>109.47752423202604</c:v>
                </c:pt>
              </c:numCache>
            </c:numRef>
          </c:val>
        </c:ser>
        <c:ser>
          <c:idx val="2"/>
          <c:order val="2"/>
          <c:tx>
            <c:strRef>
              <c:f>data_threaded!$M$46</c:f>
              <c:strCache>
                <c:ptCount val="1"/>
                <c:pt idx="0">
                  <c:v>2400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data_threaded!$J$47:$J$54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data_threaded!$M$47:$M$54</c:f>
              <c:numCache>
                <c:formatCode>0.000</c:formatCode>
                <c:ptCount val="8"/>
                <c:pt idx="0">
                  <c:v>167.11227174364106</c:v>
                </c:pt>
                <c:pt idx="1">
                  <c:v>154.08206329794425</c:v>
                </c:pt>
                <c:pt idx="2">
                  <c:v>149.48902353251862</c:v>
                </c:pt>
                <c:pt idx="3">
                  <c:v>128.12198823309274</c:v>
                </c:pt>
                <c:pt idx="4">
                  <c:v>113.41553075366168</c:v>
                </c:pt>
                <c:pt idx="5">
                  <c:v>103.11246616060255</c:v>
                </c:pt>
                <c:pt idx="6">
                  <c:v>88.031364814370377</c:v>
                </c:pt>
                <c:pt idx="7">
                  <c:v>79.197109538897621</c:v>
                </c:pt>
              </c:numCache>
            </c:numRef>
          </c:val>
        </c:ser>
        <c:ser>
          <c:idx val="3"/>
          <c:order val="3"/>
          <c:tx>
            <c:strRef>
              <c:f>data_threaded!$N$46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data_threaded!$J$47:$J$54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data_threaded!$N$47:$N$54</c:f>
              <c:numCache>
                <c:formatCode>0.000</c:formatCode>
                <c:ptCount val="8"/>
                <c:pt idx="0">
                  <c:v>375.78995280035582</c:v>
                </c:pt>
                <c:pt idx="1">
                  <c:v>339.11078388879059</c:v>
                </c:pt>
                <c:pt idx="2">
                  <c:v>308.56577264684779</c:v>
                </c:pt>
                <c:pt idx="3">
                  <c:v>263.05507748755883</c:v>
                </c:pt>
                <c:pt idx="4">
                  <c:v>235.80370714927145</c:v>
                </c:pt>
                <c:pt idx="5">
                  <c:v>206.29337771708413</c:v>
                </c:pt>
                <c:pt idx="6">
                  <c:v>176.73881103127405</c:v>
                </c:pt>
                <c:pt idx="7">
                  <c:v>155.85648664610918</c:v>
                </c:pt>
              </c:numCache>
            </c:numRef>
          </c:val>
        </c:ser>
        <c:ser>
          <c:idx val="4"/>
          <c:order val="4"/>
          <c:tx>
            <c:strRef>
              <c:f>data_threaded!$O$46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data_threaded!$J$47:$J$54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data_threaded!$O$47:$O$54</c:f>
              <c:numCache>
                <c:formatCode>0.000</c:formatCode>
                <c:ptCount val="8"/>
                <c:pt idx="0">
                  <c:v>167.23929832481051</c:v>
                </c:pt>
                <c:pt idx="1">
                  <c:v>152.26016000876476</c:v>
                </c:pt>
                <c:pt idx="2">
                  <c:v>147.55333811416645</c:v>
                </c:pt>
                <c:pt idx="3">
                  <c:v>121.41954947800041</c:v>
                </c:pt>
                <c:pt idx="4">
                  <c:v>109.59587141434532</c:v>
                </c:pt>
                <c:pt idx="5">
                  <c:v>99.26053001746952</c:v>
                </c:pt>
                <c:pt idx="6">
                  <c:v>80.088107848740776</c:v>
                </c:pt>
                <c:pt idx="7">
                  <c:v>72.128350300094297</c:v>
                </c:pt>
              </c:numCache>
            </c:numRef>
          </c:val>
        </c:ser>
        <c:ser>
          <c:idx val="5"/>
          <c:order val="5"/>
          <c:tx>
            <c:strRef>
              <c:f>data_threaded!$P$46</c:f>
              <c:strCache>
                <c:ptCount val="1"/>
                <c:pt idx="0">
                  <c:v>4800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data_threaded!$J$47:$J$54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data_threaded!$P$47:$P$54</c:f>
              <c:numCache>
                <c:formatCode>0.000</c:formatCode>
                <c:ptCount val="8"/>
                <c:pt idx="0">
                  <c:v>341.96467091148924</c:v>
                </c:pt>
                <c:pt idx="1">
                  <c:v>309.94632764957652</c:v>
                </c:pt>
                <c:pt idx="2">
                  <c:v>284.04138835627839</c:v>
                </c:pt>
                <c:pt idx="3">
                  <c:v>242.61835221843558</c:v>
                </c:pt>
                <c:pt idx="4">
                  <c:v>215.82185950763306</c:v>
                </c:pt>
                <c:pt idx="5">
                  <c:v>188.56424538549072</c:v>
                </c:pt>
                <c:pt idx="6">
                  <c:v>159.69104677168175</c:v>
                </c:pt>
                <c:pt idx="7">
                  <c:v>143.86470308767588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220760"/>
        <c:axId val="202782616"/>
        <c:axId val="202668904"/>
      </c:surface3DChart>
      <c:catAx>
        <c:axId val="20322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2616"/>
        <c:crossesAt val="0"/>
        <c:auto val="1"/>
        <c:lblAlgn val="ctr"/>
        <c:lblOffset val="100"/>
        <c:noMultiLvlLbl val="0"/>
      </c:catAx>
      <c:valAx>
        <c:axId val="20278261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0760"/>
        <c:crosses val="autoZero"/>
        <c:crossBetween val="midCat"/>
        <c:majorUnit val="50"/>
        <c:minorUnit val="25"/>
      </c:valAx>
      <c:serAx>
        <c:axId val="2026689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2616"/>
        <c:crossesAt val="0"/>
        <c:tickLblSkip val="1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Observed by Doubling the Number of Threads with 8 Cores Available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data_threaded!$J$69</c:f>
              <c:strCache>
                <c:ptCount val="1"/>
                <c:pt idx="0">
                  <c:v>8 vs 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data_threaded!$K$68:$P$68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cat>
          <c:val>
            <c:numRef>
              <c:f>data_threaded!$K$69:$P$69</c:f>
              <c:numCache>
                <c:formatCode>0.000</c:formatCode>
                <c:ptCount val="6"/>
                <c:pt idx="0">
                  <c:v>2.833345779022542</c:v>
                </c:pt>
                <c:pt idx="1">
                  <c:v>2.9056460047161434</c:v>
                </c:pt>
                <c:pt idx="2">
                  <c:v>3.0667284190747766</c:v>
                </c:pt>
                <c:pt idx="3">
                  <c:v>2.8000224649679328</c:v>
                </c:pt>
                <c:pt idx="4">
                  <c:v>2.9040913396367061</c:v>
                </c:pt>
                <c:pt idx="5">
                  <c:v>2.8379347091235929</c:v>
                </c:pt>
              </c:numCache>
            </c:numRef>
          </c:val>
        </c:ser>
        <c:ser>
          <c:idx val="1"/>
          <c:order val="1"/>
          <c:tx>
            <c:strRef>
              <c:f>data_threaded!$J$70</c:f>
              <c:strCache>
                <c:ptCount val="1"/>
                <c:pt idx="0">
                  <c:v>12 vs 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data_threaded!$K$68:$P$68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cat>
          <c:val>
            <c:numRef>
              <c:f>data_threaded!$K$70:$P$70</c:f>
              <c:numCache>
                <c:formatCode>0.000</c:formatCode>
                <c:ptCount val="6"/>
                <c:pt idx="0">
                  <c:v>1.1623899674038678</c:v>
                </c:pt>
                <c:pt idx="1">
                  <c:v>1.3096612760216308</c:v>
                </c:pt>
                <c:pt idx="2">
                  <c:v>1.3795322723232895</c:v>
                </c:pt>
                <c:pt idx="3">
                  <c:v>1.3371112158520966</c:v>
                </c:pt>
                <c:pt idx="4">
                  <c:v>1.3454189689787792</c:v>
                </c:pt>
                <c:pt idx="5">
                  <c:v>1.3277237270011586</c:v>
                </c:pt>
              </c:numCache>
            </c:numRef>
          </c:val>
        </c:ser>
        <c:ser>
          <c:idx val="2"/>
          <c:order val="2"/>
          <c:tx>
            <c:strRef>
              <c:f>data_threaded!$J$71</c:f>
              <c:strCache>
                <c:ptCount val="1"/>
                <c:pt idx="0">
                  <c:v>16 vs 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data_threaded!$K$68:$P$68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cat>
          <c:val>
            <c:numRef>
              <c:f>data_threaded!$K$71:$P$71</c:f>
              <c:numCache>
                <c:formatCode>0.000</c:formatCode>
                <c:ptCount val="6"/>
                <c:pt idx="0">
                  <c:v>1.29297175725237</c:v>
                </c:pt>
                <c:pt idx="1">
                  <c:v>1.4136737376942579</c:v>
                </c:pt>
                <c:pt idx="2">
                  <c:v>1.2362766240376175</c:v>
                </c:pt>
                <c:pt idx="3">
                  <c:v>1.184972273751153</c:v>
                </c:pt>
                <c:pt idx="4">
                  <c:v>1.1880846306905954</c:v>
                </c:pt>
                <c:pt idx="5">
                  <c:v>1.1859342195033189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7978776"/>
        <c:axId val="237978384"/>
        <c:axId val="242220648"/>
      </c:surface3DChart>
      <c:catAx>
        <c:axId val="23797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8384"/>
        <c:crosses val="autoZero"/>
        <c:auto val="1"/>
        <c:lblAlgn val="ctr"/>
        <c:lblOffset val="100"/>
        <c:noMultiLvlLbl val="0"/>
      </c:catAx>
      <c:valAx>
        <c:axId val="237978384"/>
        <c:scaling>
          <c:orientation val="minMax"/>
          <c:max val="3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8776"/>
        <c:crosses val="autoZero"/>
        <c:crossBetween val="midCat"/>
        <c:majorUnit val="0.30000000000000004"/>
        <c:minorUnit val="0.1"/>
      </c:valAx>
      <c:serAx>
        <c:axId val="242220648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8384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0</xdr:row>
      <xdr:rowOff>0</xdr:rowOff>
    </xdr:from>
    <xdr:to>
      <xdr:col>23</xdr:col>
      <xdr:colOff>552450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328612</xdr:colOff>
      <xdr:row>15</xdr:row>
      <xdr:rowOff>0</xdr:rowOff>
    </xdr:from>
    <xdr:to>
      <xdr:col>26</xdr:col>
      <xdr:colOff>590550</xdr:colOff>
      <xdr:row>33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39</xdr:col>
      <xdr:colOff>0</xdr:colOff>
      <xdr:row>47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27</xdr:col>
      <xdr:colOff>261938</xdr:colOff>
      <xdr:row>61</xdr:row>
      <xdr:rowOff>28574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123825</xdr:colOff>
      <xdr:row>63</xdr:row>
      <xdr:rowOff>109537</xdr:rowOff>
    </xdr:from>
    <xdr:to>
      <xdr:col>26</xdr:col>
      <xdr:colOff>342900</xdr:colOff>
      <xdr:row>84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2"/>
  <sheetViews>
    <sheetView tabSelected="1" topLeftCell="B57" workbookViewId="0">
      <selection activeCell="I66" sqref="I66:P71"/>
    </sheetView>
  </sheetViews>
  <sheetFormatPr defaultRowHeight="15" x14ac:dyDescent="0.25"/>
  <sheetData>
    <row r="1" spans="1:39" x14ac:dyDescent="0.25">
      <c r="A1" t="s">
        <v>0</v>
      </c>
    </row>
    <row r="2" spans="1:39" x14ac:dyDescent="0.25">
      <c r="A2" t="s">
        <v>1</v>
      </c>
    </row>
    <row r="3" spans="1:39" x14ac:dyDescent="0.25">
      <c r="A3">
        <v>800</v>
      </c>
      <c r="B3">
        <v>1</v>
      </c>
      <c r="C3">
        <v>10689706</v>
      </c>
      <c r="D3">
        <f>C3/1000000</f>
        <v>10.689705999999999</v>
      </c>
      <c r="J3" s="5" t="s">
        <v>3</v>
      </c>
      <c r="K3" s="5"/>
      <c r="L3" s="5"/>
      <c r="M3" s="5"/>
      <c r="N3" s="5"/>
      <c r="O3" s="5"/>
      <c r="P3" s="5"/>
    </row>
    <row r="4" spans="1:39" x14ac:dyDescent="0.25">
      <c r="A4">
        <v>800</v>
      </c>
      <c r="B4">
        <v>1</v>
      </c>
      <c r="C4">
        <v>12366761</v>
      </c>
      <c r="D4">
        <f t="shared" ref="D4:D62" si="0">C4/1000000</f>
        <v>12.366761</v>
      </c>
      <c r="J4" s="1"/>
      <c r="K4" s="5" t="s">
        <v>2</v>
      </c>
      <c r="L4" s="5"/>
      <c r="M4" s="5"/>
      <c r="N4" s="5"/>
      <c r="O4" s="5"/>
      <c r="P4" s="5"/>
    </row>
    <row r="5" spans="1:39" ht="15.75" thickBot="1" x14ac:dyDescent="0.3">
      <c r="A5">
        <v>800</v>
      </c>
      <c r="B5">
        <v>1</v>
      </c>
      <c r="C5">
        <v>12579043</v>
      </c>
      <c r="D5">
        <f t="shared" si="0"/>
        <v>12.579043</v>
      </c>
      <c r="J5" s="1"/>
      <c r="K5" s="3">
        <v>800</v>
      </c>
      <c r="L5" s="3">
        <f>K5+800</f>
        <v>1600</v>
      </c>
      <c r="M5" s="3">
        <f>L5+800</f>
        <v>2400</v>
      </c>
      <c r="N5" s="3">
        <f>M5+800</f>
        <v>3200</v>
      </c>
      <c r="O5" s="3">
        <f>N5+800</f>
        <v>4000</v>
      </c>
      <c r="P5" s="3">
        <f>O5+800</f>
        <v>4800</v>
      </c>
      <c r="AM5" t="s">
        <v>9</v>
      </c>
    </row>
    <row r="6" spans="1:39" ht="15.75" thickBot="1" x14ac:dyDescent="0.3">
      <c r="A6">
        <v>800</v>
      </c>
      <c r="B6">
        <v>1</v>
      </c>
      <c r="C6">
        <v>11340556</v>
      </c>
      <c r="D6">
        <f t="shared" si="0"/>
        <v>11.340555999999999</v>
      </c>
      <c r="J6" s="2" t="s">
        <v>4</v>
      </c>
      <c r="K6" s="4">
        <f>AVERAGEIFS($D:$D,$A:$A,"=800",$B:$B,"=1")</f>
        <v>11.8252226</v>
      </c>
      <c r="L6" s="4">
        <f>AVERAGEIFS($D:$D,$A:$A,"=1600",$B:$B,"=1")</f>
        <v>110.3264077</v>
      </c>
      <c r="M6" s="4">
        <f>AVERAGEIFS($D:$D,$A:$A,"=2400",$B:$B,"=1")</f>
        <v>286.33141439999997</v>
      </c>
      <c r="N6" s="4">
        <f>AVERAGEIFS($D:$D,$A:$A,"=3200",$B:$B,"=1")</f>
        <v>1842.9174404999999</v>
      </c>
      <c r="O6" s="4">
        <f>AVERAGEIFS($D:$D,$A:$A,"=4000",$B:$B,"=1")</f>
        <v>1327.2869065</v>
      </c>
      <c r="P6" s="4">
        <f>AVERAGEIFS($D:$D,$A:$A,"=4800",$B:$B,"=1")</f>
        <v>5849.5609711999996</v>
      </c>
    </row>
    <row r="7" spans="1:39" x14ac:dyDescent="0.25">
      <c r="A7">
        <v>800</v>
      </c>
      <c r="B7">
        <v>1</v>
      </c>
      <c r="C7">
        <v>11122330</v>
      </c>
      <c r="D7">
        <f t="shared" si="0"/>
        <v>11.12233</v>
      </c>
    </row>
    <row r="8" spans="1:39" x14ac:dyDescent="0.25">
      <c r="A8">
        <v>800</v>
      </c>
      <c r="B8">
        <v>1</v>
      </c>
      <c r="C8">
        <v>11829388</v>
      </c>
      <c r="D8">
        <f t="shared" si="0"/>
        <v>11.829388</v>
      </c>
    </row>
    <row r="9" spans="1:39" x14ac:dyDescent="0.25">
      <c r="A9">
        <v>800</v>
      </c>
      <c r="B9">
        <v>1</v>
      </c>
      <c r="C9">
        <v>13014673</v>
      </c>
      <c r="D9">
        <f t="shared" si="0"/>
        <v>13.014673</v>
      </c>
    </row>
    <row r="10" spans="1:39" x14ac:dyDescent="0.25">
      <c r="A10">
        <v>800</v>
      </c>
      <c r="B10">
        <v>1</v>
      </c>
      <c r="C10">
        <v>10649090</v>
      </c>
      <c r="D10">
        <f t="shared" si="0"/>
        <v>10.649089999999999</v>
      </c>
    </row>
    <row r="11" spans="1:39" x14ac:dyDescent="0.25">
      <c r="A11">
        <v>800</v>
      </c>
      <c r="B11">
        <v>1</v>
      </c>
      <c r="C11">
        <v>13335216</v>
      </c>
      <c r="D11">
        <f t="shared" si="0"/>
        <v>13.335216000000001</v>
      </c>
    </row>
    <row r="12" spans="1:39" x14ac:dyDescent="0.25">
      <c r="A12">
        <v>800</v>
      </c>
      <c r="B12">
        <v>1</v>
      </c>
      <c r="C12">
        <v>11325463</v>
      </c>
      <c r="D12">
        <f t="shared" si="0"/>
        <v>11.325462999999999</v>
      </c>
    </row>
    <row r="13" spans="1:39" x14ac:dyDescent="0.25">
      <c r="A13">
        <v>1600</v>
      </c>
      <c r="B13">
        <v>1</v>
      </c>
      <c r="C13">
        <v>140921184</v>
      </c>
      <c r="D13">
        <f t="shared" si="0"/>
        <v>140.92118400000001</v>
      </c>
    </row>
    <row r="14" spans="1:39" x14ac:dyDescent="0.25">
      <c r="A14">
        <v>1600</v>
      </c>
      <c r="B14">
        <v>1</v>
      </c>
      <c r="C14">
        <v>285152863</v>
      </c>
      <c r="D14">
        <f t="shared" si="0"/>
        <v>285.15286300000002</v>
      </c>
    </row>
    <row r="15" spans="1:39" x14ac:dyDescent="0.25">
      <c r="A15">
        <v>1600</v>
      </c>
      <c r="B15">
        <v>1</v>
      </c>
      <c r="C15">
        <v>84882929</v>
      </c>
      <c r="D15">
        <f t="shared" si="0"/>
        <v>84.882929000000004</v>
      </c>
      <c r="I15" s="5" t="s">
        <v>6</v>
      </c>
      <c r="J15" s="5"/>
      <c r="K15" s="5"/>
      <c r="L15" s="5"/>
      <c r="M15" s="5"/>
      <c r="N15" s="5"/>
      <c r="O15" s="5"/>
      <c r="P15" s="5"/>
    </row>
    <row r="16" spans="1:39" x14ac:dyDescent="0.25">
      <c r="A16">
        <v>1600</v>
      </c>
      <c r="B16">
        <v>1</v>
      </c>
      <c r="C16">
        <v>84961409</v>
      </c>
      <c r="D16">
        <f t="shared" si="0"/>
        <v>84.961409000000003</v>
      </c>
      <c r="I16" s="1"/>
      <c r="J16" s="1"/>
      <c r="K16" s="5" t="s">
        <v>2</v>
      </c>
      <c r="L16" s="5"/>
      <c r="M16" s="5"/>
      <c r="N16" s="5"/>
      <c r="O16" s="5"/>
      <c r="P16" s="5"/>
    </row>
    <row r="17" spans="1:16" ht="15.75" thickBot="1" x14ac:dyDescent="0.3">
      <c r="A17">
        <v>1600</v>
      </c>
      <c r="B17">
        <v>1</v>
      </c>
      <c r="C17">
        <v>84568347</v>
      </c>
      <c r="D17">
        <f t="shared" si="0"/>
        <v>84.568347000000003</v>
      </c>
      <c r="I17" s="1"/>
      <c r="J17" s="1"/>
      <c r="K17" s="1">
        <v>800</v>
      </c>
      <c r="L17" s="1">
        <f>K17+800</f>
        <v>1600</v>
      </c>
      <c r="M17" s="1">
        <f>L17+800</f>
        <v>2400</v>
      </c>
      <c r="N17" s="1">
        <f>M17+800</f>
        <v>3200</v>
      </c>
      <c r="O17" s="1">
        <f>N17+800</f>
        <v>4000</v>
      </c>
      <c r="P17" s="1">
        <f>O17+800</f>
        <v>4800</v>
      </c>
    </row>
    <row r="18" spans="1:16" ht="15.75" thickBot="1" x14ac:dyDescent="0.3">
      <c r="A18">
        <v>1600</v>
      </c>
      <c r="B18">
        <v>1</v>
      </c>
      <c r="C18">
        <v>84637966</v>
      </c>
      <c r="D18">
        <f t="shared" si="0"/>
        <v>84.637966000000006</v>
      </c>
      <c r="I18" s="6" t="s">
        <v>5</v>
      </c>
      <c r="J18" s="1">
        <v>2</v>
      </c>
      <c r="K18" s="4">
        <f>AVERAGEIFS($D:$D,$A:$A,"=800",$B:$B,"=2")</f>
        <v>2.5801104000000001</v>
      </c>
      <c r="L18" s="4">
        <f>AVERAGEIFS($D:$D,$A:$A,"=1600",$B:$B,"=2")</f>
        <v>25.8717866</v>
      </c>
      <c r="M18" s="4">
        <f>AVERAGEIFS($D:$D,$A:$A,"=2400",$B:$B,"=2")</f>
        <v>85.670373399999988</v>
      </c>
      <c r="N18" s="4">
        <f>AVERAGEIFS($D:$D,$A:$A,"=3200",$B:$B,"=2")</f>
        <v>245.20578940000001</v>
      </c>
      <c r="O18" s="4">
        <f>AVERAGEIFS($D:$D,$A:$A,"=4000",$B:$B,"=2")</f>
        <v>396.82267259999998</v>
      </c>
      <c r="P18" s="4">
        <f>AVERAGEIFS($D:$D,$A:$A,"=4800",$B:$B,"=2")</f>
        <v>855.28732479999996</v>
      </c>
    </row>
    <row r="19" spans="1:16" ht="15.75" thickBot="1" x14ac:dyDescent="0.3">
      <c r="A19">
        <v>1600</v>
      </c>
      <c r="B19">
        <v>1</v>
      </c>
      <c r="C19">
        <v>84480853</v>
      </c>
      <c r="D19">
        <f t="shared" si="0"/>
        <v>84.480852999999996</v>
      </c>
      <c r="I19" s="6"/>
      <c r="J19" s="1">
        <v>4</v>
      </c>
      <c r="K19" s="4">
        <f>AVERAGEIFS($D:$D,$A:$A,"=800",$B:$B,"=4")</f>
        <v>1.2957006</v>
      </c>
      <c r="L19" s="4">
        <f>AVERAGEIFS($D:$D,$A:$A,"=1600",$B:$B,"=4")</f>
        <v>13.481056599999999</v>
      </c>
      <c r="M19" s="4">
        <f>AVERAGEIFS($D:$D,$A:$A,"=2400",$B:$B,"=4")</f>
        <v>46.457616199999997</v>
      </c>
      <c r="N19" s="4">
        <f>AVERAGEIFS($D:$D,$A:$A,"=3200",$B:$B,"=4")</f>
        <v>135.863966</v>
      </c>
      <c r="O19" s="4">
        <f>AVERAGEIFS($D:$D,$A:$A,"=4000",$B:$B,"=4")</f>
        <v>217.93076180000003</v>
      </c>
      <c r="P19" s="4">
        <f>AVERAGEIFS($D:$D,$A:$A,"=4800",$B:$B,"=4")</f>
        <v>471.82047739999996</v>
      </c>
    </row>
    <row r="20" spans="1:16" ht="15.75" thickBot="1" x14ac:dyDescent="0.3">
      <c r="A20">
        <v>1600</v>
      </c>
      <c r="B20">
        <v>1</v>
      </c>
      <c r="C20">
        <v>84615440</v>
      </c>
      <c r="D20">
        <f t="shared" si="0"/>
        <v>84.615440000000007</v>
      </c>
      <c r="I20" s="6"/>
      <c r="J20" s="1">
        <v>6</v>
      </c>
      <c r="K20" s="4">
        <f>AVERAGEIFS($D:$D,$A:$A,"=800",$B:$B,"=6")</f>
        <v>0.87253780000000014</v>
      </c>
      <c r="L20" s="4">
        <f>AVERAGEIFS($D:$D,$A:$A,"=1600",$B:$B,"=6")</f>
        <v>9.0952340000000014</v>
      </c>
      <c r="M20" s="4">
        <f>AVERAGEIFS($D:$D,$A:$A,"=2400",$B:$B,"=6")</f>
        <v>31.923348799999996</v>
      </c>
      <c r="N20" s="4">
        <f>AVERAGEIFS($D:$D,$A:$A,"=3200",$B:$B,"=6")</f>
        <v>99.542118399999993</v>
      </c>
      <c r="O20" s="4">
        <f>AVERAGEIFS($D:$D,$A:$A,"=4000",$B:$B,"=6")</f>
        <v>149.92170780000001</v>
      </c>
      <c r="P20" s="4">
        <f>AVERAGEIFS($D:$D,$A:$A,"=4800",$B:$B,"=6")</f>
        <v>343.23407380000003</v>
      </c>
    </row>
    <row r="21" spans="1:16" ht="15.75" thickBot="1" x14ac:dyDescent="0.3">
      <c r="A21">
        <v>1600</v>
      </c>
      <c r="B21">
        <v>1</v>
      </c>
      <c r="C21">
        <v>84500874</v>
      </c>
      <c r="D21">
        <f t="shared" si="0"/>
        <v>84.500873999999996</v>
      </c>
      <c r="I21" s="6"/>
      <c r="J21" s="1">
        <v>8</v>
      </c>
      <c r="K21" s="4">
        <f>AVERAGEIFS($D:$D,$A:$A,"=800",$B:$B,"=8")</f>
        <v>0.91062320000000008</v>
      </c>
      <c r="L21" s="4">
        <f>AVERAGEIFS($D:$D,$A:$A,"=1600",$B:$B,"=8")</f>
        <v>8.9039705999999992</v>
      </c>
      <c r="M21" s="4">
        <f>AVERAGEIFS($D:$D,$A:$A,"=2400",$B:$B,"=8")</f>
        <v>27.9354288</v>
      </c>
      <c r="N21" s="4">
        <f>AVERAGEIFS($D:$D,$A:$A,"=3200",$B:$B,"=8")</f>
        <v>87.572793599999997</v>
      </c>
      <c r="O21" s="4">
        <f>AVERAGEIFS($D:$D,$A:$A,"=4000",$B:$B,"=8")</f>
        <v>136.64262799999997</v>
      </c>
      <c r="P21" s="4">
        <f>AVERAGEIFS($D:$D,$A:$A,"=4800",$B:$B,"=8")</f>
        <v>301.37667440000007</v>
      </c>
    </row>
    <row r="22" spans="1:16" ht="15.75" thickBot="1" x14ac:dyDescent="0.3">
      <c r="A22">
        <v>1600</v>
      </c>
      <c r="B22">
        <v>1</v>
      </c>
      <c r="C22">
        <v>84542212</v>
      </c>
      <c r="D22">
        <f t="shared" si="0"/>
        <v>84.542212000000006</v>
      </c>
      <c r="I22" s="6"/>
      <c r="J22" s="1">
        <v>10</v>
      </c>
      <c r="K22" s="4">
        <f>AVERAGEIFS($D:$D,$A:$A,"=800",$B:$B,"=10")</f>
        <v>0.82025079999999995</v>
      </c>
      <c r="L22" s="4">
        <f>AVERAGEIFS($D:$D,$A:$A,"=1600",$B:$B,"=10")</f>
        <v>7.5724603999999998</v>
      </c>
      <c r="M22" s="4">
        <f>AVERAGEIFS($D:$D,$A:$A,"=2400",$B:$B,"=10")</f>
        <v>25.246226200000002</v>
      </c>
      <c r="N22" s="4">
        <f>AVERAGEIFS($D:$D,$A:$A,"=3200",$B:$B,"=10")</f>
        <v>78.154727199999996</v>
      </c>
      <c r="O22" s="4">
        <f>AVERAGEIFS($D:$D,$A:$A,"=4000",$B:$B,"=10")</f>
        <v>121.107382</v>
      </c>
      <c r="P22" s="4">
        <f>AVERAGEIFS($D:$D,$A:$A,"=4800",$B:$B,"=10")</f>
        <v>271.03653839999998</v>
      </c>
    </row>
    <row r="23" spans="1:16" ht="15.75" thickBot="1" x14ac:dyDescent="0.3">
      <c r="A23">
        <v>2400</v>
      </c>
      <c r="B23">
        <v>1</v>
      </c>
      <c r="C23">
        <v>287564176</v>
      </c>
      <c r="D23">
        <f t="shared" si="0"/>
        <v>287.56417599999997</v>
      </c>
      <c r="I23" s="6"/>
      <c r="J23" s="1">
        <v>12</v>
      </c>
      <c r="K23" s="4">
        <f>AVERAGEIFS($D:$D,$A:$A,"=800",$B:$B,"=12")</f>
        <v>0.7506411999999999</v>
      </c>
      <c r="L23" s="4">
        <f>AVERAGEIFS($D:$D,$A:$A,"=1600",$B:$B,"=12")</f>
        <v>6.944722399999999</v>
      </c>
      <c r="M23" s="4">
        <f>AVERAGEIFS($D:$D,$A:$A,"=2400",$B:$B,"=12")</f>
        <v>23.140704599999999</v>
      </c>
      <c r="N23" s="4">
        <f>AVERAGEIFS($D:$D,$A:$A,"=3200",$B:$B,"=12")</f>
        <v>74.445653599999986</v>
      </c>
      <c r="O23" s="4">
        <f>AVERAGEIFS($D:$D,$A:$A,"=4000",$B:$B,"=12")</f>
        <v>111.43124279999999</v>
      </c>
      <c r="P23" s="4">
        <f>AVERAGEIFS($D:$D,$A:$A,"=4800",$B:$B,"=12")</f>
        <v>258.51317319999998</v>
      </c>
    </row>
    <row r="24" spans="1:16" ht="15.75" thickBot="1" x14ac:dyDescent="0.3">
      <c r="A24">
        <v>2400</v>
      </c>
      <c r="B24">
        <v>1</v>
      </c>
      <c r="C24">
        <v>288511484</v>
      </c>
      <c r="D24">
        <f t="shared" si="0"/>
        <v>288.511484</v>
      </c>
      <c r="I24" s="6"/>
      <c r="J24" s="1">
        <v>14</v>
      </c>
      <c r="K24" s="4">
        <f>AVERAGEIFS($D:$D,$A:$A,"=800",$B:$B,"=14")</f>
        <v>0.72162580000000009</v>
      </c>
      <c r="L24" s="4">
        <f>AVERAGEIFS($D:$D,$A:$A,"=1600",$B:$B,"=14")</f>
        <v>6.6815753999999998</v>
      </c>
      <c r="M24" s="4">
        <f>AVERAGEIFS($D:$D,$A:$A,"=2400",$B:$B,"=14")</f>
        <v>23.232905599999999</v>
      </c>
      <c r="N24" s="4">
        <f>AVERAGEIFS($D:$D,$A:$A,"=3200",$B:$B,"=14")</f>
        <v>74.48107139999999</v>
      </c>
      <c r="O24" s="4">
        <f>AVERAGEIFS($D:$D,$A:$A,"=4000",$B:$B,"=14")</f>
        <v>118.37738479999999</v>
      </c>
      <c r="P24" s="4">
        <f>AVERAGEIFS($D:$D,$A:$A,"=4800",$B:$B,"=14")</f>
        <v>261.64634280000001</v>
      </c>
    </row>
    <row r="25" spans="1:16" ht="15.75" thickBot="1" x14ac:dyDescent="0.3">
      <c r="A25">
        <v>2400</v>
      </c>
      <c r="B25">
        <v>1</v>
      </c>
      <c r="C25">
        <v>285997659</v>
      </c>
      <c r="D25">
        <f t="shared" si="0"/>
        <v>285.997659</v>
      </c>
      <c r="I25" s="6"/>
      <c r="J25" s="1">
        <v>16</v>
      </c>
      <c r="K25" s="4">
        <f>AVERAGEIFS($D:$D,$A:$A,"=800",$B:$B,"=16")</f>
        <v>0.70428700000000011</v>
      </c>
      <c r="L25" s="4">
        <f>AVERAGEIFS($D:$D,$A:$A,"=1600",$B:$B,"=16")</f>
        <v>6.2984622000000003</v>
      </c>
      <c r="M25" s="4">
        <f>AVERAGEIFS($D:$D,$A:$A,"=2400",$B:$B,"=16")</f>
        <v>22.596422400000002</v>
      </c>
      <c r="N25" s="4">
        <f>AVERAGEIFS($D:$D,$A:$A,"=3200",$B:$B,"=16")</f>
        <v>73.902820800000001</v>
      </c>
      <c r="O25" s="4">
        <f>AVERAGEIFS($D:$D,$A:$A,"=4000",$B:$B,"=16")</f>
        <v>115.01085399999999</v>
      </c>
      <c r="P25" s="4">
        <f>AVERAGEIFS($D:$D,$A:$A,"=4800",$B:$B,"=16")</f>
        <v>254.12596199999999</v>
      </c>
    </row>
    <row r="26" spans="1:16" x14ac:dyDescent="0.25">
      <c r="A26">
        <v>2400</v>
      </c>
      <c r="B26">
        <v>1</v>
      </c>
      <c r="C26">
        <v>285958585</v>
      </c>
      <c r="D26">
        <f t="shared" si="0"/>
        <v>285.95858500000003</v>
      </c>
    </row>
    <row r="27" spans="1:16" x14ac:dyDescent="0.25">
      <c r="A27">
        <v>2400</v>
      </c>
      <c r="B27">
        <v>1</v>
      </c>
      <c r="C27">
        <v>285973199</v>
      </c>
      <c r="D27">
        <f t="shared" si="0"/>
        <v>285.97319900000002</v>
      </c>
    </row>
    <row r="28" spans="1:16" x14ac:dyDescent="0.25">
      <c r="A28">
        <v>2400</v>
      </c>
      <c r="B28">
        <v>1</v>
      </c>
      <c r="C28">
        <v>285697849</v>
      </c>
      <c r="D28">
        <f t="shared" si="0"/>
        <v>285.69784900000002</v>
      </c>
    </row>
    <row r="29" spans="1:16" x14ac:dyDescent="0.25">
      <c r="A29">
        <v>2400</v>
      </c>
      <c r="B29">
        <v>1</v>
      </c>
      <c r="C29">
        <v>285821094</v>
      </c>
      <c r="D29">
        <f t="shared" si="0"/>
        <v>285.82109400000002</v>
      </c>
    </row>
    <row r="30" spans="1:16" x14ac:dyDescent="0.25">
      <c r="A30">
        <v>2400</v>
      </c>
      <c r="B30">
        <v>1</v>
      </c>
      <c r="C30">
        <v>285936084</v>
      </c>
      <c r="D30">
        <f t="shared" si="0"/>
        <v>285.93608399999999</v>
      </c>
      <c r="I30" s="5" t="s">
        <v>7</v>
      </c>
      <c r="J30" s="5"/>
      <c r="K30" s="5"/>
      <c r="L30" s="5"/>
      <c r="M30" s="5"/>
      <c r="N30" s="5"/>
      <c r="O30" s="5"/>
      <c r="P30" s="5"/>
    </row>
    <row r="31" spans="1:16" x14ac:dyDescent="0.25">
      <c r="A31">
        <v>2400</v>
      </c>
      <c r="B31">
        <v>1</v>
      </c>
      <c r="C31">
        <v>285956535</v>
      </c>
      <c r="D31">
        <f t="shared" si="0"/>
        <v>285.95653499999997</v>
      </c>
      <c r="I31" s="1"/>
      <c r="J31" s="1"/>
      <c r="K31" s="5" t="s">
        <v>2</v>
      </c>
      <c r="L31" s="5"/>
      <c r="M31" s="5"/>
      <c r="N31" s="5"/>
      <c r="O31" s="5"/>
      <c r="P31" s="5"/>
    </row>
    <row r="32" spans="1:16" ht="15.75" thickBot="1" x14ac:dyDescent="0.3">
      <c r="A32">
        <v>2400</v>
      </c>
      <c r="B32">
        <v>1</v>
      </c>
      <c r="C32">
        <v>285897479</v>
      </c>
      <c r="D32">
        <f t="shared" si="0"/>
        <v>285.89747899999998</v>
      </c>
      <c r="I32" s="1"/>
      <c r="J32" s="1"/>
      <c r="K32" s="1">
        <v>800</v>
      </c>
      <c r="L32" s="1">
        <f>K32+800</f>
        <v>1600</v>
      </c>
      <c r="M32" s="1">
        <f>L32+800</f>
        <v>2400</v>
      </c>
      <c r="N32" s="1">
        <f>M32+800</f>
        <v>3200</v>
      </c>
      <c r="O32" s="1">
        <f>N32+800</f>
        <v>4000</v>
      </c>
      <c r="P32" s="1">
        <f>O32+800</f>
        <v>4800</v>
      </c>
    </row>
    <row r="33" spans="1:16" ht="15.75" thickBot="1" x14ac:dyDescent="0.3">
      <c r="A33">
        <v>3200</v>
      </c>
      <c r="B33">
        <v>1</v>
      </c>
      <c r="C33">
        <v>1873073559</v>
      </c>
      <c r="D33">
        <f t="shared" si="0"/>
        <v>1873.0735589999999</v>
      </c>
      <c r="I33" s="6" t="s">
        <v>5</v>
      </c>
      <c r="J33" s="1">
        <v>2</v>
      </c>
      <c r="K33" s="4">
        <f>K$6/K18</f>
        <v>4.583223493072234</v>
      </c>
      <c r="L33" s="4">
        <f>L$6/L18</f>
        <v>4.2643521070168386</v>
      </c>
      <c r="M33" s="4">
        <f t="shared" ref="M33:P33" si="1">M$6/M18</f>
        <v>3.3422454348728214</v>
      </c>
      <c r="N33" s="4">
        <f t="shared" si="1"/>
        <v>7.5157990560071166</v>
      </c>
      <c r="O33" s="4">
        <f t="shared" si="1"/>
        <v>3.3447859664962101</v>
      </c>
      <c r="P33" s="4">
        <f t="shared" si="1"/>
        <v>6.8392934182297846</v>
      </c>
    </row>
    <row r="34" spans="1:16" ht="15.75" thickBot="1" x14ac:dyDescent="0.3">
      <c r="A34">
        <v>3200</v>
      </c>
      <c r="B34">
        <v>1</v>
      </c>
      <c r="C34">
        <v>1687915650</v>
      </c>
      <c r="D34">
        <f t="shared" si="0"/>
        <v>1687.9156499999999</v>
      </c>
      <c r="I34" s="6"/>
      <c r="J34" s="1">
        <v>4</v>
      </c>
      <c r="K34" s="4">
        <f t="shared" ref="K34:P34" si="2">K$6/K19</f>
        <v>9.1265085468047165</v>
      </c>
      <c r="L34" s="4">
        <f t="shared" si="2"/>
        <v>8.1838101399262744</v>
      </c>
      <c r="M34" s="4">
        <f t="shared" si="2"/>
        <v>6.16328253191777</v>
      </c>
      <c r="N34" s="4">
        <f t="shared" si="2"/>
        <v>13.564431355551624</v>
      </c>
      <c r="O34" s="4">
        <f t="shared" si="2"/>
        <v>6.0904064003505898</v>
      </c>
      <c r="P34" s="4">
        <f t="shared" si="2"/>
        <v>12.39785310598306</v>
      </c>
    </row>
    <row r="35" spans="1:16" ht="15.75" thickBot="1" x14ac:dyDescent="0.3">
      <c r="A35">
        <v>3200</v>
      </c>
      <c r="B35">
        <v>1</v>
      </c>
      <c r="C35">
        <v>3055015034</v>
      </c>
      <c r="D35">
        <f t="shared" si="0"/>
        <v>3055.015034</v>
      </c>
      <c r="I35" s="6"/>
      <c r="J35" s="1">
        <v>6</v>
      </c>
      <c r="K35" s="4">
        <f t="shared" ref="K35:P35" si="3">K$6/K20</f>
        <v>13.552676571719871</v>
      </c>
      <c r="L35" s="4">
        <f t="shared" si="3"/>
        <v>12.13013405702371</v>
      </c>
      <c r="M35" s="4">
        <f t="shared" si="3"/>
        <v>8.9693414119511168</v>
      </c>
      <c r="N35" s="4">
        <f t="shared" si="3"/>
        <v>18.513946358810866</v>
      </c>
      <c r="O35" s="4">
        <f t="shared" si="3"/>
        <v>8.8532002868499866</v>
      </c>
      <c r="P35" s="4">
        <f t="shared" si="3"/>
        <v>17.042483301376702</v>
      </c>
    </row>
    <row r="36" spans="1:16" ht="15.75" thickBot="1" x14ac:dyDescent="0.3">
      <c r="A36">
        <v>3200</v>
      </c>
      <c r="B36">
        <v>1</v>
      </c>
      <c r="C36">
        <v>1689334119</v>
      </c>
      <c r="D36">
        <f t="shared" si="0"/>
        <v>1689.3341190000001</v>
      </c>
      <c r="I36" s="6"/>
      <c r="J36" s="1">
        <v>8</v>
      </c>
      <c r="K36" s="4">
        <f t="shared" ref="K36:P36" si="4">K$6/K21</f>
        <v>12.985856938413164</v>
      </c>
      <c r="L36" s="4">
        <f t="shared" si="4"/>
        <v>12.390697662456345</v>
      </c>
      <c r="M36" s="4">
        <f t="shared" si="4"/>
        <v>10.249759058647419</v>
      </c>
      <c r="N36" s="4">
        <f t="shared" si="4"/>
        <v>21.044406199004708</v>
      </c>
      <c r="O36" s="4">
        <f t="shared" si="4"/>
        <v>9.7135639582400319</v>
      </c>
      <c r="P36" s="4">
        <f t="shared" si="4"/>
        <v>19.409468177474846</v>
      </c>
    </row>
    <row r="37" spans="1:16" ht="15.75" thickBot="1" x14ac:dyDescent="0.3">
      <c r="A37">
        <v>3200</v>
      </c>
      <c r="B37">
        <v>1</v>
      </c>
      <c r="C37">
        <v>1687431915</v>
      </c>
      <c r="D37">
        <f t="shared" si="0"/>
        <v>1687.4319149999999</v>
      </c>
      <c r="I37" s="6"/>
      <c r="J37" s="1">
        <v>10</v>
      </c>
      <c r="K37" s="4">
        <f t="shared" ref="K37:P37" si="5">K$6/K22</f>
        <v>14.416593802773495</v>
      </c>
      <c r="L37" s="4">
        <f t="shared" si="5"/>
        <v>14.569426827243626</v>
      </c>
      <c r="M37" s="4">
        <f t="shared" si="5"/>
        <v>11.34155307536617</v>
      </c>
      <c r="N37" s="4">
        <f t="shared" si="5"/>
        <v>23.580370714927145</v>
      </c>
      <c r="O37" s="4">
        <f t="shared" si="5"/>
        <v>10.959587141434532</v>
      </c>
      <c r="P37" s="4">
        <f t="shared" si="5"/>
        <v>21.582185950763307</v>
      </c>
    </row>
    <row r="38" spans="1:16" ht="15.75" thickBot="1" x14ac:dyDescent="0.3">
      <c r="A38">
        <v>3200</v>
      </c>
      <c r="B38">
        <v>1</v>
      </c>
      <c r="C38">
        <v>1687800988</v>
      </c>
      <c r="D38">
        <f t="shared" si="0"/>
        <v>1687.800988</v>
      </c>
      <c r="I38" s="6"/>
      <c r="J38" s="1">
        <v>12</v>
      </c>
      <c r="K38" s="4">
        <f t="shared" ref="K38:P38" si="6">K$6/K23</f>
        <v>15.753495278436624</v>
      </c>
      <c r="L38" s="4">
        <f t="shared" si="6"/>
        <v>15.886366847435115</v>
      </c>
      <c r="M38" s="4">
        <f t="shared" si="6"/>
        <v>12.373495939272306</v>
      </c>
      <c r="N38" s="4">
        <f t="shared" si="6"/>
        <v>24.755205326050092</v>
      </c>
      <c r="O38" s="4">
        <f t="shared" si="6"/>
        <v>11.911263602096342</v>
      </c>
      <c r="P38" s="4">
        <f t="shared" si="6"/>
        <v>22.627709446258887</v>
      </c>
    </row>
    <row r="39" spans="1:16" ht="15.75" thickBot="1" x14ac:dyDescent="0.3">
      <c r="A39">
        <v>3200</v>
      </c>
      <c r="B39">
        <v>1</v>
      </c>
      <c r="C39">
        <v>1688650226</v>
      </c>
      <c r="D39">
        <f t="shared" si="0"/>
        <v>1688.650226</v>
      </c>
      <c r="I39" s="6"/>
      <c r="J39" s="1">
        <v>14</v>
      </c>
      <c r="K39" s="4">
        <f t="shared" ref="K39:P39" si="7">K$6/K24</f>
        <v>16.386917707210578</v>
      </c>
      <c r="L39" s="4">
        <f t="shared" si="7"/>
        <v>16.512035125727984</v>
      </c>
      <c r="M39" s="4">
        <f t="shared" si="7"/>
        <v>12.324391074011853</v>
      </c>
      <c r="N39" s="4">
        <f t="shared" si="7"/>
        <v>24.743433544378366</v>
      </c>
      <c r="O39" s="4">
        <f t="shared" si="7"/>
        <v>11.212335098823708</v>
      </c>
      <c r="P39" s="4">
        <f t="shared" si="7"/>
        <v>22.356746548035446</v>
      </c>
    </row>
    <row r="40" spans="1:16" ht="15.75" thickBot="1" x14ac:dyDescent="0.3">
      <c r="A40">
        <v>3200</v>
      </c>
      <c r="B40">
        <v>1</v>
      </c>
      <c r="C40">
        <v>1687221568</v>
      </c>
      <c r="D40">
        <f t="shared" si="0"/>
        <v>1687.2215679999999</v>
      </c>
      <c r="I40" s="6"/>
      <c r="J40" s="1">
        <v>16</v>
      </c>
      <c r="K40" s="4">
        <f t="shared" ref="K40:P40" si="8">K$6/K25</f>
        <v>16.790346265087951</v>
      </c>
      <c r="L40" s="4">
        <f t="shared" si="8"/>
        <v>17.516403877124166</v>
      </c>
      <c r="M40" s="4">
        <f t="shared" si="8"/>
        <v>12.671537526223618</v>
      </c>
      <c r="N40" s="4">
        <f t="shared" si="8"/>
        <v>24.937037863377469</v>
      </c>
      <c r="O40" s="4">
        <f t="shared" si="8"/>
        <v>11.540536048015086</v>
      </c>
      <c r="P40" s="4">
        <f t="shared" si="8"/>
        <v>23.018352494028139</v>
      </c>
    </row>
    <row r="41" spans="1:16" x14ac:dyDescent="0.25">
      <c r="A41">
        <v>3200</v>
      </c>
      <c r="B41">
        <v>1</v>
      </c>
      <c r="C41">
        <v>1685067486</v>
      </c>
      <c r="D41">
        <f t="shared" si="0"/>
        <v>1685.0674859999999</v>
      </c>
    </row>
    <row r="42" spans="1:16" x14ac:dyDescent="0.25">
      <c r="A42">
        <v>3200</v>
      </c>
      <c r="B42">
        <v>1</v>
      </c>
      <c r="C42">
        <v>1687663860</v>
      </c>
      <c r="D42">
        <f t="shared" si="0"/>
        <v>1687.6638600000001</v>
      </c>
    </row>
    <row r="43" spans="1:16" x14ac:dyDescent="0.25">
      <c r="A43">
        <v>4000</v>
      </c>
      <c r="B43">
        <v>1</v>
      </c>
      <c r="C43">
        <v>1326047563</v>
      </c>
      <c r="D43">
        <f t="shared" si="0"/>
        <v>1326.0475630000001</v>
      </c>
    </row>
    <row r="44" spans="1:16" x14ac:dyDescent="0.25">
      <c r="A44">
        <v>4000</v>
      </c>
      <c r="B44">
        <v>1</v>
      </c>
      <c r="C44">
        <v>1326511980</v>
      </c>
      <c r="D44">
        <f t="shared" si="0"/>
        <v>1326.51198</v>
      </c>
      <c r="I44" s="5" t="s">
        <v>8</v>
      </c>
      <c r="J44" s="5"/>
      <c r="K44" s="5"/>
      <c r="L44" s="5"/>
      <c r="M44" s="5"/>
      <c r="N44" s="5"/>
      <c r="O44" s="5"/>
      <c r="P44" s="5"/>
    </row>
    <row r="45" spans="1:16" x14ac:dyDescent="0.25">
      <c r="A45">
        <v>4000</v>
      </c>
      <c r="B45">
        <v>1</v>
      </c>
      <c r="C45">
        <v>1326550891</v>
      </c>
      <c r="D45">
        <f t="shared" si="0"/>
        <v>1326.5508910000001</v>
      </c>
      <c r="I45" s="1"/>
      <c r="J45" s="1"/>
      <c r="K45" s="5" t="s">
        <v>2</v>
      </c>
      <c r="L45" s="5"/>
      <c r="M45" s="5"/>
      <c r="N45" s="5"/>
      <c r="O45" s="5"/>
      <c r="P45" s="5"/>
    </row>
    <row r="46" spans="1:16" ht="15.75" thickBot="1" x14ac:dyDescent="0.3">
      <c r="A46">
        <v>4000</v>
      </c>
      <c r="B46">
        <v>1</v>
      </c>
      <c r="C46">
        <v>1326372980</v>
      </c>
      <c r="D46">
        <f t="shared" si="0"/>
        <v>1326.3729800000001</v>
      </c>
      <c r="I46" s="1"/>
      <c r="J46" s="1"/>
      <c r="K46" s="1">
        <v>800</v>
      </c>
      <c r="L46" s="1">
        <f>K46+800</f>
        <v>1600</v>
      </c>
      <c r="M46" s="1">
        <f>L46+800</f>
        <v>2400</v>
      </c>
      <c r="N46" s="1">
        <f>M46+800</f>
        <v>3200</v>
      </c>
      <c r="O46" s="1">
        <f>N46+800</f>
        <v>4000</v>
      </c>
      <c r="P46" s="1">
        <f>O46+800</f>
        <v>4800</v>
      </c>
    </row>
    <row r="47" spans="1:16" ht="15.75" thickBot="1" x14ac:dyDescent="0.3">
      <c r="A47">
        <v>4000</v>
      </c>
      <c r="B47">
        <v>1</v>
      </c>
      <c r="C47">
        <v>1327235657</v>
      </c>
      <c r="D47">
        <f t="shared" si="0"/>
        <v>1327.2356569999999</v>
      </c>
      <c r="I47" s="6" t="s">
        <v>5</v>
      </c>
      <c r="J47" s="1">
        <v>2</v>
      </c>
      <c r="K47" s="4">
        <f>(K33/$J47)*100</f>
        <v>229.16117465361171</v>
      </c>
      <c r="L47" s="4">
        <f t="shared" ref="L47:O47" si="9">(L33/$J47)*100</f>
        <v>213.21760535084192</v>
      </c>
      <c r="M47" s="4">
        <f t="shared" si="9"/>
        <v>167.11227174364106</v>
      </c>
      <c r="N47" s="4">
        <f t="shared" si="9"/>
        <v>375.78995280035582</v>
      </c>
      <c r="O47" s="4">
        <f t="shared" si="9"/>
        <v>167.23929832481051</v>
      </c>
      <c r="P47" s="4">
        <f>(P33/$J47)*100</f>
        <v>341.96467091148924</v>
      </c>
    </row>
    <row r="48" spans="1:16" ht="15.75" thickBot="1" x14ac:dyDescent="0.3">
      <c r="A48">
        <v>4000</v>
      </c>
      <c r="B48">
        <v>1</v>
      </c>
      <c r="C48">
        <v>1326401346</v>
      </c>
      <c r="D48">
        <f t="shared" si="0"/>
        <v>1326.4013460000001</v>
      </c>
      <c r="I48" s="6"/>
      <c r="J48" s="1">
        <v>4</v>
      </c>
      <c r="K48" s="4">
        <f t="shared" ref="K48:O54" si="10">(K34/$J48)*100</f>
        <v>228.16271367011791</v>
      </c>
      <c r="L48" s="4">
        <f t="shared" si="10"/>
        <v>204.59525349815686</v>
      </c>
      <c r="M48" s="4">
        <f t="shared" si="10"/>
        <v>154.08206329794425</v>
      </c>
      <c r="N48" s="4">
        <f t="shared" si="10"/>
        <v>339.11078388879059</v>
      </c>
      <c r="O48" s="4">
        <f t="shared" si="10"/>
        <v>152.26016000876476</v>
      </c>
      <c r="P48" s="4">
        <f t="shared" ref="P48" si="11">(P34/$J48)*100</f>
        <v>309.94632764957652</v>
      </c>
    </row>
    <row r="49" spans="1:16" ht="15.75" thickBot="1" x14ac:dyDescent="0.3">
      <c r="A49">
        <v>4000</v>
      </c>
      <c r="B49">
        <v>1</v>
      </c>
      <c r="C49">
        <v>1326244736</v>
      </c>
      <c r="D49">
        <f t="shared" si="0"/>
        <v>1326.2447360000001</v>
      </c>
      <c r="I49" s="6"/>
      <c r="J49" s="1">
        <v>6</v>
      </c>
      <c r="K49" s="4">
        <f t="shared" si="10"/>
        <v>225.87794286199787</v>
      </c>
      <c r="L49" s="4">
        <f t="shared" si="10"/>
        <v>202.16890095039517</v>
      </c>
      <c r="M49" s="4">
        <f t="shared" si="10"/>
        <v>149.48902353251862</v>
      </c>
      <c r="N49" s="4">
        <f t="shared" si="10"/>
        <v>308.56577264684779</v>
      </c>
      <c r="O49" s="4">
        <f t="shared" si="10"/>
        <v>147.55333811416645</v>
      </c>
      <c r="P49" s="4">
        <f t="shared" ref="P49" si="12">(P35/$J49)*100</f>
        <v>284.04138835627839</v>
      </c>
    </row>
    <row r="50" spans="1:16" ht="15.75" thickBot="1" x14ac:dyDescent="0.3">
      <c r="A50">
        <v>4000</v>
      </c>
      <c r="B50">
        <v>1</v>
      </c>
      <c r="C50">
        <v>1335005834</v>
      </c>
      <c r="D50">
        <f t="shared" si="0"/>
        <v>1335.005834</v>
      </c>
      <c r="I50" s="6"/>
      <c r="J50" s="1">
        <v>8</v>
      </c>
      <c r="K50" s="4">
        <f t="shared" si="10"/>
        <v>162.32321173016456</v>
      </c>
      <c r="L50" s="4">
        <f t="shared" si="10"/>
        <v>154.88372078070432</v>
      </c>
      <c r="M50" s="4">
        <f t="shared" si="10"/>
        <v>128.12198823309274</v>
      </c>
      <c r="N50" s="4">
        <f t="shared" si="10"/>
        <v>263.05507748755883</v>
      </c>
      <c r="O50" s="4">
        <f t="shared" si="10"/>
        <v>121.41954947800041</v>
      </c>
      <c r="P50" s="4">
        <f t="shared" ref="P50" si="13">(P36/$J50)*100</f>
        <v>242.61835221843558</v>
      </c>
    </row>
    <row r="51" spans="1:16" ht="15.75" thickBot="1" x14ac:dyDescent="0.3">
      <c r="A51">
        <v>4000</v>
      </c>
      <c r="B51">
        <v>1</v>
      </c>
      <c r="C51">
        <v>1326333928</v>
      </c>
      <c r="D51">
        <f t="shared" si="0"/>
        <v>1326.333928</v>
      </c>
      <c r="I51" s="6"/>
      <c r="J51" s="1">
        <v>10</v>
      </c>
      <c r="K51" s="4">
        <f t="shared" si="10"/>
        <v>144.16593802773494</v>
      </c>
      <c r="L51" s="4">
        <f t="shared" si="10"/>
        <v>145.69426827243626</v>
      </c>
      <c r="M51" s="4">
        <f t="shared" si="10"/>
        <v>113.41553075366168</v>
      </c>
      <c r="N51" s="4">
        <f t="shared" si="10"/>
        <v>235.80370714927145</v>
      </c>
      <c r="O51" s="4">
        <f t="shared" si="10"/>
        <v>109.59587141434532</v>
      </c>
      <c r="P51" s="4">
        <f t="shared" ref="P51" si="14">(P37/$J51)*100</f>
        <v>215.82185950763306</v>
      </c>
    </row>
    <row r="52" spans="1:16" ht="15.75" thickBot="1" x14ac:dyDescent="0.3">
      <c r="A52">
        <v>4000</v>
      </c>
      <c r="B52">
        <v>1</v>
      </c>
      <c r="C52">
        <v>1326164150</v>
      </c>
      <c r="D52">
        <f t="shared" si="0"/>
        <v>1326.1641500000001</v>
      </c>
      <c r="I52" s="6"/>
      <c r="J52" s="1">
        <v>12</v>
      </c>
      <c r="K52" s="4">
        <f t="shared" si="10"/>
        <v>131.27912732030521</v>
      </c>
      <c r="L52" s="4">
        <f t="shared" si="10"/>
        <v>132.38639039529264</v>
      </c>
      <c r="M52" s="4">
        <f t="shared" si="10"/>
        <v>103.11246616060255</v>
      </c>
      <c r="N52" s="4">
        <f t="shared" si="10"/>
        <v>206.29337771708413</v>
      </c>
      <c r="O52" s="4">
        <f t="shared" si="10"/>
        <v>99.26053001746952</v>
      </c>
      <c r="P52" s="4">
        <f t="shared" ref="P52" si="15">(P38/$J52)*100</f>
        <v>188.56424538549072</v>
      </c>
    </row>
    <row r="53" spans="1:16" ht="15.75" thickBot="1" x14ac:dyDescent="0.3">
      <c r="A53">
        <v>4800</v>
      </c>
      <c r="B53">
        <v>1</v>
      </c>
      <c r="C53">
        <v>5710588690</v>
      </c>
      <c r="D53">
        <f t="shared" si="0"/>
        <v>5710.5886899999996</v>
      </c>
      <c r="I53" s="6"/>
      <c r="J53" s="1">
        <v>14</v>
      </c>
      <c r="K53" s="4">
        <f t="shared" si="10"/>
        <v>117.04941219436127</v>
      </c>
      <c r="L53" s="4">
        <f t="shared" si="10"/>
        <v>117.94310804091417</v>
      </c>
      <c r="M53" s="4">
        <f t="shared" si="10"/>
        <v>88.031364814370377</v>
      </c>
      <c r="N53" s="4">
        <f t="shared" si="10"/>
        <v>176.73881103127405</v>
      </c>
      <c r="O53" s="4">
        <f t="shared" si="10"/>
        <v>80.088107848740776</v>
      </c>
      <c r="P53" s="4">
        <f t="shared" ref="P53" si="16">(P39/$J53)*100</f>
        <v>159.69104677168175</v>
      </c>
    </row>
    <row r="54" spans="1:16" ht="15.75" thickBot="1" x14ac:dyDescent="0.3">
      <c r="A54">
        <v>4800</v>
      </c>
      <c r="B54">
        <v>1</v>
      </c>
      <c r="C54">
        <v>5711388031</v>
      </c>
      <c r="D54">
        <f t="shared" si="0"/>
        <v>5711.3880310000004</v>
      </c>
      <c r="I54" s="6"/>
      <c r="J54" s="1">
        <v>16</v>
      </c>
      <c r="K54" s="4">
        <f t="shared" si="10"/>
        <v>104.93966415679969</v>
      </c>
      <c r="L54" s="4">
        <f t="shared" si="10"/>
        <v>109.47752423202604</v>
      </c>
      <c r="M54" s="4">
        <f t="shared" si="10"/>
        <v>79.197109538897621</v>
      </c>
      <c r="N54" s="4">
        <f t="shared" si="10"/>
        <v>155.85648664610918</v>
      </c>
      <c r="O54" s="4">
        <f t="shared" si="10"/>
        <v>72.128350300094297</v>
      </c>
      <c r="P54" s="4">
        <f t="shared" ref="P54" si="17">(P40/$J54)*100</f>
        <v>143.86470308767588</v>
      </c>
    </row>
    <row r="55" spans="1:16" x14ac:dyDescent="0.25">
      <c r="A55">
        <v>4800</v>
      </c>
      <c r="B55">
        <v>1</v>
      </c>
      <c r="C55">
        <v>5712323835</v>
      </c>
      <c r="D55">
        <f t="shared" si="0"/>
        <v>5712.3238350000001</v>
      </c>
    </row>
    <row r="56" spans="1:16" x14ac:dyDescent="0.25">
      <c r="A56">
        <v>4800</v>
      </c>
      <c r="B56">
        <v>1</v>
      </c>
      <c r="C56">
        <v>5710201299</v>
      </c>
      <c r="D56">
        <f t="shared" si="0"/>
        <v>5710.2012990000003</v>
      </c>
    </row>
    <row r="57" spans="1:16" x14ac:dyDescent="0.25">
      <c r="A57">
        <v>4800</v>
      </c>
      <c r="B57">
        <v>1</v>
      </c>
      <c r="C57">
        <v>5710639528</v>
      </c>
      <c r="D57">
        <f t="shared" si="0"/>
        <v>5710.6395279999997</v>
      </c>
    </row>
    <row r="58" spans="1:16" x14ac:dyDescent="0.25">
      <c r="A58">
        <v>4800</v>
      </c>
      <c r="B58">
        <v>1</v>
      </c>
      <c r="C58">
        <v>5712395414</v>
      </c>
      <c r="D58">
        <f t="shared" si="0"/>
        <v>5712.3954139999996</v>
      </c>
    </row>
    <row r="59" spans="1:16" x14ac:dyDescent="0.25">
      <c r="A59">
        <v>4800</v>
      </c>
      <c r="B59">
        <v>1</v>
      </c>
      <c r="C59">
        <v>7088879917</v>
      </c>
      <c r="D59">
        <f t="shared" si="0"/>
        <v>7088.8799170000002</v>
      </c>
    </row>
    <row r="60" spans="1:16" x14ac:dyDescent="0.25">
      <c r="A60">
        <v>4800</v>
      </c>
      <c r="B60">
        <v>1</v>
      </c>
      <c r="C60">
        <v>5711802415</v>
      </c>
      <c r="D60">
        <f t="shared" si="0"/>
        <v>5711.8024150000001</v>
      </c>
    </row>
    <row r="61" spans="1:16" x14ac:dyDescent="0.25">
      <c r="A61">
        <v>4800</v>
      </c>
      <c r="B61">
        <v>1</v>
      </c>
      <c r="C61">
        <v>5715502239</v>
      </c>
      <c r="D61">
        <f t="shared" si="0"/>
        <v>5715.5022390000004</v>
      </c>
    </row>
    <row r="62" spans="1:16" x14ac:dyDescent="0.25">
      <c r="A62">
        <v>4800</v>
      </c>
      <c r="B62">
        <v>1</v>
      </c>
      <c r="C62">
        <v>5711888344</v>
      </c>
      <c r="D62">
        <f t="shared" si="0"/>
        <v>5711.888344</v>
      </c>
    </row>
    <row r="64" spans="1:16" x14ac:dyDescent="0.25">
      <c r="A64" t="s">
        <v>10</v>
      </c>
    </row>
    <row r="65" spans="1:16" x14ac:dyDescent="0.25">
      <c r="A65" t="s">
        <v>11</v>
      </c>
    </row>
    <row r="66" spans="1:16" x14ac:dyDescent="0.25">
      <c r="A66" t="s">
        <v>11</v>
      </c>
      <c r="I66" s="5" t="s">
        <v>15</v>
      </c>
      <c r="J66" s="5"/>
      <c r="K66" s="5"/>
      <c r="L66" s="5"/>
      <c r="M66" s="5"/>
      <c r="N66" s="5"/>
      <c r="O66" s="5"/>
      <c r="P66" s="5"/>
    </row>
    <row r="67" spans="1:16" x14ac:dyDescent="0.25">
      <c r="A67" t="s">
        <v>11</v>
      </c>
      <c r="I67" s="1"/>
      <c r="J67" s="1"/>
      <c r="K67" s="5" t="s">
        <v>2</v>
      </c>
      <c r="L67" s="5"/>
      <c r="M67" s="5"/>
      <c r="N67" s="5"/>
      <c r="O67" s="5"/>
      <c r="P67" s="5"/>
    </row>
    <row r="68" spans="1:16" ht="15.75" thickBot="1" x14ac:dyDescent="0.3">
      <c r="A68" t="s">
        <v>11</v>
      </c>
      <c r="I68" s="1"/>
      <c r="J68" s="1"/>
      <c r="K68" s="1">
        <v>800</v>
      </c>
      <c r="L68" s="1">
        <f>K68+800</f>
        <v>1600</v>
      </c>
      <c r="M68" s="1">
        <f>L68+800</f>
        <v>2400</v>
      </c>
      <c r="N68" s="1">
        <f>M68+800</f>
        <v>3200</v>
      </c>
      <c r="O68" s="1">
        <f>N68+800</f>
        <v>4000</v>
      </c>
      <c r="P68" s="1">
        <f>O68+800</f>
        <v>4800</v>
      </c>
    </row>
    <row r="69" spans="1:16" ht="15.75" customHeight="1" thickBot="1" x14ac:dyDescent="0.3">
      <c r="A69" t="s">
        <v>11</v>
      </c>
      <c r="I69" s="7" t="s">
        <v>5</v>
      </c>
      <c r="J69" s="1" t="s">
        <v>14</v>
      </c>
      <c r="K69" s="4">
        <f>K18/K21</f>
        <v>2.833345779022542</v>
      </c>
      <c r="L69" s="4">
        <f t="shared" ref="L69:P69" si="18">L18/L21</f>
        <v>2.9056460047161434</v>
      </c>
      <c r="M69" s="4">
        <f t="shared" si="18"/>
        <v>3.0667284190747766</v>
      </c>
      <c r="N69" s="4">
        <f t="shared" si="18"/>
        <v>2.8000224649679328</v>
      </c>
      <c r="O69" s="4">
        <f t="shared" si="18"/>
        <v>2.9040913396367061</v>
      </c>
      <c r="P69" s="4">
        <f t="shared" si="18"/>
        <v>2.8379347091235929</v>
      </c>
    </row>
    <row r="70" spans="1:16" ht="15.75" thickBot="1" x14ac:dyDescent="0.3">
      <c r="A70" t="s">
        <v>11</v>
      </c>
      <c r="I70" s="7"/>
      <c r="J70" s="1" t="s">
        <v>13</v>
      </c>
      <c r="K70" s="4">
        <f>K20/K23</f>
        <v>1.1623899674038678</v>
      </c>
      <c r="L70" s="4">
        <f t="shared" ref="L70:P70" si="19">L20/L23</f>
        <v>1.3096612760216308</v>
      </c>
      <c r="M70" s="4">
        <f t="shared" si="19"/>
        <v>1.3795322723232895</v>
      </c>
      <c r="N70" s="4">
        <f t="shared" si="19"/>
        <v>1.3371112158520966</v>
      </c>
      <c r="O70" s="4">
        <f t="shared" si="19"/>
        <v>1.3454189689787792</v>
      </c>
      <c r="P70" s="4">
        <f t="shared" si="19"/>
        <v>1.3277237270011586</v>
      </c>
    </row>
    <row r="71" spans="1:16" ht="15.75" thickBot="1" x14ac:dyDescent="0.3">
      <c r="A71" t="s">
        <v>11</v>
      </c>
      <c r="I71" s="7"/>
      <c r="J71" s="1" t="s">
        <v>12</v>
      </c>
      <c r="K71" s="4">
        <f>K21/K25</f>
        <v>1.29297175725237</v>
      </c>
      <c r="L71" s="4">
        <f t="shared" ref="L71:P71" si="20">L21/L25</f>
        <v>1.4136737376942579</v>
      </c>
      <c r="M71" s="4">
        <f t="shared" si="20"/>
        <v>1.2362766240376175</v>
      </c>
      <c r="N71" s="4">
        <f t="shared" si="20"/>
        <v>1.184972273751153</v>
      </c>
      <c r="O71" s="4">
        <f t="shared" si="20"/>
        <v>1.1880846306905954</v>
      </c>
      <c r="P71" s="4">
        <f t="shared" si="20"/>
        <v>1.1859342195033189</v>
      </c>
    </row>
    <row r="72" spans="1:16" x14ac:dyDescent="0.25">
      <c r="A72" t="s">
        <v>11</v>
      </c>
    </row>
    <row r="73" spans="1:16" x14ac:dyDescent="0.25">
      <c r="A73">
        <v>400</v>
      </c>
      <c r="B73">
        <v>2</v>
      </c>
      <c r="C73">
        <v>303334</v>
      </c>
      <c r="D73">
        <f>C73/1000000</f>
        <v>0.30333399999999999</v>
      </c>
    </row>
    <row r="74" spans="1:16" x14ac:dyDescent="0.25">
      <c r="A74">
        <v>400</v>
      </c>
      <c r="B74">
        <v>2</v>
      </c>
      <c r="C74">
        <v>302757</v>
      </c>
      <c r="D74">
        <f t="shared" ref="D74:D137" si="21">C74/1000000</f>
        <v>0.302757</v>
      </c>
    </row>
    <row r="75" spans="1:16" x14ac:dyDescent="0.25">
      <c r="A75">
        <v>400</v>
      </c>
      <c r="B75">
        <v>2</v>
      </c>
      <c r="C75">
        <v>298116</v>
      </c>
      <c r="D75">
        <f t="shared" si="21"/>
        <v>0.29811599999999999</v>
      </c>
    </row>
    <row r="76" spans="1:16" x14ac:dyDescent="0.25">
      <c r="A76">
        <v>400</v>
      </c>
      <c r="B76">
        <v>2</v>
      </c>
      <c r="C76">
        <v>298265</v>
      </c>
      <c r="D76">
        <f t="shared" si="21"/>
        <v>0.298265</v>
      </c>
    </row>
    <row r="77" spans="1:16" x14ac:dyDescent="0.25">
      <c r="A77">
        <v>400</v>
      </c>
      <c r="B77">
        <v>2</v>
      </c>
      <c r="C77">
        <v>300696</v>
      </c>
      <c r="D77">
        <f t="shared" si="21"/>
        <v>0.30069600000000002</v>
      </c>
    </row>
    <row r="78" spans="1:16" x14ac:dyDescent="0.25">
      <c r="A78">
        <v>400</v>
      </c>
      <c r="B78">
        <v>4</v>
      </c>
      <c r="C78">
        <v>151897</v>
      </c>
      <c r="D78">
        <f t="shared" si="21"/>
        <v>0.151897</v>
      </c>
    </row>
    <row r="79" spans="1:16" x14ac:dyDescent="0.25">
      <c r="A79">
        <v>400</v>
      </c>
      <c r="B79">
        <v>4</v>
      </c>
      <c r="C79">
        <v>153705</v>
      </c>
      <c r="D79">
        <f t="shared" si="21"/>
        <v>0.15370500000000001</v>
      </c>
    </row>
    <row r="80" spans="1:16" x14ac:dyDescent="0.25">
      <c r="A80">
        <v>400</v>
      </c>
      <c r="B80">
        <v>4</v>
      </c>
      <c r="C80">
        <v>151219</v>
      </c>
      <c r="D80">
        <f t="shared" si="21"/>
        <v>0.15121899999999999</v>
      </c>
    </row>
    <row r="81" spans="1:4" x14ac:dyDescent="0.25">
      <c r="A81">
        <v>400</v>
      </c>
      <c r="B81">
        <v>4</v>
      </c>
      <c r="C81">
        <v>153892</v>
      </c>
      <c r="D81">
        <f t="shared" si="21"/>
        <v>0.153892</v>
      </c>
    </row>
    <row r="82" spans="1:4" x14ac:dyDescent="0.25">
      <c r="A82">
        <v>400</v>
      </c>
      <c r="B82">
        <v>4</v>
      </c>
      <c r="C82">
        <v>152252</v>
      </c>
      <c r="D82">
        <f t="shared" si="21"/>
        <v>0.152252</v>
      </c>
    </row>
    <row r="83" spans="1:4" x14ac:dyDescent="0.25">
      <c r="A83">
        <v>400</v>
      </c>
      <c r="B83">
        <v>6</v>
      </c>
      <c r="C83">
        <v>108958</v>
      </c>
      <c r="D83">
        <f t="shared" si="21"/>
        <v>0.108958</v>
      </c>
    </row>
    <row r="84" spans="1:4" x14ac:dyDescent="0.25">
      <c r="A84">
        <v>400</v>
      </c>
      <c r="B84">
        <v>6</v>
      </c>
      <c r="C84">
        <v>109218</v>
      </c>
      <c r="D84">
        <f t="shared" si="21"/>
        <v>0.109218</v>
      </c>
    </row>
    <row r="85" spans="1:4" x14ac:dyDescent="0.25">
      <c r="A85">
        <v>400</v>
      </c>
      <c r="B85">
        <v>6</v>
      </c>
      <c r="C85">
        <v>107746</v>
      </c>
      <c r="D85">
        <f t="shared" si="21"/>
        <v>0.10774599999999999</v>
      </c>
    </row>
    <row r="86" spans="1:4" x14ac:dyDescent="0.25">
      <c r="A86">
        <v>400</v>
      </c>
      <c r="B86">
        <v>6</v>
      </c>
      <c r="C86">
        <v>108591</v>
      </c>
      <c r="D86">
        <f t="shared" si="21"/>
        <v>0.10859099999999999</v>
      </c>
    </row>
    <row r="87" spans="1:4" x14ac:dyDescent="0.25">
      <c r="A87">
        <v>400</v>
      </c>
      <c r="B87">
        <v>6</v>
      </c>
      <c r="C87">
        <v>112800</v>
      </c>
      <c r="D87">
        <f t="shared" si="21"/>
        <v>0.1128</v>
      </c>
    </row>
    <row r="88" spans="1:4" x14ac:dyDescent="0.25">
      <c r="A88">
        <v>400</v>
      </c>
      <c r="B88">
        <v>8</v>
      </c>
      <c r="C88">
        <v>121072</v>
      </c>
      <c r="D88">
        <f t="shared" si="21"/>
        <v>0.121072</v>
      </c>
    </row>
    <row r="89" spans="1:4" x14ac:dyDescent="0.25">
      <c r="A89">
        <v>400</v>
      </c>
      <c r="B89">
        <v>8</v>
      </c>
      <c r="C89">
        <v>116657</v>
      </c>
      <c r="D89">
        <f t="shared" si="21"/>
        <v>0.116657</v>
      </c>
    </row>
    <row r="90" spans="1:4" x14ac:dyDescent="0.25">
      <c r="A90">
        <v>400</v>
      </c>
      <c r="B90">
        <v>8</v>
      </c>
      <c r="C90">
        <v>120388</v>
      </c>
      <c r="D90">
        <f t="shared" si="21"/>
        <v>0.120388</v>
      </c>
    </row>
    <row r="91" spans="1:4" x14ac:dyDescent="0.25">
      <c r="A91">
        <v>400</v>
      </c>
      <c r="B91">
        <v>8</v>
      </c>
      <c r="C91">
        <v>119602</v>
      </c>
      <c r="D91">
        <f t="shared" si="21"/>
        <v>0.119602</v>
      </c>
    </row>
    <row r="92" spans="1:4" x14ac:dyDescent="0.25">
      <c r="A92">
        <v>400</v>
      </c>
      <c r="B92">
        <v>8</v>
      </c>
      <c r="C92">
        <v>119324</v>
      </c>
      <c r="D92">
        <f t="shared" si="21"/>
        <v>0.119324</v>
      </c>
    </row>
    <row r="93" spans="1:4" x14ac:dyDescent="0.25">
      <c r="A93">
        <v>400</v>
      </c>
      <c r="B93">
        <v>10</v>
      </c>
      <c r="C93">
        <v>97637</v>
      </c>
      <c r="D93">
        <f t="shared" si="21"/>
        <v>9.7637000000000002E-2</v>
      </c>
    </row>
    <row r="94" spans="1:4" x14ac:dyDescent="0.25">
      <c r="A94">
        <v>400</v>
      </c>
      <c r="B94">
        <v>10</v>
      </c>
      <c r="C94">
        <v>95272</v>
      </c>
      <c r="D94">
        <f t="shared" si="21"/>
        <v>9.5271999999999996E-2</v>
      </c>
    </row>
    <row r="95" spans="1:4" x14ac:dyDescent="0.25">
      <c r="A95">
        <v>400</v>
      </c>
      <c r="B95">
        <v>10</v>
      </c>
      <c r="C95">
        <v>98458</v>
      </c>
      <c r="D95">
        <f t="shared" si="21"/>
        <v>9.8458000000000004E-2</v>
      </c>
    </row>
    <row r="96" spans="1:4" x14ac:dyDescent="0.25">
      <c r="A96">
        <v>400</v>
      </c>
      <c r="B96">
        <v>10</v>
      </c>
      <c r="C96">
        <v>96442</v>
      </c>
      <c r="D96">
        <f t="shared" si="21"/>
        <v>9.6442E-2</v>
      </c>
    </row>
    <row r="97" spans="1:4" x14ac:dyDescent="0.25">
      <c r="A97">
        <v>400</v>
      </c>
      <c r="B97">
        <v>10</v>
      </c>
      <c r="C97">
        <v>95192</v>
      </c>
      <c r="D97">
        <f t="shared" si="21"/>
        <v>9.5191999999999999E-2</v>
      </c>
    </row>
    <row r="98" spans="1:4" x14ac:dyDescent="0.25">
      <c r="A98">
        <v>400</v>
      </c>
      <c r="B98">
        <v>12</v>
      </c>
      <c r="C98">
        <v>98004</v>
      </c>
      <c r="D98">
        <f t="shared" si="21"/>
        <v>9.8003999999999994E-2</v>
      </c>
    </row>
    <row r="99" spans="1:4" x14ac:dyDescent="0.25">
      <c r="A99">
        <v>400</v>
      </c>
      <c r="B99">
        <v>12</v>
      </c>
      <c r="C99">
        <v>93356</v>
      </c>
      <c r="D99">
        <f t="shared" si="21"/>
        <v>9.3355999999999995E-2</v>
      </c>
    </row>
    <row r="100" spans="1:4" x14ac:dyDescent="0.25">
      <c r="A100">
        <v>400</v>
      </c>
      <c r="B100">
        <v>12</v>
      </c>
      <c r="C100">
        <v>99521</v>
      </c>
      <c r="D100">
        <f t="shared" si="21"/>
        <v>9.9520999999999998E-2</v>
      </c>
    </row>
    <row r="101" spans="1:4" x14ac:dyDescent="0.25">
      <c r="A101">
        <v>400</v>
      </c>
      <c r="B101">
        <v>12</v>
      </c>
      <c r="C101">
        <v>90979</v>
      </c>
      <c r="D101">
        <f t="shared" si="21"/>
        <v>9.0979000000000004E-2</v>
      </c>
    </row>
    <row r="102" spans="1:4" x14ac:dyDescent="0.25">
      <c r="A102">
        <v>400</v>
      </c>
      <c r="B102">
        <v>12</v>
      </c>
      <c r="C102">
        <v>92193</v>
      </c>
      <c r="D102">
        <f t="shared" si="21"/>
        <v>9.2192999999999997E-2</v>
      </c>
    </row>
    <row r="103" spans="1:4" x14ac:dyDescent="0.25">
      <c r="A103">
        <v>400</v>
      </c>
      <c r="B103">
        <v>14</v>
      </c>
      <c r="C103">
        <v>88327</v>
      </c>
      <c r="D103">
        <f t="shared" si="21"/>
        <v>8.8327000000000003E-2</v>
      </c>
    </row>
    <row r="104" spans="1:4" x14ac:dyDescent="0.25">
      <c r="A104">
        <v>400</v>
      </c>
      <c r="B104">
        <v>14</v>
      </c>
      <c r="C104">
        <v>89845</v>
      </c>
      <c r="D104">
        <f t="shared" si="21"/>
        <v>8.9844999999999994E-2</v>
      </c>
    </row>
    <row r="105" spans="1:4" x14ac:dyDescent="0.25">
      <c r="A105">
        <v>400</v>
      </c>
      <c r="B105">
        <v>14</v>
      </c>
      <c r="C105">
        <v>89636</v>
      </c>
      <c r="D105">
        <f t="shared" si="21"/>
        <v>8.9635999999999993E-2</v>
      </c>
    </row>
    <row r="106" spans="1:4" x14ac:dyDescent="0.25">
      <c r="A106">
        <v>400</v>
      </c>
      <c r="B106">
        <v>14</v>
      </c>
      <c r="C106">
        <v>87986</v>
      </c>
      <c r="D106">
        <f t="shared" si="21"/>
        <v>8.7985999999999995E-2</v>
      </c>
    </row>
    <row r="107" spans="1:4" x14ac:dyDescent="0.25">
      <c r="A107">
        <v>400</v>
      </c>
      <c r="B107">
        <v>14</v>
      </c>
      <c r="C107">
        <v>90687</v>
      </c>
      <c r="D107">
        <f t="shared" si="21"/>
        <v>9.0687000000000004E-2</v>
      </c>
    </row>
    <row r="108" spans="1:4" x14ac:dyDescent="0.25">
      <c r="A108">
        <v>400</v>
      </c>
      <c r="B108">
        <v>16</v>
      </c>
      <c r="C108">
        <v>86431</v>
      </c>
      <c r="D108">
        <f t="shared" si="21"/>
        <v>8.6430999999999994E-2</v>
      </c>
    </row>
    <row r="109" spans="1:4" x14ac:dyDescent="0.25">
      <c r="A109">
        <v>400</v>
      </c>
      <c r="B109">
        <v>16</v>
      </c>
      <c r="C109">
        <v>91293</v>
      </c>
      <c r="D109">
        <f t="shared" si="21"/>
        <v>9.1292999999999999E-2</v>
      </c>
    </row>
    <row r="110" spans="1:4" x14ac:dyDescent="0.25">
      <c r="A110">
        <v>400</v>
      </c>
      <c r="B110">
        <v>16</v>
      </c>
      <c r="C110">
        <v>88016</v>
      </c>
      <c r="D110">
        <f t="shared" si="21"/>
        <v>8.8015999999999997E-2</v>
      </c>
    </row>
    <row r="111" spans="1:4" x14ac:dyDescent="0.25">
      <c r="A111">
        <v>400</v>
      </c>
      <c r="B111">
        <v>16</v>
      </c>
      <c r="C111">
        <v>90911</v>
      </c>
      <c r="D111">
        <f t="shared" si="21"/>
        <v>9.0911000000000006E-2</v>
      </c>
    </row>
    <row r="112" spans="1:4" x14ac:dyDescent="0.25">
      <c r="A112">
        <v>400</v>
      </c>
      <c r="B112">
        <v>16</v>
      </c>
      <c r="C112">
        <v>86023</v>
      </c>
      <c r="D112">
        <f t="shared" si="21"/>
        <v>8.6023000000000002E-2</v>
      </c>
    </row>
    <row r="113" spans="1:4" x14ac:dyDescent="0.25">
      <c r="A113">
        <v>800</v>
      </c>
      <c r="B113">
        <v>2</v>
      </c>
      <c r="C113">
        <v>2582663</v>
      </c>
      <c r="D113">
        <f t="shared" si="21"/>
        <v>2.5826630000000002</v>
      </c>
    </row>
    <row r="114" spans="1:4" x14ac:dyDescent="0.25">
      <c r="A114">
        <v>800</v>
      </c>
      <c r="B114">
        <v>2</v>
      </c>
      <c r="C114">
        <v>2576783</v>
      </c>
      <c r="D114">
        <f t="shared" si="21"/>
        <v>2.5767829999999998</v>
      </c>
    </row>
    <row r="115" spans="1:4" x14ac:dyDescent="0.25">
      <c r="A115">
        <v>800</v>
      </c>
      <c r="B115">
        <v>2</v>
      </c>
      <c r="C115">
        <v>2581842</v>
      </c>
      <c r="D115">
        <f t="shared" si="21"/>
        <v>2.581842</v>
      </c>
    </row>
    <row r="116" spans="1:4" x14ac:dyDescent="0.25">
      <c r="A116">
        <v>800</v>
      </c>
      <c r="B116">
        <v>2</v>
      </c>
      <c r="C116">
        <v>2582994</v>
      </c>
      <c r="D116">
        <f t="shared" si="21"/>
        <v>2.5829939999999998</v>
      </c>
    </row>
    <row r="117" spans="1:4" x14ac:dyDescent="0.25">
      <c r="A117">
        <v>800</v>
      </c>
      <c r="B117">
        <v>2</v>
      </c>
      <c r="C117">
        <v>2576270</v>
      </c>
      <c r="D117">
        <f t="shared" si="21"/>
        <v>2.5762700000000001</v>
      </c>
    </row>
    <row r="118" spans="1:4" x14ac:dyDescent="0.25">
      <c r="A118">
        <v>800</v>
      </c>
      <c r="B118">
        <v>4</v>
      </c>
      <c r="C118">
        <v>1295520</v>
      </c>
      <c r="D118">
        <f t="shared" si="21"/>
        <v>1.29552</v>
      </c>
    </row>
    <row r="119" spans="1:4" x14ac:dyDescent="0.25">
      <c r="A119">
        <v>800</v>
      </c>
      <c r="B119">
        <v>4</v>
      </c>
      <c r="C119">
        <v>1295309</v>
      </c>
      <c r="D119">
        <f t="shared" si="21"/>
        <v>1.295309</v>
      </c>
    </row>
    <row r="120" spans="1:4" x14ac:dyDescent="0.25">
      <c r="A120">
        <v>800</v>
      </c>
      <c r="B120">
        <v>4</v>
      </c>
      <c r="C120">
        <v>1297492</v>
      </c>
      <c r="D120">
        <f t="shared" si="21"/>
        <v>1.2974920000000001</v>
      </c>
    </row>
    <row r="121" spans="1:4" x14ac:dyDescent="0.25">
      <c r="A121">
        <v>800</v>
      </c>
      <c r="B121">
        <v>4</v>
      </c>
      <c r="C121">
        <v>1299381</v>
      </c>
      <c r="D121">
        <f t="shared" si="21"/>
        <v>1.2993809999999999</v>
      </c>
    </row>
    <row r="122" spans="1:4" x14ac:dyDescent="0.25">
      <c r="A122">
        <v>800</v>
      </c>
      <c r="B122">
        <v>4</v>
      </c>
      <c r="C122">
        <v>1290801</v>
      </c>
      <c r="D122">
        <f t="shared" si="21"/>
        <v>1.2908010000000001</v>
      </c>
    </row>
    <row r="123" spans="1:4" x14ac:dyDescent="0.25">
      <c r="A123">
        <v>800</v>
      </c>
      <c r="B123">
        <v>6</v>
      </c>
      <c r="C123">
        <v>872492</v>
      </c>
      <c r="D123">
        <f t="shared" si="21"/>
        <v>0.87249200000000005</v>
      </c>
    </row>
    <row r="124" spans="1:4" x14ac:dyDescent="0.25">
      <c r="A124">
        <v>800</v>
      </c>
      <c r="B124">
        <v>6</v>
      </c>
      <c r="C124">
        <v>872875</v>
      </c>
      <c r="D124">
        <f t="shared" si="21"/>
        <v>0.87287499999999996</v>
      </c>
    </row>
    <row r="125" spans="1:4" x14ac:dyDescent="0.25">
      <c r="A125">
        <v>800</v>
      </c>
      <c r="B125">
        <v>6</v>
      </c>
      <c r="C125">
        <v>872681</v>
      </c>
      <c r="D125">
        <f t="shared" si="21"/>
        <v>0.87268100000000004</v>
      </c>
    </row>
    <row r="126" spans="1:4" x14ac:dyDescent="0.25">
      <c r="A126">
        <v>800</v>
      </c>
      <c r="B126">
        <v>6</v>
      </c>
      <c r="C126">
        <v>873102</v>
      </c>
      <c r="D126">
        <f t="shared" si="21"/>
        <v>0.87310200000000004</v>
      </c>
    </row>
    <row r="127" spans="1:4" x14ac:dyDescent="0.25">
      <c r="A127">
        <v>800</v>
      </c>
      <c r="B127">
        <v>6</v>
      </c>
      <c r="C127">
        <v>871539</v>
      </c>
      <c r="D127">
        <f t="shared" si="21"/>
        <v>0.87153899999999995</v>
      </c>
    </row>
    <row r="128" spans="1:4" x14ac:dyDescent="0.25">
      <c r="A128">
        <v>800</v>
      </c>
      <c r="B128">
        <v>8</v>
      </c>
      <c r="C128">
        <v>913455</v>
      </c>
      <c r="D128">
        <f t="shared" si="21"/>
        <v>0.91345500000000002</v>
      </c>
    </row>
    <row r="129" spans="1:4" x14ac:dyDescent="0.25">
      <c r="A129">
        <v>800</v>
      </c>
      <c r="B129">
        <v>8</v>
      </c>
      <c r="C129">
        <v>910448</v>
      </c>
      <c r="D129">
        <f t="shared" si="21"/>
        <v>0.91044800000000004</v>
      </c>
    </row>
    <row r="130" spans="1:4" x14ac:dyDescent="0.25">
      <c r="A130">
        <v>800</v>
      </c>
      <c r="B130">
        <v>8</v>
      </c>
      <c r="C130">
        <v>906778</v>
      </c>
      <c r="D130">
        <f t="shared" si="21"/>
        <v>0.90677799999999997</v>
      </c>
    </row>
    <row r="131" spans="1:4" x14ac:dyDescent="0.25">
      <c r="A131">
        <v>800</v>
      </c>
      <c r="B131">
        <v>8</v>
      </c>
      <c r="C131">
        <v>910525</v>
      </c>
      <c r="D131">
        <f t="shared" si="21"/>
        <v>0.91052500000000003</v>
      </c>
    </row>
    <row r="132" spans="1:4" x14ac:dyDescent="0.25">
      <c r="A132">
        <v>800</v>
      </c>
      <c r="B132">
        <v>8</v>
      </c>
      <c r="C132">
        <v>911910</v>
      </c>
      <c r="D132">
        <f t="shared" si="21"/>
        <v>0.91191</v>
      </c>
    </row>
    <row r="133" spans="1:4" x14ac:dyDescent="0.25">
      <c r="A133">
        <v>800</v>
      </c>
      <c r="B133">
        <v>10</v>
      </c>
      <c r="C133">
        <v>826297</v>
      </c>
      <c r="D133">
        <f t="shared" si="21"/>
        <v>0.82629699999999995</v>
      </c>
    </row>
    <row r="134" spans="1:4" x14ac:dyDescent="0.25">
      <c r="A134">
        <v>800</v>
      </c>
      <c r="B134">
        <v>10</v>
      </c>
      <c r="C134">
        <v>828280</v>
      </c>
      <c r="D134">
        <f t="shared" si="21"/>
        <v>0.82828000000000002</v>
      </c>
    </row>
    <row r="135" spans="1:4" x14ac:dyDescent="0.25">
      <c r="A135">
        <v>800</v>
      </c>
      <c r="B135">
        <v>10</v>
      </c>
      <c r="C135">
        <v>839577</v>
      </c>
      <c r="D135">
        <f t="shared" si="21"/>
        <v>0.83957700000000002</v>
      </c>
    </row>
    <row r="136" spans="1:4" x14ac:dyDescent="0.25">
      <c r="A136">
        <v>800</v>
      </c>
      <c r="B136">
        <v>10</v>
      </c>
      <c r="C136">
        <v>780772</v>
      </c>
      <c r="D136">
        <f t="shared" si="21"/>
        <v>0.78077200000000002</v>
      </c>
    </row>
    <row r="137" spans="1:4" x14ac:dyDescent="0.25">
      <c r="A137">
        <v>800</v>
      </c>
      <c r="B137">
        <v>10</v>
      </c>
      <c r="C137">
        <v>826328</v>
      </c>
      <c r="D137">
        <f t="shared" si="21"/>
        <v>0.82632799999999995</v>
      </c>
    </row>
    <row r="138" spans="1:4" x14ac:dyDescent="0.25">
      <c r="A138">
        <v>800</v>
      </c>
      <c r="B138">
        <v>12</v>
      </c>
      <c r="C138">
        <v>749522</v>
      </c>
      <c r="D138">
        <f t="shared" ref="D138:D201" si="22">C138/1000000</f>
        <v>0.74952200000000002</v>
      </c>
    </row>
    <row r="139" spans="1:4" x14ac:dyDescent="0.25">
      <c r="A139">
        <v>800</v>
      </c>
      <c r="B139">
        <v>12</v>
      </c>
      <c r="C139">
        <v>749286</v>
      </c>
      <c r="D139">
        <f t="shared" si="22"/>
        <v>0.74928600000000001</v>
      </c>
    </row>
    <row r="140" spans="1:4" x14ac:dyDescent="0.25">
      <c r="A140">
        <v>800</v>
      </c>
      <c r="B140">
        <v>12</v>
      </c>
      <c r="C140">
        <v>750895</v>
      </c>
      <c r="D140">
        <f t="shared" si="22"/>
        <v>0.75089499999999998</v>
      </c>
    </row>
    <row r="141" spans="1:4" x14ac:dyDescent="0.25">
      <c r="A141">
        <v>800</v>
      </c>
      <c r="B141">
        <v>12</v>
      </c>
      <c r="C141">
        <v>749027</v>
      </c>
      <c r="D141">
        <f t="shared" si="22"/>
        <v>0.749027</v>
      </c>
    </row>
    <row r="142" spans="1:4" x14ac:dyDescent="0.25">
      <c r="A142">
        <v>800</v>
      </c>
      <c r="B142">
        <v>12</v>
      </c>
      <c r="C142">
        <v>754476</v>
      </c>
      <c r="D142">
        <f t="shared" si="22"/>
        <v>0.75447600000000004</v>
      </c>
    </row>
    <row r="143" spans="1:4" x14ac:dyDescent="0.25">
      <c r="A143">
        <v>800</v>
      </c>
      <c r="B143">
        <v>14</v>
      </c>
      <c r="C143">
        <v>704054</v>
      </c>
      <c r="D143">
        <f t="shared" si="22"/>
        <v>0.70405399999999996</v>
      </c>
    </row>
    <row r="144" spans="1:4" x14ac:dyDescent="0.25">
      <c r="A144">
        <v>800</v>
      </c>
      <c r="B144">
        <v>14</v>
      </c>
      <c r="C144">
        <v>749722</v>
      </c>
      <c r="D144">
        <f t="shared" si="22"/>
        <v>0.749722</v>
      </c>
    </row>
    <row r="145" spans="1:4" x14ac:dyDescent="0.25">
      <c r="A145">
        <v>800</v>
      </c>
      <c r="B145">
        <v>14</v>
      </c>
      <c r="C145">
        <v>706351</v>
      </c>
      <c r="D145">
        <f t="shared" si="22"/>
        <v>0.70635099999999995</v>
      </c>
    </row>
    <row r="146" spans="1:4" x14ac:dyDescent="0.25">
      <c r="A146">
        <v>800</v>
      </c>
      <c r="B146">
        <v>14</v>
      </c>
      <c r="C146">
        <v>747206</v>
      </c>
      <c r="D146">
        <f t="shared" si="22"/>
        <v>0.74720600000000004</v>
      </c>
    </row>
    <row r="147" spans="1:4" x14ac:dyDescent="0.25">
      <c r="A147">
        <v>800</v>
      </c>
      <c r="B147">
        <v>14</v>
      </c>
      <c r="C147">
        <v>700796</v>
      </c>
      <c r="D147">
        <f t="shared" si="22"/>
        <v>0.70079599999999997</v>
      </c>
    </row>
    <row r="148" spans="1:4" x14ac:dyDescent="0.25">
      <c r="A148">
        <v>800</v>
      </c>
      <c r="B148">
        <v>16</v>
      </c>
      <c r="C148">
        <v>716131</v>
      </c>
      <c r="D148">
        <f t="shared" si="22"/>
        <v>0.71613099999999996</v>
      </c>
    </row>
    <row r="149" spans="1:4" x14ac:dyDescent="0.25">
      <c r="A149">
        <v>800</v>
      </c>
      <c r="B149">
        <v>16</v>
      </c>
      <c r="C149">
        <v>717413</v>
      </c>
      <c r="D149">
        <f t="shared" si="22"/>
        <v>0.71741299999999997</v>
      </c>
    </row>
    <row r="150" spans="1:4" x14ac:dyDescent="0.25">
      <c r="A150">
        <v>800</v>
      </c>
      <c r="B150">
        <v>16</v>
      </c>
      <c r="C150">
        <v>687034</v>
      </c>
      <c r="D150">
        <f t="shared" si="22"/>
        <v>0.68703400000000003</v>
      </c>
    </row>
    <row r="151" spans="1:4" x14ac:dyDescent="0.25">
      <c r="A151">
        <v>800</v>
      </c>
      <c r="B151">
        <v>16</v>
      </c>
      <c r="C151">
        <v>716775</v>
      </c>
      <c r="D151">
        <f t="shared" si="22"/>
        <v>0.71677500000000005</v>
      </c>
    </row>
    <row r="152" spans="1:4" x14ac:dyDescent="0.25">
      <c r="A152">
        <v>800</v>
      </c>
      <c r="B152">
        <v>16</v>
      </c>
      <c r="C152">
        <v>684082</v>
      </c>
      <c r="D152">
        <f t="shared" si="22"/>
        <v>0.68408199999999997</v>
      </c>
    </row>
    <row r="153" spans="1:4" x14ac:dyDescent="0.25">
      <c r="A153">
        <v>1200</v>
      </c>
      <c r="B153">
        <v>2</v>
      </c>
      <c r="C153">
        <v>8260502</v>
      </c>
      <c r="D153">
        <f t="shared" si="22"/>
        <v>8.2605020000000007</v>
      </c>
    </row>
    <row r="154" spans="1:4" x14ac:dyDescent="0.25">
      <c r="A154">
        <v>1200</v>
      </c>
      <c r="B154">
        <v>2</v>
      </c>
      <c r="C154">
        <v>8263863</v>
      </c>
      <c r="D154">
        <f t="shared" si="22"/>
        <v>8.2638630000000006</v>
      </c>
    </row>
    <row r="155" spans="1:4" x14ac:dyDescent="0.25">
      <c r="A155">
        <v>1200</v>
      </c>
      <c r="B155">
        <v>2</v>
      </c>
      <c r="C155">
        <v>8242652</v>
      </c>
      <c r="D155">
        <f t="shared" si="22"/>
        <v>8.2426519999999996</v>
      </c>
    </row>
    <row r="156" spans="1:4" x14ac:dyDescent="0.25">
      <c r="A156">
        <v>1200</v>
      </c>
      <c r="B156">
        <v>2</v>
      </c>
      <c r="C156">
        <v>8246852</v>
      </c>
      <c r="D156">
        <f t="shared" si="22"/>
        <v>8.2468520000000005</v>
      </c>
    </row>
    <row r="157" spans="1:4" x14ac:dyDescent="0.25">
      <c r="A157">
        <v>1200</v>
      </c>
      <c r="B157">
        <v>2</v>
      </c>
      <c r="C157">
        <v>8242054</v>
      </c>
      <c r="D157">
        <f t="shared" si="22"/>
        <v>8.2420539999999995</v>
      </c>
    </row>
    <row r="158" spans="1:4" x14ac:dyDescent="0.25">
      <c r="A158">
        <v>1200</v>
      </c>
      <c r="B158">
        <v>4</v>
      </c>
      <c r="C158">
        <v>4146363</v>
      </c>
      <c r="D158">
        <f t="shared" si="22"/>
        <v>4.146363</v>
      </c>
    </row>
    <row r="159" spans="1:4" x14ac:dyDescent="0.25">
      <c r="A159">
        <v>1200</v>
      </c>
      <c r="B159">
        <v>4</v>
      </c>
      <c r="C159">
        <v>4142087</v>
      </c>
      <c r="D159">
        <f t="shared" si="22"/>
        <v>4.1420870000000001</v>
      </c>
    </row>
    <row r="160" spans="1:4" x14ac:dyDescent="0.25">
      <c r="A160">
        <v>1200</v>
      </c>
      <c r="B160">
        <v>4</v>
      </c>
      <c r="C160">
        <v>4129790</v>
      </c>
      <c r="D160">
        <f t="shared" si="22"/>
        <v>4.1297899999999998</v>
      </c>
    </row>
    <row r="161" spans="1:4" x14ac:dyDescent="0.25">
      <c r="A161">
        <v>1200</v>
      </c>
      <c r="B161">
        <v>4</v>
      </c>
      <c r="C161">
        <v>4135289</v>
      </c>
      <c r="D161">
        <f t="shared" si="22"/>
        <v>4.1352890000000002</v>
      </c>
    </row>
    <row r="162" spans="1:4" x14ac:dyDescent="0.25">
      <c r="A162">
        <v>1200</v>
      </c>
      <c r="B162">
        <v>4</v>
      </c>
      <c r="C162">
        <v>4137214</v>
      </c>
      <c r="D162">
        <f t="shared" si="22"/>
        <v>4.1372140000000002</v>
      </c>
    </row>
    <row r="163" spans="1:4" x14ac:dyDescent="0.25">
      <c r="A163">
        <v>1200</v>
      </c>
      <c r="B163">
        <v>6</v>
      </c>
      <c r="C163">
        <v>2764374</v>
      </c>
      <c r="D163">
        <f t="shared" si="22"/>
        <v>2.7643740000000001</v>
      </c>
    </row>
    <row r="164" spans="1:4" x14ac:dyDescent="0.25">
      <c r="A164">
        <v>1200</v>
      </c>
      <c r="B164">
        <v>6</v>
      </c>
      <c r="C164">
        <v>2763255</v>
      </c>
      <c r="D164">
        <f t="shared" si="22"/>
        <v>2.763255</v>
      </c>
    </row>
    <row r="165" spans="1:4" x14ac:dyDescent="0.25">
      <c r="A165">
        <v>1200</v>
      </c>
      <c r="B165">
        <v>6</v>
      </c>
      <c r="C165">
        <v>2760859</v>
      </c>
      <c r="D165">
        <f t="shared" si="22"/>
        <v>2.760859</v>
      </c>
    </row>
    <row r="166" spans="1:4" x14ac:dyDescent="0.25">
      <c r="A166">
        <v>1200</v>
      </c>
      <c r="B166">
        <v>6</v>
      </c>
      <c r="C166">
        <v>2764401</v>
      </c>
      <c r="D166">
        <f t="shared" si="22"/>
        <v>2.7644009999999999</v>
      </c>
    </row>
    <row r="167" spans="1:4" x14ac:dyDescent="0.25">
      <c r="A167">
        <v>1200</v>
      </c>
      <c r="B167">
        <v>6</v>
      </c>
      <c r="C167">
        <v>2813543</v>
      </c>
      <c r="D167">
        <f t="shared" si="22"/>
        <v>2.8135430000000001</v>
      </c>
    </row>
    <row r="168" spans="1:4" x14ac:dyDescent="0.25">
      <c r="A168">
        <v>1200</v>
      </c>
      <c r="B168">
        <v>8</v>
      </c>
      <c r="C168">
        <v>2766106</v>
      </c>
      <c r="D168">
        <f t="shared" si="22"/>
        <v>2.7661060000000002</v>
      </c>
    </row>
    <row r="169" spans="1:4" x14ac:dyDescent="0.25">
      <c r="A169">
        <v>1200</v>
      </c>
      <c r="B169">
        <v>8</v>
      </c>
      <c r="C169">
        <v>2902676</v>
      </c>
      <c r="D169">
        <f t="shared" si="22"/>
        <v>2.902676</v>
      </c>
    </row>
    <row r="170" spans="1:4" x14ac:dyDescent="0.25">
      <c r="A170">
        <v>1200</v>
      </c>
      <c r="B170">
        <v>8</v>
      </c>
      <c r="C170">
        <v>2752493</v>
      </c>
      <c r="D170">
        <f t="shared" si="22"/>
        <v>2.7524929999999999</v>
      </c>
    </row>
    <row r="171" spans="1:4" x14ac:dyDescent="0.25">
      <c r="A171">
        <v>1200</v>
      </c>
      <c r="B171">
        <v>8</v>
      </c>
      <c r="C171">
        <v>2961217</v>
      </c>
      <c r="D171">
        <f t="shared" si="22"/>
        <v>2.961217</v>
      </c>
    </row>
    <row r="172" spans="1:4" x14ac:dyDescent="0.25">
      <c r="A172">
        <v>1200</v>
      </c>
      <c r="B172">
        <v>8</v>
      </c>
      <c r="C172">
        <v>2967402</v>
      </c>
      <c r="D172">
        <f t="shared" si="22"/>
        <v>2.9674019999999999</v>
      </c>
    </row>
    <row r="173" spans="1:4" x14ac:dyDescent="0.25">
      <c r="A173">
        <v>1200</v>
      </c>
      <c r="B173">
        <v>10</v>
      </c>
      <c r="C173">
        <v>2519602</v>
      </c>
      <c r="D173">
        <f t="shared" si="22"/>
        <v>2.5196019999999999</v>
      </c>
    </row>
    <row r="174" spans="1:4" x14ac:dyDescent="0.25">
      <c r="A174">
        <v>1200</v>
      </c>
      <c r="B174">
        <v>10</v>
      </c>
      <c r="C174">
        <v>2378345</v>
      </c>
      <c r="D174">
        <f t="shared" si="22"/>
        <v>2.3783449999999999</v>
      </c>
    </row>
    <row r="175" spans="1:4" x14ac:dyDescent="0.25">
      <c r="A175">
        <v>1200</v>
      </c>
      <c r="B175">
        <v>10</v>
      </c>
      <c r="C175">
        <v>2606010</v>
      </c>
      <c r="D175">
        <f t="shared" si="22"/>
        <v>2.6060099999999999</v>
      </c>
    </row>
    <row r="176" spans="1:4" x14ac:dyDescent="0.25">
      <c r="A176">
        <v>1200</v>
      </c>
      <c r="B176">
        <v>10</v>
      </c>
      <c r="C176">
        <v>2528697</v>
      </c>
      <c r="D176">
        <f t="shared" si="22"/>
        <v>2.5286970000000002</v>
      </c>
    </row>
    <row r="177" spans="1:4" x14ac:dyDescent="0.25">
      <c r="A177">
        <v>1200</v>
      </c>
      <c r="B177">
        <v>10</v>
      </c>
      <c r="C177">
        <v>2636602</v>
      </c>
      <c r="D177">
        <f t="shared" si="22"/>
        <v>2.6366019999999999</v>
      </c>
    </row>
    <row r="178" spans="1:4" x14ac:dyDescent="0.25">
      <c r="A178">
        <v>1200</v>
      </c>
      <c r="B178">
        <v>12</v>
      </c>
      <c r="C178">
        <v>2380298</v>
      </c>
      <c r="D178">
        <f t="shared" si="22"/>
        <v>2.3802979999999998</v>
      </c>
    </row>
    <row r="179" spans="1:4" x14ac:dyDescent="0.25">
      <c r="A179">
        <v>1200</v>
      </c>
      <c r="B179">
        <v>12</v>
      </c>
      <c r="C179">
        <v>2435001</v>
      </c>
      <c r="D179">
        <f t="shared" si="22"/>
        <v>2.4350010000000002</v>
      </c>
    </row>
    <row r="180" spans="1:4" x14ac:dyDescent="0.25">
      <c r="A180">
        <v>1200</v>
      </c>
      <c r="B180">
        <v>12</v>
      </c>
      <c r="C180">
        <v>2424519</v>
      </c>
      <c r="D180">
        <f t="shared" si="22"/>
        <v>2.4245190000000001</v>
      </c>
    </row>
    <row r="181" spans="1:4" x14ac:dyDescent="0.25">
      <c r="A181">
        <v>1200</v>
      </c>
      <c r="B181">
        <v>12</v>
      </c>
      <c r="C181">
        <v>2426864</v>
      </c>
      <c r="D181">
        <f t="shared" si="22"/>
        <v>2.4268640000000001</v>
      </c>
    </row>
    <row r="182" spans="1:4" x14ac:dyDescent="0.25">
      <c r="A182">
        <v>1200</v>
      </c>
      <c r="B182">
        <v>12</v>
      </c>
      <c r="C182">
        <v>2344333</v>
      </c>
      <c r="D182">
        <f t="shared" si="22"/>
        <v>2.3443329999999998</v>
      </c>
    </row>
    <row r="183" spans="1:4" x14ac:dyDescent="0.25">
      <c r="A183">
        <v>1200</v>
      </c>
      <c r="B183">
        <v>14</v>
      </c>
      <c r="C183">
        <v>2331658</v>
      </c>
      <c r="D183">
        <f t="shared" si="22"/>
        <v>2.331658</v>
      </c>
    </row>
    <row r="184" spans="1:4" x14ac:dyDescent="0.25">
      <c r="A184">
        <v>1200</v>
      </c>
      <c r="B184">
        <v>14</v>
      </c>
      <c r="C184">
        <v>2295345</v>
      </c>
      <c r="D184">
        <f t="shared" si="22"/>
        <v>2.2953450000000002</v>
      </c>
    </row>
    <row r="185" spans="1:4" x14ac:dyDescent="0.25">
      <c r="A185">
        <v>1200</v>
      </c>
      <c r="B185">
        <v>14</v>
      </c>
      <c r="C185">
        <v>2236459</v>
      </c>
      <c r="D185">
        <f t="shared" si="22"/>
        <v>2.236459</v>
      </c>
    </row>
    <row r="186" spans="1:4" x14ac:dyDescent="0.25">
      <c r="A186">
        <v>1200</v>
      </c>
      <c r="B186">
        <v>14</v>
      </c>
      <c r="C186">
        <v>2177461</v>
      </c>
      <c r="D186">
        <f t="shared" si="22"/>
        <v>2.1774610000000001</v>
      </c>
    </row>
    <row r="187" spans="1:4" x14ac:dyDescent="0.25">
      <c r="A187">
        <v>1200</v>
      </c>
      <c r="B187">
        <v>14</v>
      </c>
      <c r="C187">
        <v>2359651</v>
      </c>
      <c r="D187">
        <f t="shared" si="22"/>
        <v>2.3596509999999999</v>
      </c>
    </row>
    <row r="188" spans="1:4" x14ac:dyDescent="0.25">
      <c r="A188">
        <v>1200</v>
      </c>
      <c r="B188">
        <v>16</v>
      </c>
      <c r="C188">
        <v>2215608</v>
      </c>
      <c r="D188">
        <f t="shared" si="22"/>
        <v>2.215608</v>
      </c>
    </row>
    <row r="189" spans="1:4" x14ac:dyDescent="0.25">
      <c r="A189">
        <v>1200</v>
      </c>
      <c r="B189">
        <v>16</v>
      </c>
      <c r="C189">
        <v>2196194</v>
      </c>
      <c r="D189">
        <f t="shared" si="22"/>
        <v>2.1961940000000002</v>
      </c>
    </row>
    <row r="190" spans="1:4" x14ac:dyDescent="0.25">
      <c r="A190">
        <v>1200</v>
      </c>
      <c r="B190">
        <v>16</v>
      </c>
      <c r="C190">
        <v>2206322</v>
      </c>
      <c r="D190">
        <f t="shared" si="22"/>
        <v>2.2063220000000001</v>
      </c>
    </row>
    <row r="191" spans="1:4" x14ac:dyDescent="0.25">
      <c r="A191">
        <v>1200</v>
      </c>
      <c r="B191">
        <v>16</v>
      </c>
      <c r="C191">
        <v>2243756</v>
      </c>
      <c r="D191">
        <f t="shared" si="22"/>
        <v>2.2437559999999999</v>
      </c>
    </row>
    <row r="192" spans="1:4" x14ac:dyDescent="0.25">
      <c r="A192">
        <v>1200</v>
      </c>
      <c r="B192">
        <v>16</v>
      </c>
      <c r="C192">
        <v>2221765</v>
      </c>
      <c r="D192">
        <f t="shared" si="22"/>
        <v>2.221765</v>
      </c>
    </row>
    <row r="193" spans="1:4" x14ac:dyDescent="0.25">
      <c r="A193">
        <v>1600</v>
      </c>
      <c r="B193">
        <v>2</v>
      </c>
      <c r="C193">
        <v>26105027</v>
      </c>
      <c r="D193">
        <f t="shared" si="22"/>
        <v>26.105027</v>
      </c>
    </row>
    <row r="194" spans="1:4" x14ac:dyDescent="0.25">
      <c r="A194">
        <v>1600</v>
      </c>
      <c r="B194">
        <v>2</v>
      </c>
      <c r="C194">
        <v>25563295</v>
      </c>
      <c r="D194">
        <f t="shared" si="22"/>
        <v>25.563295</v>
      </c>
    </row>
    <row r="195" spans="1:4" x14ac:dyDescent="0.25">
      <c r="A195">
        <v>1600</v>
      </c>
      <c r="B195">
        <v>2</v>
      </c>
      <c r="C195">
        <v>26162392</v>
      </c>
      <c r="D195">
        <f t="shared" si="22"/>
        <v>26.162392000000001</v>
      </c>
    </row>
    <row r="196" spans="1:4" x14ac:dyDescent="0.25">
      <c r="A196">
        <v>1600</v>
      </c>
      <c r="B196">
        <v>2</v>
      </c>
      <c r="C196">
        <v>26084629</v>
      </c>
      <c r="D196">
        <f t="shared" si="22"/>
        <v>26.084629</v>
      </c>
    </row>
    <row r="197" spans="1:4" x14ac:dyDescent="0.25">
      <c r="A197">
        <v>1600</v>
      </c>
      <c r="B197">
        <v>2</v>
      </c>
      <c r="C197">
        <v>25443590</v>
      </c>
      <c r="D197">
        <f t="shared" si="22"/>
        <v>25.44359</v>
      </c>
    </row>
    <row r="198" spans="1:4" x14ac:dyDescent="0.25">
      <c r="A198">
        <v>1600</v>
      </c>
      <c r="B198">
        <v>4</v>
      </c>
      <c r="C198">
        <v>13395951</v>
      </c>
      <c r="D198">
        <f t="shared" si="22"/>
        <v>13.395951</v>
      </c>
    </row>
    <row r="199" spans="1:4" x14ac:dyDescent="0.25">
      <c r="A199">
        <v>1600</v>
      </c>
      <c r="B199">
        <v>4</v>
      </c>
      <c r="C199">
        <v>13388451</v>
      </c>
      <c r="D199">
        <f t="shared" si="22"/>
        <v>13.388451</v>
      </c>
    </row>
    <row r="200" spans="1:4" x14ac:dyDescent="0.25">
      <c r="A200">
        <v>1600</v>
      </c>
      <c r="B200">
        <v>4</v>
      </c>
      <c r="C200">
        <v>13406475</v>
      </c>
      <c r="D200">
        <f t="shared" si="22"/>
        <v>13.406475</v>
      </c>
    </row>
    <row r="201" spans="1:4" x14ac:dyDescent="0.25">
      <c r="A201">
        <v>1600</v>
      </c>
      <c r="B201">
        <v>4</v>
      </c>
      <c r="C201">
        <v>13872145</v>
      </c>
      <c r="D201">
        <f t="shared" si="22"/>
        <v>13.872145</v>
      </c>
    </row>
    <row r="202" spans="1:4" x14ac:dyDescent="0.25">
      <c r="A202">
        <v>1600</v>
      </c>
      <c r="B202">
        <v>4</v>
      </c>
      <c r="C202">
        <v>13342261</v>
      </c>
      <c r="D202">
        <f t="shared" ref="D202:D265" si="23">C202/1000000</f>
        <v>13.342261000000001</v>
      </c>
    </row>
    <row r="203" spans="1:4" x14ac:dyDescent="0.25">
      <c r="A203">
        <v>1600</v>
      </c>
      <c r="B203">
        <v>6</v>
      </c>
      <c r="C203">
        <v>9004536</v>
      </c>
      <c r="D203">
        <f t="shared" si="23"/>
        <v>9.0045359999999999</v>
      </c>
    </row>
    <row r="204" spans="1:4" x14ac:dyDescent="0.25">
      <c r="A204">
        <v>1600</v>
      </c>
      <c r="B204">
        <v>6</v>
      </c>
      <c r="C204">
        <v>9028762</v>
      </c>
      <c r="D204">
        <f t="shared" si="23"/>
        <v>9.0287620000000004</v>
      </c>
    </row>
    <row r="205" spans="1:4" x14ac:dyDescent="0.25">
      <c r="A205">
        <v>1600</v>
      </c>
      <c r="B205">
        <v>6</v>
      </c>
      <c r="C205">
        <v>9000669</v>
      </c>
      <c r="D205">
        <f t="shared" si="23"/>
        <v>9.0006690000000003</v>
      </c>
    </row>
    <row r="206" spans="1:4" x14ac:dyDescent="0.25">
      <c r="A206">
        <v>1600</v>
      </c>
      <c r="B206">
        <v>6</v>
      </c>
      <c r="C206">
        <v>9043625</v>
      </c>
      <c r="D206">
        <f t="shared" si="23"/>
        <v>9.0436250000000005</v>
      </c>
    </row>
    <row r="207" spans="1:4" x14ac:dyDescent="0.25">
      <c r="A207">
        <v>1600</v>
      </c>
      <c r="B207">
        <v>6</v>
      </c>
      <c r="C207">
        <v>9398578</v>
      </c>
      <c r="D207">
        <f t="shared" si="23"/>
        <v>9.3985780000000005</v>
      </c>
    </row>
    <row r="208" spans="1:4" x14ac:dyDescent="0.25">
      <c r="A208">
        <v>1600</v>
      </c>
      <c r="B208">
        <v>8</v>
      </c>
      <c r="C208">
        <v>8685003</v>
      </c>
      <c r="D208">
        <f t="shared" si="23"/>
        <v>8.685003</v>
      </c>
    </row>
    <row r="209" spans="1:4" x14ac:dyDescent="0.25">
      <c r="A209">
        <v>1600</v>
      </c>
      <c r="B209">
        <v>8</v>
      </c>
      <c r="C209">
        <v>9251012</v>
      </c>
      <c r="D209">
        <f t="shared" si="23"/>
        <v>9.2510119999999993</v>
      </c>
    </row>
    <row r="210" spans="1:4" x14ac:dyDescent="0.25">
      <c r="A210">
        <v>1600</v>
      </c>
      <c r="B210">
        <v>8</v>
      </c>
      <c r="C210">
        <v>8975700</v>
      </c>
      <c r="D210">
        <f t="shared" si="23"/>
        <v>8.9756999999999998</v>
      </c>
    </row>
    <row r="211" spans="1:4" x14ac:dyDescent="0.25">
      <c r="A211">
        <v>1600</v>
      </c>
      <c r="B211">
        <v>8</v>
      </c>
      <c r="C211">
        <v>8554086</v>
      </c>
      <c r="D211">
        <f t="shared" si="23"/>
        <v>8.5540859999999999</v>
      </c>
    </row>
    <row r="212" spans="1:4" x14ac:dyDescent="0.25">
      <c r="A212">
        <v>1600</v>
      </c>
      <c r="B212">
        <v>8</v>
      </c>
      <c r="C212">
        <v>9054052</v>
      </c>
      <c r="D212">
        <f t="shared" si="23"/>
        <v>9.0540520000000004</v>
      </c>
    </row>
    <row r="213" spans="1:4" x14ac:dyDescent="0.25">
      <c r="A213">
        <v>1600</v>
      </c>
      <c r="B213">
        <v>10</v>
      </c>
      <c r="C213">
        <v>7456248</v>
      </c>
      <c r="D213">
        <f t="shared" si="23"/>
        <v>7.4562480000000004</v>
      </c>
    </row>
    <row r="214" spans="1:4" x14ac:dyDescent="0.25">
      <c r="A214">
        <v>1600</v>
      </c>
      <c r="B214">
        <v>10</v>
      </c>
      <c r="C214">
        <v>7659843</v>
      </c>
      <c r="D214">
        <f t="shared" si="23"/>
        <v>7.6598430000000004</v>
      </c>
    </row>
    <row r="215" spans="1:4" x14ac:dyDescent="0.25">
      <c r="A215">
        <v>1600</v>
      </c>
      <c r="B215">
        <v>10</v>
      </c>
      <c r="C215">
        <v>7583337</v>
      </c>
      <c r="D215">
        <f t="shared" si="23"/>
        <v>7.5833370000000002</v>
      </c>
    </row>
    <row r="216" spans="1:4" x14ac:dyDescent="0.25">
      <c r="A216">
        <v>1600</v>
      </c>
      <c r="B216">
        <v>10</v>
      </c>
      <c r="C216">
        <v>7713506</v>
      </c>
      <c r="D216">
        <f t="shared" si="23"/>
        <v>7.7135059999999998</v>
      </c>
    </row>
    <row r="217" spans="1:4" x14ac:dyDescent="0.25">
      <c r="A217">
        <v>1600</v>
      </c>
      <c r="B217">
        <v>10</v>
      </c>
      <c r="C217">
        <v>7449368</v>
      </c>
      <c r="D217">
        <f t="shared" si="23"/>
        <v>7.4493679999999998</v>
      </c>
    </row>
    <row r="218" spans="1:4" x14ac:dyDescent="0.25">
      <c r="A218">
        <v>1600</v>
      </c>
      <c r="B218">
        <v>12</v>
      </c>
      <c r="C218">
        <v>6737993</v>
      </c>
      <c r="D218">
        <f t="shared" si="23"/>
        <v>6.7379930000000003</v>
      </c>
    </row>
    <row r="219" spans="1:4" x14ac:dyDescent="0.25">
      <c r="A219">
        <v>1600</v>
      </c>
      <c r="B219">
        <v>12</v>
      </c>
      <c r="C219">
        <v>7049810</v>
      </c>
      <c r="D219">
        <f t="shared" si="23"/>
        <v>7.0498099999999999</v>
      </c>
    </row>
    <row r="220" spans="1:4" x14ac:dyDescent="0.25">
      <c r="A220">
        <v>1600</v>
      </c>
      <c r="B220">
        <v>12</v>
      </c>
      <c r="C220">
        <v>6997639</v>
      </c>
      <c r="D220">
        <f t="shared" si="23"/>
        <v>6.9976390000000004</v>
      </c>
    </row>
    <row r="221" spans="1:4" x14ac:dyDescent="0.25">
      <c r="A221">
        <v>1600</v>
      </c>
      <c r="B221">
        <v>12</v>
      </c>
      <c r="C221">
        <v>6971724</v>
      </c>
      <c r="D221">
        <f t="shared" si="23"/>
        <v>6.971724</v>
      </c>
    </row>
    <row r="222" spans="1:4" x14ac:dyDescent="0.25">
      <c r="A222">
        <v>1600</v>
      </c>
      <c r="B222">
        <v>12</v>
      </c>
      <c r="C222">
        <v>6966446</v>
      </c>
      <c r="D222">
        <f t="shared" si="23"/>
        <v>6.9664460000000004</v>
      </c>
    </row>
    <row r="223" spans="1:4" x14ac:dyDescent="0.25">
      <c r="A223">
        <v>1600</v>
      </c>
      <c r="B223">
        <v>14</v>
      </c>
      <c r="C223">
        <v>6707649</v>
      </c>
      <c r="D223">
        <f t="shared" si="23"/>
        <v>6.707649</v>
      </c>
    </row>
    <row r="224" spans="1:4" x14ac:dyDescent="0.25">
      <c r="A224">
        <v>1600</v>
      </c>
      <c r="B224">
        <v>14</v>
      </c>
      <c r="C224">
        <v>6802706</v>
      </c>
      <c r="D224">
        <f t="shared" si="23"/>
        <v>6.8027059999999997</v>
      </c>
    </row>
    <row r="225" spans="1:4" x14ac:dyDescent="0.25">
      <c r="A225">
        <v>1600</v>
      </c>
      <c r="B225">
        <v>14</v>
      </c>
      <c r="C225">
        <v>6646009</v>
      </c>
      <c r="D225">
        <f t="shared" si="23"/>
        <v>6.6460090000000003</v>
      </c>
    </row>
    <row r="226" spans="1:4" x14ac:dyDescent="0.25">
      <c r="A226">
        <v>1600</v>
      </c>
      <c r="B226">
        <v>14</v>
      </c>
      <c r="C226">
        <v>6639911</v>
      </c>
      <c r="D226">
        <f t="shared" si="23"/>
        <v>6.6399109999999997</v>
      </c>
    </row>
    <row r="227" spans="1:4" x14ac:dyDescent="0.25">
      <c r="A227">
        <v>1600</v>
      </c>
      <c r="B227">
        <v>14</v>
      </c>
      <c r="C227">
        <v>6611602</v>
      </c>
      <c r="D227">
        <f t="shared" si="23"/>
        <v>6.6116020000000004</v>
      </c>
    </row>
    <row r="228" spans="1:4" x14ac:dyDescent="0.25">
      <c r="A228">
        <v>1600</v>
      </c>
      <c r="B228">
        <v>16</v>
      </c>
      <c r="C228">
        <v>6327832</v>
      </c>
      <c r="D228">
        <f t="shared" si="23"/>
        <v>6.3278319999999999</v>
      </c>
    </row>
    <row r="229" spans="1:4" x14ac:dyDescent="0.25">
      <c r="A229">
        <v>1600</v>
      </c>
      <c r="B229">
        <v>16</v>
      </c>
      <c r="C229">
        <v>6344455</v>
      </c>
      <c r="D229">
        <f t="shared" si="23"/>
        <v>6.344455</v>
      </c>
    </row>
    <row r="230" spans="1:4" x14ac:dyDescent="0.25">
      <c r="A230">
        <v>1600</v>
      </c>
      <c r="B230">
        <v>16</v>
      </c>
      <c r="C230">
        <v>6238781</v>
      </c>
      <c r="D230">
        <f t="shared" si="23"/>
        <v>6.2387810000000004</v>
      </c>
    </row>
    <row r="231" spans="1:4" x14ac:dyDescent="0.25">
      <c r="A231">
        <v>1600</v>
      </c>
      <c r="B231">
        <v>16</v>
      </c>
      <c r="C231">
        <v>6278978</v>
      </c>
      <c r="D231">
        <f t="shared" si="23"/>
        <v>6.2789780000000004</v>
      </c>
    </row>
    <row r="232" spans="1:4" x14ac:dyDescent="0.25">
      <c r="A232">
        <v>1600</v>
      </c>
      <c r="B232">
        <v>16</v>
      </c>
      <c r="C232">
        <v>6302265</v>
      </c>
      <c r="D232">
        <f t="shared" si="23"/>
        <v>6.3022650000000002</v>
      </c>
    </row>
    <row r="233" spans="1:4" x14ac:dyDescent="0.25">
      <c r="A233">
        <v>2000</v>
      </c>
      <c r="B233">
        <v>2</v>
      </c>
      <c r="C233">
        <v>49181944</v>
      </c>
      <c r="D233">
        <f t="shared" si="23"/>
        <v>49.181944000000001</v>
      </c>
    </row>
    <row r="234" spans="1:4" x14ac:dyDescent="0.25">
      <c r="A234">
        <v>2000</v>
      </c>
      <c r="B234">
        <v>2</v>
      </c>
      <c r="C234">
        <v>49826026</v>
      </c>
      <c r="D234">
        <f t="shared" si="23"/>
        <v>49.826025999999999</v>
      </c>
    </row>
    <row r="235" spans="1:4" x14ac:dyDescent="0.25">
      <c r="A235">
        <v>2000</v>
      </c>
      <c r="B235">
        <v>2</v>
      </c>
      <c r="C235">
        <v>49230984</v>
      </c>
      <c r="D235">
        <f t="shared" si="23"/>
        <v>49.230983999999999</v>
      </c>
    </row>
    <row r="236" spans="1:4" x14ac:dyDescent="0.25">
      <c r="A236">
        <v>2000</v>
      </c>
      <c r="B236">
        <v>2</v>
      </c>
      <c r="C236">
        <v>49967881</v>
      </c>
      <c r="D236">
        <f t="shared" si="23"/>
        <v>49.967880999999998</v>
      </c>
    </row>
    <row r="237" spans="1:4" x14ac:dyDescent="0.25">
      <c r="A237">
        <v>2000</v>
      </c>
      <c r="B237">
        <v>2</v>
      </c>
      <c r="C237">
        <v>49386085</v>
      </c>
      <c r="D237">
        <f t="shared" si="23"/>
        <v>49.386085000000001</v>
      </c>
    </row>
    <row r="238" spans="1:4" x14ac:dyDescent="0.25">
      <c r="A238">
        <v>2000</v>
      </c>
      <c r="B238">
        <v>4</v>
      </c>
      <c r="C238">
        <v>25979363</v>
      </c>
      <c r="D238">
        <f t="shared" si="23"/>
        <v>25.979362999999999</v>
      </c>
    </row>
    <row r="239" spans="1:4" x14ac:dyDescent="0.25">
      <c r="A239">
        <v>2000</v>
      </c>
      <c r="B239">
        <v>4</v>
      </c>
      <c r="C239">
        <v>26664005</v>
      </c>
      <c r="D239">
        <f t="shared" si="23"/>
        <v>26.664005</v>
      </c>
    </row>
    <row r="240" spans="1:4" x14ac:dyDescent="0.25">
      <c r="A240">
        <v>2000</v>
      </c>
      <c r="B240">
        <v>4</v>
      </c>
      <c r="C240">
        <v>26038789</v>
      </c>
      <c r="D240">
        <f t="shared" si="23"/>
        <v>26.038789000000001</v>
      </c>
    </row>
    <row r="241" spans="1:4" x14ac:dyDescent="0.25">
      <c r="A241">
        <v>2000</v>
      </c>
      <c r="B241">
        <v>4</v>
      </c>
      <c r="C241">
        <v>26039382</v>
      </c>
      <c r="D241">
        <f t="shared" si="23"/>
        <v>26.039382</v>
      </c>
    </row>
    <row r="242" spans="1:4" x14ac:dyDescent="0.25">
      <c r="A242">
        <v>2000</v>
      </c>
      <c r="B242">
        <v>4</v>
      </c>
      <c r="C242">
        <v>26915845</v>
      </c>
      <c r="D242">
        <f t="shared" si="23"/>
        <v>26.915845000000001</v>
      </c>
    </row>
    <row r="243" spans="1:4" x14ac:dyDescent="0.25">
      <c r="A243">
        <v>2000</v>
      </c>
      <c r="B243">
        <v>6</v>
      </c>
      <c r="C243">
        <v>17493467</v>
      </c>
      <c r="D243">
        <f t="shared" si="23"/>
        <v>17.493466999999999</v>
      </c>
    </row>
    <row r="244" spans="1:4" x14ac:dyDescent="0.25">
      <c r="A244">
        <v>2000</v>
      </c>
      <c r="B244">
        <v>6</v>
      </c>
      <c r="C244">
        <v>17475997</v>
      </c>
      <c r="D244">
        <f t="shared" si="23"/>
        <v>17.475997</v>
      </c>
    </row>
    <row r="245" spans="1:4" x14ac:dyDescent="0.25">
      <c r="A245">
        <v>2000</v>
      </c>
      <c r="B245">
        <v>6</v>
      </c>
      <c r="C245">
        <v>18168129</v>
      </c>
      <c r="D245">
        <f t="shared" si="23"/>
        <v>18.168129</v>
      </c>
    </row>
    <row r="246" spans="1:4" x14ac:dyDescent="0.25">
      <c r="A246">
        <v>2000</v>
      </c>
      <c r="B246">
        <v>6</v>
      </c>
      <c r="C246">
        <v>17525913</v>
      </c>
      <c r="D246">
        <f t="shared" si="23"/>
        <v>17.525912999999999</v>
      </c>
    </row>
    <row r="247" spans="1:4" x14ac:dyDescent="0.25">
      <c r="A247">
        <v>2000</v>
      </c>
      <c r="B247">
        <v>6</v>
      </c>
      <c r="C247">
        <v>17497227</v>
      </c>
      <c r="D247">
        <f t="shared" si="23"/>
        <v>17.497226999999999</v>
      </c>
    </row>
    <row r="248" spans="1:4" x14ac:dyDescent="0.25">
      <c r="A248">
        <v>2000</v>
      </c>
      <c r="B248">
        <v>8</v>
      </c>
      <c r="C248">
        <v>15762669</v>
      </c>
      <c r="D248">
        <f t="shared" si="23"/>
        <v>15.762669000000001</v>
      </c>
    </row>
    <row r="249" spans="1:4" x14ac:dyDescent="0.25">
      <c r="A249">
        <v>2000</v>
      </c>
      <c r="B249">
        <v>8</v>
      </c>
      <c r="C249">
        <v>16784945</v>
      </c>
      <c r="D249">
        <f t="shared" si="23"/>
        <v>16.784945</v>
      </c>
    </row>
    <row r="250" spans="1:4" x14ac:dyDescent="0.25">
      <c r="A250">
        <v>2000</v>
      </c>
      <c r="B250">
        <v>8</v>
      </c>
      <c r="C250">
        <v>17413344</v>
      </c>
      <c r="D250">
        <f t="shared" si="23"/>
        <v>17.413343999999999</v>
      </c>
    </row>
    <row r="251" spans="1:4" x14ac:dyDescent="0.25">
      <c r="A251">
        <v>2000</v>
      </c>
      <c r="B251">
        <v>8</v>
      </c>
      <c r="C251">
        <v>18234122</v>
      </c>
      <c r="D251">
        <f t="shared" si="23"/>
        <v>18.234121999999999</v>
      </c>
    </row>
    <row r="252" spans="1:4" x14ac:dyDescent="0.25">
      <c r="A252">
        <v>2000</v>
      </c>
      <c r="B252">
        <v>8</v>
      </c>
      <c r="C252">
        <v>15873270</v>
      </c>
      <c r="D252">
        <f t="shared" si="23"/>
        <v>15.87327</v>
      </c>
    </row>
    <row r="253" spans="1:4" x14ac:dyDescent="0.25">
      <c r="A253">
        <v>2000</v>
      </c>
      <c r="B253">
        <v>10</v>
      </c>
      <c r="C253">
        <v>14685556</v>
      </c>
      <c r="D253">
        <f t="shared" si="23"/>
        <v>14.685556</v>
      </c>
    </row>
    <row r="254" spans="1:4" x14ac:dyDescent="0.25">
      <c r="A254">
        <v>2000</v>
      </c>
      <c r="B254">
        <v>10</v>
      </c>
      <c r="C254">
        <v>14647022</v>
      </c>
      <c r="D254">
        <f t="shared" si="23"/>
        <v>14.647022</v>
      </c>
    </row>
    <row r="255" spans="1:4" x14ac:dyDescent="0.25">
      <c r="A255">
        <v>2000</v>
      </c>
      <c r="B255">
        <v>10</v>
      </c>
      <c r="C255">
        <v>14258722</v>
      </c>
      <c r="D255">
        <f t="shared" si="23"/>
        <v>14.258722000000001</v>
      </c>
    </row>
    <row r="256" spans="1:4" x14ac:dyDescent="0.25">
      <c r="A256">
        <v>2000</v>
      </c>
      <c r="B256">
        <v>10</v>
      </c>
      <c r="C256">
        <v>14359989</v>
      </c>
      <c r="D256">
        <f t="shared" si="23"/>
        <v>14.359989000000001</v>
      </c>
    </row>
    <row r="257" spans="1:4" x14ac:dyDescent="0.25">
      <c r="A257">
        <v>2000</v>
      </c>
      <c r="B257">
        <v>10</v>
      </c>
      <c r="C257">
        <v>14482347</v>
      </c>
      <c r="D257">
        <f t="shared" si="23"/>
        <v>14.482347000000001</v>
      </c>
    </row>
    <row r="258" spans="1:4" x14ac:dyDescent="0.25">
      <c r="A258">
        <v>2000</v>
      </c>
      <c r="B258">
        <v>12</v>
      </c>
      <c r="C258">
        <v>13672716</v>
      </c>
      <c r="D258">
        <f t="shared" si="23"/>
        <v>13.672715999999999</v>
      </c>
    </row>
    <row r="259" spans="1:4" x14ac:dyDescent="0.25">
      <c r="A259">
        <v>2000</v>
      </c>
      <c r="B259">
        <v>12</v>
      </c>
      <c r="C259">
        <v>13251773</v>
      </c>
      <c r="D259">
        <f t="shared" si="23"/>
        <v>13.251773</v>
      </c>
    </row>
    <row r="260" spans="1:4" x14ac:dyDescent="0.25">
      <c r="A260">
        <v>2000</v>
      </c>
      <c r="B260">
        <v>12</v>
      </c>
      <c r="C260">
        <v>13516275</v>
      </c>
      <c r="D260">
        <f t="shared" si="23"/>
        <v>13.516275</v>
      </c>
    </row>
    <row r="261" spans="1:4" x14ac:dyDescent="0.25">
      <c r="A261">
        <v>2000</v>
      </c>
      <c r="B261">
        <v>12</v>
      </c>
      <c r="C261">
        <v>13379193</v>
      </c>
      <c r="D261">
        <f t="shared" si="23"/>
        <v>13.379193000000001</v>
      </c>
    </row>
    <row r="262" spans="1:4" x14ac:dyDescent="0.25">
      <c r="A262">
        <v>2000</v>
      </c>
      <c r="B262">
        <v>12</v>
      </c>
      <c r="C262">
        <v>13146983</v>
      </c>
      <c r="D262">
        <f t="shared" si="23"/>
        <v>13.146983000000001</v>
      </c>
    </row>
    <row r="263" spans="1:4" x14ac:dyDescent="0.25">
      <c r="A263">
        <v>2000</v>
      </c>
      <c r="B263">
        <v>14</v>
      </c>
      <c r="C263">
        <v>13642538</v>
      </c>
      <c r="D263">
        <f t="shared" si="23"/>
        <v>13.642538</v>
      </c>
    </row>
    <row r="264" spans="1:4" x14ac:dyDescent="0.25">
      <c r="A264">
        <v>2000</v>
      </c>
      <c r="B264">
        <v>14</v>
      </c>
      <c r="C264">
        <v>13225341</v>
      </c>
      <c r="D264">
        <f t="shared" si="23"/>
        <v>13.225341</v>
      </c>
    </row>
    <row r="265" spans="1:4" x14ac:dyDescent="0.25">
      <c r="A265">
        <v>2000</v>
      </c>
      <c r="B265">
        <v>14</v>
      </c>
      <c r="C265">
        <v>12947845</v>
      </c>
      <c r="D265">
        <f t="shared" si="23"/>
        <v>12.947844999999999</v>
      </c>
    </row>
    <row r="266" spans="1:4" x14ac:dyDescent="0.25">
      <c r="A266">
        <v>2000</v>
      </c>
      <c r="B266">
        <v>14</v>
      </c>
      <c r="C266">
        <v>13045587</v>
      </c>
      <c r="D266">
        <f t="shared" ref="D266:D329" si="24">C266/1000000</f>
        <v>13.045586999999999</v>
      </c>
    </row>
    <row r="267" spans="1:4" x14ac:dyDescent="0.25">
      <c r="A267">
        <v>2000</v>
      </c>
      <c r="B267">
        <v>14</v>
      </c>
      <c r="C267">
        <v>13000022</v>
      </c>
      <c r="D267">
        <f t="shared" si="24"/>
        <v>13.000022</v>
      </c>
    </row>
    <row r="268" spans="1:4" x14ac:dyDescent="0.25">
      <c r="A268">
        <v>2000</v>
      </c>
      <c r="B268">
        <v>16</v>
      </c>
      <c r="C268">
        <v>12974245</v>
      </c>
      <c r="D268">
        <f t="shared" si="24"/>
        <v>12.974245</v>
      </c>
    </row>
    <row r="269" spans="1:4" x14ac:dyDescent="0.25">
      <c r="A269">
        <v>2000</v>
      </c>
      <c r="B269">
        <v>16</v>
      </c>
      <c r="C269">
        <v>12363552</v>
      </c>
      <c r="D269">
        <f t="shared" si="24"/>
        <v>12.363552</v>
      </c>
    </row>
    <row r="270" spans="1:4" x14ac:dyDescent="0.25">
      <c r="A270">
        <v>2000</v>
      </c>
      <c r="B270">
        <v>16</v>
      </c>
      <c r="C270">
        <v>12545818</v>
      </c>
      <c r="D270">
        <f t="shared" si="24"/>
        <v>12.545818000000001</v>
      </c>
    </row>
    <row r="271" spans="1:4" x14ac:dyDescent="0.25">
      <c r="A271">
        <v>2000</v>
      </c>
      <c r="B271">
        <v>16</v>
      </c>
      <c r="C271">
        <v>12507493</v>
      </c>
      <c r="D271">
        <f t="shared" si="24"/>
        <v>12.507493</v>
      </c>
    </row>
    <row r="272" spans="1:4" x14ac:dyDescent="0.25">
      <c r="A272">
        <v>2000</v>
      </c>
      <c r="B272">
        <v>16</v>
      </c>
      <c r="C272">
        <v>12504625</v>
      </c>
      <c r="D272">
        <f t="shared" si="24"/>
        <v>12.504625000000001</v>
      </c>
    </row>
    <row r="273" spans="1:4" x14ac:dyDescent="0.25">
      <c r="A273">
        <v>2400</v>
      </c>
      <c r="B273">
        <v>2</v>
      </c>
      <c r="C273">
        <v>85653768</v>
      </c>
      <c r="D273">
        <f t="shared" si="24"/>
        <v>85.653767999999999</v>
      </c>
    </row>
    <row r="274" spans="1:4" x14ac:dyDescent="0.25">
      <c r="A274">
        <v>2400</v>
      </c>
      <c r="B274">
        <v>2</v>
      </c>
      <c r="C274">
        <v>85582263</v>
      </c>
      <c r="D274">
        <f t="shared" si="24"/>
        <v>85.582262999999998</v>
      </c>
    </row>
    <row r="275" spans="1:4" x14ac:dyDescent="0.25">
      <c r="A275">
        <v>2400</v>
      </c>
      <c r="B275">
        <v>2</v>
      </c>
      <c r="C275">
        <v>85710402</v>
      </c>
      <c r="D275">
        <f t="shared" si="24"/>
        <v>85.710402000000002</v>
      </c>
    </row>
    <row r="276" spans="1:4" x14ac:dyDescent="0.25">
      <c r="A276">
        <v>2400</v>
      </c>
      <c r="B276">
        <v>2</v>
      </c>
      <c r="C276">
        <v>85558619</v>
      </c>
      <c r="D276">
        <f t="shared" si="24"/>
        <v>85.558618999999993</v>
      </c>
    </row>
    <row r="277" spans="1:4" x14ac:dyDescent="0.25">
      <c r="A277">
        <v>2400</v>
      </c>
      <c r="B277">
        <v>2</v>
      </c>
      <c r="C277">
        <v>85846815</v>
      </c>
      <c r="D277">
        <f t="shared" si="24"/>
        <v>85.846815000000007</v>
      </c>
    </row>
    <row r="278" spans="1:4" x14ac:dyDescent="0.25">
      <c r="A278">
        <v>2400</v>
      </c>
      <c r="B278">
        <v>4</v>
      </c>
      <c r="C278">
        <v>47175758</v>
      </c>
      <c r="D278">
        <f t="shared" si="24"/>
        <v>47.175758000000002</v>
      </c>
    </row>
    <row r="279" spans="1:4" x14ac:dyDescent="0.25">
      <c r="A279">
        <v>2400</v>
      </c>
      <c r="B279">
        <v>4</v>
      </c>
      <c r="C279">
        <v>45376389</v>
      </c>
      <c r="D279">
        <f t="shared" si="24"/>
        <v>45.376389000000003</v>
      </c>
    </row>
    <row r="280" spans="1:4" x14ac:dyDescent="0.25">
      <c r="A280">
        <v>2400</v>
      </c>
      <c r="B280">
        <v>4</v>
      </c>
      <c r="C280">
        <v>47125877</v>
      </c>
      <c r="D280">
        <f t="shared" si="24"/>
        <v>47.125877000000003</v>
      </c>
    </row>
    <row r="281" spans="1:4" x14ac:dyDescent="0.25">
      <c r="A281">
        <v>2400</v>
      </c>
      <c r="B281">
        <v>4</v>
      </c>
      <c r="C281">
        <v>45418840</v>
      </c>
      <c r="D281">
        <f t="shared" si="24"/>
        <v>45.418840000000003</v>
      </c>
    </row>
    <row r="282" spans="1:4" x14ac:dyDescent="0.25">
      <c r="A282">
        <v>2400</v>
      </c>
      <c r="B282">
        <v>4</v>
      </c>
      <c r="C282">
        <v>47191217</v>
      </c>
      <c r="D282">
        <f t="shared" si="24"/>
        <v>47.191217000000002</v>
      </c>
    </row>
    <row r="283" spans="1:4" x14ac:dyDescent="0.25">
      <c r="A283">
        <v>2400</v>
      </c>
      <c r="B283">
        <v>6</v>
      </c>
      <c r="C283">
        <v>30979711</v>
      </c>
      <c r="D283">
        <f t="shared" si="24"/>
        <v>30.979711000000002</v>
      </c>
    </row>
    <row r="284" spans="1:4" x14ac:dyDescent="0.25">
      <c r="A284">
        <v>2400</v>
      </c>
      <c r="B284">
        <v>6</v>
      </c>
      <c r="C284">
        <v>32356317</v>
      </c>
      <c r="D284">
        <f t="shared" si="24"/>
        <v>32.356316999999997</v>
      </c>
    </row>
    <row r="285" spans="1:4" x14ac:dyDescent="0.25">
      <c r="A285">
        <v>2400</v>
      </c>
      <c r="B285">
        <v>6</v>
      </c>
      <c r="C285">
        <v>32625013</v>
      </c>
      <c r="D285">
        <f t="shared" si="24"/>
        <v>32.625013000000003</v>
      </c>
    </row>
    <row r="286" spans="1:4" x14ac:dyDescent="0.25">
      <c r="A286">
        <v>2400</v>
      </c>
      <c r="B286">
        <v>6</v>
      </c>
      <c r="C286">
        <v>32733633</v>
      </c>
      <c r="D286">
        <f t="shared" si="24"/>
        <v>32.733632999999998</v>
      </c>
    </row>
    <row r="287" spans="1:4" x14ac:dyDescent="0.25">
      <c r="A287">
        <v>2400</v>
      </c>
      <c r="B287">
        <v>6</v>
      </c>
      <c r="C287">
        <v>30922070</v>
      </c>
      <c r="D287">
        <f t="shared" si="24"/>
        <v>30.922070000000001</v>
      </c>
    </row>
    <row r="288" spans="1:4" x14ac:dyDescent="0.25">
      <c r="A288">
        <v>2400</v>
      </c>
      <c r="B288">
        <v>8</v>
      </c>
      <c r="C288">
        <v>28958557</v>
      </c>
      <c r="D288">
        <f t="shared" si="24"/>
        <v>28.958556999999999</v>
      </c>
    </row>
    <row r="289" spans="1:4" x14ac:dyDescent="0.25">
      <c r="A289">
        <v>2400</v>
      </c>
      <c r="B289">
        <v>8</v>
      </c>
      <c r="C289">
        <v>27522992</v>
      </c>
      <c r="D289">
        <f t="shared" si="24"/>
        <v>27.522991999999999</v>
      </c>
    </row>
    <row r="290" spans="1:4" x14ac:dyDescent="0.25">
      <c r="A290">
        <v>2400</v>
      </c>
      <c r="B290">
        <v>8</v>
      </c>
      <c r="C290">
        <v>27112146</v>
      </c>
      <c r="D290">
        <f t="shared" si="24"/>
        <v>27.112145999999999</v>
      </c>
    </row>
    <row r="291" spans="1:4" x14ac:dyDescent="0.25">
      <c r="A291">
        <v>2400</v>
      </c>
      <c r="B291">
        <v>8</v>
      </c>
      <c r="C291">
        <v>28530423</v>
      </c>
      <c r="D291">
        <f t="shared" si="24"/>
        <v>28.530422999999999</v>
      </c>
    </row>
    <row r="292" spans="1:4" x14ac:dyDescent="0.25">
      <c r="A292">
        <v>2400</v>
      </c>
      <c r="B292">
        <v>8</v>
      </c>
      <c r="C292">
        <v>27553026</v>
      </c>
      <c r="D292">
        <f t="shared" si="24"/>
        <v>27.553025999999999</v>
      </c>
    </row>
    <row r="293" spans="1:4" x14ac:dyDescent="0.25">
      <c r="A293">
        <v>2400</v>
      </c>
      <c r="B293">
        <v>10</v>
      </c>
      <c r="C293">
        <v>24957081</v>
      </c>
      <c r="D293">
        <f t="shared" si="24"/>
        <v>24.957080999999999</v>
      </c>
    </row>
    <row r="294" spans="1:4" x14ac:dyDescent="0.25">
      <c r="A294">
        <v>2400</v>
      </c>
      <c r="B294">
        <v>10</v>
      </c>
      <c r="C294">
        <v>26147333</v>
      </c>
      <c r="D294">
        <f t="shared" si="24"/>
        <v>26.147333</v>
      </c>
    </row>
    <row r="295" spans="1:4" x14ac:dyDescent="0.25">
      <c r="A295">
        <v>2400</v>
      </c>
      <c r="B295">
        <v>10</v>
      </c>
      <c r="C295">
        <v>24284083</v>
      </c>
      <c r="D295">
        <f t="shared" si="24"/>
        <v>24.284082999999999</v>
      </c>
    </row>
    <row r="296" spans="1:4" x14ac:dyDescent="0.25">
      <c r="A296">
        <v>2400</v>
      </c>
      <c r="B296">
        <v>10</v>
      </c>
      <c r="C296">
        <v>24630548</v>
      </c>
      <c r="D296">
        <f t="shared" si="24"/>
        <v>24.630548000000001</v>
      </c>
    </row>
    <row r="297" spans="1:4" x14ac:dyDescent="0.25">
      <c r="A297">
        <v>2400</v>
      </c>
      <c r="B297">
        <v>10</v>
      </c>
      <c r="C297">
        <v>26212086</v>
      </c>
      <c r="D297">
        <f t="shared" si="24"/>
        <v>26.212085999999999</v>
      </c>
    </row>
    <row r="298" spans="1:4" x14ac:dyDescent="0.25">
      <c r="A298">
        <v>2400</v>
      </c>
      <c r="B298">
        <v>12</v>
      </c>
      <c r="C298">
        <v>23186956</v>
      </c>
      <c r="D298">
        <f t="shared" si="24"/>
        <v>23.186955999999999</v>
      </c>
    </row>
    <row r="299" spans="1:4" x14ac:dyDescent="0.25">
      <c r="A299">
        <v>2400</v>
      </c>
      <c r="B299">
        <v>12</v>
      </c>
      <c r="C299">
        <v>22756107</v>
      </c>
      <c r="D299">
        <f t="shared" si="24"/>
        <v>22.756107</v>
      </c>
    </row>
    <row r="300" spans="1:4" x14ac:dyDescent="0.25">
      <c r="A300">
        <v>2400</v>
      </c>
      <c r="B300">
        <v>12</v>
      </c>
      <c r="C300">
        <v>23780184</v>
      </c>
      <c r="D300">
        <f t="shared" si="24"/>
        <v>23.780183999999998</v>
      </c>
    </row>
    <row r="301" spans="1:4" x14ac:dyDescent="0.25">
      <c r="A301">
        <v>2400</v>
      </c>
      <c r="B301">
        <v>12</v>
      </c>
      <c r="C301">
        <v>22815912</v>
      </c>
      <c r="D301">
        <f t="shared" si="24"/>
        <v>22.815912000000001</v>
      </c>
    </row>
    <row r="302" spans="1:4" x14ac:dyDescent="0.25">
      <c r="A302">
        <v>2400</v>
      </c>
      <c r="B302">
        <v>12</v>
      </c>
      <c r="C302">
        <v>23164364</v>
      </c>
      <c r="D302">
        <f t="shared" si="24"/>
        <v>23.164363999999999</v>
      </c>
    </row>
    <row r="303" spans="1:4" x14ac:dyDescent="0.25">
      <c r="A303">
        <v>2400</v>
      </c>
      <c r="B303">
        <v>14</v>
      </c>
      <c r="C303">
        <v>23291164</v>
      </c>
      <c r="D303">
        <f t="shared" si="24"/>
        <v>23.291163999999998</v>
      </c>
    </row>
    <row r="304" spans="1:4" x14ac:dyDescent="0.25">
      <c r="A304">
        <v>2400</v>
      </c>
      <c r="B304">
        <v>14</v>
      </c>
      <c r="C304">
        <v>23456120</v>
      </c>
      <c r="D304">
        <f t="shared" si="24"/>
        <v>23.456119999999999</v>
      </c>
    </row>
    <row r="305" spans="1:4" x14ac:dyDescent="0.25">
      <c r="A305">
        <v>2400</v>
      </c>
      <c r="B305">
        <v>14</v>
      </c>
      <c r="C305">
        <v>22777991</v>
      </c>
      <c r="D305">
        <f t="shared" si="24"/>
        <v>22.777991</v>
      </c>
    </row>
    <row r="306" spans="1:4" x14ac:dyDescent="0.25">
      <c r="A306">
        <v>2400</v>
      </c>
      <c r="B306">
        <v>14</v>
      </c>
      <c r="C306">
        <v>23767681</v>
      </c>
      <c r="D306">
        <f t="shared" si="24"/>
        <v>23.767681</v>
      </c>
    </row>
    <row r="307" spans="1:4" x14ac:dyDescent="0.25">
      <c r="A307">
        <v>2400</v>
      </c>
      <c r="B307">
        <v>14</v>
      </c>
      <c r="C307">
        <v>22871572</v>
      </c>
      <c r="D307">
        <f t="shared" si="24"/>
        <v>22.871572</v>
      </c>
    </row>
    <row r="308" spans="1:4" x14ac:dyDescent="0.25">
      <c r="A308">
        <v>2400</v>
      </c>
      <c r="B308">
        <v>16</v>
      </c>
      <c r="C308">
        <v>22508751</v>
      </c>
      <c r="D308">
        <f t="shared" si="24"/>
        <v>22.508751</v>
      </c>
    </row>
    <row r="309" spans="1:4" x14ac:dyDescent="0.25">
      <c r="A309">
        <v>2400</v>
      </c>
      <c r="B309">
        <v>16</v>
      </c>
      <c r="C309">
        <v>22526459</v>
      </c>
      <c r="D309">
        <f t="shared" si="24"/>
        <v>22.526458999999999</v>
      </c>
    </row>
    <row r="310" spans="1:4" x14ac:dyDescent="0.25">
      <c r="A310">
        <v>2400</v>
      </c>
      <c r="B310">
        <v>16</v>
      </c>
      <c r="C310">
        <v>22286051</v>
      </c>
      <c r="D310">
        <f t="shared" si="24"/>
        <v>22.286051</v>
      </c>
    </row>
    <row r="311" spans="1:4" x14ac:dyDescent="0.25">
      <c r="A311">
        <v>2400</v>
      </c>
      <c r="B311">
        <v>16</v>
      </c>
      <c r="C311">
        <v>22463178</v>
      </c>
      <c r="D311">
        <f t="shared" si="24"/>
        <v>22.463177999999999</v>
      </c>
    </row>
    <row r="312" spans="1:4" x14ac:dyDescent="0.25">
      <c r="A312">
        <v>2400</v>
      </c>
      <c r="B312">
        <v>16</v>
      </c>
      <c r="C312">
        <v>23197673</v>
      </c>
      <c r="D312">
        <f t="shared" si="24"/>
        <v>23.197673000000002</v>
      </c>
    </row>
    <row r="313" spans="1:4" x14ac:dyDescent="0.25">
      <c r="A313">
        <v>2800</v>
      </c>
      <c r="B313">
        <v>2</v>
      </c>
      <c r="C313">
        <v>138727732</v>
      </c>
      <c r="D313">
        <f t="shared" si="24"/>
        <v>138.727732</v>
      </c>
    </row>
    <row r="314" spans="1:4" x14ac:dyDescent="0.25">
      <c r="A314">
        <v>2800</v>
      </c>
      <c r="B314">
        <v>2</v>
      </c>
      <c r="C314">
        <v>134876105</v>
      </c>
      <c r="D314">
        <f t="shared" si="24"/>
        <v>134.876105</v>
      </c>
    </row>
    <row r="315" spans="1:4" x14ac:dyDescent="0.25">
      <c r="A315">
        <v>2800</v>
      </c>
      <c r="B315">
        <v>2</v>
      </c>
      <c r="C315">
        <v>134501723</v>
      </c>
      <c r="D315">
        <f t="shared" si="24"/>
        <v>134.501723</v>
      </c>
    </row>
    <row r="316" spans="1:4" x14ac:dyDescent="0.25">
      <c r="A316">
        <v>2800</v>
      </c>
      <c r="B316">
        <v>2</v>
      </c>
      <c r="C316">
        <v>134481531</v>
      </c>
      <c r="D316">
        <f t="shared" si="24"/>
        <v>134.48153099999999</v>
      </c>
    </row>
    <row r="317" spans="1:4" x14ac:dyDescent="0.25">
      <c r="A317">
        <v>2800</v>
      </c>
      <c r="B317">
        <v>2</v>
      </c>
      <c r="C317">
        <v>134517416</v>
      </c>
      <c r="D317">
        <f t="shared" si="24"/>
        <v>134.517416</v>
      </c>
    </row>
    <row r="318" spans="1:4" x14ac:dyDescent="0.25">
      <c r="A318">
        <v>2800</v>
      </c>
      <c r="B318">
        <v>4</v>
      </c>
      <c r="C318">
        <v>73775381</v>
      </c>
      <c r="D318">
        <f t="shared" si="24"/>
        <v>73.775380999999996</v>
      </c>
    </row>
    <row r="319" spans="1:4" x14ac:dyDescent="0.25">
      <c r="A319">
        <v>2800</v>
      </c>
      <c r="B319">
        <v>4</v>
      </c>
      <c r="C319">
        <v>73987637</v>
      </c>
      <c r="D319">
        <f t="shared" si="24"/>
        <v>73.987637000000007</v>
      </c>
    </row>
    <row r="320" spans="1:4" x14ac:dyDescent="0.25">
      <c r="A320">
        <v>2800</v>
      </c>
      <c r="B320">
        <v>4</v>
      </c>
      <c r="C320">
        <v>73996721</v>
      </c>
      <c r="D320">
        <f t="shared" si="24"/>
        <v>73.996720999999994</v>
      </c>
    </row>
    <row r="321" spans="1:4" x14ac:dyDescent="0.25">
      <c r="A321">
        <v>2800</v>
      </c>
      <c r="B321">
        <v>4</v>
      </c>
      <c r="C321">
        <v>73889754</v>
      </c>
      <c r="D321">
        <f t="shared" si="24"/>
        <v>73.889753999999996</v>
      </c>
    </row>
    <row r="322" spans="1:4" x14ac:dyDescent="0.25">
      <c r="A322">
        <v>2800</v>
      </c>
      <c r="B322">
        <v>4</v>
      </c>
      <c r="C322">
        <v>74290036</v>
      </c>
      <c r="D322">
        <f t="shared" si="24"/>
        <v>74.290036000000001</v>
      </c>
    </row>
    <row r="323" spans="1:4" x14ac:dyDescent="0.25">
      <c r="A323">
        <v>2800</v>
      </c>
      <c r="B323">
        <v>6</v>
      </c>
      <c r="C323">
        <v>49997534</v>
      </c>
      <c r="D323">
        <f t="shared" si="24"/>
        <v>49.997534000000002</v>
      </c>
    </row>
    <row r="324" spans="1:4" x14ac:dyDescent="0.25">
      <c r="A324">
        <v>2800</v>
      </c>
      <c r="B324">
        <v>6</v>
      </c>
      <c r="C324">
        <v>47248280</v>
      </c>
      <c r="D324">
        <f t="shared" si="24"/>
        <v>47.248280000000001</v>
      </c>
    </row>
    <row r="325" spans="1:4" x14ac:dyDescent="0.25">
      <c r="A325">
        <v>2800</v>
      </c>
      <c r="B325">
        <v>6</v>
      </c>
      <c r="C325">
        <v>49539610</v>
      </c>
      <c r="D325">
        <f t="shared" si="24"/>
        <v>49.539610000000003</v>
      </c>
    </row>
    <row r="326" spans="1:4" x14ac:dyDescent="0.25">
      <c r="A326">
        <v>2800</v>
      </c>
      <c r="B326">
        <v>6</v>
      </c>
      <c r="C326">
        <v>48019595</v>
      </c>
      <c r="D326">
        <f t="shared" si="24"/>
        <v>48.019595000000002</v>
      </c>
    </row>
    <row r="327" spans="1:4" x14ac:dyDescent="0.25">
      <c r="A327">
        <v>2800</v>
      </c>
      <c r="B327">
        <v>6</v>
      </c>
      <c r="C327">
        <v>49602783</v>
      </c>
      <c r="D327">
        <f t="shared" si="24"/>
        <v>49.602783000000002</v>
      </c>
    </row>
    <row r="328" spans="1:4" x14ac:dyDescent="0.25">
      <c r="A328">
        <v>2800</v>
      </c>
      <c r="B328">
        <v>8</v>
      </c>
      <c r="C328">
        <v>50820059</v>
      </c>
      <c r="D328">
        <f t="shared" si="24"/>
        <v>50.820059000000001</v>
      </c>
    </row>
    <row r="329" spans="1:4" x14ac:dyDescent="0.25">
      <c r="A329">
        <v>2800</v>
      </c>
      <c r="B329">
        <v>8</v>
      </c>
      <c r="C329">
        <v>47130861</v>
      </c>
      <c r="D329">
        <f t="shared" si="24"/>
        <v>47.130861000000003</v>
      </c>
    </row>
    <row r="330" spans="1:4" x14ac:dyDescent="0.25">
      <c r="A330">
        <v>2800</v>
      </c>
      <c r="B330">
        <v>8</v>
      </c>
      <c r="C330">
        <v>43617763</v>
      </c>
      <c r="D330">
        <f t="shared" ref="D330:D393" si="25">C330/1000000</f>
        <v>43.617762999999997</v>
      </c>
    </row>
    <row r="331" spans="1:4" x14ac:dyDescent="0.25">
      <c r="A331">
        <v>2800</v>
      </c>
      <c r="B331">
        <v>8</v>
      </c>
      <c r="C331">
        <v>45549986</v>
      </c>
      <c r="D331">
        <f t="shared" si="25"/>
        <v>45.549985999999997</v>
      </c>
    </row>
    <row r="332" spans="1:4" x14ac:dyDescent="0.25">
      <c r="A332">
        <v>2800</v>
      </c>
      <c r="B332">
        <v>8</v>
      </c>
      <c r="C332">
        <v>45279295</v>
      </c>
      <c r="D332">
        <f t="shared" si="25"/>
        <v>45.279294999999998</v>
      </c>
    </row>
    <row r="333" spans="1:4" x14ac:dyDescent="0.25">
      <c r="A333">
        <v>2800</v>
      </c>
      <c r="B333">
        <v>10</v>
      </c>
      <c r="C333">
        <v>40188174</v>
      </c>
      <c r="D333">
        <f t="shared" si="25"/>
        <v>40.188173999999997</v>
      </c>
    </row>
    <row r="334" spans="1:4" x14ac:dyDescent="0.25">
      <c r="A334">
        <v>2800</v>
      </c>
      <c r="B334">
        <v>10</v>
      </c>
      <c r="C334">
        <v>38392937</v>
      </c>
      <c r="D334">
        <f t="shared" si="25"/>
        <v>38.392937000000003</v>
      </c>
    </row>
    <row r="335" spans="1:4" x14ac:dyDescent="0.25">
      <c r="A335">
        <v>2800</v>
      </c>
      <c r="B335">
        <v>10</v>
      </c>
      <c r="C335">
        <v>41487545</v>
      </c>
      <c r="D335">
        <f t="shared" si="25"/>
        <v>41.487544999999997</v>
      </c>
    </row>
    <row r="336" spans="1:4" x14ac:dyDescent="0.25">
      <c r="A336">
        <v>2800</v>
      </c>
      <c r="B336">
        <v>10</v>
      </c>
      <c r="C336">
        <v>38035950</v>
      </c>
      <c r="D336">
        <f t="shared" si="25"/>
        <v>38.03595</v>
      </c>
    </row>
    <row r="337" spans="1:4" x14ac:dyDescent="0.25">
      <c r="A337">
        <v>2800</v>
      </c>
      <c r="B337">
        <v>10</v>
      </c>
      <c r="C337">
        <v>40249782</v>
      </c>
      <c r="D337">
        <f t="shared" si="25"/>
        <v>40.249782000000003</v>
      </c>
    </row>
    <row r="338" spans="1:4" x14ac:dyDescent="0.25">
      <c r="A338">
        <v>2800</v>
      </c>
      <c r="B338">
        <v>12</v>
      </c>
      <c r="C338">
        <v>36376429</v>
      </c>
      <c r="D338">
        <f t="shared" si="25"/>
        <v>36.376429000000002</v>
      </c>
    </row>
    <row r="339" spans="1:4" x14ac:dyDescent="0.25">
      <c r="A339">
        <v>2800</v>
      </c>
      <c r="B339">
        <v>12</v>
      </c>
      <c r="C339">
        <v>37577399</v>
      </c>
      <c r="D339">
        <f t="shared" si="25"/>
        <v>37.577399</v>
      </c>
    </row>
    <row r="340" spans="1:4" x14ac:dyDescent="0.25">
      <c r="A340">
        <v>2800</v>
      </c>
      <c r="B340">
        <v>12</v>
      </c>
      <c r="C340">
        <v>35936126</v>
      </c>
      <c r="D340">
        <f t="shared" si="25"/>
        <v>35.936126000000002</v>
      </c>
    </row>
    <row r="341" spans="1:4" x14ac:dyDescent="0.25">
      <c r="A341">
        <v>2800</v>
      </c>
      <c r="B341">
        <v>12</v>
      </c>
      <c r="C341">
        <v>37457245</v>
      </c>
      <c r="D341">
        <f t="shared" si="25"/>
        <v>37.457245</v>
      </c>
    </row>
    <row r="342" spans="1:4" x14ac:dyDescent="0.25">
      <c r="A342">
        <v>2800</v>
      </c>
      <c r="B342">
        <v>12</v>
      </c>
      <c r="C342">
        <v>35290180</v>
      </c>
      <c r="D342">
        <f t="shared" si="25"/>
        <v>35.290179999999999</v>
      </c>
    </row>
    <row r="343" spans="1:4" x14ac:dyDescent="0.25">
      <c r="A343">
        <v>2800</v>
      </c>
      <c r="B343">
        <v>14</v>
      </c>
      <c r="C343">
        <v>39275177</v>
      </c>
      <c r="D343">
        <f t="shared" si="25"/>
        <v>39.275176999999999</v>
      </c>
    </row>
    <row r="344" spans="1:4" x14ac:dyDescent="0.25">
      <c r="A344">
        <v>2800</v>
      </c>
      <c r="B344">
        <v>14</v>
      </c>
      <c r="C344">
        <v>36898442</v>
      </c>
      <c r="D344">
        <f t="shared" si="25"/>
        <v>36.898442000000003</v>
      </c>
    </row>
    <row r="345" spans="1:4" x14ac:dyDescent="0.25">
      <c r="A345">
        <v>2800</v>
      </c>
      <c r="B345">
        <v>14</v>
      </c>
      <c r="C345">
        <v>38579703</v>
      </c>
      <c r="D345">
        <f t="shared" si="25"/>
        <v>38.579703000000002</v>
      </c>
    </row>
    <row r="346" spans="1:4" x14ac:dyDescent="0.25">
      <c r="A346">
        <v>2800</v>
      </c>
      <c r="B346">
        <v>14</v>
      </c>
      <c r="C346">
        <v>36938849</v>
      </c>
      <c r="D346">
        <f t="shared" si="25"/>
        <v>36.938848999999998</v>
      </c>
    </row>
    <row r="347" spans="1:4" x14ac:dyDescent="0.25">
      <c r="A347">
        <v>2800</v>
      </c>
      <c r="B347">
        <v>14</v>
      </c>
      <c r="C347">
        <v>38845154</v>
      </c>
      <c r="D347">
        <f t="shared" si="25"/>
        <v>38.845154000000001</v>
      </c>
    </row>
    <row r="348" spans="1:4" x14ac:dyDescent="0.25">
      <c r="A348">
        <v>2800</v>
      </c>
      <c r="B348">
        <v>16</v>
      </c>
      <c r="C348">
        <v>34939230</v>
      </c>
      <c r="D348">
        <f t="shared" si="25"/>
        <v>34.939230000000002</v>
      </c>
    </row>
    <row r="349" spans="1:4" x14ac:dyDescent="0.25">
      <c r="A349">
        <v>2800</v>
      </c>
      <c r="B349">
        <v>16</v>
      </c>
      <c r="C349">
        <v>37632764</v>
      </c>
      <c r="D349">
        <f t="shared" si="25"/>
        <v>37.632764000000002</v>
      </c>
    </row>
    <row r="350" spans="1:4" x14ac:dyDescent="0.25">
      <c r="A350">
        <v>2800</v>
      </c>
      <c r="B350">
        <v>16</v>
      </c>
      <c r="C350">
        <v>35331404</v>
      </c>
      <c r="D350">
        <f t="shared" si="25"/>
        <v>35.331403999999999</v>
      </c>
    </row>
    <row r="351" spans="1:4" x14ac:dyDescent="0.25">
      <c r="A351">
        <v>2800</v>
      </c>
      <c r="B351">
        <v>16</v>
      </c>
      <c r="C351">
        <v>37091082</v>
      </c>
      <c r="D351">
        <f t="shared" si="25"/>
        <v>37.091082</v>
      </c>
    </row>
    <row r="352" spans="1:4" x14ac:dyDescent="0.25">
      <c r="A352">
        <v>2800</v>
      </c>
      <c r="B352">
        <v>16</v>
      </c>
      <c r="C352">
        <v>35229180</v>
      </c>
      <c r="D352">
        <f t="shared" si="25"/>
        <v>35.229179999999999</v>
      </c>
    </row>
    <row r="353" spans="1:4" x14ac:dyDescent="0.25">
      <c r="A353">
        <v>3200</v>
      </c>
      <c r="B353">
        <v>2</v>
      </c>
      <c r="C353">
        <v>245241775</v>
      </c>
      <c r="D353">
        <f t="shared" si="25"/>
        <v>245.24177499999999</v>
      </c>
    </row>
    <row r="354" spans="1:4" x14ac:dyDescent="0.25">
      <c r="A354">
        <v>3200</v>
      </c>
      <c r="B354">
        <v>2</v>
      </c>
      <c r="C354">
        <v>245086381</v>
      </c>
      <c r="D354">
        <f t="shared" si="25"/>
        <v>245.08638099999999</v>
      </c>
    </row>
    <row r="355" spans="1:4" x14ac:dyDescent="0.25">
      <c r="A355">
        <v>3200</v>
      </c>
      <c r="B355">
        <v>2</v>
      </c>
      <c r="C355">
        <v>245394017</v>
      </c>
      <c r="D355">
        <f t="shared" si="25"/>
        <v>245.39401699999999</v>
      </c>
    </row>
    <row r="356" spans="1:4" x14ac:dyDescent="0.25">
      <c r="A356">
        <v>3200</v>
      </c>
      <c r="B356">
        <v>2</v>
      </c>
      <c r="C356">
        <v>245194509</v>
      </c>
      <c r="D356">
        <f t="shared" si="25"/>
        <v>245.19450900000001</v>
      </c>
    </row>
    <row r="357" spans="1:4" x14ac:dyDescent="0.25">
      <c r="A357">
        <v>3200</v>
      </c>
      <c r="B357">
        <v>2</v>
      </c>
      <c r="C357">
        <v>245112265</v>
      </c>
      <c r="D357">
        <f t="shared" si="25"/>
        <v>245.11226500000001</v>
      </c>
    </row>
    <row r="358" spans="1:4" x14ac:dyDescent="0.25">
      <c r="A358">
        <v>3200</v>
      </c>
      <c r="B358">
        <v>4</v>
      </c>
      <c r="C358">
        <v>136408477</v>
      </c>
      <c r="D358">
        <f t="shared" si="25"/>
        <v>136.408477</v>
      </c>
    </row>
    <row r="359" spans="1:4" x14ac:dyDescent="0.25">
      <c r="A359">
        <v>3200</v>
      </c>
      <c r="B359">
        <v>4</v>
      </c>
      <c r="C359">
        <v>136487096</v>
      </c>
      <c r="D359">
        <f t="shared" si="25"/>
        <v>136.48709600000001</v>
      </c>
    </row>
    <row r="360" spans="1:4" x14ac:dyDescent="0.25">
      <c r="A360">
        <v>3200</v>
      </c>
      <c r="B360">
        <v>4</v>
      </c>
      <c r="C360">
        <v>135965518</v>
      </c>
      <c r="D360">
        <f t="shared" si="25"/>
        <v>135.965518</v>
      </c>
    </row>
    <row r="361" spans="1:4" x14ac:dyDescent="0.25">
      <c r="A361">
        <v>3200</v>
      </c>
      <c r="B361">
        <v>4</v>
      </c>
      <c r="C361">
        <v>133240850</v>
      </c>
      <c r="D361">
        <f t="shared" si="25"/>
        <v>133.24084999999999</v>
      </c>
    </row>
    <row r="362" spans="1:4" x14ac:dyDescent="0.25">
      <c r="A362">
        <v>3200</v>
      </c>
      <c r="B362">
        <v>4</v>
      </c>
      <c r="C362">
        <v>137217889</v>
      </c>
      <c r="D362">
        <f t="shared" si="25"/>
        <v>137.21788900000001</v>
      </c>
    </row>
    <row r="363" spans="1:4" x14ac:dyDescent="0.25">
      <c r="A363">
        <v>3200</v>
      </c>
      <c r="B363">
        <v>6</v>
      </c>
      <c r="C363">
        <v>92053674</v>
      </c>
      <c r="D363">
        <f t="shared" si="25"/>
        <v>92.053674000000001</v>
      </c>
    </row>
    <row r="364" spans="1:4" x14ac:dyDescent="0.25">
      <c r="A364">
        <v>3200</v>
      </c>
      <c r="B364">
        <v>6</v>
      </c>
      <c r="C364">
        <v>101074618</v>
      </c>
      <c r="D364">
        <f t="shared" si="25"/>
        <v>101.074618</v>
      </c>
    </row>
    <row r="365" spans="1:4" x14ac:dyDescent="0.25">
      <c r="A365">
        <v>3200</v>
      </c>
      <c r="B365">
        <v>6</v>
      </c>
      <c r="C365">
        <v>101598714</v>
      </c>
      <c r="D365">
        <f t="shared" si="25"/>
        <v>101.598714</v>
      </c>
    </row>
    <row r="366" spans="1:4" x14ac:dyDescent="0.25">
      <c r="A366">
        <v>3200</v>
      </c>
      <c r="B366">
        <v>6</v>
      </c>
      <c r="C366">
        <v>102029839</v>
      </c>
      <c r="D366">
        <f t="shared" si="25"/>
        <v>102.029839</v>
      </c>
    </row>
    <row r="367" spans="1:4" x14ac:dyDescent="0.25">
      <c r="A367">
        <v>3200</v>
      </c>
      <c r="B367">
        <v>6</v>
      </c>
      <c r="C367">
        <v>100953747</v>
      </c>
      <c r="D367">
        <f t="shared" si="25"/>
        <v>100.95374700000001</v>
      </c>
    </row>
    <row r="368" spans="1:4" x14ac:dyDescent="0.25">
      <c r="A368">
        <v>3200</v>
      </c>
      <c r="B368">
        <v>8</v>
      </c>
      <c r="C368">
        <v>86127950</v>
      </c>
      <c r="D368">
        <f t="shared" si="25"/>
        <v>86.127949999999998</v>
      </c>
    </row>
    <row r="369" spans="1:4" x14ac:dyDescent="0.25">
      <c r="A369">
        <v>3200</v>
      </c>
      <c r="B369">
        <v>8</v>
      </c>
      <c r="C369">
        <v>86646244</v>
      </c>
      <c r="D369">
        <f t="shared" si="25"/>
        <v>86.646243999999996</v>
      </c>
    </row>
    <row r="370" spans="1:4" x14ac:dyDescent="0.25">
      <c r="A370">
        <v>3200</v>
      </c>
      <c r="B370">
        <v>8</v>
      </c>
      <c r="C370">
        <v>87051048</v>
      </c>
      <c r="D370">
        <f t="shared" si="25"/>
        <v>87.051047999999994</v>
      </c>
    </row>
    <row r="371" spans="1:4" x14ac:dyDescent="0.25">
      <c r="A371">
        <v>3200</v>
      </c>
      <c r="B371">
        <v>8</v>
      </c>
      <c r="C371">
        <v>89549974</v>
      </c>
      <c r="D371">
        <f t="shared" si="25"/>
        <v>89.549974000000006</v>
      </c>
    </row>
    <row r="372" spans="1:4" x14ac:dyDescent="0.25">
      <c r="A372">
        <v>3200</v>
      </c>
      <c r="B372">
        <v>8</v>
      </c>
      <c r="C372">
        <v>88488752</v>
      </c>
      <c r="D372">
        <f t="shared" si="25"/>
        <v>88.488752000000005</v>
      </c>
    </row>
    <row r="373" spans="1:4" x14ac:dyDescent="0.25">
      <c r="A373">
        <v>3200</v>
      </c>
      <c r="B373">
        <v>10</v>
      </c>
      <c r="C373">
        <v>77165301</v>
      </c>
      <c r="D373">
        <f t="shared" si="25"/>
        <v>77.165300999999999</v>
      </c>
    </row>
    <row r="374" spans="1:4" x14ac:dyDescent="0.25">
      <c r="A374">
        <v>3200</v>
      </c>
      <c r="B374">
        <v>10</v>
      </c>
      <c r="C374">
        <v>79521329</v>
      </c>
      <c r="D374">
        <f t="shared" si="25"/>
        <v>79.521328999999994</v>
      </c>
    </row>
    <row r="375" spans="1:4" x14ac:dyDescent="0.25">
      <c r="A375">
        <v>3200</v>
      </c>
      <c r="B375">
        <v>10</v>
      </c>
      <c r="C375">
        <v>77835428</v>
      </c>
      <c r="D375">
        <f t="shared" si="25"/>
        <v>77.835427999999993</v>
      </c>
    </row>
    <row r="376" spans="1:4" x14ac:dyDescent="0.25">
      <c r="A376">
        <v>3200</v>
      </c>
      <c r="B376">
        <v>10</v>
      </c>
      <c r="C376">
        <v>77490325</v>
      </c>
      <c r="D376">
        <f t="shared" si="25"/>
        <v>77.490324999999999</v>
      </c>
    </row>
    <row r="377" spans="1:4" x14ac:dyDescent="0.25">
      <c r="A377">
        <v>3200</v>
      </c>
      <c r="B377">
        <v>10</v>
      </c>
      <c r="C377">
        <v>78761253</v>
      </c>
      <c r="D377">
        <f t="shared" si="25"/>
        <v>78.761252999999996</v>
      </c>
    </row>
    <row r="378" spans="1:4" x14ac:dyDescent="0.25">
      <c r="A378">
        <v>3200</v>
      </c>
      <c r="B378">
        <v>12</v>
      </c>
      <c r="C378">
        <v>74671730</v>
      </c>
      <c r="D378">
        <f t="shared" si="25"/>
        <v>74.671729999999997</v>
      </c>
    </row>
    <row r="379" spans="1:4" x14ac:dyDescent="0.25">
      <c r="A379">
        <v>3200</v>
      </c>
      <c r="B379">
        <v>12</v>
      </c>
      <c r="C379">
        <v>73933142</v>
      </c>
      <c r="D379">
        <f t="shared" si="25"/>
        <v>73.933142000000004</v>
      </c>
    </row>
    <row r="380" spans="1:4" x14ac:dyDescent="0.25">
      <c r="A380">
        <v>3200</v>
      </c>
      <c r="B380">
        <v>12</v>
      </c>
      <c r="C380">
        <v>74908074</v>
      </c>
      <c r="D380">
        <f t="shared" si="25"/>
        <v>74.908073999999999</v>
      </c>
    </row>
    <row r="381" spans="1:4" x14ac:dyDescent="0.25">
      <c r="A381">
        <v>3200</v>
      </c>
      <c r="B381">
        <v>12</v>
      </c>
      <c r="C381">
        <v>74189562</v>
      </c>
      <c r="D381">
        <f t="shared" si="25"/>
        <v>74.189561999999995</v>
      </c>
    </row>
    <row r="382" spans="1:4" x14ac:dyDescent="0.25">
      <c r="A382">
        <v>3200</v>
      </c>
      <c r="B382">
        <v>12</v>
      </c>
      <c r="C382">
        <v>74525760</v>
      </c>
      <c r="D382">
        <f t="shared" si="25"/>
        <v>74.525760000000005</v>
      </c>
    </row>
    <row r="383" spans="1:4" x14ac:dyDescent="0.25">
      <c r="A383">
        <v>3200</v>
      </c>
      <c r="B383">
        <v>14</v>
      </c>
      <c r="C383">
        <v>74420677</v>
      </c>
      <c r="D383">
        <f t="shared" si="25"/>
        <v>74.420676999999998</v>
      </c>
    </row>
    <row r="384" spans="1:4" x14ac:dyDescent="0.25">
      <c r="A384">
        <v>3200</v>
      </c>
      <c r="B384">
        <v>14</v>
      </c>
      <c r="C384">
        <v>74340794</v>
      </c>
      <c r="D384">
        <f t="shared" si="25"/>
        <v>74.340794000000002</v>
      </c>
    </row>
    <row r="385" spans="1:4" x14ac:dyDescent="0.25">
      <c r="A385">
        <v>3200</v>
      </c>
      <c r="B385">
        <v>14</v>
      </c>
      <c r="C385">
        <v>73570711</v>
      </c>
      <c r="D385">
        <f t="shared" si="25"/>
        <v>73.570711000000003</v>
      </c>
    </row>
    <row r="386" spans="1:4" x14ac:dyDescent="0.25">
      <c r="A386">
        <v>3200</v>
      </c>
      <c r="B386">
        <v>14</v>
      </c>
      <c r="C386">
        <v>74498833</v>
      </c>
      <c r="D386">
        <f t="shared" si="25"/>
        <v>74.498833000000005</v>
      </c>
    </row>
    <row r="387" spans="1:4" x14ac:dyDescent="0.25">
      <c r="A387">
        <v>3200</v>
      </c>
      <c r="B387">
        <v>14</v>
      </c>
      <c r="C387">
        <v>75574342</v>
      </c>
      <c r="D387">
        <f t="shared" si="25"/>
        <v>75.574342000000001</v>
      </c>
    </row>
    <row r="388" spans="1:4" x14ac:dyDescent="0.25">
      <c r="A388">
        <v>3200</v>
      </c>
      <c r="B388">
        <v>16</v>
      </c>
      <c r="C388">
        <v>73794560</v>
      </c>
      <c r="D388">
        <f t="shared" si="25"/>
        <v>73.794560000000004</v>
      </c>
    </row>
    <row r="389" spans="1:4" x14ac:dyDescent="0.25">
      <c r="A389">
        <v>3200</v>
      </c>
      <c r="B389">
        <v>16</v>
      </c>
      <c r="C389">
        <v>73875389</v>
      </c>
      <c r="D389">
        <f t="shared" si="25"/>
        <v>73.875388999999998</v>
      </c>
    </row>
    <row r="390" spans="1:4" x14ac:dyDescent="0.25">
      <c r="A390">
        <v>3200</v>
      </c>
      <c r="B390">
        <v>16</v>
      </c>
      <c r="C390">
        <v>74082810</v>
      </c>
      <c r="D390">
        <f t="shared" si="25"/>
        <v>74.082809999999995</v>
      </c>
    </row>
    <row r="391" spans="1:4" x14ac:dyDescent="0.25">
      <c r="A391">
        <v>3200</v>
      </c>
      <c r="B391">
        <v>16</v>
      </c>
      <c r="C391">
        <v>74375016</v>
      </c>
      <c r="D391">
        <f t="shared" si="25"/>
        <v>74.375016000000002</v>
      </c>
    </row>
    <row r="392" spans="1:4" x14ac:dyDescent="0.25">
      <c r="A392">
        <v>3200</v>
      </c>
      <c r="B392">
        <v>16</v>
      </c>
      <c r="C392">
        <v>73386329</v>
      </c>
      <c r="D392">
        <f t="shared" si="25"/>
        <v>73.386329000000003</v>
      </c>
    </row>
    <row r="393" spans="1:4" x14ac:dyDescent="0.25">
      <c r="A393">
        <v>3600</v>
      </c>
      <c r="B393">
        <v>2</v>
      </c>
      <c r="C393">
        <v>287449708</v>
      </c>
      <c r="D393">
        <f t="shared" si="25"/>
        <v>287.44970799999999</v>
      </c>
    </row>
    <row r="394" spans="1:4" x14ac:dyDescent="0.25">
      <c r="A394">
        <v>3600</v>
      </c>
      <c r="B394">
        <v>2</v>
      </c>
      <c r="C394">
        <v>287915530</v>
      </c>
      <c r="D394">
        <f t="shared" ref="D394:D457" si="26">C394/1000000</f>
        <v>287.91552999999999</v>
      </c>
    </row>
    <row r="395" spans="1:4" x14ac:dyDescent="0.25">
      <c r="A395">
        <v>3600</v>
      </c>
      <c r="B395">
        <v>2</v>
      </c>
      <c r="C395">
        <v>289369248</v>
      </c>
      <c r="D395">
        <f t="shared" si="26"/>
        <v>289.36924800000003</v>
      </c>
    </row>
    <row r="396" spans="1:4" x14ac:dyDescent="0.25">
      <c r="A396">
        <v>3600</v>
      </c>
      <c r="B396">
        <v>2</v>
      </c>
      <c r="C396">
        <v>289320541</v>
      </c>
      <c r="D396">
        <f t="shared" si="26"/>
        <v>289.32054099999999</v>
      </c>
    </row>
    <row r="397" spans="1:4" x14ac:dyDescent="0.25">
      <c r="A397">
        <v>3600</v>
      </c>
      <c r="B397">
        <v>2</v>
      </c>
      <c r="C397">
        <v>288931536</v>
      </c>
      <c r="D397">
        <f t="shared" si="26"/>
        <v>288.93153599999999</v>
      </c>
    </row>
    <row r="398" spans="1:4" x14ac:dyDescent="0.25">
      <c r="A398">
        <v>3600</v>
      </c>
      <c r="B398">
        <v>4</v>
      </c>
      <c r="C398">
        <v>157807263</v>
      </c>
      <c r="D398">
        <f t="shared" si="26"/>
        <v>157.80726300000001</v>
      </c>
    </row>
    <row r="399" spans="1:4" x14ac:dyDescent="0.25">
      <c r="A399">
        <v>3600</v>
      </c>
      <c r="B399">
        <v>4</v>
      </c>
      <c r="C399">
        <v>157928719</v>
      </c>
      <c r="D399">
        <f t="shared" si="26"/>
        <v>157.928719</v>
      </c>
    </row>
    <row r="400" spans="1:4" x14ac:dyDescent="0.25">
      <c r="A400">
        <v>3600</v>
      </c>
      <c r="B400">
        <v>4</v>
      </c>
      <c r="C400">
        <v>156918461</v>
      </c>
      <c r="D400">
        <f t="shared" si="26"/>
        <v>156.91846100000001</v>
      </c>
    </row>
    <row r="401" spans="1:4" x14ac:dyDescent="0.25">
      <c r="A401">
        <v>3600</v>
      </c>
      <c r="B401">
        <v>4</v>
      </c>
      <c r="C401">
        <v>157969161</v>
      </c>
      <c r="D401">
        <f t="shared" si="26"/>
        <v>157.96916100000001</v>
      </c>
    </row>
    <row r="402" spans="1:4" x14ac:dyDescent="0.25">
      <c r="A402">
        <v>3600</v>
      </c>
      <c r="B402">
        <v>4</v>
      </c>
      <c r="C402">
        <v>158084687</v>
      </c>
      <c r="D402">
        <f t="shared" si="26"/>
        <v>158.084687</v>
      </c>
    </row>
    <row r="403" spans="1:4" x14ac:dyDescent="0.25">
      <c r="A403">
        <v>3600</v>
      </c>
      <c r="B403">
        <v>6</v>
      </c>
      <c r="C403">
        <v>102137057</v>
      </c>
      <c r="D403">
        <f t="shared" si="26"/>
        <v>102.137057</v>
      </c>
    </row>
    <row r="404" spans="1:4" x14ac:dyDescent="0.25">
      <c r="A404">
        <v>3600</v>
      </c>
      <c r="B404">
        <v>6</v>
      </c>
      <c r="C404">
        <v>104408850</v>
      </c>
      <c r="D404">
        <f t="shared" si="26"/>
        <v>104.40885</v>
      </c>
    </row>
    <row r="405" spans="1:4" x14ac:dyDescent="0.25">
      <c r="A405">
        <v>3600</v>
      </c>
      <c r="B405">
        <v>6</v>
      </c>
      <c r="C405">
        <v>107228159</v>
      </c>
      <c r="D405">
        <f t="shared" si="26"/>
        <v>107.22815900000001</v>
      </c>
    </row>
    <row r="406" spans="1:4" x14ac:dyDescent="0.25">
      <c r="A406">
        <v>3600</v>
      </c>
      <c r="B406">
        <v>6</v>
      </c>
      <c r="C406">
        <v>107083473</v>
      </c>
      <c r="D406">
        <f t="shared" si="26"/>
        <v>107.083473</v>
      </c>
    </row>
    <row r="407" spans="1:4" x14ac:dyDescent="0.25">
      <c r="A407">
        <v>3600</v>
      </c>
      <c r="B407">
        <v>6</v>
      </c>
      <c r="C407">
        <v>107442332</v>
      </c>
      <c r="D407">
        <f t="shared" si="26"/>
        <v>107.44233199999999</v>
      </c>
    </row>
    <row r="408" spans="1:4" x14ac:dyDescent="0.25">
      <c r="A408">
        <v>3600</v>
      </c>
      <c r="B408">
        <v>8</v>
      </c>
      <c r="C408">
        <v>97928768</v>
      </c>
      <c r="D408">
        <f t="shared" si="26"/>
        <v>97.928768000000005</v>
      </c>
    </row>
    <row r="409" spans="1:4" x14ac:dyDescent="0.25">
      <c r="A409">
        <v>3600</v>
      </c>
      <c r="B409">
        <v>8</v>
      </c>
      <c r="C409">
        <v>97394281</v>
      </c>
      <c r="D409">
        <f t="shared" si="26"/>
        <v>97.394281000000007</v>
      </c>
    </row>
    <row r="410" spans="1:4" x14ac:dyDescent="0.25">
      <c r="A410">
        <v>3600</v>
      </c>
      <c r="B410">
        <v>8</v>
      </c>
      <c r="C410">
        <v>98752441</v>
      </c>
      <c r="D410">
        <f t="shared" si="26"/>
        <v>98.752441000000005</v>
      </c>
    </row>
    <row r="411" spans="1:4" x14ac:dyDescent="0.25">
      <c r="A411">
        <v>3600</v>
      </c>
      <c r="B411">
        <v>8</v>
      </c>
      <c r="C411">
        <v>99177900</v>
      </c>
      <c r="D411">
        <f t="shared" si="26"/>
        <v>99.177899999999994</v>
      </c>
    </row>
    <row r="412" spans="1:4" x14ac:dyDescent="0.25">
      <c r="A412">
        <v>3600</v>
      </c>
      <c r="B412">
        <v>8</v>
      </c>
      <c r="C412">
        <v>99352351</v>
      </c>
      <c r="D412">
        <f t="shared" si="26"/>
        <v>99.352350999999999</v>
      </c>
    </row>
    <row r="413" spans="1:4" x14ac:dyDescent="0.25">
      <c r="A413">
        <v>3600</v>
      </c>
      <c r="B413">
        <v>10</v>
      </c>
      <c r="C413">
        <v>86100280</v>
      </c>
      <c r="D413">
        <f t="shared" si="26"/>
        <v>86.100279999999998</v>
      </c>
    </row>
    <row r="414" spans="1:4" x14ac:dyDescent="0.25">
      <c r="A414">
        <v>3600</v>
      </c>
      <c r="B414">
        <v>10</v>
      </c>
      <c r="C414">
        <v>86431238</v>
      </c>
      <c r="D414">
        <f t="shared" si="26"/>
        <v>86.431237999999993</v>
      </c>
    </row>
    <row r="415" spans="1:4" x14ac:dyDescent="0.25">
      <c r="A415">
        <v>3600</v>
      </c>
      <c r="B415">
        <v>10</v>
      </c>
      <c r="C415">
        <v>89277207</v>
      </c>
      <c r="D415">
        <f t="shared" si="26"/>
        <v>89.277207000000004</v>
      </c>
    </row>
    <row r="416" spans="1:4" x14ac:dyDescent="0.25">
      <c r="A416">
        <v>3600</v>
      </c>
      <c r="B416">
        <v>10</v>
      </c>
      <c r="C416">
        <v>88420143</v>
      </c>
      <c r="D416">
        <f t="shared" si="26"/>
        <v>88.420142999999996</v>
      </c>
    </row>
    <row r="417" spans="1:4" x14ac:dyDescent="0.25">
      <c r="A417">
        <v>3600</v>
      </c>
      <c r="B417">
        <v>10</v>
      </c>
      <c r="C417">
        <v>88686989</v>
      </c>
      <c r="D417">
        <f t="shared" si="26"/>
        <v>88.686988999999997</v>
      </c>
    </row>
    <row r="418" spans="1:4" x14ac:dyDescent="0.25">
      <c r="A418">
        <v>3600</v>
      </c>
      <c r="B418">
        <v>12</v>
      </c>
      <c r="C418">
        <v>80737368</v>
      </c>
      <c r="D418">
        <f t="shared" si="26"/>
        <v>80.737368000000004</v>
      </c>
    </row>
    <row r="419" spans="1:4" x14ac:dyDescent="0.25">
      <c r="A419">
        <v>3600</v>
      </c>
      <c r="B419">
        <v>12</v>
      </c>
      <c r="C419">
        <v>82073592</v>
      </c>
      <c r="D419">
        <f t="shared" si="26"/>
        <v>82.073592000000005</v>
      </c>
    </row>
    <row r="420" spans="1:4" x14ac:dyDescent="0.25">
      <c r="A420">
        <v>3600</v>
      </c>
      <c r="B420">
        <v>12</v>
      </c>
      <c r="C420">
        <v>81386391</v>
      </c>
      <c r="D420">
        <f t="shared" si="26"/>
        <v>81.386391000000003</v>
      </c>
    </row>
    <row r="421" spans="1:4" x14ac:dyDescent="0.25">
      <c r="A421">
        <v>3600</v>
      </c>
      <c r="B421">
        <v>12</v>
      </c>
      <c r="C421">
        <v>80252154</v>
      </c>
      <c r="D421">
        <f t="shared" si="26"/>
        <v>80.252154000000004</v>
      </c>
    </row>
    <row r="422" spans="1:4" x14ac:dyDescent="0.25">
      <c r="A422">
        <v>3600</v>
      </c>
      <c r="B422">
        <v>12</v>
      </c>
      <c r="C422">
        <v>80290548</v>
      </c>
      <c r="D422">
        <f t="shared" si="26"/>
        <v>80.290548000000001</v>
      </c>
    </row>
    <row r="423" spans="1:4" x14ac:dyDescent="0.25">
      <c r="A423">
        <v>3600</v>
      </c>
      <c r="B423">
        <v>14</v>
      </c>
      <c r="C423">
        <v>82651632</v>
      </c>
      <c r="D423">
        <f t="shared" si="26"/>
        <v>82.651632000000006</v>
      </c>
    </row>
    <row r="424" spans="1:4" x14ac:dyDescent="0.25">
      <c r="A424">
        <v>3600</v>
      </c>
      <c r="B424">
        <v>14</v>
      </c>
      <c r="C424">
        <v>83767886</v>
      </c>
      <c r="D424">
        <f t="shared" si="26"/>
        <v>83.767886000000004</v>
      </c>
    </row>
    <row r="425" spans="1:4" x14ac:dyDescent="0.25">
      <c r="A425">
        <v>3600</v>
      </c>
      <c r="B425">
        <v>14</v>
      </c>
      <c r="C425">
        <v>84711468</v>
      </c>
      <c r="D425">
        <f t="shared" si="26"/>
        <v>84.711467999999996</v>
      </c>
    </row>
    <row r="426" spans="1:4" x14ac:dyDescent="0.25">
      <c r="A426">
        <v>3600</v>
      </c>
      <c r="B426">
        <v>14</v>
      </c>
      <c r="C426">
        <v>87776883</v>
      </c>
      <c r="D426">
        <f t="shared" si="26"/>
        <v>87.776882999999998</v>
      </c>
    </row>
    <row r="427" spans="1:4" x14ac:dyDescent="0.25">
      <c r="A427">
        <v>3600</v>
      </c>
      <c r="B427">
        <v>14</v>
      </c>
      <c r="C427">
        <v>85246003</v>
      </c>
      <c r="D427">
        <f t="shared" si="26"/>
        <v>85.246003000000002</v>
      </c>
    </row>
    <row r="428" spans="1:4" x14ac:dyDescent="0.25">
      <c r="A428">
        <v>3600</v>
      </c>
      <c r="B428">
        <v>16</v>
      </c>
      <c r="C428">
        <v>82117050</v>
      </c>
      <c r="D428">
        <f t="shared" si="26"/>
        <v>82.117050000000006</v>
      </c>
    </row>
    <row r="429" spans="1:4" x14ac:dyDescent="0.25">
      <c r="A429">
        <v>3600</v>
      </c>
      <c r="B429">
        <v>16</v>
      </c>
      <c r="C429">
        <v>82755443</v>
      </c>
      <c r="D429">
        <f t="shared" si="26"/>
        <v>82.755443</v>
      </c>
    </row>
    <row r="430" spans="1:4" x14ac:dyDescent="0.25">
      <c r="A430">
        <v>3600</v>
      </c>
      <c r="B430">
        <v>16</v>
      </c>
      <c r="C430">
        <v>84038671</v>
      </c>
      <c r="D430">
        <f t="shared" si="26"/>
        <v>84.038670999999994</v>
      </c>
    </row>
    <row r="431" spans="1:4" x14ac:dyDescent="0.25">
      <c r="A431">
        <v>3600</v>
      </c>
      <c r="B431">
        <v>16</v>
      </c>
      <c r="C431">
        <v>83668895</v>
      </c>
      <c r="D431">
        <f t="shared" si="26"/>
        <v>83.668895000000006</v>
      </c>
    </row>
    <row r="432" spans="1:4" x14ac:dyDescent="0.25">
      <c r="A432">
        <v>3600</v>
      </c>
      <c r="B432">
        <v>16</v>
      </c>
      <c r="C432">
        <v>82304310</v>
      </c>
      <c r="D432">
        <f t="shared" si="26"/>
        <v>82.304310000000001</v>
      </c>
    </row>
    <row r="433" spans="1:4" x14ac:dyDescent="0.25">
      <c r="A433">
        <v>4000</v>
      </c>
      <c r="B433">
        <v>2</v>
      </c>
      <c r="C433">
        <v>396356980</v>
      </c>
      <c r="D433">
        <f t="shared" si="26"/>
        <v>396.35698000000002</v>
      </c>
    </row>
    <row r="434" spans="1:4" x14ac:dyDescent="0.25">
      <c r="A434">
        <v>4000</v>
      </c>
      <c r="B434">
        <v>2</v>
      </c>
      <c r="C434">
        <v>396870608</v>
      </c>
      <c r="D434">
        <f t="shared" si="26"/>
        <v>396.870608</v>
      </c>
    </row>
    <row r="435" spans="1:4" x14ac:dyDescent="0.25">
      <c r="A435">
        <v>4000</v>
      </c>
      <c r="B435">
        <v>2</v>
      </c>
      <c r="C435">
        <v>397004623</v>
      </c>
      <c r="D435">
        <f t="shared" si="26"/>
        <v>397.00462299999998</v>
      </c>
    </row>
    <row r="436" spans="1:4" x14ac:dyDescent="0.25">
      <c r="A436">
        <v>4000</v>
      </c>
      <c r="B436">
        <v>2</v>
      </c>
      <c r="C436">
        <v>397188709</v>
      </c>
      <c r="D436">
        <f t="shared" si="26"/>
        <v>397.18870900000002</v>
      </c>
    </row>
    <row r="437" spans="1:4" x14ac:dyDescent="0.25">
      <c r="A437">
        <v>4000</v>
      </c>
      <c r="B437">
        <v>2</v>
      </c>
      <c r="C437">
        <v>396692443</v>
      </c>
      <c r="D437">
        <f t="shared" si="26"/>
        <v>396.69244300000003</v>
      </c>
    </row>
    <row r="438" spans="1:4" x14ac:dyDescent="0.25">
      <c r="A438">
        <v>4000</v>
      </c>
      <c r="B438">
        <v>4</v>
      </c>
      <c r="C438">
        <v>218468106</v>
      </c>
      <c r="D438">
        <f t="shared" si="26"/>
        <v>218.46810600000001</v>
      </c>
    </row>
    <row r="439" spans="1:4" x14ac:dyDescent="0.25">
      <c r="A439">
        <v>4000</v>
      </c>
      <c r="B439">
        <v>4</v>
      </c>
      <c r="C439">
        <v>217693816</v>
      </c>
      <c r="D439">
        <f t="shared" si="26"/>
        <v>217.693816</v>
      </c>
    </row>
    <row r="440" spans="1:4" x14ac:dyDescent="0.25">
      <c r="A440">
        <v>4000</v>
      </c>
      <c r="B440">
        <v>4</v>
      </c>
      <c r="C440">
        <v>218079545</v>
      </c>
      <c r="D440">
        <f t="shared" si="26"/>
        <v>218.079545</v>
      </c>
    </row>
    <row r="441" spans="1:4" x14ac:dyDescent="0.25">
      <c r="A441">
        <v>4000</v>
      </c>
      <c r="B441">
        <v>4</v>
      </c>
      <c r="C441">
        <v>217149301</v>
      </c>
      <c r="D441">
        <f t="shared" si="26"/>
        <v>217.14930100000001</v>
      </c>
    </row>
    <row r="442" spans="1:4" x14ac:dyDescent="0.25">
      <c r="A442">
        <v>4000</v>
      </c>
      <c r="B442">
        <v>4</v>
      </c>
      <c r="C442">
        <v>218263041</v>
      </c>
      <c r="D442">
        <f t="shared" si="26"/>
        <v>218.26304099999999</v>
      </c>
    </row>
    <row r="443" spans="1:4" x14ac:dyDescent="0.25">
      <c r="A443">
        <v>4000</v>
      </c>
      <c r="B443">
        <v>6</v>
      </c>
      <c r="C443">
        <v>153417656</v>
      </c>
      <c r="D443">
        <f t="shared" si="26"/>
        <v>153.41765599999999</v>
      </c>
    </row>
    <row r="444" spans="1:4" x14ac:dyDescent="0.25">
      <c r="A444">
        <v>4000</v>
      </c>
      <c r="B444">
        <v>6</v>
      </c>
      <c r="C444">
        <v>150521177</v>
      </c>
      <c r="D444">
        <f t="shared" si="26"/>
        <v>150.52117699999999</v>
      </c>
    </row>
    <row r="445" spans="1:4" x14ac:dyDescent="0.25">
      <c r="A445">
        <v>4000</v>
      </c>
      <c r="B445">
        <v>6</v>
      </c>
      <c r="C445">
        <v>152899644</v>
      </c>
      <c r="D445">
        <f t="shared" si="26"/>
        <v>152.899644</v>
      </c>
    </row>
    <row r="446" spans="1:4" x14ac:dyDescent="0.25">
      <c r="A446">
        <v>4000</v>
      </c>
      <c r="B446">
        <v>6</v>
      </c>
      <c r="C446">
        <v>142087076</v>
      </c>
      <c r="D446">
        <f t="shared" si="26"/>
        <v>142.087076</v>
      </c>
    </row>
    <row r="447" spans="1:4" x14ac:dyDescent="0.25">
      <c r="A447">
        <v>4000</v>
      </c>
      <c r="B447">
        <v>6</v>
      </c>
      <c r="C447">
        <v>150682986</v>
      </c>
      <c r="D447">
        <f t="shared" si="26"/>
        <v>150.682986</v>
      </c>
    </row>
    <row r="448" spans="1:4" x14ac:dyDescent="0.25">
      <c r="A448">
        <v>4000</v>
      </c>
      <c r="B448">
        <v>8</v>
      </c>
      <c r="C448">
        <v>135919182</v>
      </c>
      <c r="D448">
        <f t="shared" si="26"/>
        <v>135.91918200000001</v>
      </c>
    </row>
    <row r="449" spans="1:4" x14ac:dyDescent="0.25">
      <c r="A449">
        <v>4000</v>
      </c>
      <c r="B449">
        <v>8</v>
      </c>
      <c r="C449">
        <v>137243113</v>
      </c>
      <c r="D449">
        <f t="shared" si="26"/>
        <v>137.24311299999999</v>
      </c>
    </row>
    <row r="450" spans="1:4" x14ac:dyDescent="0.25">
      <c r="A450">
        <v>4000</v>
      </c>
      <c r="B450">
        <v>8</v>
      </c>
      <c r="C450">
        <v>134433143</v>
      </c>
      <c r="D450">
        <f t="shared" si="26"/>
        <v>134.433143</v>
      </c>
    </row>
    <row r="451" spans="1:4" x14ac:dyDescent="0.25">
      <c r="A451">
        <v>4000</v>
      </c>
      <c r="B451">
        <v>8</v>
      </c>
      <c r="C451">
        <v>137645233</v>
      </c>
      <c r="D451">
        <f t="shared" si="26"/>
        <v>137.64523299999999</v>
      </c>
    </row>
    <row r="452" spans="1:4" x14ac:dyDescent="0.25">
      <c r="A452">
        <v>4000</v>
      </c>
      <c r="B452">
        <v>8</v>
      </c>
      <c r="C452">
        <v>137972469</v>
      </c>
      <c r="D452">
        <f t="shared" si="26"/>
        <v>137.97246899999999</v>
      </c>
    </row>
    <row r="453" spans="1:4" x14ac:dyDescent="0.25">
      <c r="A453">
        <v>4000</v>
      </c>
      <c r="B453">
        <v>10</v>
      </c>
      <c r="C453">
        <v>120074520</v>
      </c>
      <c r="D453">
        <f t="shared" si="26"/>
        <v>120.07452000000001</v>
      </c>
    </row>
    <row r="454" spans="1:4" x14ac:dyDescent="0.25">
      <c r="A454">
        <v>4000</v>
      </c>
      <c r="B454">
        <v>10</v>
      </c>
      <c r="C454">
        <v>119701652</v>
      </c>
      <c r="D454">
        <f t="shared" si="26"/>
        <v>119.701652</v>
      </c>
    </row>
    <row r="455" spans="1:4" x14ac:dyDescent="0.25">
      <c r="A455">
        <v>4000</v>
      </c>
      <c r="B455">
        <v>10</v>
      </c>
      <c r="C455">
        <v>124904460</v>
      </c>
      <c r="D455">
        <f t="shared" si="26"/>
        <v>124.90446</v>
      </c>
    </row>
    <row r="456" spans="1:4" x14ac:dyDescent="0.25">
      <c r="A456">
        <v>4000</v>
      </c>
      <c r="B456">
        <v>10</v>
      </c>
      <c r="C456">
        <v>118552821</v>
      </c>
      <c r="D456">
        <f t="shared" si="26"/>
        <v>118.55282099999999</v>
      </c>
    </row>
    <row r="457" spans="1:4" x14ac:dyDescent="0.25">
      <c r="A457">
        <v>4000</v>
      </c>
      <c r="B457">
        <v>10</v>
      </c>
      <c r="C457">
        <v>122303457</v>
      </c>
      <c r="D457">
        <f t="shared" si="26"/>
        <v>122.30345699999999</v>
      </c>
    </row>
    <row r="458" spans="1:4" x14ac:dyDescent="0.25">
      <c r="A458">
        <v>4000</v>
      </c>
      <c r="B458">
        <v>12</v>
      </c>
      <c r="C458">
        <v>110829477</v>
      </c>
      <c r="D458">
        <f t="shared" ref="D458:D521" si="27">C458/1000000</f>
        <v>110.829477</v>
      </c>
    </row>
    <row r="459" spans="1:4" x14ac:dyDescent="0.25">
      <c r="A459">
        <v>4000</v>
      </c>
      <c r="B459">
        <v>12</v>
      </c>
      <c r="C459">
        <v>111940161</v>
      </c>
      <c r="D459">
        <f t="shared" si="27"/>
        <v>111.940161</v>
      </c>
    </row>
    <row r="460" spans="1:4" x14ac:dyDescent="0.25">
      <c r="A460">
        <v>4000</v>
      </c>
      <c r="B460">
        <v>12</v>
      </c>
      <c r="C460">
        <v>111715413</v>
      </c>
      <c r="D460">
        <f t="shared" si="27"/>
        <v>111.715413</v>
      </c>
    </row>
    <row r="461" spans="1:4" x14ac:dyDescent="0.25">
      <c r="A461">
        <v>4000</v>
      </c>
      <c r="B461">
        <v>12</v>
      </c>
      <c r="C461">
        <v>110706139</v>
      </c>
      <c r="D461">
        <f t="shared" si="27"/>
        <v>110.70613899999999</v>
      </c>
    </row>
    <row r="462" spans="1:4" x14ac:dyDescent="0.25">
      <c r="A462">
        <v>4000</v>
      </c>
      <c r="B462">
        <v>12</v>
      </c>
      <c r="C462">
        <v>111965024</v>
      </c>
      <c r="D462">
        <f t="shared" si="27"/>
        <v>111.965024</v>
      </c>
    </row>
    <row r="463" spans="1:4" x14ac:dyDescent="0.25">
      <c r="A463">
        <v>4000</v>
      </c>
      <c r="B463">
        <v>14</v>
      </c>
      <c r="C463">
        <v>118161519</v>
      </c>
      <c r="D463">
        <f t="shared" si="27"/>
        <v>118.161519</v>
      </c>
    </row>
    <row r="464" spans="1:4" x14ac:dyDescent="0.25">
      <c r="A464">
        <v>4000</v>
      </c>
      <c r="B464">
        <v>14</v>
      </c>
      <c r="C464">
        <v>117483461</v>
      </c>
      <c r="D464">
        <f t="shared" si="27"/>
        <v>117.48346100000001</v>
      </c>
    </row>
    <row r="465" spans="1:4" x14ac:dyDescent="0.25">
      <c r="A465">
        <v>4000</v>
      </c>
      <c r="B465">
        <v>14</v>
      </c>
      <c r="C465">
        <v>118845666</v>
      </c>
      <c r="D465">
        <f t="shared" si="27"/>
        <v>118.84566599999999</v>
      </c>
    </row>
    <row r="466" spans="1:4" x14ac:dyDescent="0.25">
      <c r="A466">
        <v>4000</v>
      </c>
      <c r="B466">
        <v>14</v>
      </c>
      <c r="C466">
        <v>119380458</v>
      </c>
      <c r="D466">
        <f t="shared" si="27"/>
        <v>119.380458</v>
      </c>
    </row>
    <row r="467" spans="1:4" x14ac:dyDescent="0.25">
      <c r="A467">
        <v>4000</v>
      </c>
      <c r="B467">
        <v>14</v>
      </c>
      <c r="C467">
        <v>118015820</v>
      </c>
      <c r="D467">
        <f t="shared" si="27"/>
        <v>118.01582000000001</v>
      </c>
    </row>
    <row r="468" spans="1:4" x14ac:dyDescent="0.25">
      <c r="A468">
        <v>4000</v>
      </c>
      <c r="B468">
        <v>16</v>
      </c>
      <c r="C468">
        <v>116527390</v>
      </c>
      <c r="D468">
        <f t="shared" si="27"/>
        <v>116.52739</v>
      </c>
    </row>
    <row r="469" spans="1:4" x14ac:dyDescent="0.25">
      <c r="A469">
        <v>4000</v>
      </c>
      <c r="B469">
        <v>16</v>
      </c>
      <c r="C469">
        <v>112778399</v>
      </c>
      <c r="D469">
        <f t="shared" si="27"/>
        <v>112.77839899999999</v>
      </c>
    </row>
    <row r="470" spans="1:4" x14ac:dyDescent="0.25">
      <c r="A470">
        <v>4000</v>
      </c>
      <c r="B470">
        <v>16</v>
      </c>
      <c r="C470">
        <v>116329042</v>
      </c>
      <c r="D470">
        <f t="shared" si="27"/>
        <v>116.329042</v>
      </c>
    </row>
    <row r="471" spans="1:4" x14ac:dyDescent="0.25">
      <c r="A471">
        <v>4000</v>
      </c>
      <c r="B471">
        <v>16</v>
      </c>
      <c r="C471">
        <v>116821722</v>
      </c>
      <c r="D471">
        <f t="shared" si="27"/>
        <v>116.82172199999999</v>
      </c>
    </row>
    <row r="472" spans="1:4" x14ac:dyDescent="0.25">
      <c r="A472">
        <v>4000</v>
      </c>
      <c r="B472">
        <v>16</v>
      </c>
      <c r="C472">
        <v>112597717</v>
      </c>
      <c r="D472">
        <f t="shared" si="27"/>
        <v>112.597717</v>
      </c>
    </row>
    <row r="473" spans="1:4" x14ac:dyDescent="0.25">
      <c r="A473">
        <v>4400</v>
      </c>
      <c r="B473">
        <v>2</v>
      </c>
      <c r="C473">
        <v>520397734</v>
      </c>
      <c r="D473">
        <f t="shared" si="27"/>
        <v>520.39773400000001</v>
      </c>
    </row>
    <row r="474" spans="1:4" x14ac:dyDescent="0.25">
      <c r="A474">
        <v>4400</v>
      </c>
      <c r="B474">
        <v>2</v>
      </c>
      <c r="C474">
        <v>520510081</v>
      </c>
      <c r="D474">
        <f t="shared" si="27"/>
        <v>520.51008100000001</v>
      </c>
    </row>
    <row r="475" spans="1:4" x14ac:dyDescent="0.25">
      <c r="A475">
        <v>4400</v>
      </c>
      <c r="B475">
        <v>2</v>
      </c>
      <c r="C475">
        <v>520693127</v>
      </c>
      <c r="D475">
        <f t="shared" si="27"/>
        <v>520.693127</v>
      </c>
    </row>
    <row r="476" spans="1:4" x14ac:dyDescent="0.25">
      <c r="A476">
        <v>4400</v>
      </c>
      <c r="B476">
        <v>2</v>
      </c>
      <c r="C476">
        <v>520866199</v>
      </c>
      <c r="D476">
        <f t="shared" si="27"/>
        <v>520.86619900000005</v>
      </c>
    </row>
    <row r="477" spans="1:4" x14ac:dyDescent="0.25">
      <c r="A477">
        <v>4400</v>
      </c>
      <c r="B477">
        <v>2</v>
      </c>
      <c r="C477">
        <v>521228055</v>
      </c>
      <c r="D477">
        <f t="shared" si="27"/>
        <v>521.22805500000004</v>
      </c>
    </row>
    <row r="478" spans="1:4" x14ac:dyDescent="0.25">
      <c r="A478">
        <v>4400</v>
      </c>
      <c r="B478">
        <v>4</v>
      </c>
      <c r="C478">
        <v>289600939</v>
      </c>
      <c r="D478">
        <f t="shared" si="27"/>
        <v>289.60093899999998</v>
      </c>
    </row>
    <row r="479" spans="1:4" x14ac:dyDescent="0.25">
      <c r="A479">
        <v>4400</v>
      </c>
      <c r="B479">
        <v>4</v>
      </c>
      <c r="C479">
        <v>290747680</v>
      </c>
      <c r="D479">
        <f t="shared" si="27"/>
        <v>290.74768</v>
      </c>
    </row>
    <row r="480" spans="1:4" x14ac:dyDescent="0.25">
      <c r="A480">
        <v>4400</v>
      </c>
      <c r="B480">
        <v>4</v>
      </c>
      <c r="C480">
        <v>290012978</v>
      </c>
      <c r="D480">
        <f t="shared" si="27"/>
        <v>290.01297799999998</v>
      </c>
    </row>
    <row r="481" spans="1:4" x14ac:dyDescent="0.25">
      <c r="A481">
        <v>4400</v>
      </c>
      <c r="B481">
        <v>4</v>
      </c>
      <c r="C481">
        <v>290483230</v>
      </c>
      <c r="D481">
        <f t="shared" si="27"/>
        <v>290.48322999999999</v>
      </c>
    </row>
    <row r="482" spans="1:4" x14ac:dyDescent="0.25">
      <c r="A482">
        <v>4400</v>
      </c>
      <c r="B482">
        <v>4</v>
      </c>
      <c r="C482">
        <v>289981159</v>
      </c>
      <c r="D482">
        <f t="shared" si="27"/>
        <v>289.98115899999999</v>
      </c>
    </row>
    <row r="483" spans="1:4" x14ac:dyDescent="0.25">
      <c r="A483">
        <v>4400</v>
      </c>
      <c r="B483">
        <v>6</v>
      </c>
      <c r="C483">
        <v>199947571</v>
      </c>
      <c r="D483">
        <f t="shared" si="27"/>
        <v>199.94757100000001</v>
      </c>
    </row>
    <row r="484" spans="1:4" x14ac:dyDescent="0.25">
      <c r="A484">
        <v>4400</v>
      </c>
      <c r="B484">
        <v>6</v>
      </c>
      <c r="C484">
        <v>199702290</v>
      </c>
      <c r="D484">
        <f t="shared" si="27"/>
        <v>199.70229</v>
      </c>
    </row>
    <row r="485" spans="1:4" x14ac:dyDescent="0.25">
      <c r="A485">
        <v>4400</v>
      </c>
      <c r="B485">
        <v>6</v>
      </c>
      <c r="C485">
        <v>201645103</v>
      </c>
      <c r="D485">
        <f t="shared" si="27"/>
        <v>201.64510300000001</v>
      </c>
    </row>
    <row r="486" spans="1:4" x14ac:dyDescent="0.25">
      <c r="A486">
        <v>4400</v>
      </c>
      <c r="B486">
        <v>6</v>
      </c>
      <c r="C486">
        <v>196314946</v>
      </c>
      <c r="D486">
        <f t="shared" si="27"/>
        <v>196.31494599999999</v>
      </c>
    </row>
    <row r="487" spans="1:4" x14ac:dyDescent="0.25">
      <c r="A487">
        <v>4400</v>
      </c>
      <c r="B487">
        <v>6</v>
      </c>
      <c r="C487">
        <v>197842044</v>
      </c>
      <c r="D487">
        <f t="shared" si="27"/>
        <v>197.84204399999999</v>
      </c>
    </row>
    <row r="488" spans="1:4" x14ac:dyDescent="0.25">
      <c r="A488">
        <v>4400</v>
      </c>
      <c r="B488">
        <v>8</v>
      </c>
      <c r="C488">
        <v>178673777</v>
      </c>
      <c r="D488">
        <f t="shared" si="27"/>
        <v>178.673777</v>
      </c>
    </row>
    <row r="489" spans="1:4" x14ac:dyDescent="0.25">
      <c r="A489">
        <v>4400</v>
      </c>
      <c r="B489">
        <v>8</v>
      </c>
      <c r="C489">
        <v>176898175</v>
      </c>
      <c r="D489">
        <f t="shared" si="27"/>
        <v>176.89817500000001</v>
      </c>
    </row>
    <row r="490" spans="1:4" x14ac:dyDescent="0.25">
      <c r="A490">
        <v>4400</v>
      </c>
      <c r="B490">
        <v>8</v>
      </c>
      <c r="C490">
        <v>176087726</v>
      </c>
      <c r="D490">
        <f t="shared" si="27"/>
        <v>176.087726</v>
      </c>
    </row>
    <row r="491" spans="1:4" x14ac:dyDescent="0.25">
      <c r="A491">
        <v>4400</v>
      </c>
      <c r="B491">
        <v>8</v>
      </c>
      <c r="C491">
        <v>179814914</v>
      </c>
      <c r="D491">
        <f t="shared" si="27"/>
        <v>179.81491399999999</v>
      </c>
    </row>
    <row r="492" spans="1:4" x14ac:dyDescent="0.25">
      <c r="A492">
        <v>4400</v>
      </c>
      <c r="B492">
        <v>8</v>
      </c>
      <c r="C492">
        <v>175663679</v>
      </c>
      <c r="D492">
        <f t="shared" si="27"/>
        <v>175.663679</v>
      </c>
    </row>
    <row r="493" spans="1:4" x14ac:dyDescent="0.25">
      <c r="A493">
        <v>4400</v>
      </c>
      <c r="B493">
        <v>10</v>
      </c>
      <c r="C493">
        <v>160292742</v>
      </c>
      <c r="D493">
        <f t="shared" si="27"/>
        <v>160.292742</v>
      </c>
    </row>
    <row r="494" spans="1:4" x14ac:dyDescent="0.25">
      <c r="A494">
        <v>4400</v>
      </c>
      <c r="B494">
        <v>10</v>
      </c>
      <c r="C494">
        <v>160948591</v>
      </c>
      <c r="D494">
        <f t="shared" si="27"/>
        <v>160.94859099999999</v>
      </c>
    </row>
    <row r="495" spans="1:4" x14ac:dyDescent="0.25">
      <c r="A495">
        <v>4400</v>
      </c>
      <c r="B495">
        <v>10</v>
      </c>
      <c r="C495">
        <v>160191599</v>
      </c>
      <c r="D495">
        <f t="shared" si="27"/>
        <v>160.191599</v>
      </c>
    </row>
    <row r="496" spans="1:4" x14ac:dyDescent="0.25">
      <c r="A496">
        <v>4400</v>
      </c>
      <c r="B496">
        <v>10</v>
      </c>
      <c r="C496">
        <v>162076561</v>
      </c>
      <c r="D496">
        <f t="shared" si="27"/>
        <v>162.076561</v>
      </c>
    </row>
    <row r="497" spans="1:4" x14ac:dyDescent="0.25">
      <c r="A497">
        <v>4400</v>
      </c>
      <c r="B497">
        <v>10</v>
      </c>
      <c r="C497">
        <v>159426845</v>
      </c>
      <c r="D497">
        <f t="shared" si="27"/>
        <v>159.42684499999999</v>
      </c>
    </row>
    <row r="498" spans="1:4" x14ac:dyDescent="0.25">
      <c r="A498">
        <v>4400</v>
      </c>
      <c r="B498">
        <v>12</v>
      </c>
      <c r="C498">
        <v>148843802</v>
      </c>
      <c r="D498">
        <f t="shared" si="27"/>
        <v>148.84380200000001</v>
      </c>
    </row>
    <row r="499" spans="1:4" x14ac:dyDescent="0.25">
      <c r="A499">
        <v>4400</v>
      </c>
      <c r="B499">
        <v>12</v>
      </c>
      <c r="C499">
        <v>147322334</v>
      </c>
      <c r="D499">
        <f t="shared" si="27"/>
        <v>147.32233400000001</v>
      </c>
    </row>
    <row r="500" spans="1:4" x14ac:dyDescent="0.25">
      <c r="A500">
        <v>4400</v>
      </c>
      <c r="B500">
        <v>12</v>
      </c>
      <c r="C500">
        <v>149070204</v>
      </c>
      <c r="D500">
        <f t="shared" si="27"/>
        <v>149.07020399999999</v>
      </c>
    </row>
    <row r="501" spans="1:4" x14ac:dyDescent="0.25">
      <c r="A501">
        <v>4400</v>
      </c>
      <c r="B501">
        <v>12</v>
      </c>
      <c r="C501">
        <v>147210167</v>
      </c>
      <c r="D501">
        <f t="shared" si="27"/>
        <v>147.21016700000001</v>
      </c>
    </row>
    <row r="502" spans="1:4" x14ac:dyDescent="0.25">
      <c r="A502">
        <v>4400</v>
      </c>
      <c r="B502">
        <v>12</v>
      </c>
      <c r="C502">
        <v>148085363</v>
      </c>
      <c r="D502">
        <f t="shared" si="27"/>
        <v>148.085363</v>
      </c>
    </row>
    <row r="503" spans="1:4" x14ac:dyDescent="0.25">
      <c r="A503">
        <v>4400</v>
      </c>
      <c r="B503">
        <v>14</v>
      </c>
      <c r="C503">
        <v>161195901</v>
      </c>
      <c r="D503">
        <f t="shared" si="27"/>
        <v>161.19590099999999</v>
      </c>
    </row>
    <row r="504" spans="1:4" x14ac:dyDescent="0.25">
      <c r="A504">
        <v>4400</v>
      </c>
      <c r="B504">
        <v>14</v>
      </c>
      <c r="C504">
        <v>161249191</v>
      </c>
      <c r="D504">
        <f t="shared" si="27"/>
        <v>161.249191</v>
      </c>
    </row>
    <row r="505" spans="1:4" x14ac:dyDescent="0.25">
      <c r="A505">
        <v>4400</v>
      </c>
      <c r="B505">
        <v>14</v>
      </c>
      <c r="C505">
        <v>161208219</v>
      </c>
      <c r="D505">
        <f t="shared" si="27"/>
        <v>161.20821900000001</v>
      </c>
    </row>
    <row r="506" spans="1:4" x14ac:dyDescent="0.25">
      <c r="A506">
        <v>4400</v>
      </c>
      <c r="B506">
        <v>14</v>
      </c>
      <c r="C506">
        <v>159561135</v>
      </c>
      <c r="D506">
        <f t="shared" si="27"/>
        <v>159.56113500000001</v>
      </c>
    </row>
    <row r="507" spans="1:4" x14ac:dyDescent="0.25">
      <c r="A507">
        <v>4400</v>
      </c>
      <c r="B507">
        <v>14</v>
      </c>
      <c r="C507">
        <v>156204511</v>
      </c>
      <c r="D507">
        <f t="shared" si="27"/>
        <v>156.204511</v>
      </c>
    </row>
    <row r="508" spans="1:4" x14ac:dyDescent="0.25">
      <c r="A508">
        <v>4400</v>
      </c>
      <c r="B508">
        <v>16</v>
      </c>
      <c r="C508">
        <v>154423267</v>
      </c>
      <c r="D508">
        <f t="shared" si="27"/>
        <v>154.42326700000001</v>
      </c>
    </row>
    <row r="509" spans="1:4" x14ac:dyDescent="0.25">
      <c r="A509">
        <v>4400</v>
      </c>
      <c r="B509">
        <v>16</v>
      </c>
      <c r="C509">
        <v>155500725</v>
      </c>
      <c r="D509">
        <f t="shared" si="27"/>
        <v>155.50072499999999</v>
      </c>
    </row>
    <row r="510" spans="1:4" x14ac:dyDescent="0.25">
      <c r="A510">
        <v>4400</v>
      </c>
      <c r="B510">
        <v>16</v>
      </c>
      <c r="C510">
        <v>154212678</v>
      </c>
      <c r="D510">
        <f t="shared" si="27"/>
        <v>154.21267800000001</v>
      </c>
    </row>
    <row r="511" spans="1:4" x14ac:dyDescent="0.25">
      <c r="A511">
        <v>4400</v>
      </c>
      <c r="B511">
        <v>16</v>
      </c>
      <c r="C511">
        <v>153938333</v>
      </c>
      <c r="D511">
        <f t="shared" si="27"/>
        <v>153.938333</v>
      </c>
    </row>
    <row r="512" spans="1:4" x14ac:dyDescent="0.25">
      <c r="A512">
        <v>4400</v>
      </c>
      <c r="B512">
        <v>16</v>
      </c>
      <c r="C512">
        <v>154818579</v>
      </c>
      <c r="D512">
        <f t="shared" si="27"/>
        <v>154.818579</v>
      </c>
    </row>
    <row r="513" spans="1:4" x14ac:dyDescent="0.25">
      <c r="A513">
        <v>4800</v>
      </c>
      <c r="B513">
        <v>2</v>
      </c>
      <c r="C513">
        <v>855118528</v>
      </c>
      <c r="D513">
        <f t="shared" si="27"/>
        <v>855.11852799999997</v>
      </c>
    </row>
    <row r="514" spans="1:4" x14ac:dyDescent="0.25">
      <c r="A514">
        <v>4800</v>
      </c>
      <c r="B514">
        <v>2</v>
      </c>
      <c r="C514">
        <v>855564255</v>
      </c>
      <c r="D514">
        <f t="shared" si="27"/>
        <v>855.564255</v>
      </c>
    </row>
    <row r="515" spans="1:4" x14ac:dyDescent="0.25">
      <c r="A515">
        <v>4800</v>
      </c>
      <c r="B515">
        <v>2</v>
      </c>
      <c r="C515">
        <v>855618811</v>
      </c>
      <c r="D515">
        <f t="shared" si="27"/>
        <v>855.61881100000005</v>
      </c>
    </row>
    <row r="516" spans="1:4" x14ac:dyDescent="0.25">
      <c r="A516">
        <v>4800</v>
      </c>
      <c r="B516">
        <v>2</v>
      </c>
      <c r="C516">
        <v>855133553</v>
      </c>
      <c r="D516">
        <f t="shared" si="27"/>
        <v>855.13355300000001</v>
      </c>
    </row>
    <row r="517" spans="1:4" x14ac:dyDescent="0.25">
      <c r="A517">
        <v>4800</v>
      </c>
      <c r="B517">
        <v>2</v>
      </c>
      <c r="C517">
        <v>855001477</v>
      </c>
      <c r="D517">
        <f t="shared" si="27"/>
        <v>855.00147700000002</v>
      </c>
    </row>
    <row r="518" spans="1:4" x14ac:dyDescent="0.25">
      <c r="A518">
        <v>4800</v>
      </c>
      <c r="B518">
        <v>4</v>
      </c>
      <c r="C518">
        <v>471832564</v>
      </c>
      <c r="D518">
        <f t="shared" si="27"/>
        <v>471.83256399999999</v>
      </c>
    </row>
    <row r="519" spans="1:4" x14ac:dyDescent="0.25">
      <c r="A519">
        <v>4800</v>
      </c>
      <c r="B519">
        <v>4</v>
      </c>
      <c r="C519">
        <v>471620377</v>
      </c>
      <c r="D519">
        <f t="shared" si="27"/>
        <v>471.62037700000002</v>
      </c>
    </row>
    <row r="520" spans="1:4" x14ac:dyDescent="0.25">
      <c r="A520">
        <v>4800</v>
      </c>
      <c r="B520">
        <v>4</v>
      </c>
      <c r="C520">
        <v>472291614</v>
      </c>
      <c r="D520">
        <f t="shared" si="27"/>
        <v>472.29161399999998</v>
      </c>
    </row>
    <row r="521" spans="1:4" x14ac:dyDescent="0.25">
      <c r="A521">
        <v>4800</v>
      </c>
      <c r="B521">
        <v>4</v>
      </c>
      <c r="C521">
        <v>471544883</v>
      </c>
      <c r="D521">
        <f t="shared" si="27"/>
        <v>471.54488300000003</v>
      </c>
    </row>
    <row r="522" spans="1:4" x14ac:dyDescent="0.25">
      <c r="A522">
        <v>4800</v>
      </c>
      <c r="B522">
        <v>4</v>
      </c>
      <c r="C522">
        <v>471812949</v>
      </c>
      <c r="D522">
        <f t="shared" ref="D522:D552" si="28">C522/1000000</f>
        <v>471.812949</v>
      </c>
    </row>
    <row r="523" spans="1:4" x14ac:dyDescent="0.25">
      <c r="A523">
        <v>4800</v>
      </c>
      <c r="B523">
        <v>6</v>
      </c>
      <c r="C523">
        <v>349197244</v>
      </c>
      <c r="D523">
        <f t="shared" si="28"/>
        <v>349.19724400000001</v>
      </c>
    </row>
    <row r="524" spans="1:4" x14ac:dyDescent="0.25">
      <c r="A524">
        <v>4800</v>
      </c>
      <c r="B524">
        <v>6</v>
      </c>
      <c r="C524">
        <v>351912973</v>
      </c>
      <c r="D524">
        <f t="shared" si="28"/>
        <v>351.91297300000002</v>
      </c>
    </row>
    <row r="525" spans="1:4" x14ac:dyDescent="0.25">
      <c r="A525">
        <v>4800</v>
      </c>
      <c r="B525">
        <v>6</v>
      </c>
      <c r="C525">
        <v>353377063</v>
      </c>
      <c r="D525">
        <f t="shared" si="28"/>
        <v>353.37706300000002</v>
      </c>
    </row>
    <row r="526" spans="1:4" x14ac:dyDescent="0.25">
      <c r="A526">
        <v>4800</v>
      </c>
      <c r="B526">
        <v>6</v>
      </c>
      <c r="C526">
        <v>308662857</v>
      </c>
      <c r="D526">
        <f t="shared" si="28"/>
        <v>308.66285699999997</v>
      </c>
    </row>
    <row r="527" spans="1:4" x14ac:dyDescent="0.25">
      <c r="A527">
        <v>4800</v>
      </c>
      <c r="B527">
        <v>6</v>
      </c>
      <c r="C527">
        <v>353020232</v>
      </c>
      <c r="D527">
        <f t="shared" si="28"/>
        <v>353.02023200000002</v>
      </c>
    </row>
    <row r="528" spans="1:4" x14ac:dyDescent="0.25">
      <c r="A528">
        <v>4800</v>
      </c>
      <c r="B528">
        <v>8</v>
      </c>
      <c r="C528">
        <v>297873800</v>
      </c>
      <c r="D528">
        <f t="shared" si="28"/>
        <v>297.87380000000002</v>
      </c>
    </row>
    <row r="529" spans="1:4" x14ac:dyDescent="0.25">
      <c r="A529">
        <v>4800</v>
      </c>
      <c r="B529">
        <v>8</v>
      </c>
      <c r="C529">
        <v>298836066</v>
      </c>
      <c r="D529">
        <f t="shared" si="28"/>
        <v>298.83606600000002</v>
      </c>
    </row>
    <row r="530" spans="1:4" x14ac:dyDescent="0.25">
      <c r="A530">
        <v>4800</v>
      </c>
      <c r="B530">
        <v>8</v>
      </c>
      <c r="C530">
        <v>302098235</v>
      </c>
      <c r="D530">
        <f t="shared" si="28"/>
        <v>302.09823499999999</v>
      </c>
    </row>
    <row r="531" spans="1:4" x14ac:dyDescent="0.25">
      <c r="A531">
        <v>4800</v>
      </c>
      <c r="B531">
        <v>8</v>
      </c>
      <c r="C531">
        <v>304592031</v>
      </c>
      <c r="D531">
        <f t="shared" si="28"/>
        <v>304.59203100000002</v>
      </c>
    </row>
    <row r="532" spans="1:4" x14ac:dyDescent="0.25">
      <c r="A532">
        <v>4800</v>
      </c>
      <c r="B532">
        <v>8</v>
      </c>
      <c r="C532">
        <v>303483240</v>
      </c>
      <c r="D532">
        <f t="shared" si="28"/>
        <v>303.48324000000002</v>
      </c>
    </row>
    <row r="533" spans="1:4" x14ac:dyDescent="0.25">
      <c r="A533">
        <v>4800</v>
      </c>
      <c r="B533">
        <v>10</v>
      </c>
      <c r="C533">
        <v>269429667</v>
      </c>
      <c r="D533">
        <f t="shared" si="28"/>
        <v>269.42966699999999</v>
      </c>
    </row>
    <row r="534" spans="1:4" x14ac:dyDescent="0.25">
      <c r="A534">
        <v>4800</v>
      </c>
      <c r="B534">
        <v>10</v>
      </c>
      <c r="C534">
        <v>272754487</v>
      </c>
      <c r="D534">
        <f t="shared" si="28"/>
        <v>272.75448699999998</v>
      </c>
    </row>
    <row r="535" spans="1:4" x14ac:dyDescent="0.25">
      <c r="A535">
        <v>4800</v>
      </c>
      <c r="B535">
        <v>10</v>
      </c>
      <c r="C535">
        <v>272255099</v>
      </c>
      <c r="D535">
        <f t="shared" si="28"/>
        <v>272.25509899999997</v>
      </c>
    </row>
    <row r="536" spans="1:4" x14ac:dyDescent="0.25">
      <c r="A536">
        <v>4800</v>
      </c>
      <c r="B536">
        <v>10</v>
      </c>
      <c r="C536">
        <v>271506694</v>
      </c>
      <c r="D536">
        <f t="shared" si="28"/>
        <v>271.50669399999998</v>
      </c>
    </row>
    <row r="537" spans="1:4" x14ac:dyDescent="0.25">
      <c r="A537">
        <v>4800</v>
      </c>
      <c r="B537">
        <v>10</v>
      </c>
      <c r="C537">
        <v>269236745</v>
      </c>
      <c r="D537">
        <f t="shared" si="28"/>
        <v>269.23674499999998</v>
      </c>
    </row>
    <row r="538" spans="1:4" x14ac:dyDescent="0.25">
      <c r="A538">
        <v>4800</v>
      </c>
      <c r="B538">
        <v>12</v>
      </c>
      <c r="C538">
        <v>259277082</v>
      </c>
      <c r="D538">
        <f t="shared" si="28"/>
        <v>259.27708200000001</v>
      </c>
    </row>
    <row r="539" spans="1:4" x14ac:dyDescent="0.25">
      <c r="A539">
        <v>4800</v>
      </c>
      <c r="B539">
        <v>12</v>
      </c>
      <c r="C539">
        <v>258329381</v>
      </c>
      <c r="D539">
        <f t="shared" si="28"/>
        <v>258.32938100000001</v>
      </c>
    </row>
    <row r="540" spans="1:4" x14ac:dyDescent="0.25">
      <c r="A540">
        <v>4800</v>
      </c>
      <c r="B540">
        <v>12</v>
      </c>
      <c r="C540">
        <v>258198686</v>
      </c>
      <c r="D540">
        <f t="shared" si="28"/>
        <v>258.19868600000001</v>
      </c>
    </row>
    <row r="541" spans="1:4" x14ac:dyDescent="0.25">
      <c r="A541">
        <v>4800</v>
      </c>
      <c r="B541">
        <v>12</v>
      </c>
      <c r="C541">
        <v>258562344</v>
      </c>
      <c r="D541">
        <f t="shared" si="28"/>
        <v>258.562344</v>
      </c>
    </row>
    <row r="542" spans="1:4" x14ac:dyDescent="0.25">
      <c r="A542">
        <v>4800</v>
      </c>
      <c r="B542">
        <v>12</v>
      </c>
      <c r="C542">
        <v>258198373</v>
      </c>
      <c r="D542">
        <f t="shared" si="28"/>
        <v>258.198373</v>
      </c>
    </row>
    <row r="543" spans="1:4" x14ac:dyDescent="0.25">
      <c r="A543">
        <v>4800</v>
      </c>
      <c r="B543">
        <v>14</v>
      </c>
      <c r="C543">
        <v>265318732</v>
      </c>
      <c r="D543">
        <f t="shared" si="28"/>
        <v>265.31873200000001</v>
      </c>
    </row>
    <row r="544" spans="1:4" x14ac:dyDescent="0.25">
      <c r="A544">
        <v>4800</v>
      </c>
      <c r="B544">
        <v>14</v>
      </c>
      <c r="C544">
        <v>261641006</v>
      </c>
      <c r="D544">
        <f t="shared" si="28"/>
        <v>261.641006</v>
      </c>
    </row>
    <row r="545" spans="1:4" x14ac:dyDescent="0.25">
      <c r="A545">
        <v>4800</v>
      </c>
      <c r="B545">
        <v>14</v>
      </c>
      <c r="C545">
        <v>260996453</v>
      </c>
      <c r="D545">
        <f t="shared" si="28"/>
        <v>260.99645299999997</v>
      </c>
    </row>
    <row r="546" spans="1:4" x14ac:dyDescent="0.25">
      <c r="A546">
        <v>4800</v>
      </c>
      <c r="B546">
        <v>14</v>
      </c>
      <c r="C546">
        <v>261438779</v>
      </c>
      <c r="D546">
        <f t="shared" si="28"/>
        <v>261.43877900000001</v>
      </c>
    </row>
    <row r="547" spans="1:4" x14ac:dyDescent="0.25">
      <c r="A547">
        <v>4800</v>
      </c>
      <c r="B547">
        <v>14</v>
      </c>
      <c r="C547">
        <v>258836744</v>
      </c>
      <c r="D547">
        <f t="shared" si="28"/>
        <v>258.83674400000001</v>
      </c>
    </row>
    <row r="548" spans="1:4" x14ac:dyDescent="0.25">
      <c r="A548">
        <v>4800</v>
      </c>
      <c r="B548">
        <v>16</v>
      </c>
      <c r="C548">
        <v>253781748</v>
      </c>
      <c r="D548">
        <f t="shared" si="28"/>
        <v>253.78174799999999</v>
      </c>
    </row>
    <row r="549" spans="1:4" x14ac:dyDescent="0.25">
      <c r="A549">
        <v>4800</v>
      </c>
      <c r="B549">
        <v>16</v>
      </c>
      <c r="C549">
        <v>253131196</v>
      </c>
      <c r="D549">
        <f t="shared" si="28"/>
        <v>253.13119599999999</v>
      </c>
    </row>
    <row r="550" spans="1:4" x14ac:dyDescent="0.25">
      <c r="A550">
        <v>4800</v>
      </c>
      <c r="B550">
        <v>16</v>
      </c>
      <c r="C550">
        <v>255243076</v>
      </c>
      <c r="D550">
        <f t="shared" si="28"/>
        <v>255.243076</v>
      </c>
    </row>
    <row r="551" spans="1:4" x14ac:dyDescent="0.25">
      <c r="A551">
        <v>4800</v>
      </c>
      <c r="B551">
        <v>16</v>
      </c>
      <c r="C551">
        <v>254505730</v>
      </c>
      <c r="D551">
        <f t="shared" si="28"/>
        <v>254.50573</v>
      </c>
    </row>
    <row r="552" spans="1:4" x14ac:dyDescent="0.25">
      <c r="A552">
        <v>4800</v>
      </c>
      <c r="B552">
        <v>16</v>
      </c>
      <c r="C552">
        <v>253968060</v>
      </c>
      <c r="D552">
        <f t="shared" si="28"/>
        <v>253.96806000000001</v>
      </c>
    </row>
  </sheetData>
  <mergeCells count="14">
    <mergeCell ref="I69:I71"/>
    <mergeCell ref="I30:P30"/>
    <mergeCell ref="I66:P66"/>
    <mergeCell ref="K67:P67"/>
    <mergeCell ref="K4:P4"/>
    <mergeCell ref="J3:P3"/>
    <mergeCell ref="K16:P16"/>
    <mergeCell ref="I18:I25"/>
    <mergeCell ref="I15:P15"/>
    <mergeCell ref="K31:P31"/>
    <mergeCell ref="I33:I40"/>
    <mergeCell ref="I44:P44"/>
    <mergeCell ref="K45:P45"/>
    <mergeCell ref="I47:I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data_threaded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2014-05-04T02:41:38Z</dcterms:created>
  <dcterms:modified xsi:type="dcterms:W3CDTF">2014-05-05T14:25:43Z</dcterms:modified>
</cp:coreProperties>
</file>