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6" i="1" l="1"/>
  <c r="O7" i="1"/>
  <c r="O8" i="1"/>
  <c r="P7" i="1"/>
  <c r="P6" i="1"/>
  <c r="N7" i="1"/>
  <c r="N8" i="1"/>
  <c r="N6" i="1"/>
  <c r="L7" i="1"/>
  <c r="L8" i="1"/>
  <c r="L6" i="1"/>
  <c r="M7" i="1"/>
  <c r="M8" i="1"/>
  <c r="M6" i="1"/>
  <c r="K7" i="1"/>
  <c r="K8" i="1"/>
  <c r="K6" i="1"/>
  <c r="J7" i="1"/>
  <c r="J8" i="1"/>
  <c r="J6" i="1"/>
  <c r="N2" i="1" l="1"/>
  <c r="O3" i="1"/>
  <c r="O4" i="1"/>
  <c r="O2" i="1"/>
  <c r="N3" i="1"/>
  <c r="N4" i="1"/>
  <c r="D8" i="1" l="1"/>
  <c r="D7" i="1"/>
  <c r="D6" i="1"/>
  <c r="C8" i="1"/>
  <c r="C7" i="1"/>
  <c r="C6" i="1"/>
  <c r="C4" i="1"/>
  <c r="C3" i="1"/>
  <c r="C2" i="1"/>
  <c r="D4" i="1"/>
  <c r="D3" i="1"/>
  <c r="D2" i="1"/>
  <c r="M3" i="1" l="1"/>
  <c r="M4" i="1"/>
  <c r="L3" i="1"/>
  <c r="L4" i="1"/>
  <c r="K3" i="1"/>
  <c r="K4" i="1"/>
  <c r="M2" i="1"/>
  <c r="L2" i="1"/>
  <c r="K2" i="1"/>
</calcChain>
</file>

<file path=xl/sharedStrings.xml><?xml version="1.0" encoding="utf-8"?>
<sst xmlns="http://schemas.openxmlformats.org/spreadsheetml/2006/main" count="23" uniqueCount="20">
  <si>
    <t>% Difference between 90 degrees and theta1 + theta2</t>
  </si>
  <si>
    <t>S1 (m)</t>
  </si>
  <si>
    <t>S (m)</t>
  </si>
  <si>
    <t>M1 (kg)</t>
  </si>
  <si>
    <t>M2 (kg)</t>
  </si>
  <si>
    <t>S2 (m)</t>
  </si>
  <si>
    <t>theta 1 (dz)</t>
  </si>
  <si>
    <t>theta 2 (dz)</t>
  </si>
  <si>
    <t>S1x = S1cos(theta1) (m)</t>
  </si>
  <si>
    <t>S2x = S2cos(theta2) (m)</t>
  </si>
  <si>
    <t>S1y = S1sin(theta1) (m)</t>
  </si>
  <si>
    <t>S2y = S2sin(theta2) (m)</t>
  </si>
  <si>
    <t>theta1 + theta2 (dz)</t>
  </si>
  <si>
    <t>S1x+S2x (m)</t>
  </si>
  <si>
    <t>S1y+S2y (m)</t>
  </si>
  <si>
    <t>% Difference between S and S1x and S2x (%)</t>
  </si>
  <si>
    <t>Experiment Condition</t>
  </si>
  <si>
    <t>S1</t>
  </si>
  <si>
    <t>S2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</si>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</sst>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"/>
  <sheetViews>
    <sheetView tabSelected="1" workbookViewId="0">
      <selection activeCell="N2" sqref="N2"/>
    </sheetView>
  </sheetViews>
  <sheetFormatPr defaultRowHeight="15" x14ac:dyDescent="0.25"/>
  <cols>
    <col min="2" max="2" width="11.140625" customWidth="1"/>
    <col min="9" max="9" width="11.140625" customWidth="1"/>
    <col min="14" max="14" width="15.140625" customWidth="1"/>
    <col min="15" max="15" width="15.7109375" customWidth="1"/>
  </cols>
  <sheetData>
    <row r="1" spans="2:16" s="1" customFormat="1" ht="43.5" customHeight="1" x14ac:dyDescent="0.25">
      <c r="B1" s="3" t="s">
        <v>16</v>
      </c>
      <c r="C1" s="3" t="s">
        <v>3</v>
      </c>
      <c r="D1" s="3" t="s">
        <v>1</v>
      </c>
      <c r="E1" s="3" t="s">
        <v>6</v>
      </c>
      <c r="F1" s="3" t="s">
        <v>8</v>
      </c>
      <c r="G1" s="3" t="s">
        <v>10</v>
      </c>
      <c r="I1" s="3" t="s">
        <v>16</v>
      </c>
      <c r="J1" s="3" t="s">
        <v>2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0</v>
      </c>
    </row>
    <row r="2" spans="2:16" x14ac:dyDescent="0.25">
      <c r="B2" s="4">
        <v>1</v>
      </c>
      <c r="C2" s="4">
        <f>23.2/1000</f>
        <v>2.3199999999999998E-2</v>
      </c>
      <c r="D2" s="5">
        <f>25.7/100</f>
        <v>0.25700000000000001</v>
      </c>
      <c r="E2" s="6">
        <v>48</v>
      </c>
      <c r="F2" s="5">
        <v>0.17199999999999999</v>
      </c>
      <c r="G2" s="5">
        <v>0.191</v>
      </c>
      <c r="H2" s="2"/>
      <c r="I2" s="7">
        <v>1</v>
      </c>
      <c r="J2" s="5">
        <v>0.47</v>
      </c>
      <c r="K2" s="6">
        <f t="shared" ref="K2:M4" si="0">E2+E6</f>
        <v>-7</v>
      </c>
      <c r="L2" s="5">
        <f t="shared" si="0"/>
        <v>0.31252999999999997</v>
      </c>
      <c r="M2" s="5">
        <f t="shared" si="0"/>
        <v>-1.0000000000000009E-2</v>
      </c>
      <c r="N2" s="6">
        <f>(ABS(L2-J2)/J2)*100</f>
        <v>33.504255319148939</v>
      </c>
      <c r="O2" s="6">
        <f>(ABS((E2+ABS(E6))-90)/90)*100</f>
        <v>14.444444444444443</v>
      </c>
    </row>
    <row r="3" spans="2:16" x14ac:dyDescent="0.25">
      <c r="B3" s="4">
        <v>2</v>
      </c>
      <c r="C3" s="4">
        <f>23.2/1000</f>
        <v>2.3199999999999998E-2</v>
      </c>
      <c r="D3" s="5">
        <f>18/100</f>
        <v>0.18</v>
      </c>
      <c r="E3" s="6">
        <v>34</v>
      </c>
      <c r="F3" s="5">
        <v>0.15</v>
      </c>
      <c r="G3" s="5">
        <v>0.10100000000000001</v>
      </c>
      <c r="H3" s="2"/>
      <c r="I3" s="7">
        <v>2</v>
      </c>
      <c r="J3" s="5">
        <v>0.47</v>
      </c>
      <c r="K3" s="6">
        <f t="shared" si="0"/>
        <v>-38</v>
      </c>
      <c r="L3" s="5">
        <f t="shared" si="0"/>
        <v>0.27300000000000002</v>
      </c>
      <c r="M3" s="5">
        <f t="shared" si="0"/>
        <v>-0.27900000000000003</v>
      </c>
      <c r="N3" s="6">
        <f t="shared" ref="N3:N4" si="1">(ABS(L3-J3)/J3)*100</f>
        <v>41.914893617021271</v>
      </c>
      <c r="O3" s="6">
        <f t="shared" ref="O3:O4" si="2">(ABS((E3+ABS(E7))-90)/90)*100</f>
        <v>17.777777777777779</v>
      </c>
    </row>
    <row r="4" spans="2:16" x14ac:dyDescent="0.25">
      <c r="B4" s="4">
        <v>3</v>
      </c>
      <c r="C4" s="4">
        <f>66.8/1000</f>
        <v>6.6799999999999998E-2</v>
      </c>
      <c r="D4" s="5">
        <f>33.6/100</f>
        <v>0.33600000000000002</v>
      </c>
      <c r="E4" s="6">
        <v>79</v>
      </c>
      <c r="F4" s="5">
        <v>6.4000000000000001E-2</v>
      </c>
      <c r="G4" s="5">
        <v>0.33</v>
      </c>
      <c r="H4" s="2"/>
      <c r="I4" s="8">
        <v>3</v>
      </c>
      <c r="J4" s="9">
        <v>0.47</v>
      </c>
      <c r="K4" s="10">
        <f t="shared" si="0"/>
        <v>20</v>
      </c>
      <c r="L4" s="9">
        <f t="shared" si="0"/>
        <v>0.32800000000000001</v>
      </c>
      <c r="M4" s="9">
        <f t="shared" si="0"/>
        <v>-0.10899999999999999</v>
      </c>
      <c r="N4" s="10">
        <f t="shared" si="1"/>
        <v>30.212765957446802</v>
      </c>
      <c r="O4" s="10">
        <f t="shared" si="2"/>
        <v>53.333333333333336</v>
      </c>
    </row>
    <row r="5" spans="2:16" ht="45" x14ac:dyDescent="0.25">
      <c r="B5" s="4"/>
      <c r="C5" s="3" t="s">
        <v>4</v>
      </c>
      <c r="D5" s="3" t="s">
        <v>5</v>
      </c>
      <c r="E5" s="3" t="s">
        <v>7</v>
      </c>
      <c r="F5" s="3" t="s">
        <v>9</v>
      </c>
      <c r="G5" s="3" t="s">
        <v>11</v>
      </c>
      <c r="H5" s="1"/>
      <c r="I5" s="11" t="s">
        <v>16</v>
      </c>
      <c r="J5" s="11" t="s">
        <v>2</v>
      </c>
      <c r="K5" s="11" t="s">
        <v>17</v>
      </c>
      <c r="L5" s="4"/>
      <c r="M5" s="11" t="s">
        <v>18</v>
      </c>
      <c r="N5" s="4"/>
      <c r="O5" s="4"/>
      <c r="P5" s="4"/>
    </row>
    <row r="6" spans="2:16" x14ac:dyDescent="0.25">
      <c r="B6" s="4">
        <v>1</v>
      </c>
      <c r="C6" s="4">
        <f>23.2/1000</f>
        <v>2.3199999999999998E-2</v>
      </c>
      <c r="D6" s="4">
        <f>24.5/100</f>
        <v>0.245</v>
      </c>
      <c r="E6" s="6">
        <v>-55</v>
      </c>
      <c r="F6" s="5">
        <v>0.14052999999999999</v>
      </c>
      <c r="G6" s="5">
        <v>-0.20100000000000001</v>
      </c>
      <c r="H6" s="2"/>
      <c r="I6" s="12">
        <v>1</v>
      </c>
      <c r="J6" s="13">
        <f>J2</f>
        <v>0.47</v>
      </c>
      <c r="K6" s="5">
        <f>D2</f>
        <v>0.25700000000000001</v>
      </c>
      <c r="L6" s="6">
        <f>E2</f>
        <v>48</v>
      </c>
      <c r="M6" s="4">
        <f>D6</f>
        <v>0.245</v>
      </c>
      <c r="N6" s="6">
        <f>E6</f>
        <v>-55</v>
      </c>
      <c r="O6" s="6">
        <f>(ABS((K6+M6)-J6)/J6)*100</f>
        <v>6.8085106382978795</v>
      </c>
      <c r="P6" s="6">
        <f>O2</f>
        <v>14.444444444444443</v>
      </c>
    </row>
    <row r="7" spans="2:16" x14ac:dyDescent="0.25">
      <c r="B7" s="4">
        <v>2</v>
      </c>
      <c r="C7" s="4">
        <f>23.2/1000</f>
        <v>2.3199999999999998E-2</v>
      </c>
      <c r="D7" s="4">
        <f>39.9/100</f>
        <v>0.39899999999999997</v>
      </c>
      <c r="E7" s="6">
        <v>-72</v>
      </c>
      <c r="F7" s="5">
        <v>0.123</v>
      </c>
      <c r="G7" s="5">
        <v>-0.38</v>
      </c>
      <c r="H7" s="2"/>
      <c r="I7" s="12">
        <v>2</v>
      </c>
      <c r="J7" s="13">
        <f t="shared" ref="J7:J8" si="3">J3</f>
        <v>0.47</v>
      </c>
      <c r="K7" s="5">
        <f t="shared" ref="K7:K8" si="4">D3</f>
        <v>0.18</v>
      </c>
      <c r="L7" s="6">
        <f t="shared" ref="L7:L8" si="5">E3</f>
        <v>34</v>
      </c>
      <c r="M7" s="4">
        <f>D7</f>
        <v>0.39899999999999997</v>
      </c>
      <c r="N7" s="6">
        <f t="shared" ref="N7:N8" si="6">E7</f>
        <v>-72</v>
      </c>
      <c r="O7" s="6">
        <f t="shared" ref="O7:O8" si="7">(ABS((K7+M7)-J7)/J7)*100</f>
        <v>23.191489361702125</v>
      </c>
      <c r="P7" s="6">
        <f>O3</f>
        <v>17.777777777777779</v>
      </c>
    </row>
    <row r="8" spans="2:16" x14ac:dyDescent="0.25">
      <c r="B8" s="4">
        <v>3</v>
      </c>
      <c r="C8" s="4">
        <f>23.2/1000</f>
        <v>2.3199999999999998E-2</v>
      </c>
      <c r="D8" s="4">
        <f>51.2/100</f>
        <v>0.51200000000000001</v>
      </c>
      <c r="E8" s="6">
        <v>-59</v>
      </c>
      <c r="F8" s="5">
        <v>0.26400000000000001</v>
      </c>
      <c r="G8" s="5">
        <v>-0.439</v>
      </c>
      <c r="H8" s="2"/>
      <c r="I8" s="12">
        <v>3</v>
      </c>
      <c r="J8" s="13">
        <f t="shared" si="3"/>
        <v>0.47</v>
      </c>
      <c r="K8" s="5">
        <f t="shared" si="4"/>
        <v>0.33600000000000002</v>
      </c>
      <c r="L8" s="6">
        <f t="shared" si="5"/>
        <v>79</v>
      </c>
      <c r="M8" s="4">
        <f>D8</f>
        <v>0.51200000000000001</v>
      </c>
      <c r="N8" s="6">
        <f t="shared" si="6"/>
        <v>-59</v>
      </c>
      <c r="O8" s="6">
        <f t="shared" si="7"/>
        <v>80.425531914893639</v>
      </c>
      <c r="P8" s="4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2012-10-18T23:56:46Z</dcterms:created>
  <dcterms:modified xsi:type="dcterms:W3CDTF">2012-10-29T07:07:00Z</dcterms:modified>
</cp:coreProperties>
</file>