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Idividual_Area_Data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Idividual_Area_Data!$A$1:$Q$181</definedName>
  </definedNames>
  <calcPr calcId="145621"/>
</workbook>
</file>

<file path=xl/calcChain.xml><?xml version="1.0" encoding="utf-8"?>
<calcChain xmlns="http://schemas.openxmlformats.org/spreadsheetml/2006/main">
  <c r="D8" i="4" l="1"/>
  <c r="D7" i="4"/>
  <c r="C8" i="4"/>
  <c r="C7" i="4"/>
  <c r="E4" i="4"/>
  <c r="E5" i="4"/>
  <c r="E6" i="4"/>
  <c r="E7" i="4"/>
  <c r="E8" i="4"/>
  <c r="E3" i="4"/>
  <c r="L24" i="3" l="1"/>
  <c r="L23" i="3"/>
  <c r="K24" i="3"/>
  <c r="K23" i="3"/>
  <c r="K25" i="3"/>
  <c r="J24" i="3"/>
  <c r="J23" i="3"/>
  <c r="J25" i="3"/>
  <c r="O7" i="3"/>
  <c r="N6" i="3"/>
  <c r="O6" i="3" s="1"/>
  <c r="M6" i="3"/>
  <c r="O5" i="3"/>
  <c r="E20" i="3" l="1"/>
  <c r="F20" i="3"/>
  <c r="G20" i="3"/>
  <c r="C20" i="3"/>
  <c r="D20" i="3"/>
  <c r="B20" i="3"/>
  <c r="L23" i="2" l="1"/>
  <c r="X23" i="2"/>
  <c r="V2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W3" i="2"/>
  <c r="V3" i="2"/>
  <c r="X13" i="2" l="1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X4" i="2"/>
  <c r="Y4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Y3" i="2"/>
  <c r="X3" i="2"/>
  <c r="Z15" i="2" l="1"/>
  <c r="Z18" i="2"/>
  <c r="Z8" i="2"/>
  <c r="Z22" i="2"/>
  <c r="Z21" i="2"/>
  <c r="Z19" i="2"/>
  <c r="Z17" i="2"/>
  <c r="Z16" i="2"/>
  <c r="Z14" i="2"/>
  <c r="Z13" i="2"/>
  <c r="Z12" i="2"/>
  <c r="Z11" i="2"/>
  <c r="Z10" i="2"/>
  <c r="Z9" i="2"/>
  <c r="Z7" i="2"/>
  <c r="Z4" i="2"/>
  <c r="Z20" i="2"/>
  <c r="Z6" i="2"/>
  <c r="Z5" i="2"/>
  <c r="Z3" i="2"/>
  <c r="M6" i="1"/>
  <c r="M4" i="1"/>
  <c r="M8" i="1"/>
  <c r="M7" i="1"/>
  <c r="M2" i="1"/>
  <c r="M3" i="1"/>
  <c r="M11" i="1"/>
  <c r="M23" i="1"/>
  <c r="M24" i="1"/>
  <c r="M9" i="1"/>
  <c r="M12" i="1"/>
  <c r="M18" i="1"/>
  <c r="M15" i="1"/>
  <c r="M19" i="1"/>
  <c r="M29" i="1"/>
  <c r="M20" i="1"/>
  <c r="M16" i="1"/>
  <c r="M26" i="1"/>
  <c r="M30" i="1"/>
  <c r="M21" i="1"/>
  <c r="M13" i="1"/>
  <c r="M25" i="1"/>
  <c r="M28" i="1"/>
  <c r="M10" i="1"/>
  <c r="M17" i="1"/>
  <c r="M14" i="1"/>
  <c r="M27" i="1"/>
  <c r="M22" i="1"/>
  <c r="M31" i="1"/>
  <c r="M33" i="1"/>
  <c r="M34" i="1"/>
  <c r="M32" i="1"/>
  <c r="M35" i="1"/>
  <c r="M38" i="1"/>
  <c r="M39" i="1"/>
  <c r="M36" i="1"/>
  <c r="M40" i="1"/>
  <c r="M37" i="1"/>
  <c r="M41" i="1"/>
  <c r="M117" i="1"/>
  <c r="M44" i="1"/>
  <c r="M49" i="1"/>
  <c r="M116" i="1"/>
  <c r="M50" i="1"/>
  <c r="M118" i="1"/>
  <c r="M91" i="1"/>
  <c r="M92" i="1"/>
  <c r="M78" i="1"/>
  <c r="M79" i="1"/>
  <c r="M112" i="1"/>
  <c r="M93" i="1"/>
  <c r="M105" i="1"/>
  <c r="M63" i="1"/>
  <c r="M94" i="1"/>
  <c r="M95" i="1"/>
  <c r="M96" i="1"/>
  <c r="M97" i="1"/>
  <c r="M80" i="1"/>
  <c r="M119" i="1"/>
  <c r="M51" i="1"/>
  <c r="M64" i="1"/>
  <c r="M98" i="1"/>
  <c r="M107" i="1"/>
  <c r="M120" i="1"/>
  <c r="M81" i="1"/>
  <c r="M82" i="1"/>
  <c r="M52" i="1"/>
  <c r="M113" i="1"/>
  <c r="M114" i="1"/>
  <c r="M83" i="1"/>
  <c r="M106" i="1"/>
  <c r="M84" i="1"/>
  <c r="M108" i="1"/>
  <c r="M65" i="1"/>
  <c r="M53" i="1"/>
  <c r="M54" i="1"/>
  <c r="M85" i="1"/>
  <c r="M99" i="1"/>
  <c r="M86" i="1"/>
  <c r="M66" i="1"/>
  <c r="M67" i="1"/>
  <c r="M100" i="1"/>
  <c r="M109" i="1"/>
  <c r="M68" i="1"/>
  <c r="M69" i="1"/>
  <c r="M115" i="1"/>
  <c r="M55" i="1"/>
  <c r="M56" i="1"/>
  <c r="M57" i="1"/>
  <c r="M87" i="1"/>
  <c r="M102" i="1"/>
  <c r="M70" i="1"/>
  <c r="M121" i="1"/>
  <c r="M122" i="1"/>
  <c r="M71" i="1"/>
  <c r="M72" i="1"/>
  <c r="M103" i="1"/>
  <c r="M58" i="1"/>
  <c r="M59" i="1"/>
  <c r="M45" i="1"/>
  <c r="M60" i="1"/>
  <c r="M110" i="1"/>
  <c r="M73" i="1"/>
  <c r="M61" i="1"/>
  <c r="M74" i="1"/>
  <c r="M88" i="1"/>
  <c r="M89" i="1"/>
  <c r="M123" i="1"/>
  <c r="M75" i="1"/>
  <c r="M76" i="1"/>
  <c r="M46" i="1"/>
  <c r="M124" i="1"/>
  <c r="M90" i="1"/>
  <c r="M62" i="1"/>
  <c r="M111" i="1"/>
  <c r="M125" i="1"/>
  <c r="M126" i="1"/>
  <c r="M101" i="1"/>
  <c r="M104" i="1"/>
  <c r="M47" i="1"/>
  <c r="M48" i="1"/>
  <c r="M127" i="1"/>
  <c r="M128" i="1"/>
  <c r="M77" i="1"/>
  <c r="M42" i="1"/>
  <c r="M43" i="1"/>
  <c r="M132" i="1"/>
  <c r="M140" i="1"/>
  <c r="M129" i="1"/>
  <c r="M144" i="1"/>
  <c r="M133" i="1"/>
  <c r="M134" i="1"/>
  <c r="M136" i="1"/>
  <c r="M145" i="1"/>
  <c r="M141" i="1"/>
  <c r="M146" i="1"/>
  <c r="M135" i="1"/>
  <c r="M137" i="1"/>
  <c r="M130" i="1"/>
  <c r="M143" i="1"/>
  <c r="M142" i="1"/>
  <c r="M138" i="1"/>
  <c r="M139" i="1"/>
  <c r="M131" i="1"/>
  <c r="M158" i="1"/>
  <c r="M165" i="1"/>
  <c r="M147" i="1"/>
  <c r="M161" i="1"/>
  <c r="M151" i="1"/>
  <c r="M162" i="1"/>
  <c r="M155" i="1"/>
  <c r="M159" i="1"/>
  <c r="M156" i="1"/>
  <c r="M164" i="1"/>
  <c r="M152" i="1"/>
  <c r="M148" i="1"/>
  <c r="M153" i="1"/>
  <c r="M160" i="1"/>
  <c r="M157" i="1"/>
  <c r="M149" i="1"/>
  <c r="M150" i="1"/>
  <c r="M154" i="1"/>
  <c r="M163" i="1"/>
  <c r="M166" i="1"/>
  <c r="M176" i="1"/>
  <c r="M177" i="1"/>
  <c r="M172" i="1"/>
  <c r="M167" i="1"/>
  <c r="M168" i="1"/>
  <c r="M178" i="1"/>
  <c r="M173" i="1"/>
  <c r="M169" i="1"/>
  <c r="M174" i="1"/>
  <c r="M179" i="1"/>
  <c r="M180" i="1"/>
  <c r="M181" i="1"/>
  <c r="M170" i="1"/>
  <c r="M175" i="1"/>
  <c r="M171" i="1"/>
  <c r="L6" i="1"/>
  <c r="L4" i="1"/>
  <c r="L8" i="1"/>
  <c r="L7" i="1"/>
  <c r="L2" i="1"/>
  <c r="N2" i="1" s="1"/>
  <c r="L3" i="1"/>
  <c r="L11" i="1"/>
  <c r="N11" i="1" s="1"/>
  <c r="L23" i="1"/>
  <c r="L24" i="1"/>
  <c r="L9" i="1"/>
  <c r="L12" i="1"/>
  <c r="L18" i="1"/>
  <c r="L15" i="1"/>
  <c r="N15" i="1" s="1"/>
  <c r="L19" i="1"/>
  <c r="L29" i="1"/>
  <c r="N29" i="1" s="1"/>
  <c r="L20" i="1"/>
  <c r="L16" i="1"/>
  <c r="L26" i="1"/>
  <c r="L30" i="1"/>
  <c r="L21" i="1"/>
  <c r="L13" i="1"/>
  <c r="N13" i="1" s="1"/>
  <c r="L25" i="1"/>
  <c r="L28" i="1"/>
  <c r="N28" i="1" s="1"/>
  <c r="L10" i="1"/>
  <c r="L17" i="1"/>
  <c r="L14" i="1"/>
  <c r="L27" i="1"/>
  <c r="L22" i="1"/>
  <c r="L31" i="1"/>
  <c r="N31" i="1" s="1"/>
  <c r="L33" i="1"/>
  <c r="L34" i="1"/>
  <c r="N34" i="1" s="1"/>
  <c r="L32" i="1"/>
  <c r="L35" i="1"/>
  <c r="L38" i="1"/>
  <c r="L39" i="1"/>
  <c r="L36" i="1"/>
  <c r="L40" i="1"/>
  <c r="N40" i="1" s="1"/>
  <c r="L37" i="1"/>
  <c r="L41" i="1"/>
  <c r="N41" i="1" s="1"/>
  <c r="L117" i="1"/>
  <c r="L44" i="1"/>
  <c r="L49" i="1"/>
  <c r="L116" i="1"/>
  <c r="L50" i="1"/>
  <c r="L118" i="1"/>
  <c r="N118" i="1" s="1"/>
  <c r="L91" i="1"/>
  <c r="L92" i="1"/>
  <c r="N92" i="1" s="1"/>
  <c r="L78" i="1"/>
  <c r="L79" i="1"/>
  <c r="L112" i="1"/>
  <c r="L93" i="1"/>
  <c r="L105" i="1"/>
  <c r="L63" i="1"/>
  <c r="N63" i="1" s="1"/>
  <c r="L94" i="1"/>
  <c r="L95" i="1"/>
  <c r="N95" i="1" s="1"/>
  <c r="L96" i="1"/>
  <c r="L97" i="1"/>
  <c r="L80" i="1"/>
  <c r="L119" i="1"/>
  <c r="L51" i="1"/>
  <c r="L64" i="1"/>
  <c r="N64" i="1" s="1"/>
  <c r="L98" i="1"/>
  <c r="L107" i="1"/>
  <c r="N107" i="1" s="1"/>
  <c r="L120" i="1"/>
  <c r="L81" i="1"/>
  <c r="L82" i="1"/>
  <c r="L52" i="1"/>
  <c r="L113" i="1"/>
  <c r="L114" i="1"/>
  <c r="N114" i="1" s="1"/>
  <c r="L83" i="1"/>
  <c r="L106" i="1"/>
  <c r="N106" i="1" s="1"/>
  <c r="L84" i="1"/>
  <c r="L108" i="1"/>
  <c r="L65" i="1"/>
  <c r="L53" i="1"/>
  <c r="L54" i="1"/>
  <c r="L85" i="1"/>
  <c r="N85" i="1" s="1"/>
  <c r="L99" i="1"/>
  <c r="L86" i="1"/>
  <c r="N86" i="1" s="1"/>
  <c r="L66" i="1"/>
  <c r="L67" i="1"/>
  <c r="L100" i="1"/>
  <c r="L109" i="1"/>
  <c r="L68" i="1"/>
  <c r="L69" i="1"/>
  <c r="N69" i="1" s="1"/>
  <c r="L115" i="1"/>
  <c r="L55" i="1"/>
  <c r="N55" i="1" s="1"/>
  <c r="L56" i="1"/>
  <c r="L57" i="1"/>
  <c r="L87" i="1"/>
  <c r="L102" i="1"/>
  <c r="L70" i="1"/>
  <c r="L121" i="1"/>
  <c r="N121" i="1" s="1"/>
  <c r="L122" i="1"/>
  <c r="L71" i="1"/>
  <c r="N71" i="1" s="1"/>
  <c r="L72" i="1"/>
  <c r="L103" i="1"/>
  <c r="L58" i="1"/>
  <c r="L59" i="1"/>
  <c r="L45" i="1"/>
  <c r="L60" i="1"/>
  <c r="N60" i="1" s="1"/>
  <c r="L110" i="1"/>
  <c r="L73" i="1"/>
  <c r="N73" i="1" s="1"/>
  <c r="L61" i="1"/>
  <c r="L74" i="1"/>
  <c r="L88" i="1"/>
  <c r="L89" i="1"/>
  <c r="L123" i="1"/>
  <c r="L75" i="1"/>
  <c r="N75" i="1" s="1"/>
  <c r="L76" i="1"/>
  <c r="L46" i="1"/>
  <c r="N46" i="1" s="1"/>
  <c r="L124" i="1"/>
  <c r="L90" i="1"/>
  <c r="L62" i="1"/>
  <c r="L111" i="1"/>
  <c r="L125" i="1"/>
  <c r="L126" i="1"/>
  <c r="N126" i="1" s="1"/>
  <c r="L101" i="1"/>
  <c r="L104" i="1"/>
  <c r="N104" i="1" s="1"/>
  <c r="L47" i="1"/>
  <c r="L48" i="1"/>
  <c r="L127" i="1"/>
  <c r="L128" i="1"/>
  <c r="L77" i="1"/>
  <c r="L42" i="1"/>
  <c r="N42" i="1" s="1"/>
  <c r="L43" i="1"/>
  <c r="L132" i="1"/>
  <c r="N132" i="1" s="1"/>
  <c r="L140" i="1"/>
  <c r="L129" i="1"/>
  <c r="L144" i="1"/>
  <c r="L133" i="1"/>
  <c r="L134" i="1"/>
  <c r="L136" i="1"/>
  <c r="N136" i="1" s="1"/>
  <c r="L145" i="1"/>
  <c r="L141" i="1"/>
  <c r="N141" i="1" s="1"/>
  <c r="L146" i="1"/>
  <c r="L135" i="1"/>
  <c r="L137" i="1"/>
  <c r="L130" i="1"/>
  <c r="L143" i="1"/>
  <c r="L142" i="1"/>
  <c r="N142" i="1" s="1"/>
  <c r="L138" i="1"/>
  <c r="L139" i="1"/>
  <c r="N139" i="1" s="1"/>
  <c r="L131" i="1"/>
  <c r="L158" i="1"/>
  <c r="L165" i="1"/>
  <c r="L147" i="1"/>
  <c r="L161" i="1"/>
  <c r="L151" i="1"/>
  <c r="N151" i="1" s="1"/>
  <c r="L162" i="1"/>
  <c r="L155" i="1"/>
  <c r="N155" i="1" s="1"/>
  <c r="L159" i="1"/>
  <c r="L156" i="1"/>
  <c r="L164" i="1"/>
  <c r="L152" i="1"/>
  <c r="L148" i="1"/>
  <c r="L153" i="1"/>
  <c r="N153" i="1" s="1"/>
  <c r="L160" i="1"/>
  <c r="L157" i="1"/>
  <c r="N157" i="1" s="1"/>
  <c r="L149" i="1"/>
  <c r="L150" i="1"/>
  <c r="L154" i="1"/>
  <c r="L163" i="1"/>
  <c r="L166" i="1"/>
  <c r="L176" i="1"/>
  <c r="N176" i="1" s="1"/>
  <c r="L177" i="1"/>
  <c r="L172" i="1"/>
  <c r="N172" i="1" s="1"/>
  <c r="L167" i="1"/>
  <c r="L168" i="1"/>
  <c r="L178" i="1"/>
  <c r="L173" i="1"/>
  <c r="L169" i="1"/>
  <c r="L174" i="1"/>
  <c r="N174" i="1" s="1"/>
  <c r="L179" i="1"/>
  <c r="L180" i="1"/>
  <c r="N180" i="1" s="1"/>
  <c r="L181" i="1"/>
  <c r="L170" i="1"/>
  <c r="L175" i="1"/>
  <c r="L171" i="1"/>
  <c r="M5" i="1"/>
  <c r="L5" i="1"/>
  <c r="N170" i="1" l="1"/>
  <c r="N168" i="1"/>
  <c r="N150" i="1"/>
  <c r="N156" i="1"/>
  <c r="N158" i="1"/>
  <c r="N135" i="1"/>
  <c r="N129" i="1"/>
  <c r="N48" i="1"/>
  <c r="N90" i="1"/>
  <c r="N171" i="1"/>
  <c r="N173" i="1"/>
  <c r="N163" i="1"/>
  <c r="N152" i="1"/>
  <c r="N147" i="1"/>
  <c r="N130" i="1"/>
  <c r="N133" i="1"/>
  <c r="N128" i="1"/>
  <c r="N111" i="1"/>
  <c r="N89" i="1"/>
  <c r="N59" i="1"/>
  <c r="N102" i="1"/>
  <c r="N109" i="1"/>
  <c r="N53" i="1"/>
  <c r="N52" i="1"/>
  <c r="N119" i="1"/>
  <c r="N93" i="1"/>
  <c r="N116" i="1"/>
  <c r="N39" i="1"/>
  <c r="N27" i="1"/>
  <c r="N30" i="1"/>
  <c r="N12" i="1"/>
  <c r="N74" i="1"/>
  <c r="N103" i="1"/>
  <c r="N57" i="1"/>
  <c r="N67" i="1"/>
  <c r="N108" i="1"/>
  <c r="N81" i="1"/>
  <c r="N97" i="1"/>
  <c r="N79" i="1"/>
  <c r="N44" i="1"/>
  <c r="N35" i="1"/>
  <c r="N17" i="1"/>
  <c r="N16" i="1"/>
  <c r="N24" i="1"/>
  <c r="N6" i="1"/>
  <c r="N8" i="1"/>
  <c r="N175" i="1"/>
  <c r="N181" i="1"/>
  <c r="N179" i="1"/>
  <c r="N169" i="1"/>
  <c r="N178" i="1"/>
  <c r="N167" i="1"/>
  <c r="N177" i="1"/>
  <c r="N166" i="1"/>
  <c r="N154" i="1"/>
  <c r="N149" i="1"/>
  <c r="N160" i="1"/>
  <c r="N148" i="1"/>
  <c r="N164" i="1"/>
  <c r="N159" i="1"/>
  <c r="N162" i="1"/>
  <c r="N161" i="1"/>
  <c r="N165" i="1"/>
  <c r="N131" i="1"/>
  <c r="N138" i="1"/>
  <c r="N143" i="1"/>
  <c r="N137" i="1"/>
  <c r="N146" i="1"/>
  <c r="N145" i="1"/>
  <c r="N134" i="1"/>
  <c r="N144" i="1"/>
  <c r="N140" i="1"/>
  <c r="N43" i="1"/>
  <c r="N77" i="1"/>
  <c r="N127" i="1"/>
  <c r="N47" i="1"/>
  <c r="N101" i="1"/>
  <c r="N125" i="1"/>
  <c r="N62" i="1"/>
  <c r="N124" i="1"/>
  <c r="N76" i="1"/>
  <c r="N123" i="1"/>
  <c r="N88" i="1"/>
  <c r="N61" i="1"/>
  <c r="N110" i="1"/>
  <c r="N45" i="1"/>
  <c r="N58" i="1"/>
  <c r="N72" i="1"/>
  <c r="N122" i="1"/>
  <c r="N70" i="1"/>
  <c r="N87" i="1"/>
  <c r="N56" i="1"/>
  <c r="N115" i="1"/>
  <c r="N68" i="1"/>
  <c r="N100" i="1"/>
  <c r="N66" i="1"/>
  <c r="N99" i="1"/>
  <c r="N54" i="1"/>
  <c r="N65" i="1"/>
  <c r="N84" i="1"/>
  <c r="N83" i="1"/>
  <c r="N113" i="1"/>
  <c r="N82" i="1"/>
  <c r="N120" i="1"/>
  <c r="N98" i="1"/>
  <c r="N51" i="1"/>
  <c r="N80" i="1"/>
  <c r="N96" i="1"/>
  <c r="N94" i="1"/>
  <c r="N105" i="1"/>
  <c r="N112" i="1"/>
  <c r="N78" i="1"/>
  <c r="N91" i="1"/>
  <c r="N50" i="1"/>
  <c r="N49" i="1"/>
  <c r="N117" i="1"/>
  <c r="N37" i="1"/>
  <c r="N36" i="1"/>
  <c r="N38" i="1"/>
  <c r="N32" i="1"/>
  <c r="N33" i="1"/>
  <c r="N22" i="1"/>
  <c r="N14" i="1"/>
  <c r="N10" i="1"/>
  <c r="N25" i="1"/>
  <c r="N21" i="1"/>
  <c r="N26" i="1"/>
  <c r="N20" i="1"/>
  <c r="N19" i="1"/>
  <c r="N18" i="1"/>
  <c r="N9" i="1"/>
  <c r="N23" i="1"/>
  <c r="N3" i="1"/>
  <c r="N7" i="1"/>
  <c r="N4" i="1"/>
  <c r="N5" i="1"/>
</calcChain>
</file>

<file path=xl/sharedStrings.xml><?xml version="1.0" encoding="utf-8"?>
<sst xmlns="http://schemas.openxmlformats.org/spreadsheetml/2006/main" count="630" uniqueCount="404">
  <si>
    <t xml:space="preserve">ALAMO (3) </t>
  </si>
  <si>
    <t>AZ0005</t>
  </si>
  <si>
    <t>BIG SANDY (3)</t>
  </si>
  <si>
    <t>AZ0004</t>
  </si>
  <si>
    <t>BLACK MOUNTAIN</t>
  </si>
  <si>
    <t>AZ0003</t>
  </si>
  <si>
    <t>CERBAT MOUNTAINS</t>
  </si>
  <si>
    <t>AZ0002</t>
  </si>
  <si>
    <t>CIBOLA-TRIGO</t>
  </si>
  <si>
    <t>AZ0011</t>
  </si>
  <si>
    <t>HAVASU (3)</t>
  </si>
  <si>
    <t>AZ0010</t>
  </si>
  <si>
    <t>LAKE PLEASANT</t>
  </si>
  <si>
    <t>AZ0006</t>
  </si>
  <si>
    <t>AZ</t>
  </si>
  <si>
    <t>BITNER (from CA0268)</t>
  </si>
  <si>
    <t>CA0267</t>
  </si>
  <si>
    <t>BUCKHORN (from CA0270)</t>
  </si>
  <si>
    <t>CA0262</t>
  </si>
  <si>
    <t>CARTER RESERVOIR (from CA0260)</t>
  </si>
  <si>
    <t>CA0269</t>
  </si>
  <si>
    <t>CENTENNIAL</t>
  </si>
  <si>
    <t>CA0654</t>
  </si>
  <si>
    <t>CHEMEHUEVI</t>
  </si>
  <si>
    <t>CA0698</t>
  </si>
  <si>
    <t>CHICAGO VALLEY</t>
  </si>
  <si>
    <t>CA0681</t>
  </si>
  <si>
    <t>CHOCOLATE-MULE MOUNTAINS</t>
  </si>
  <si>
    <t>CA0671</t>
  </si>
  <si>
    <t>COPPERSMITH (from CA0260)</t>
  </si>
  <si>
    <t>CA0261</t>
  </si>
  <si>
    <t>FORT SAGE</t>
  </si>
  <si>
    <t>CA0241</t>
  </si>
  <si>
    <t>FOX HOG</t>
  </si>
  <si>
    <t>CA0263</t>
  </si>
  <si>
    <t>HIGH ROCK</t>
  </si>
  <si>
    <t>CA0264</t>
  </si>
  <si>
    <t>LEE FLAT</t>
  </si>
  <si>
    <t>CA0652</t>
  </si>
  <si>
    <t>MASSACRE LAKES</t>
  </si>
  <si>
    <t>CA0268</t>
  </si>
  <si>
    <t>NEW RAVENDALE</t>
  </si>
  <si>
    <t>CA0243</t>
  </si>
  <si>
    <t>NUT MOUNTAIN (from CA0264 &amp; CA0268)</t>
  </si>
  <si>
    <t>CA0266</t>
  </si>
  <si>
    <t>PALM CANYON</t>
  </si>
  <si>
    <t>CA0662</t>
  </si>
  <si>
    <t>PIPER MOUNTAIN</t>
  </si>
  <si>
    <t>CA0656</t>
  </si>
  <si>
    <t>RED ROCK LAKES</t>
  </si>
  <si>
    <t>CA0251</t>
  </si>
  <si>
    <t>TWIN PEAKS</t>
  </si>
  <si>
    <t>CA0242</t>
  </si>
  <si>
    <t>WALL CANYON (from CA0264)</t>
  </si>
  <si>
    <t>CA0265</t>
  </si>
  <si>
    <t>WAUCOBA-HUNTER MOUNTAIN**</t>
  </si>
  <si>
    <t>CA0651</t>
  </si>
  <si>
    <t>ROUND MOUNTAIN (Devils Garden Plateau)*</t>
  </si>
  <si>
    <t>CA0252</t>
  </si>
  <si>
    <t>CA</t>
  </si>
  <si>
    <t>State</t>
  </si>
  <si>
    <t>Total Animals</t>
  </si>
  <si>
    <t>Total AML</t>
  </si>
  <si>
    <t>LITTLE BOOK CLIFFS WILD HORSE RANGE</t>
  </si>
  <si>
    <t>CO0766</t>
  </si>
  <si>
    <t>PICEANCE-EAST DOUGLAS CREEK</t>
  </si>
  <si>
    <t>CO0161</t>
  </si>
  <si>
    <t>SAND WASH BASIN</t>
  </si>
  <si>
    <t>CO0143</t>
  </si>
  <si>
    <t>SPRING CREEK BASIN</t>
  </si>
  <si>
    <t>CO0384</t>
  </si>
  <si>
    <t>CO</t>
  </si>
  <si>
    <t>ID0006</t>
  </si>
  <si>
    <t>CHALLIS</t>
  </si>
  <si>
    <t>ID0005</t>
  </si>
  <si>
    <t>FOUR MILE</t>
  </si>
  <si>
    <t>ID0002</t>
  </si>
  <si>
    <t>HARD TRIGGER</t>
  </si>
  <si>
    <t>ID0007</t>
  </si>
  <si>
    <t>SAND BASIN</t>
  </si>
  <si>
    <t>ID0004</t>
  </si>
  <si>
    <t>SAYLOR CREEK</t>
  </si>
  <si>
    <t>ID0003</t>
  </si>
  <si>
    <t>ID</t>
  </si>
  <si>
    <t>PRYOR MOUNTAIN WILD HORSE RANGE**</t>
  </si>
  <si>
    <t>MT0251</t>
  </si>
  <si>
    <t>MT</t>
  </si>
  <si>
    <t>AMARGOSA VALLEY</t>
  </si>
  <si>
    <t>NV0511</t>
  </si>
  <si>
    <t>ANTELOPE</t>
  </si>
  <si>
    <t>NV0401</t>
  </si>
  <si>
    <t>ANTELOPE VALLEY</t>
  </si>
  <si>
    <t>NV0107</t>
  </si>
  <si>
    <t>ASH MEADOWS</t>
  </si>
  <si>
    <t>NV0509</t>
  </si>
  <si>
    <t>AUGUSTA MOUNTAINS</t>
  </si>
  <si>
    <t>NV0311</t>
  </si>
  <si>
    <t>BALD MOUNTAIN</t>
  </si>
  <si>
    <t>NV0603</t>
  </si>
  <si>
    <t>BLACK ROCK RANGE EAST</t>
  </si>
  <si>
    <t>NV0209</t>
  </si>
  <si>
    <t>BLACK ROCK RANGE WEST</t>
  </si>
  <si>
    <t>NV0227</t>
  </si>
  <si>
    <t>BLUE WING MOUNTAINS</t>
  </si>
  <si>
    <t>NV0217</t>
  </si>
  <si>
    <t>BUFFALO HILLS</t>
  </si>
  <si>
    <t>NV0220</t>
  </si>
  <si>
    <t>BULLFROG</t>
  </si>
  <si>
    <t>NV0629</t>
  </si>
  <si>
    <t>CALICO MOUNTAINS</t>
  </si>
  <si>
    <t>NV0222</t>
  </si>
  <si>
    <t>CALLAGHAN</t>
  </si>
  <si>
    <t>NV0604</t>
  </si>
  <si>
    <t>CLAN ALPINE</t>
  </si>
  <si>
    <t>NV0310</t>
  </si>
  <si>
    <t>DESATOYA</t>
  </si>
  <si>
    <t>NV0606</t>
  </si>
  <si>
    <t>DIAMOND</t>
  </si>
  <si>
    <t>NV0609</t>
  </si>
  <si>
    <t>DIAMOND HILLS NORTH</t>
  </si>
  <si>
    <t>NV0104</t>
  </si>
  <si>
    <t>DIAMOND HILLS SOUTH</t>
  </si>
  <si>
    <t>NV0412</t>
  </si>
  <si>
    <t>DOGSKIN MOUNTAINS</t>
  </si>
  <si>
    <t>NV0302</t>
  </si>
  <si>
    <t>EAGLE (from NV0404 &amp; NV0521)</t>
  </si>
  <si>
    <t>NV0414</t>
  </si>
  <si>
    <t>EL DORADO MOUNTAINS</t>
  </si>
  <si>
    <t>NV0501</t>
  </si>
  <si>
    <t>FISH CREEK</t>
  </si>
  <si>
    <t>NV0612</t>
  </si>
  <si>
    <t>FISH LAKE VALLEY**</t>
  </si>
  <si>
    <t>NV0622</t>
  </si>
  <si>
    <t>FLANIGAN</t>
  </si>
  <si>
    <t>NV0301</t>
  </si>
  <si>
    <t>NV0320</t>
  </si>
  <si>
    <t>Pops in CA; Admin by CA.</t>
  </si>
  <si>
    <t>FOX-LAKE RANGE</t>
  </si>
  <si>
    <t>NV0228</t>
  </si>
  <si>
    <t>GARFIELD FLAT</t>
  </si>
  <si>
    <t>NV0313</t>
  </si>
  <si>
    <t>GOLD BUTTE</t>
  </si>
  <si>
    <t>NV0502</t>
  </si>
  <si>
    <t>GOLD MOUNTAIN</t>
  </si>
  <si>
    <t>NV0628</t>
  </si>
  <si>
    <t>GOLDFIELD</t>
  </si>
  <si>
    <t>NV0626</t>
  </si>
  <si>
    <t>GOSHUTE</t>
  </si>
  <si>
    <t>NV0108</t>
  </si>
  <si>
    <t>GRANITE PEAK</t>
  </si>
  <si>
    <t>NV0303</t>
  </si>
  <si>
    <t>GRANITE RANGE</t>
  </si>
  <si>
    <t>NV0221</t>
  </si>
  <si>
    <t>HORSE MOUNTAIN</t>
  </si>
  <si>
    <t>NV0308</t>
  </si>
  <si>
    <t>HOT CREEK</t>
  </si>
  <si>
    <t>NV0616</t>
  </si>
  <si>
    <t>JACKSON MOUNTAINS</t>
  </si>
  <si>
    <t>NV0208</t>
  </si>
  <si>
    <t>JOHNNIE**</t>
  </si>
  <si>
    <t>NV0510</t>
  </si>
  <si>
    <t>KAMMA MOUNTAINS</t>
  </si>
  <si>
    <t>NV0214</t>
  </si>
  <si>
    <t>LAHONTAN</t>
  </si>
  <si>
    <t>NV0306</t>
  </si>
  <si>
    <t>LAVA BEDS</t>
  </si>
  <si>
    <t>NV0215</t>
  </si>
  <si>
    <t>LITTLE FISH LAKE**</t>
  </si>
  <si>
    <t>NV0614</t>
  </si>
  <si>
    <t>LITTLE HUMBOLDT</t>
  </si>
  <si>
    <t>NV0102</t>
  </si>
  <si>
    <t>LITTLE OWYHEE</t>
  </si>
  <si>
    <t>NV0200</t>
  </si>
  <si>
    <t>MARIETTA WILD BURRO RANGE</t>
  </si>
  <si>
    <t>NV0316</t>
  </si>
  <si>
    <t>MAVERICK-MEDICINE</t>
  </si>
  <si>
    <t>NV0105</t>
  </si>
  <si>
    <t>MCGEE MOUNTIAN</t>
  </si>
  <si>
    <t>NV0210</t>
  </si>
  <si>
    <t>MONTEZUMA PEAK</t>
  </si>
  <si>
    <t>NV0625</t>
  </si>
  <si>
    <t>MUDDY MOUNTAINS</t>
  </si>
  <si>
    <t>NV0503</t>
  </si>
  <si>
    <t>NEVADA WILD HORSE RANGE</t>
  </si>
  <si>
    <t>NV0524</t>
  </si>
  <si>
    <t>NEW PASS-RAVENSWOOD</t>
  </si>
  <si>
    <t>NV0602</t>
  </si>
  <si>
    <t>NIGHTENGALE MOUNTAINS</t>
  </si>
  <si>
    <t>NV0219</t>
  </si>
  <si>
    <t>NORTH STILLWATER</t>
  </si>
  <si>
    <t>NV0229</t>
  </si>
  <si>
    <t>OWYHEE</t>
  </si>
  <si>
    <t>NV0101</t>
  </si>
  <si>
    <t>PALMETTO</t>
  </si>
  <si>
    <t>NV0624</t>
  </si>
  <si>
    <t>PANCAKE** (from NV0402 &amp; NV0405)</t>
  </si>
  <si>
    <t>NV0415</t>
  </si>
  <si>
    <t>PAYMASTER</t>
  </si>
  <si>
    <t>NV0621</t>
  </si>
  <si>
    <t>PILOT MOUNTAIN</t>
  </si>
  <si>
    <t>NV0314</t>
  </si>
  <si>
    <t>PINE NUT MOUNTAINS</t>
  </si>
  <si>
    <t>NV0305</t>
  </si>
  <si>
    <t>RED ROCK**</t>
  </si>
  <si>
    <t>NV0504</t>
  </si>
  <si>
    <t>REVEILLE</t>
  </si>
  <si>
    <t>NV0619</t>
  </si>
  <si>
    <t>ROBERTS MOUNTAIN</t>
  </si>
  <si>
    <t>NV0607</t>
  </si>
  <si>
    <t>ROCK CREEK</t>
  </si>
  <si>
    <t>NV0103</t>
  </si>
  <si>
    <t>ROCKY HILLS</t>
  </si>
  <si>
    <t>NV0605</t>
  </si>
  <si>
    <t>SAND SPRINGS WEST</t>
  </si>
  <si>
    <t>NV0630</t>
  </si>
  <si>
    <t>SAULSBURY**</t>
  </si>
  <si>
    <t>NV0620</t>
  </si>
  <si>
    <t>SEVEN MILE**</t>
  </si>
  <si>
    <t>NV0613</t>
  </si>
  <si>
    <t>SEVEN TROUGHS</t>
  </si>
  <si>
    <t>NV0216</t>
  </si>
  <si>
    <t>SHAWAVE MOUNTAINS</t>
  </si>
  <si>
    <t>NV0218</t>
  </si>
  <si>
    <t>SILVER KING (from NV0410, NV0522, &amp; NV0523)</t>
  </si>
  <si>
    <t>NV0416</t>
  </si>
  <si>
    <t>SILVER PEAK</t>
  </si>
  <si>
    <t>NV0623</t>
  </si>
  <si>
    <t>SNOWSTORM MOUNTAINS</t>
  </si>
  <si>
    <t>NV0201</t>
  </si>
  <si>
    <t>SOUTH SHOSHONE</t>
  </si>
  <si>
    <t>NV0601</t>
  </si>
  <si>
    <t>SOUTH STILLWATER</t>
  </si>
  <si>
    <t>NV0309</t>
  </si>
  <si>
    <t>SPRUCE-PEQUOP</t>
  </si>
  <si>
    <t>NV0109</t>
  </si>
  <si>
    <t>STONE CABIN**</t>
  </si>
  <si>
    <t>NV0618</t>
  </si>
  <si>
    <t>STONEWALL</t>
  </si>
  <si>
    <t>NV0627</t>
  </si>
  <si>
    <t>TOBIN RANGE</t>
  </si>
  <si>
    <t>NV0231</t>
  </si>
  <si>
    <t xml:space="preserve"> </t>
  </si>
  <si>
    <t>TRIPLE B** (from NV0403, NV0407, &amp; NV0406)</t>
  </si>
  <si>
    <t>NV0417</t>
  </si>
  <si>
    <t>WARM SPRINGS CANYON</t>
  </si>
  <si>
    <t>NV0226</t>
  </si>
  <si>
    <t>WASSUK</t>
  </si>
  <si>
    <t>NV0312</t>
  </si>
  <si>
    <t>WHEELER PASS**</t>
  </si>
  <si>
    <t>NV0507</t>
  </si>
  <si>
    <t>WHISTLER MOUNTAIN</t>
  </si>
  <si>
    <t>NV0608</t>
  </si>
  <si>
    <t>HICKISON SUMMIT*</t>
  </si>
  <si>
    <t>NV0610</t>
  </si>
  <si>
    <t>MONTGOMERY PASS*</t>
  </si>
  <si>
    <t>NV0317</t>
  </si>
  <si>
    <t>NORTH MONITOR*</t>
  </si>
  <si>
    <t>NV0611</t>
  </si>
  <si>
    <t>NV</t>
  </si>
  <si>
    <t>BORDO ATRAVESADO</t>
  </si>
  <si>
    <t>NM0001</t>
  </si>
  <si>
    <t>CARRACAS MESA*(3)</t>
  </si>
  <si>
    <t>NM0003</t>
  </si>
  <si>
    <t>NM</t>
  </si>
  <si>
    <t>BEATYS BUTTE</t>
  </si>
  <si>
    <t>OR0002</t>
  </si>
  <si>
    <t>COLD SPRING</t>
  </si>
  <si>
    <t>OR0013</t>
  </si>
  <si>
    <t>COYOTE LAKE/ALVORD TULE SPRINGS</t>
  </si>
  <si>
    <t>OR0014</t>
  </si>
  <si>
    <t>HOG CREEK</t>
  </si>
  <si>
    <t>OR0011</t>
  </si>
  <si>
    <t>JACKIES BUTTE</t>
  </si>
  <si>
    <t>OR0015</t>
  </si>
  <si>
    <t xml:space="preserve">KIGER (from OR0020 &amp; OR0038) </t>
  </si>
  <si>
    <t>OR0010</t>
  </si>
  <si>
    <t>LIGGETT TABLE</t>
  </si>
  <si>
    <t>OR0037</t>
  </si>
  <si>
    <t>PAISLEY DESERT</t>
  </si>
  <si>
    <t>OR0001</t>
  </si>
  <si>
    <t>PALOMINO BUTTES</t>
  </si>
  <si>
    <t>OR0006</t>
  </si>
  <si>
    <t>POKEGAMA</t>
  </si>
  <si>
    <t>OR0018</t>
  </si>
  <si>
    <t>RIDDLE MOUNTAIN</t>
  </si>
  <si>
    <t>OR0009</t>
  </si>
  <si>
    <t>SAND SPRINGS</t>
  </si>
  <si>
    <t>OR0017</t>
  </si>
  <si>
    <t>SHEEPSHEAD/HEATH CREEK (3)</t>
  </si>
  <si>
    <t>OR0016</t>
  </si>
  <si>
    <t>SOUTH STEENS</t>
  </si>
  <si>
    <t>OR0003</t>
  </si>
  <si>
    <t>STINKINGWATER</t>
  </si>
  <si>
    <t>OR0008</t>
  </si>
  <si>
    <t>THREE FINGERS</t>
  </si>
  <si>
    <t>OR0012</t>
  </si>
  <si>
    <t>WARM SPRINGS</t>
  </si>
  <si>
    <t>OR0007</t>
  </si>
  <si>
    <t>MURDERERS CREEK*</t>
  </si>
  <si>
    <t>OR0019</t>
  </si>
  <si>
    <t>OR</t>
  </si>
  <si>
    <t>BIBLE SPRING (3)</t>
  </si>
  <si>
    <t>UT0440</t>
  </si>
  <si>
    <t>CANYON LANDS</t>
  </si>
  <si>
    <t>UT0571</t>
  </si>
  <si>
    <t>CEDAR MOUNTAIN</t>
  </si>
  <si>
    <t>UT0241</t>
  </si>
  <si>
    <t>CHLORIDE CANYON</t>
  </si>
  <si>
    <t>UT0442</t>
  </si>
  <si>
    <t>CHOKE CHERRY</t>
  </si>
  <si>
    <t>UT0443</t>
  </si>
  <si>
    <t>CONFUSION</t>
  </si>
  <si>
    <t>UT0552</t>
  </si>
  <si>
    <t>CONGER</t>
  </si>
  <si>
    <t>UT0553</t>
  </si>
  <si>
    <t>FOUR MILE (3)</t>
  </si>
  <si>
    <t>UT0444</t>
  </si>
  <si>
    <t>FRISCO</t>
  </si>
  <si>
    <t>UT0445</t>
  </si>
  <si>
    <t>KINGTOP</t>
  </si>
  <si>
    <t>UT0554</t>
  </si>
  <si>
    <t>MOUNT ELINOR</t>
  </si>
  <si>
    <t>UT0446</t>
  </si>
  <si>
    <t>MUDDY CREEK</t>
  </si>
  <si>
    <t>UT0651</t>
  </si>
  <si>
    <t>NORTH HILLS**</t>
  </si>
  <si>
    <t>UT0447</t>
  </si>
  <si>
    <t>ONAQUI MOUNTAIN</t>
  </si>
  <si>
    <t>UT0242</t>
  </si>
  <si>
    <t>RANGE CREEK</t>
  </si>
  <si>
    <t>UT0641</t>
  </si>
  <si>
    <t>SINBAD</t>
  </si>
  <si>
    <t>UT0652</t>
  </si>
  <si>
    <t>SULPHUR</t>
  </si>
  <si>
    <t>UT0448</t>
  </si>
  <si>
    <t>SWASEY</t>
  </si>
  <si>
    <t>UT0555</t>
  </si>
  <si>
    <t>TILLY CREEK (3)</t>
  </si>
  <si>
    <t>UT0449</t>
  </si>
  <si>
    <t>UT</t>
  </si>
  <si>
    <t>ADOBE TOWN (from WY0042, WY0044, WY0001, WY0038, &amp; WY0040)</t>
  </si>
  <si>
    <t>WY0009</t>
  </si>
  <si>
    <t>ANTELOPE HILLS</t>
  </si>
  <si>
    <t>WY0031</t>
  </si>
  <si>
    <t>CONANT CREEK</t>
  </si>
  <si>
    <t xml:space="preserve">WY0029 </t>
  </si>
  <si>
    <t>CROOKS MOUNTAIN</t>
  </si>
  <si>
    <t>WY0036</t>
  </si>
  <si>
    <t>DISHPAN BUTTE</t>
  </si>
  <si>
    <t>WY0028</t>
  </si>
  <si>
    <t xml:space="preserve">DIVIDE BASIN </t>
  </si>
  <si>
    <t>WY0002</t>
  </si>
  <si>
    <t>FIFTEENMILE</t>
  </si>
  <si>
    <t>WY0011</t>
  </si>
  <si>
    <t>GREEN MOUNTAIN</t>
  </si>
  <si>
    <t>WY0037</t>
  </si>
  <si>
    <t>LITTLE COLORADO (into WY0003)</t>
  </si>
  <si>
    <t>WY0039</t>
  </si>
  <si>
    <t>LOST CREEK (from WY0010, WY0043, &amp; WY0033)</t>
  </si>
  <si>
    <t>WY0035</t>
  </si>
  <si>
    <t>MCCULLOUGH PEAKS</t>
  </si>
  <si>
    <t>WY0012</t>
  </si>
  <si>
    <t>MUSKRAT BASIN</t>
  </si>
  <si>
    <t>WY0027</t>
  </si>
  <si>
    <t>ROCK CREEK MOUNTIAN</t>
  </si>
  <si>
    <t>WY0026</t>
  </si>
  <si>
    <t>SALT WELLS CREEK (into WY0009)</t>
  </si>
  <si>
    <t>WY0001</t>
  </si>
  <si>
    <t>STEWART CREEK (into WY0035)</t>
  </si>
  <si>
    <t>WY0033</t>
  </si>
  <si>
    <t>WHITE MOUNTAIN (from WY0039 &amp;  WY0038)</t>
  </si>
  <si>
    <t>WY0003</t>
  </si>
  <si>
    <t>WY</t>
  </si>
  <si>
    <t>Note: This Data assumes horses and burros are combined for management purposes, the BLM data does not, resulting in a higher number of appropriately managed areas</t>
  </si>
  <si>
    <t>Herd Code</t>
  </si>
  <si>
    <t>Herd Area Name</t>
  </si>
  <si>
    <t>Herd Area- BLM Acres</t>
  </si>
  <si>
    <t>Herd Area- Other Acres</t>
  </si>
  <si>
    <t>Herd Management Area - BLM Acres</t>
  </si>
  <si>
    <t>Herd Management Area - Other Acres</t>
  </si>
  <si>
    <t>Horse AML (1,2)</t>
  </si>
  <si>
    <t>Estimated Horse Population</t>
  </si>
  <si>
    <t>Burro AML (1,2)</t>
  </si>
  <si>
    <t>Estimated Burro Populations</t>
  </si>
  <si>
    <t>Last Gather</t>
  </si>
  <si>
    <t>Years Since Last Gather</t>
  </si>
  <si>
    <t>Most Recent Year at AML</t>
  </si>
  <si>
    <t>Area at AML (y/n)</t>
  </si>
  <si>
    <t>Number of Areas</t>
  </si>
  <si>
    <t>TOTAL</t>
  </si>
  <si>
    <t>AML Success</t>
  </si>
  <si>
    <t>Proportion</t>
  </si>
  <si>
    <t>*Threw out cases where total animals = 0</t>
  </si>
  <si>
    <t>Non-NV</t>
  </si>
  <si>
    <t>Total</t>
  </si>
  <si>
    <t>Nevada</t>
  </si>
  <si>
    <t>Other Western States</t>
  </si>
  <si>
    <t>Successfully Managed</t>
  </si>
  <si>
    <t>Failed to be Successfully Managed</t>
  </si>
  <si>
    <t>Non- Recent ( &gt;6 years since)</t>
  </si>
  <si>
    <t>Recently Gather (4-6 years since)</t>
  </si>
  <si>
    <t>Proportion Successful</t>
  </si>
  <si>
    <t>Successful Management</t>
  </si>
  <si>
    <t>Unsuccessful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</si>
</sst>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3" fontId="1" fillId="0" borderId="1" xfId="0" applyNumberFormat="1" applyFont="1" applyBorder="1" applyProtection="1">
      <protection locked="0"/>
    </xf>
    <xf numFmtId="3" fontId="1" fillId="2" borderId="1" xfId="0" applyNumberFormat="1" applyFont="1" applyFill="1" applyBorder="1" applyProtection="1">
      <protection locked="0"/>
    </xf>
    <xf numFmtId="17" fontId="1" fillId="0" borderId="1" xfId="0" applyNumberFormat="1" applyFont="1" applyBorder="1" applyProtection="1">
      <protection locked="0"/>
    </xf>
    <xf numFmtId="3" fontId="2" fillId="0" borderId="1" xfId="0" applyNumberFormat="1" applyFont="1" applyBorder="1" applyProtection="1">
      <protection locked="0"/>
    </xf>
    <xf numFmtId="17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3" fontId="3" fillId="0" borderId="1" xfId="0" applyNumberFormat="1" applyFont="1" applyFill="1" applyBorder="1" applyAlignment="1" applyProtection="1">
      <alignment horizontal="right"/>
      <protection locked="0"/>
    </xf>
    <xf numFmtId="3" fontId="3" fillId="0" borderId="1" xfId="0" applyNumberFormat="1" applyFont="1" applyBorder="1" applyProtection="1"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17" fontId="3" fillId="0" borderId="1" xfId="0" applyNumberFormat="1" applyFont="1" applyBorder="1" applyProtection="1">
      <protection locked="0"/>
    </xf>
    <xf numFmtId="0" fontId="3" fillId="0" borderId="1" xfId="0" applyNumberFormat="1" applyFont="1" applyBorder="1" applyProtection="1"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Fill="1" applyBorder="1" applyProtection="1">
      <protection locked="0"/>
    </xf>
    <xf numFmtId="3" fontId="3" fillId="0" borderId="1" xfId="0" applyNumberFormat="1" applyFont="1" applyFill="1" applyBorder="1" applyProtection="1">
      <protection locked="0"/>
    </xf>
    <xf numFmtId="3" fontId="1" fillId="0" borderId="1" xfId="0" applyNumberFormat="1" applyFont="1" applyFill="1" applyBorder="1" applyProtection="1">
      <protection locked="0"/>
    </xf>
    <xf numFmtId="0" fontId="1" fillId="0" borderId="1" xfId="0" applyNumberFormat="1" applyFont="1" applyBorder="1" applyProtection="1">
      <protection locked="0"/>
    </xf>
    <xf numFmtId="0" fontId="1" fillId="3" borderId="1" xfId="0" applyFont="1" applyFill="1" applyBorder="1" applyProtection="1">
      <protection locked="0"/>
    </xf>
    <xf numFmtId="3" fontId="3" fillId="2" borderId="1" xfId="0" applyNumberFormat="1" applyFont="1" applyFill="1" applyBorder="1" applyProtection="1">
      <protection locked="0"/>
    </xf>
    <xf numFmtId="0" fontId="1" fillId="2" borderId="1" xfId="0" applyNumberFormat="1" applyFont="1" applyFill="1" applyBorder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17" fontId="3" fillId="2" borderId="1" xfId="0" applyNumberFormat="1" applyFont="1" applyFill="1" applyBorder="1" applyProtection="1">
      <protection locked="0"/>
    </xf>
    <xf numFmtId="0" fontId="3" fillId="2" borderId="1" xfId="0" applyNumberFormat="1" applyFont="1" applyFill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3" fontId="1" fillId="0" borderId="1" xfId="0" applyNumberFormat="1" applyFont="1" applyBorder="1" applyAlignment="1" applyProtection="1">
      <alignment wrapText="1"/>
      <protection locked="0"/>
    </xf>
    <xf numFmtId="3" fontId="1" fillId="0" borderId="1" xfId="0" applyNumberFormat="1" applyFont="1" applyBorder="1" applyAlignment="1" applyProtection="1">
      <alignment horizontal="right" wrapText="1"/>
      <protection locked="0"/>
    </xf>
    <xf numFmtId="3" fontId="3" fillId="0" borderId="1" xfId="0" applyNumberFormat="1" applyFont="1" applyBorder="1" applyAlignment="1" applyProtection="1">
      <alignment wrapText="1"/>
      <protection locked="0"/>
    </xf>
    <xf numFmtId="17" fontId="1" fillId="0" borderId="1" xfId="0" applyNumberFormat="1" applyFont="1" applyBorder="1" applyAlignment="1" applyProtection="1">
      <alignment wrapText="1"/>
      <protection locked="0"/>
    </xf>
    <xf numFmtId="0" fontId="1" fillId="0" borderId="1" xfId="0" applyNumberFormat="1" applyFont="1" applyBorder="1" applyAlignment="1" applyProtection="1">
      <alignment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3" fontId="0" fillId="0" borderId="0" xfId="0" applyNumberFormat="1"/>
    <xf numFmtId="0" fontId="1" fillId="0" borderId="1" xfId="0" applyFont="1" applyBorder="1"/>
    <xf numFmtId="0" fontId="3" fillId="0" borderId="1" xfId="0" applyFont="1" applyBorder="1"/>
    <xf numFmtId="17" fontId="1" fillId="3" borderId="1" xfId="0" applyNumberFormat="1" applyFont="1" applyFill="1" applyBorder="1" applyProtection="1">
      <protection locked="0"/>
    </xf>
    <xf numFmtId="1" fontId="1" fillId="0" borderId="1" xfId="0" applyNumberFormat="1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 shrinkToFit="1"/>
      <protection locked="0"/>
    </xf>
    <xf numFmtId="3" fontId="1" fillId="0" borderId="1" xfId="0" applyNumberFormat="1" applyFont="1" applyBorder="1" applyAlignment="1" applyProtection="1">
      <alignment shrinkToFit="1"/>
      <protection locked="0"/>
    </xf>
    <xf numFmtId="3" fontId="1" fillId="0" borderId="1" xfId="0" applyNumberFormat="1" applyFont="1" applyBorder="1" applyAlignment="1" applyProtection="1">
      <alignment horizontal="right" shrinkToFit="1"/>
      <protection locked="0"/>
    </xf>
    <xf numFmtId="3" fontId="1" fillId="0" borderId="1" xfId="0" applyNumberFormat="1" applyFont="1" applyBorder="1" applyAlignment="1" applyProtection="1">
      <alignment horizontal="right" vertical="center" shrinkToFit="1"/>
      <protection locked="0"/>
    </xf>
    <xf numFmtId="3" fontId="3" fillId="0" borderId="1" xfId="0" applyNumberFormat="1" applyFont="1" applyBorder="1" applyAlignment="1" applyProtection="1">
      <alignment horizontal="right" vertical="center" shrinkToFit="1"/>
      <protection locked="0"/>
    </xf>
    <xf numFmtId="0" fontId="1" fillId="0" borderId="1" xfId="0" applyFont="1" applyBorder="1" applyAlignment="1" applyProtection="1">
      <alignment horizontal="right" vertical="center" shrinkToFit="1"/>
      <protection locked="0"/>
    </xf>
    <xf numFmtId="17" fontId="1" fillId="0" borderId="1" xfId="0" applyNumberFormat="1" applyFont="1" applyBorder="1" applyAlignment="1" applyProtection="1">
      <alignment horizontal="right" vertical="center" shrinkToFit="1"/>
      <protection locked="0"/>
    </xf>
    <xf numFmtId="0" fontId="3" fillId="2" borderId="1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3" fontId="3" fillId="2" borderId="1" xfId="0" applyNumberFormat="1" applyFont="1" applyFill="1" applyBorder="1" applyAlignment="1" applyProtection="1">
      <alignment shrinkToFit="1"/>
      <protection locked="0"/>
    </xf>
    <xf numFmtId="3" fontId="3" fillId="2" borderId="1" xfId="0" applyNumberFormat="1" applyFont="1" applyFill="1" applyBorder="1" applyAlignment="1" applyProtection="1">
      <alignment horizontal="right" shrinkToFit="1"/>
      <protection locked="0"/>
    </xf>
    <xf numFmtId="0" fontId="3" fillId="2" borderId="1" xfId="0" applyFont="1" applyFill="1" applyBorder="1" applyAlignment="1" applyProtection="1">
      <alignment shrinkToFit="1"/>
      <protection locked="0"/>
    </xf>
    <xf numFmtId="17" fontId="3" fillId="2" borderId="1" xfId="0" applyNumberFormat="1" applyFont="1" applyFill="1" applyBorder="1" applyAlignment="1">
      <alignment shrinkToFit="1"/>
    </xf>
    <xf numFmtId="0" fontId="3" fillId="2" borderId="1" xfId="0" applyFont="1" applyFill="1" applyBorder="1" applyAlignment="1">
      <alignment horizontal="right" shrinkToFit="1"/>
    </xf>
    <xf numFmtId="0" fontId="3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3" fontId="3" fillId="0" borderId="1" xfId="0" applyNumberFormat="1" applyFont="1" applyBorder="1" applyAlignment="1" applyProtection="1">
      <alignment shrinkToFit="1"/>
      <protection locked="0"/>
    </xf>
    <xf numFmtId="3" fontId="3" fillId="0" borderId="1" xfId="0" applyNumberFormat="1" applyFont="1" applyBorder="1" applyAlignment="1" applyProtection="1">
      <alignment horizontal="right" shrinkToFit="1"/>
      <protection locked="0"/>
    </xf>
    <xf numFmtId="0" fontId="3" fillId="0" borderId="1" xfId="0" applyFont="1" applyBorder="1" applyAlignment="1" applyProtection="1">
      <alignment shrinkToFit="1"/>
      <protection locked="0"/>
    </xf>
    <xf numFmtId="0" fontId="3" fillId="0" borderId="1" xfId="0" applyFont="1" applyBorder="1" applyAlignment="1">
      <alignment horizontal="right" shrinkToFit="1"/>
    </xf>
    <xf numFmtId="0" fontId="1" fillId="0" borderId="1" xfId="0" applyFont="1" applyBorder="1" applyAlignment="1" applyProtection="1">
      <alignment shrinkToFit="1"/>
      <protection locked="0"/>
    </xf>
    <xf numFmtId="17" fontId="1" fillId="0" borderId="1" xfId="0" applyNumberFormat="1" applyFont="1" applyBorder="1" applyAlignment="1">
      <alignment shrinkToFit="1"/>
    </xf>
    <xf numFmtId="0" fontId="1" fillId="0" borderId="1" xfId="0" applyFont="1" applyBorder="1" applyAlignment="1">
      <alignment horizontal="right" shrinkToFit="1"/>
    </xf>
    <xf numFmtId="17" fontId="1" fillId="3" borderId="1" xfId="0" applyNumberFormat="1" applyFont="1" applyFill="1" applyBorder="1" applyAlignment="1">
      <alignment horizontal="right" shrinkToFit="1"/>
    </xf>
    <xf numFmtId="0" fontId="1" fillId="3" borderId="1" xfId="0" applyFont="1" applyFill="1" applyBorder="1" applyAlignment="1">
      <alignment horizontal="right" shrinkToFit="1"/>
    </xf>
    <xf numFmtId="0" fontId="1" fillId="2" borderId="1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center" shrinkToFit="1"/>
      <protection locked="0"/>
    </xf>
    <xf numFmtId="3" fontId="1" fillId="2" borderId="1" xfId="0" applyNumberFormat="1" applyFont="1" applyFill="1" applyBorder="1" applyAlignment="1" applyProtection="1">
      <alignment shrinkToFit="1"/>
      <protection locked="0"/>
    </xf>
    <xf numFmtId="3" fontId="1" fillId="2" borderId="1" xfId="0" applyNumberFormat="1" applyFont="1" applyFill="1" applyBorder="1" applyAlignment="1" applyProtection="1">
      <alignment horizontal="right" shrinkToFit="1"/>
      <protection locked="0"/>
    </xf>
    <xf numFmtId="0" fontId="1" fillId="2" borderId="1" xfId="0" applyFont="1" applyFill="1" applyBorder="1" applyAlignment="1" applyProtection="1">
      <alignment shrinkToFit="1"/>
      <protection locked="0"/>
    </xf>
    <xf numFmtId="17" fontId="1" fillId="2" borderId="1" xfId="0" applyNumberFormat="1" applyFont="1" applyFill="1" applyBorder="1" applyAlignment="1">
      <alignment shrinkToFit="1"/>
    </xf>
    <xf numFmtId="0" fontId="1" fillId="2" borderId="1" xfId="0" applyFont="1" applyFill="1" applyBorder="1" applyAlignment="1">
      <alignment horizontal="right" shrinkToFit="1"/>
    </xf>
    <xf numFmtId="17" fontId="1" fillId="3" borderId="1" xfId="0" applyNumberFormat="1" applyFont="1" applyFill="1" applyBorder="1" applyAlignment="1">
      <alignment shrinkToFit="1"/>
    </xf>
    <xf numFmtId="17" fontId="3" fillId="3" borderId="1" xfId="0" applyNumberFormat="1" applyFont="1" applyFill="1" applyBorder="1" applyAlignment="1">
      <alignment shrinkToFit="1"/>
    </xf>
    <xf numFmtId="0" fontId="3" fillId="3" borderId="1" xfId="0" applyFont="1" applyFill="1" applyBorder="1" applyAlignment="1">
      <alignment horizontal="right" shrinkToFit="1"/>
    </xf>
    <xf numFmtId="3" fontId="3" fillId="3" borderId="1" xfId="0" applyNumberFormat="1" applyFont="1" applyFill="1" applyBorder="1" applyAlignment="1" applyProtection="1">
      <alignment shrinkToFit="1"/>
      <protection locked="0"/>
    </xf>
    <xf numFmtId="0" fontId="3" fillId="3" borderId="1" xfId="0" applyFont="1" applyFill="1" applyBorder="1" applyAlignment="1" applyProtection="1">
      <alignment shrinkToFit="1"/>
      <protection locked="0"/>
    </xf>
    <xf numFmtId="17" fontId="3" fillId="3" borderId="1" xfId="0" applyNumberFormat="1" applyFont="1" applyFill="1" applyBorder="1" applyAlignment="1">
      <alignment horizontal="right" shrinkToFit="1"/>
    </xf>
    <xf numFmtId="3" fontId="1" fillId="3" borderId="1" xfId="0" applyNumberFormat="1" applyFont="1" applyFill="1" applyBorder="1" applyAlignment="1" applyProtection="1">
      <alignment shrinkToFit="1"/>
      <protection locked="0"/>
    </xf>
    <xf numFmtId="17" fontId="3" fillId="3" borderId="1" xfId="0" applyNumberFormat="1" applyFont="1" applyFill="1" applyBorder="1" applyAlignment="1"/>
    <xf numFmtId="17" fontId="3" fillId="0" borderId="1" xfId="0" applyNumberFormat="1" applyFont="1" applyBorder="1" applyAlignment="1">
      <alignment shrinkToFit="1"/>
    </xf>
    <xf numFmtId="0" fontId="3" fillId="0" borderId="1" xfId="0" applyFont="1" applyBorder="1" applyAlignment="1" applyProtection="1">
      <alignment horizontal="right" shrinkToFit="1"/>
      <protection locked="0"/>
    </xf>
    <xf numFmtId="3" fontId="1" fillId="2" borderId="2" xfId="0" applyNumberFormat="1" applyFont="1" applyFill="1" applyBorder="1" applyAlignment="1" applyProtection="1">
      <alignment shrinkToFit="1"/>
      <protection locked="0"/>
    </xf>
    <xf numFmtId="17" fontId="1" fillId="2" borderId="1" xfId="0" applyNumberFormat="1" applyFont="1" applyFill="1" applyBorder="1" applyAlignment="1">
      <alignment horizontal="right" shrinkToFit="1"/>
    </xf>
    <xf numFmtId="3" fontId="3" fillId="3" borderId="1" xfId="0" applyNumberFormat="1" applyFont="1" applyFill="1" applyBorder="1" applyAlignment="1" applyProtection="1">
      <alignment horizontal="right" shrinkToFit="1"/>
      <protection locked="0"/>
    </xf>
    <xf numFmtId="0" fontId="4" fillId="0" borderId="1" xfId="0" applyFont="1" applyBorder="1" applyAlignment="1" applyProtection="1">
      <alignment shrinkToFit="1"/>
      <protection locked="0"/>
    </xf>
    <xf numFmtId="3" fontId="3" fillId="0" borderId="0" xfId="0" applyNumberFormat="1" applyFont="1" applyBorder="1" applyAlignment="1" applyProtection="1">
      <alignment shrinkToFit="1"/>
      <protection locked="0"/>
    </xf>
    <xf numFmtId="3" fontId="1" fillId="0" borderId="2" xfId="0" applyNumberFormat="1" applyFont="1" applyBorder="1" applyAlignment="1" applyProtection="1">
      <alignment shrinkToFi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7" fontId="1" fillId="0" borderId="1" xfId="0" applyNumberFormat="1" applyFont="1" applyFill="1" applyBorder="1" applyAlignment="1">
      <alignment horizontal="right" shrinkToFit="1"/>
    </xf>
    <xf numFmtId="17" fontId="1" fillId="0" borderId="1" xfId="0" applyNumberFormat="1" applyFont="1" applyBorder="1" applyAlignment="1">
      <alignment horizontal="right" shrinkToFit="1"/>
    </xf>
    <xf numFmtId="17" fontId="3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 applyProtection="1">
      <alignment horizontal="right" shrinkToFit="1"/>
      <protection locked="0"/>
    </xf>
    <xf numFmtId="3" fontId="6" fillId="0" borderId="1" xfId="0" applyNumberFormat="1" applyFont="1" applyFill="1" applyBorder="1" applyAlignment="1" applyProtection="1"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5" fillId="0" borderId="1" xfId="0" applyFont="1" applyBorder="1" applyProtection="1">
      <protection locked="0"/>
    </xf>
    <xf numFmtId="3" fontId="1" fillId="0" borderId="1" xfId="0" applyNumberFormat="1" applyFont="1" applyBorder="1"/>
    <xf numFmtId="17" fontId="1" fillId="0" borderId="1" xfId="0" applyNumberFormat="1" applyFont="1" applyBorder="1"/>
    <xf numFmtId="3" fontId="1" fillId="0" borderId="3" xfId="0" applyNumberFormat="1" applyFont="1" applyBorder="1" applyProtection="1">
      <protection locked="0"/>
    </xf>
    <xf numFmtId="3" fontId="1" fillId="0" borderId="2" xfId="0" applyNumberFormat="1" applyFont="1" applyBorder="1" applyProtection="1">
      <protection locked="0"/>
    </xf>
    <xf numFmtId="17" fontId="1" fillId="0" borderId="1" xfId="0" applyNumberFormat="1" applyFont="1" applyBorder="1" applyAlignment="1">
      <alignment horizontal="right"/>
    </xf>
    <xf numFmtId="3" fontId="3" fillId="0" borderId="2" xfId="0" applyNumberFormat="1" applyFont="1" applyBorder="1" applyProtection="1">
      <protection locked="0"/>
    </xf>
    <xf numFmtId="17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Fill="1" applyBorder="1"/>
    <xf numFmtId="3" fontId="3" fillId="0" borderId="1" xfId="0" applyNumberFormat="1" applyFont="1" applyBorder="1"/>
    <xf numFmtId="0" fontId="3" fillId="2" borderId="1" xfId="0" applyFont="1" applyFill="1" applyBorder="1"/>
    <xf numFmtId="164" fontId="3" fillId="0" borderId="1" xfId="0" applyNumberFormat="1" applyFont="1" applyBorder="1"/>
    <xf numFmtId="0" fontId="3" fillId="0" borderId="1" xfId="0" applyFont="1" applyFill="1" applyBorder="1"/>
    <xf numFmtId="3" fontId="3" fillId="3" borderId="1" xfId="0" applyNumberFormat="1" applyFont="1" applyFill="1" applyBorder="1"/>
    <xf numFmtId="0" fontId="3" fillId="3" borderId="1" xfId="0" applyFont="1" applyFill="1" applyBorder="1"/>
    <xf numFmtId="1" fontId="1" fillId="0" borderId="0" xfId="0" applyNumberFormat="1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1" fontId="3" fillId="2" borderId="1" xfId="0" applyNumberFormat="1" applyFont="1" applyFill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1" fontId="1" fillId="3" borderId="1" xfId="0" applyNumberFormat="1" applyFont="1" applyFill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 applyProtection="1">
      <alignment horizontal="center" vertical="center" shrinkToFit="1"/>
      <protection locked="0"/>
    </xf>
    <xf numFmtId="1" fontId="3" fillId="2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3" fillId="0" borderId="3" xfId="0" applyNumberFormat="1" applyFont="1" applyBorder="1" applyProtection="1">
      <protection locked="0"/>
    </xf>
    <xf numFmtId="3" fontId="1" fillId="0" borderId="0" xfId="0" applyNumberFormat="1" applyFont="1" applyBorder="1" applyAlignment="1" applyProtection="1">
      <alignment shrinkToFit="1"/>
      <protection locked="0"/>
    </xf>
    <xf numFmtId="1" fontId="1" fillId="2" borderId="0" xfId="0" applyNumberFormat="1" applyFont="1" applyFill="1" applyBorder="1" applyAlignment="1" applyProtection="1">
      <alignment horizontal="center" vertical="center"/>
      <protection locked="0"/>
    </xf>
    <xf numFmtId="3" fontId="1" fillId="0" borderId="0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Years</a:t>
            </a:r>
            <a:r>
              <a:rPr lang="en-US" baseline="0"/>
              <a:t> Since Last Gather vs. Proportion With AML Success ALL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 1</c:v>
          </c:tx>
          <c:spPr>
            <a:ln w="28575">
              <a:noFill/>
            </a:ln>
          </c:spPr>
          <c:xVal>
            <c:numRef>
              <c:f>Sheet2!$A$3:$A$22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22</c:v>
                </c:pt>
                <c:pt idx="16">
                  <c:v>24</c:v>
                </c:pt>
                <c:pt idx="17">
                  <c:v>28</c:v>
                </c:pt>
                <c:pt idx="18">
                  <c:v>31</c:v>
                </c:pt>
                <c:pt idx="19">
                  <c:v>35</c:v>
                </c:pt>
              </c:numCache>
            </c:numRef>
          </c:xVal>
          <c:yVal>
            <c:numRef>
              <c:f>Sheet2!$Z$3:$Z$22</c:f>
              <c:numCache>
                <c:formatCode>General</c:formatCode>
                <c:ptCount val="20"/>
                <c:pt idx="0">
                  <c:v>0.5</c:v>
                </c:pt>
                <c:pt idx="1">
                  <c:v>0.55555555555555558</c:v>
                </c:pt>
                <c:pt idx="2">
                  <c:v>0.36666666666666664</c:v>
                </c:pt>
                <c:pt idx="3">
                  <c:v>0.28000000000000003</c:v>
                </c:pt>
                <c:pt idx="4">
                  <c:v>9.0909090909090912E-2</c:v>
                </c:pt>
                <c:pt idx="5">
                  <c:v>0.15384615384615385</c:v>
                </c:pt>
                <c:pt idx="6">
                  <c:v>0.66666666666666663</c:v>
                </c:pt>
                <c:pt idx="7">
                  <c:v>0.33333333333333331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0.22222222222222221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3456"/>
        <c:axId val="65444032"/>
      </c:scatterChart>
      <c:valAx>
        <c:axId val="65443456"/>
        <c:scaling>
          <c:orientation val="minMax"/>
          <c:max val="3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Since Last Gather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crossAx val="65444032"/>
        <c:crossesAt val="0"/>
        <c:crossBetween val="midCat"/>
        <c:majorUnit val="5"/>
        <c:minorUnit val="1"/>
      </c:valAx>
      <c:valAx>
        <c:axId val="65444032"/>
        <c:scaling>
          <c:orientation val="minMax"/>
          <c:max val="1.0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</a:t>
                </a:r>
                <a:r>
                  <a:rPr lang="en-US" baseline="0"/>
                  <a:t> areas with number of animals below hte recommended level</a:t>
                </a:r>
                <a:endParaRPr lang="en-US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crossAx val="65443456"/>
        <c:crossesAt val="0"/>
        <c:crossBetween val="midCat"/>
        <c:majorUnit val="0.2"/>
        <c:minorUnit val="5.000000000000001E-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271461</xdr:colOff>
      <xdr:row>1</xdr:row>
      <xdr:rowOff>123825</xdr:rowOff>
    </xdr:from>
    <xdr:to>
      <xdr:col>35</xdr:col>
      <xdr:colOff>581024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opLeftCell="C1" workbookViewId="0">
      <selection activeCell="R174" sqref="R174"/>
    </sheetView>
  </sheetViews>
  <sheetFormatPr defaultRowHeight="15" x14ac:dyDescent="0.25"/>
  <cols>
    <col min="17" max="17" width="9.140625" style="134"/>
  </cols>
  <sheetData>
    <row r="1" spans="1:19" x14ac:dyDescent="0.25">
      <c r="A1" t="s">
        <v>60</v>
      </c>
      <c r="B1" s="36" t="s">
        <v>375</v>
      </c>
      <c r="C1" s="36" t="s">
        <v>374</v>
      </c>
      <c r="D1" s="36" t="s">
        <v>376</v>
      </c>
      <c r="E1" s="36" t="s">
        <v>377</v>
      </c>
      <c r="F1" s="36" t="s">
        <v>378</v>
      </c>
      <c r="G1" s="36" t="s">
        <v>379</v>
      </c>
      <c r="H1" s="36" t="s">
        <v>380</v>
      </c>
      <c r="I1" s="36" t="s">
        <v>381</v>
      </c>
      <c r="J1" s="36" t="s">
        <v>382</v>
      </c>
      <c r="K1" s="36" t="s">
        <v>383</v>
      </c>
      <c r="L1" s="38" t="s">
        <v>61</v>
      </c>
      <c r="M1" s="38" t="s">
        <v>62</v>
      </c>
      <c r="N1" s="38" t="s">
        <v>387</v>
      </c>
      <c r="O1" s="37" t="s">
        <v>386</v>
      </c>
      <c r="P1" s="36" t="s">
        <v>384</v>
      </c>
      <c r="Q1" s="116" t="s">
        <v>385</v>
      </c>
    </row>
    <row r="2" spans="1:19" x14ac:dyDescent="0.25">
      <c r="A2" t="s">
        <v>14</v>
      </c>
      <c r="B2" s="1" t="s">
        <v>10</v>
      </c>
      <c r="C2" s="2" t="s">
        <v>11</v>
      </c>
      <c r="D2" s="3">
        <v>308625</v>
      </c>
      <c r="E2" s="3">
        <v>101688</v>
      </c>
      <c r="F2" s="3">
        <v>308573</v>
      </c>
      <c r="G2" s="3">
        <v>78119</v>
      </c>
      <c r="H2" s="3">
        <v>0</v>
      </c>
      <c r="I2" s="3">
        <v>0</v>
      </c>
      <c r="J2" s="4">
        <v>166</v>
      </c>
      <c r="K2" s="3">
        <v>107</v>
      </c>
      <c r="L2" s="39">
        <f t="shared" ref="L2:L33" si="0">I2+K2</f>
        <v>107</v>
      </c>
      <c r="M2" s="39">
        <f t="shared" ref="M2:M33" si="1">H2+J2</f>
        <v>166</v>
      </c>
      <c r="N2">
        <f t="shared" ref="N2:N33" si="2">IF(L2&lt;=M2,1,0)</f>
        <v>1</v>
      </c>
      <c r="O2" s="8">
        <v>2008</v>
      </c>
      <c r="P2" s="7">
        <v>39630</v>
      </c>
      <c r="Q2" s="137">
        <v>4</v>
      </c>
      <c r="S2" t="s">
        <v>373</v>
      </c>
    </row>
    <row r="3" spans="1:19" x14ac:dyDescent="0.25">
      <c r="A3" t="s">
        <v>14</v>
      </c>
      <c r="B3" s="1" t="s">
        <v>12</v>
      </c>
      <c r="C3" s="2" t="s">
        <v>13</v>
      </c>
      <c r="D3" s="3">
        <v>60819</v>
      </c>
      <c r="E3" s="3">
        <v>42641</v>
      </c>
      <c r="F3" s="3">
        <v>60819</v>
      </c>
      <c r="G3" s="3">
        <v>42641</v>
      </c>
      <c r="H3" s="3">
        <v>0</v>
      </c>
      <c r="I3" s="3">
        <v>0</v>
      </c>
      <c r="J3" s="3">
        <v>208</v>
      </c>
      <c r="K3" s="3">
        <v>270</v>
      </c>
      <c r="L3" s="39">
        <f t="shared" si="0"/>
        <v>270</v>
      </c>
      <c r="M3" s="39">
        <f t="shared" si="1"/>
        <v>208</v>
      </c>
      <c r="N3">
        <f t="shared" si="2"/>
        <v>0</v>
      </c>
      <c r="O3" s="1">
        <v>2001</v>
      </c>
      <c r="P3" s="5">
        <v>39479</v>
      </c>
      <c r="Q3" s="117">
        <v>4</v>
      </c>
    </row>
    <row r="4" spans="1:19" x14ac:dyDescent="0.25">
      <c r="A4" t="s">
        <v>14</v>
      </c>
      <c r="B4" s="1" t="s">
        <v>4</v>
      </c>
      <c r="C4" s="2" t="s">
        <v>5</v>
      </c>
      <c r="D4" s="3">
        <v>574833</v>
      </c>
      <c r="E4" s="3">
        <v>519476</v>
      </c>
      <c r="F4" s="3">
        <v>566402</v>
      </c>
      <c r="G4" s="3">
        <v>440379</v>
      </c>
      <c r="H4" s="3">
        <v>0</v>
      </c>
      <c r="I4" s="3">
        <v>0</v>
      </c>
      <c r="J4" s="3">
        <v>478</v>
      </c>
      <c r="K4" s="3">
        <v>585</v>
      </c>
      <c r="L4" s="39">
        <f t="shared" si="0"/>
        <v>585</v>
      </c>
      <c r="M4" s="39">
        <f t="shared" si="1"/>
        <v>478</v>
      </c>
      <c r="N4">
        <f t="shared" si="2"/>
        <v>0</v>
      </c>
      <c r="O4" s="1">
        <v>2001</v>
      </c>
      <c r="P4" s="5">
        <v>39387</v>
      </c>
      <c r="Q4" s="117">
        <v>5</v>
      </c>
    </row>
    <row r="5" spans="1:19" x14ac:dyDescent="0.25">
      <c r="A5" t="s">
        <v>14</v>
      </c>
      <c r="B5" s="1" t="s">
        <v>0</v>
      </c>
      <c r="C5" s="2" t="s">
        <v>1</v>
      </c>
      <c r="D5" s="3">
        <v>288094</v>
      </c>
      <c r="E5" s="3">
        <v>52950</v>
      </c>
      <c r="F5" s="3">
        <v>288094</v>
      </c>
      <c r="G5" s="3">
        <v>52950</v>
      </c>
      <c r="H5" s="3">
        <v>0</v>
      </c>
      <c r="I5" s="3">
        <v>0</v>
      </c>
      <c r="J5" s="4">
        <v>160</v>
      </c>
      <c r="K5" s="4">
        <v>216</v>
      </c>
      <c r="L5" s="39">
        <f t="shared" si="0"/>
        <v>216</v>
      </c>
      <c r="M5" s="39">
        <f t="shared" si="1"/>
        <v>160</v>
      </c>
      <c r="N5">
        <f t="shared" si="2"/>
        <v>0</v>
      </c>
      <c r="O5" s="1">
        <v>2003</v>
      </c>
      <c r="P5" s="5">
        <v>37773</v>
      </c>
      <c r="Q5" s="117">
        <v>9</v>
      </c>
    </row>
    <row r="6" spans="1:19" x14ac:dyDescent="0.25">
      <c r="A6" t="s">
        <v>14</v>
      </c>
      <c r="B6" s="1" t="s">
        <v>2</v>
      </c>
      <c r="C6" s="2" t="s">
        <v>3</v>
      </c>
      <c r="D6" s="3">
        <v>192155</v>
      </c>
      <c r="E6" s="3">
        <v>51750</v>
      </c>
      <c r="F6" s="3">
        <v>192155</v>
      </c>
      <c r="G6" s="3">
        <v>51750</v>
      </c>
      <c r="H6" s="3">
        <v>0</v>
      </c>
      <c r="I6" s="3">
        <v>0</v>
      </c>
      <c r="J6" s="3">
        <v>139</v>
      </c>
      <c r="K6" s="3">
        <v>184</v>
      </c>
      <c r="L6" s="39">
        <f t="shared" si="0"/>
        <v>184</v>
      </c>
      <c r="M6" s="39">
        <f t="shared" si="1"/>
        <v>139</v>
      </c>
      <c r="N6">
        <f t="shared" si="2"/>
        <v>0</v>
      </c>
      <c r="O6" s="1">
        <v>2003</v>
      </c>
      <c r="P6" s="5">
        <v>37773</v>
      </c>
      <c r="Q6" s="117">
        <v>9</v>
      </c>
    </row>
    <row r="7" spans="1:19" x14ac:dyDescent="0.25">
      <c r="A7" t="s">
        <v>14</v>
      </c>
      <c r="B7" s="1" t="s">
        <v>8</v>
      </c>
      <c r="C7" s="2" t="s">
        <v>9</v>
      </c>
      <c r="D7" s="3">
        <v>281388</v>
      </c>
      <c r="E7" s="3">
        <v>746513</v>
      </c>
      <c r="F7" s="3">
        <v>279595</v>
      </c>
      <c r="G7" s="3">
        <v>639343</v>
      </c>
      <c r="H7" s="4">
        <v>150</v>
      </c>
      <c r="I7" s="3">
        <v>285</v>
      </c>
      <c r="J7" s="4">
        <v>285</v>
      </c>
      <c r="K7" s="3">
        <v>393</v>
      </c>
      <c r="L7" s="39">
        <f t="shared" si="0"/>
        <v>678</v>
      </c>
      <c r="M7" s="39">
        <f t="shared" si="1"/>
        <v>435</v>
      </c>
      <c r="N7">
        <f t="shared" si="2"/>
        <v>0</v>
      </c>
      <c r="O7" s="1">
        <v>2002</v>
      </c>
      <c r="P7" s="5">
        <v>37956</v>
      </c>
      <c r="Q7" s="117">
        <v>9</v>
      </c>
    </row>
    <row r="8" spans="1:19" x14ac:dyDescent="0.25">
      <c r="A8" t="s">
        <v>14</v>
      </c>
      <c r="B8" s="1" t="s">
        <v>6</v>
      </c>
      <c r="C8" s="2" t="s">
        <v>7</v>
      </c>
      <c r="D8" s="3">
        <v>60448</v>
      </c>
      <c r="E8" s="3">
        <v>22595</v>
      </c>
      <c r="F8" s="3">
        <v>60448</v>
      </c>
      <c r="G8" s="3">
        <v>22595</v>
      </c>
      <c r="H8" s="6">
        <v>90</v>
      </c>
      <c r="I8" s="3">
        <v>60</v>
      </c>
      <c r="J8" s="3">
        <v>0</v>
      </c>
      <c r="K8" s="3">
        <v>0</v>
      </c>
      <c r="L8" s="39">
        <f t="shared" si="0"/>
        <v>60</v>
      </c>
      <c r="M8" s="39">
        <f t="shared" si="1"/>
        <v>90</v>
      </c>
      <c r="N8">
        <f t="shared" si="2"/>
        <v>1</v>
      </c>
      <c r="O8" s="1"/>
      <c r="P8" s="5">
        <v>34759</v>
      </c>
      <c r="Q8" s="117">
        <v>17</v>
      </c>
    </row>
    <row r="9" spans="1:19" x14ac:dyDescent="0.25">
      <c r="A9" t="s">
        <v>59</v>
      </c>
      <c r="B9" s="1" t="s">
        <v>21</v>
      </c>
      <c r="C9" s="2" t="s">
        <v>22</v>
      </c>
      <c r="D9" s="3">
        <v>358574</v>
      </c>
      <c r="E9" s="3">
        <v>671783</v>
      </c>
      <c r="F9" s="3">
        <v>71353</v>
      </c>
      <c r="G9" s="16">
        <v>247147</v>
      </c>
      <c r="H9" s="17">
        <v>168</v>
      </c>
      <c r="I9" s="18">
        <v>254</v>
      </c>
      <c r="J9" s="19">
        <v>0</v>
      </c>
      <c r="K9" s="17">
        <v>52</v>
      </c>
      <c r="L9" s="39">
        <f t="shared" si="0"/>
        <v>306</v>
      </c>
      <c r="M9" s="39">
        <f t="shared" si="1"/>
        <v>168</v>
      </c>
      <c r="N9">
        <f t="shared" si="2"/>
        <v>0</v>
      </c>
      <c r="O9" s="20">
        <v>2008</v>
      </c>
      <c r="P9" s="5">
        <v>39479</v>
      </c>
      <c r="Q9" s="117">
        <v>4</v>
      </c>
    </row>
    <row r="10" spans="1:19" x14ac:dyDescent="0.25">
      <c r="A10" t="s">
        <v>59</v>
      </c>
      <c r="B10" s="1" t="s">
        <v>49</v>
      </c>
      <c r="C10" s="2" t="s">
        <v>50</v>
      </c>
      <c r="D10" s="3">
        <v>13464</v>
      </c>
      <c r="E10" s="3">
        <v>5146</v>
      </c>
      <c r="F10" s="3">
        <v>13464</v>
      </c>
      <c r="G10" s="16">
        <v>5146</v>
      </c>
      <c r="H10" s="1">
        <v>25</v>
      </c>
      <c r="I10" s="22">
        <v>65</v>
      </c>
      <c r="J10" s="3">
        <v>0</v>
      </c>
      <c r="K10" s="1">
        <v>0</v>
      </c>
      <c r="L10" s="39">
        <f t="shared" si="0"/>
        <v>65</v>
      </c>
      <c r="M10" s="39">
        <f t="shared" si="1"/>
        <v>25</v>
      </c>
      <c r="N10">
        <f t="shared" si="2"/>
        <v>0</v>
      </c>
      <c r="O10" s="23">
        <v>2004</v>
      </c>
      <c r="P10" s="7">
        <v>39479</v>
      </c>
      <c r="Q10" s="118">
        <v>4</v>
      </c>
    </row>
    <row r="11" spans="1:19" x14ac:dyDescent="0.25">
      <c r="A11" t="s">
        <v>59</v>
      </c>
      <c r="B11" s="9" t="s">
        <v>15</v>
      </c>
      <c r="C11" s="10" t="s">
        <v>16</v>
      </c>
      <c r="D11" s="11">
        <v>0</v>
      </c>
      <c r="E11" s="11">
        <v>0</v>
      </c>
      <c r="F11" s="12">
        <v>47526</v>
      </c>
      <c r="G11" s="13">
        <v>2907</v>
      </c>
      <c r="H11" s="9">
        <v>25</v>
      </c>
      <c r="I11" s="12">
        <v>32</v>
      </c>
      <c r="J11" s="12">
        <v>0</v>
      </c>
      <c r="K11" s="9">
        <v>0</v>
      </c>
      <c r="L11" s="39">
        <f t="shared" si="0"/>
        <v>32</v>
      </c>
      <c r="M11" s="39">
        <f t="shared" si="1"/>
        <v>25</v>
      </c>
      <c r="N11">
        <f t="shared" si="2"/>
        <v>0</v>
      </c>
      <c r="O11" s="15">
        <v>2007</v>
      </c>
      <c r="P11" s="14">
        <v>39326</v>
      </c>
      <c r="Q11" s="119">
        <v>5</v>
      </c>
    </row>
    <row r="12" spans="1:19" x14ac:dyDescent="0.25">
      <c r="A12" t="s">
        <v>59</v>
      </c>
      <c r="B12" s="1" t="s">
        <v>23</v>
      </c>
      <c r="C12" s="2" t="s">
        <v>24</v>
      </c>
      <c r="D12" s="3">
        <v>377671</v>
      </c>
      <c r="E12" s="3">
        <v>31522</v>
      </c>
      <c r="F12" s="3">
        <v>105253</v>
      </c>
      <c r="G12" s="16">
        <v>8228</v>
      </c>
      <c r="H12" s="1">
        <v>0</v>
      </c>
      <c r="I12" s="12">
        <v>0</v>
      </c>
      <c r="J12" s="18">
        <v>119</v>
      </c>
      <c r="K12" s="17">
        <v>201</v>
      </c>
      <c r="L12" s="39">
        <f t="shared" si="0"/>
        <v>201</v>
      </c>
      <c r="M12" s="39">
        <f t="shared" si="1"/>
        <v>119</v>
      </c>
      <c r="N12">
        <f t="shared" si="2"/>
        <v>0</v>
      </c>
      <c r="O12" s="20">
        <v>2004</v>
      </c>
      <c r="P12" s="5">
        <v>39295</v>
      </c>
      <c r="Q12" s="117">
        <v>5</v>
      </c>
    </row>
    <row r="13" spans="1:19" ht="57" x14ac:dyDescent="0.25">
      <c r="A13" t="s">
        <v>59</v>
      </c>
      <c r="B13" s="27" t="s">
        <v>43</v>
      </c>
      <c r="C13" s="10" t="s">
        <v>44</v>
      </c>
      <c r="D13" s="12">
        <v>0</v>
      </c>
      <c r="E13" s="13">
        <v>0</v>
      </c>
      <c r="F13" s="12">
        <v>38327</v>
      </c>
      <c r="G13" s="13">
        <v>1793</v>
      </c>
      <c r="H13" s="9">
        <v>55</v>
      </c>
      <c r="I13" s="12">
        <v>35</v>
      </c>
      <c r="J13" s="12">
        <v>0</v>
      </c>
      <c r="K13" s="28">
        <v>0</v>
      </c>
      <c r="L13" s="39">
        <f t="shared" si="0"/>
        <v>35</v>
      </c>
      <c r="M13" s="39">
        <f t="shared" si="1"/>
        <v>55</v>
      </c>
      <c r="N13">
        <f t="shared" si="2"/>
        <v>1</v>
      </c>
      <c r="O13" s="15">
        <v>2007</v>
      </c>
      <c r="P13" s="14">
        <v>39326</v>
      </c>
      <c r="Q13" s="119">
        <v>5</v>
      </c>
    </row>
    <row r="14" spans="1:19" x14ac:dyDescent="0.25">
      <c r="A14" t="s">
        <v>59</v>
      </c>
      <c r="B14" s="9" t="s">
        <v>53</v>
      </c>
      <c r="C14" s="10" t="s">
        <v>54</v>
      </c>
      <c r="D14" s="12">
        <v>0</v>
      </c>
      <c r="E14" s="13">
        <v>0</v>
      </c>
      <c r="F14" s="12">
        <v>38909</v>
      </c>
      <c r="G14" s="13">
        <v>2243</v>
      </c>
      <c r="H14" s="9">
        <v>25</v>
      </c>
      <c r="I14" s="12">
        <v>43</v>
      </c>
      <c r="J14" s="12">
        <v>0</v>
      </c>
      <c r="K14" s="9">
        <v>0</v>
      </c>
      <c r="L14" s="39">
        <f t="shared" si="0"/>
        <v>43</v>
      </c>
      <c r="M14" s="39">
        <f t="shared" si="1"/>
        <v>25</v>
      </c>
      <c r="N14">
        <f t="shared" si="2"/>
        <v>0</v>
      </c>
      <c r="O14" s="15">
        <v>2007</v>
      </c>
      <c r="P14" s="14">
        <v>39326</v>
      </c>
      <c r="Q14" s="119">
        <v>5</v>
      </c>
    </row>
    <row r="15" spans="1:19" x14ac:dyDescent="0.25">
      <c r="A15" t="s">
        <v>59</v>
      </c>
      <c r="B15" s="1" t="s">
        <v>27</v>
      </c>
      <c r="C15" s="2" t="s">
        <v>28</v>
      </c>
      <c r="D15" s="138">
        <v>340947</v>
      </c>
      <c r="E15" s="3">
        <v>254909</v>
      </c>
      <c r="F15" s="3">
        <v>150757</v>
      </c>
      <c r="G15" s="16">
        <v>8404</v>
      </c>
      <c r="H15" s="1">
        <v>0</v>
      </c>
      <c r="I15" s="12">
        <v>0</v>
      </c>
      <c r="J15" s="18">
        <v>133</v>
      </c>
      <c r="K15" s="17">
        <v>120</v>
      </c>
      <c r="L15" s="39">
        <f t="shared" si="0"/>
        <v>120</v>
      </c>
      <c r="M15" s="39">
        <f t="shared" si="1"/>
        <v>133</v>
      </c>
      <c r="N15">
        <f t="shared" si="2"/>
        <v>1</v>
      </c>
      <c r="O15" s="20">
        <v>2006</v>
      </c>
      <c r="P15" s="5">
        <v>38777</v>
      </c>
      <c r="Q15" s="117">
        <v>6</v>
      </c>
    </row>
    <row r="16" spans="1:19" x14ac:dyDescent="0.25">
      <c r="A16" t="s">
        <v>59</v>
      </c>
      <c r="B16" s="9" t="s">
        <v>35</v>
      </c>
      <c r="C16" s="10" t="s">
        <v>36</v>
      </c>
      <c r="D16" s="12">
        <v>138510</v>
      </c>
      <c r="E16" s="12">
        <v>527</v>
      </c>
      <c r="F16" s="12">
        <v>94606</v>
      </c>
      <c r="G16" s="24">
        <v>94</v>
      </c>
      <c r="H16" s="9">
        <v>120</v>
      </c>
      <c r="I16" s="22">
        <v>525</v>
      </c>
      <c r="J16" s="12">
        <v>0</v>
      </c>
      <c r="K16" s="9">
        <v>0</v>
      </c>
      <c r="L16" s="39">
        <f t="shared" si="0"/>
        <v>525</v>
      </c>
      <c r="M16" s="39">
        <f t="shared" si="1"/>
        <v>120</v>
      </c>
      <c r="N16">
        <f t="shared" si="2"/>
        <v>0</v>
      </c>
      <c r="O16" s="26">
        <v>2006</v>
      </c>
      <c r="P16" s="25">
        <v>38961</v>
      </c>
      <c r="Q16" s="120">
        <v>6</v>
      </c>
    </row>
    <row r="17" spans="1:17" x14ac:dyDescent="0.25">
      <c r="A17" t="s">
        <v>59</v>
      </c>
      <c r="B17" s="1" t="s">
        <v>51</v>
      </c>
      <c r="C17" s="2" t="s">
        <v>52</v>
      </c>
      <c r="D17" s="3">
        <v>636231</v>
      </c>
      <c r="E17" s="3">
        <v>121841</v>
      </c>
      <c r="F17" s="3">
        <v>636231</v>
      </c>
      <c r="G17" s="16">
        <v>121841</v>
      </c>
      <c r="H17" s="1">
        <v>758</v>
      </c>
      <c r="I17" s="18">
        <v>1599</v>
      </c>
      <c r="J17" s="4">
        <v>116</v>
      </c>
      <c r="K17" s="8">
        <v>210</v>
      </c>
      <c r="L17" s="39">
        <f t="shared" si="0"/>
        <v>1809</v>
      </c>
      <c r="M17" s="39">
        <f t="shared" si="1"/>
        <v>874</v>
      </c>
      <c r="N17">
        <f t="shared" si="2"/>
        <v>0</v>
      </c>
      <c r="O17" s="20">
        <v>2006</v>
      </c>
      <c r="P17" s="5">
        <v>38930</v>
      </c>
      <c r="Q17" s="117">
        <v>6</v>
      </c>
    </row>
    <row r="18" spans="1:17" x14ac:dyDescent="0.25">
      <c r="A18" t="s">
        <v>59</v>
      </c>
      <c r="B18" s="1" t="s">
        <v>25</v>
      </c>
      <c r="C18" s="2" t="s">
        <v>26</v>
      </c>
      <c r="D18" s="3">
        <v>311718</v>
      </c>
      <c r="E18" s="3">
        <v>21310</v>
      </c>
      <c r="F18" s="3">
        <v>258409</v>
      </c>
      <c r="G18" s="16">
        <v>19189</v>
      </c>
      <c r="H18" s="1">
        <v>12</v>
      </c>
      <c r="I18" s="18">
        <v>5</v>
      </c>
      <c r="J18" s="3">
        <v>0</v>
      </c>
      <c r="K18" s="1">
        <v>0</v>
      </c>
      <c r="L18" s="39">
        <f t="shared" si="0"/>
        <v>5</v>
      </c>
      <c r="M18" s="39">
        <f t="shared" si="1"/>
        <v>12</v>
      </c>
      <c r="N18">
        <f t="shared" si="2"/>
        <v>1</v>
      </c>
      <c r="O18" s="20">
        <v>2005</v>
      </c>
      <c r="P18" s="5">
        <v>38596</v>
      </c>
      <c r="Q18" s="117">
        <v>7</v>
      </c>
    </row>
    <row r="19" spans="1:17" x14ac:dyDescent="0.25">
      <c r="A19" t="s">
        <v>59</v>
      </c>
      <c r="B19" s="9" t="s">
        <v>29</v>
      </c>
      <c r="C19" s="10" t="s">
        <v>30</v>
      </c>
      <c r="D19" s="12">
        <v>0</v>
      </c>
      <c r="E19" s="13">
        <v>0</v>
      </c>
      <c r="F19" s="12">
        <v>60114</v>
      </c>
      <c r="G19" s="13">
        <v>13216</v>
      </c>
      <c r="H19" s="9">
        <v>75</v>
      </c>
      <c r="I19" s="12">
        <v>113</v>
      </c>
      <c r="J19" s="12">
        <v>0</v>
      </c>
      <c r="K19" s="9">
        <v>0</v>
      </c>
      <c r="L19" s="39">
        <f t="shared" si="0"/>
        <v>113</v>
      </c>
      <c r="M19" s="39">
        <f t="shared" si="1"/>
        <v>75</v>
      </c>
      <c r="N19">
        <f t="shared" si="2"/>
        <v>0</v>
      </c>
      <c r="O19" s="15">
        <v>2005</v>
      </c>
      <c r="P19" s="14">
        <v>38534</v>
      </c>
      <c r="Q19" s="119">
        <v>7</v>
      </c>
    </row>
    <row r="20" spans="1:17" x14ac:dyDescent="0.25">
      <c r="A20" t="s">
        <v>59</v>
      </c>
      <c r="B20" s="1" t="s">
        <v>33</v>
      </c>
      <c r="C20" s="2" t="s">
        <v>34</v>
      </c>
      <c r="D20" s="3">
        <v>92223</v>
      </c>
      <c r="E20" s="3">
        <v>4577</v>
      </c>
      <c r="F20" s="3">
        <v>92223</v>
      </c>
      <c r="G20" s="16">
        <v>4577</v>
      </c>
      <c r="H20" s="1">
        <v>220</v>
      </c>
      <c r="I20" s="22">
        <v>437</v>
      </c>
      <c r="J20" s="3">
        <v>0</v>
      </c>
      <c r="K20" s="1">
        <v>0</v>
      </c>
      <c r="L20" s="39">
        <f t="shared" si="0"/>
        <v>437</v>
      </c>
      <c r="M20" s="39">
        <f t="shared" si="1"/>
        <v>220</v>
      </c>
      <c r="N20">
        <f t="shared" si="2"/>
        <v>0</v>
      </c>
      <c r="O20" s="23">
        <v>2005</v>
      </c>
      <c r="P20" s="7">
        <v>38565</v>
      </c>
      <c r="Q20" s="118">
        <v>7</v>
      </c>
    </row>
    <row r="21" spans="1:17" x14ac:dyDescent="0.25">
      <c r="A21" t="s">
        <v>59</v>
      </c>
      <c r="B21" s="1" t="s">
        <v>41</v>
      </c>
      <c r="C21" s="2" t="s">
        <v>42</v>
      </c>
      <c r="D21" s="3">
        <v>23451</v>
      </c>
      <c r="E21" s="3">
        <v>8731</v>
      </c>
      <c r="F21" s="3">
        <v>9348</v>
      </c>
      <c r="G21" s="16">
        <v>5548</v>
      </c>
      <c r="H21" s="1">
        <v>25</v>
      </c>
      <c r="I21" s="22">
        <v>88</v>
      </c>
      <c r="J21" s="3">
        <v>0</v>
      </c>
      <c r="K21" s="1">
        <v>0</v>
      </c>
      <c r="L21" s="39">
        <f t="shared" si="0"/>
        <v>88</v>
      </c>
      <c r="M21" s="39">
        <f t="shared" si="1"/>
        <v>25</v>
      </c>
      <c r="N21">
        <f t="shared" si="2"/>
        <v>0</v>
      </c>
      <c r="O21" s="20">
        <v>2004</v>
      </c>
      <c r="P21" s="5">
        <v>38169</v>
      </c>
      <c r="Q21" s="117">
        <v>8</v>
      </c>
    </row>
    <row r="22" spans="1:17" ht="57" x14ac:dyDescent="0.25">
      <c r="A22" t="s">
        <v>59</v>
      </c>
      <c r="B22" s="29" t="s">
        <v>57</v>
      </c>
      <c r="C22" s="30" t="s">
        <v>58</v>
      </c>
      <c r="D22" s="31">
        <v>7637</v>
      </c>
      <c r="E22" s="31">
        <v>93</v>
      </c>
      <c r="F22" s="31">
        <v>7637</v>
      </c>
      <c r="G22" s="32">
        <v>93</v>
      </c>
      <c r="H22" s="29">
        <v>10</v>
      </c>
      <c r="I22" s="33">
        <v>16</v>
      </c>
      <c r="J22" s="31">
        <v>0</v>
      </c>
      <c r="K22" s="29">
        <v>0</v>
      </c>
      <c r="L22" s="39">
        <f t="shared" si="0"/>
        <v>16</v>
      </c>
      <c r="M22" s="39">
        <f t="shared" si="1"/>
        <v>10</v>
      </c>
      <c r="N22">
        <f t="shared" si="2"/>
        <v>0</v>
      </c>
      <c r="O22" s="35">
        <v>2005</v>
      </c>
      <c r="P22" s="34">
        <v>38200</v>
      </c>
      <c r="Q22" s="121">
        <v>8</v>
      </c>
    </row>
    <row r="23" spans="1:17" x14ac:dyDescent="0.25">
      <c r="A23" t="s">
        <v>59</v>
      </c>
      <c r="B23" s="9" t="s">
        <v>17</v>
      </c>
      <c r="C23" s="10" t="s">
        <v>18</v>
      </c>
      <c r="D23" s="12">
        <v>0</v>
      </c>
      <c r="E23" s="13">
        <v>0</v>
      </c>
      <c r="F23" s="12">
        <v>67234</v>
      </c>
      <c r="G23" s="13">
        <v>8892</v>
      </c>
      <c r="H23" s="9">
        <v>85</v>
      </c>
      <c r="I23" s="12">
        <v>413</v>
      </c>
      <c r="J23" s="12">
        <v>0</v>
      </c>
      <c r="K23" s="9">
        <v>0</v>
      </c>
      <c r="L23" s="39">
        <f t="shared" si="0"/>
        <v>413</v>
      </c>
      <c r="M23" s="39">
        <f t="shared" si="1"/>
        <v>85</v>
      </c>
      <c r="N23">
        <f t="shared" si="2"/>
        <v>0</v>
      </c>
      <c r="O23" s="15">
        <v>2004</v>
      </c>
      <c r="P23" s="14">
        <v>37926</v>
      </c>
      <c r="Q23" s="119">
        <v>9</v>
      </c>
    </row>
    <row r="24" spans="1:17" x14ac:dyDescent="0.25">
      <c r="A24" t="s">
        <v>59</v>
      </c>
      <c r="B24" s="9" t="s">
        <v>19</v>
      </c>
      <c r="C24" s="10" t="s">
        <v>20</v>
      </c>
      <c r="D24" s="12">
        <v>0</v>
      </c>
      <c r="E24" s="13">
        <v>0</v>
      </c>
      <c r="F24" s="12">
        <v>21062</v>
      </c>
      <c r="G24" s="13">
        <v>1872</v>
      </c>
      <c r="H24" s="9">
        <v>35</v>
      </c>
      <c r="I24" s="12">
        <v>125</v>
      </c>
      <c r="J24" s="12">
        <v>0</v>
      </c>
      <c r="K24" s="9">
        <v>0</v>
      </c>
      <c r="L24" s="39">
        <f t="shared" si="0"/>
        <v>125</v>
      </c>
      <c r="M24" s="39">
        <f t="shared" si="1"/>
        <v>35</v>
      </c>
      <c r="N24">
        <f t="shared" si="2"/>
        <v>0</v>
      </c>
      <c r="O24" s="15">
        <v>2004</v>
      </c>
      <c r="P24" s="14">
        <v>37834</v>
      </c>
      <c r="Q24" s="119">
        <v>9</v>
      </c>
    </row>
    <row r="25" spans="1:17" x14ac:dyDescent="0.25">
      <c r="A25" t="s">
        <v>59</v>
      </c>
      <c r="B25" s="1" t="s">
        <v>45</v>
      </c>
      <c r="C25" s="2" t="s">
        <v>46</v>
      </c>
      <c r="D25" s="3">
        <v>2758</v>
      </c>
      <c r="E25" s="3">
        <v>6773</v>
      </c>
      <c r="F25" s="3">
        <v>2758</v>
      </c>
      <c r="G25" s="16">
        <v>6773</v>
      </c>
      <c r="H25" s="1">
        <v>6</v>
      </c>
      <c r="I25" s="12">
        <v>0</v>
      </c>
      <c r="J25" s="3">
        <v>0</v>
      </c>
      <c r="K25" s="1">
        <v>0</v>
      </c>
      <c r="L25" s="39">
        <f t="shared" si="0"/>
        <v>0</v>
      </c>
      <c r="M25" s="39">
        <f t="shared" si="1"/>
        <v>6</v>
      </c>
      <c r="N25">
        <f t="shared" si="2"/>
        <v>1</v>
      </c>
      <c r="O25" s="20">
        <v>2002</v>
      </c>
      <c r="P25" s="5">
        <v>37469</v>
      </c>
      <c r="Q25" s="117">
        <v>10</v>
      </c>
    </row>
    <row r="26" spans="1:17" x14ac:dyDescent="0.25">
      <c r="A26" t="s">
        <v>59</v>
      </c>
      <c r="B26" s="1" t="s">
        <v>37</v>
      </c>
      <c r="C26" s="2" t="s">
        <v>38</v>
      </c>
      <c r="D26" s="3">
        <v>133360</v>
      </c>
      <c r="E26" s="3">
        <v>2149</v>
      </c>
      <c r="F26" s="3">
        <v>71940</v>
      </c>
      <c r="G26" s="16">
        <v>1308</v>
      </c>
      <c r="H26" s="1">
        <v>0</v>
      </c>
      <c r="I26" s="22">
        <v>0</v>
      </c>
      <c r="J26" s="3">
        <v>15</v>
      </c>
      <c r="K26" s="1">
        <v>0</v>
      </c>
      <c r="L26" s="39">
        <f t="shared" si="0"/>
        <v>0</v>
      </c>
      <c r="M26" s="39">
        <f t="shared" si="1"/>
        <v>15</v>
      </c>
      <c r="N26">
        <f t="shared" si="2"/>
        <v>1</v>
      </c>
      <c r="O26" s="20">
        <v>2006</v>
      </c>
      <c r="P26" s="5">
        <v>37165</v>
      </c>
      <c r="Q26" s="117">
        <v>11</v>
      </c>
    </row>
    <row r="27" spans="1:17" x14ac:dyDescent="0.25">
      <c r="A27" t="s">
        <v>59</v>
      </c>
      <c r="B27" s="1" t="s">
        <v>55</v>
      </c>
      <c r="C27" s="2" t="s">
        <v>56</v>
      </c>
      <c r="D27" s="3">
        <v>464307</v>
      </c>
      <c r="E27" s="3">
        <v>5932</v>
      </c>
      <c r="F27" s="3">
        <v>22042</v>
      </c>
      <c r="G27" s="16">
        <v>537</v>
      </c>
      <c r="H27" s="1">
        <v>0</v>
      </c>
      <c r="I27" s="12">
        <v>0</v>
      </c>
      <c r="J27" s="4">
        <v>11</v>
      </c>
      <c r="K27" s="8">
        <v>19</v>
      </c>
      <c r="L27" s="39">
        <f t="shared" si="0"/>
        <v>19</v>
      </c>
      <c r="M27" s="39">
        <f t="shared" si="1"/>
        <v>11</v>
      </c>
      <c r="N27">
        <f t="shared" si="2"/>
        <v>0</v>
      </c>
      <c r="O27" s="20">
        <v>2004</v>
      </c>
      <c r="P27" s="5">
        <v>37165</v>
      </c>
      <c r="Q27" s="117">
        <v>11</v>
      </c>
    </row>
    <row r="28" spans="1:17" x14ac:dyDescent="0.25">
      <c r="A28" t="s">
        <v>59</v>
      </c>
      <c r="B28" s="1" t="s">
        <v>47</v>
      </c>
      <c r="C28" s="2" t="s">
        <v>48</v>
      </c>
      <c r="D28" s="3">
        <v>95937</v>
      </c>
      <c r="E28" s="3">
        <v>8397</v>
      </c>
      <c r="F28" s="3">
        <v>87876</v>
      </c>
      <c r="G28" s="16">
        <v>8312</v>
      </c>
      <c r="H28" s="1">
        <v>17</v>
      </c>
      <c r="I28" s="12">
        <v>0</v>
      </c>
      <c r="J28" s="3">
        <v>82</v>
      </c>
      <c r="K28" s="1">
        <v>0</v>
      </c>
      <c r="L28" s="39">
        <f t="shared" si="0"/>
        <v>0</v>
      </c>
      <c r="M28" s="39">
        <f t="shared" si="1"/>
        <v>99</v>
      </c>
      <c r="N28">
        <f t="shared" si="2"/>
        <v>1</v>
      </c>
      <c r="O28" s="20"/>
      <c r="P28" s="5">
        <v>34425</v>
      </c>
      <c r="Q28" s="117">
        <v>18</v>
      </c>
    </row>
    <row r="29" spans="1:17" x14ac:dyDescent="0.25">
      <c r="A29" t="s">
        <v>59</v>
      </c>
      <c r="B29" s="1" t="s">
        <v>31</v>
      </c>
      <c r="C29" s="2" t="s">
        <v>32</v>
      </c>
      <c r="D29" s="3">
        <v>13649</v>
      </c>
      <c r="E29" s="3">
        <v>2257</v>
      </c>
      <c r="F29" s="3">
        <v>13649</v>
      </c>
      <c r="G29" s="16">
        <v>2257</v>
      </c>
      <c r="H29" s="21">
        <v>29</v>
      </c>
      <c r="I29" s="12">
        <v>70</v>
      </c>
      <c r="J29" s="3">
        <v>0</v>
      </c>
      <c r="K29" s="1">
        <v>0</v>
      </c>
      <c r="L29" s="39">
        <f t="shared" si="0"/>
        <v>70</v>
      </c>
      <c r="M29" s="39">
        <f t="shared" si="1"/>
        <v>29</v>
      </c>
      <c r="N29">
        <f t="shared" si="2"/>
        <v>0</v>
      </c>
      <c r="O29" s="20">
        <v>2001</v>
      </c>
      <c r="P29" s="5">
        <v>32387</v>
      </c>
      <c r="Q29" s="117">
        <v>24</v>
      </c>
    </row>
    <row r="30" spans="1:17" x14ac:dyDescent="0.25">
      <c r="A30" t="s">
        <v>59</v>
      </c>
      <c r="B30" s="9" t="s">
        <v>39</v>
      </c>
      <c r="C30" s="10" t="s">
        <v>40</v>
      </c>
      <c r="D30" s="12">
        <v>63077</v>
      </c>
      <c r="E30" s="12">
        <v>2581</v>
      </c>
      <c r="F30" s="12">
        <v>35872</v>
      </c>
      <c r="G30" s="13">
        <v>1478</v>
      </c>
      <c r="H30" s="9">
        <v>35</v>
      </c>
      <c r="I30" s="22">
        <v>130</v>
      </c>
      <c r="J30" s="12">
        <v>0</v>
      </c>
      <c r="K30" s="9">
        <v>0</v>
      </c>
      <c r="L30" s="39">
        <f t="shared" si="0"/>
        <v>130</v>
      </c>
      <c r="M30" s="39">
        <f t="shared" si="1"/>
        <v>35</v>
      </c>
      <c r="N30">
        <f t="shared" si="2"/>
        <v>0</v>
      </c>
      <c r="O30" s="26">
        <v>1988</v>
      </c>
      <c r="P30" s="25">
        <v>32417</v>
      </c>
      <c r="Q30" s="120">
        <v>24</v>
      </c>
    </row>
    <row r="31" spans="1:17" x14ac:dyDescent="0.25">
      <c r="A31" t="s">
        <v>71</v>
      </c>
      <c r="B31" s="1" t="s">
        <v>63</v>
      </c>
      <c r="C31" s="2" t="s">
        <v>64</v>
      </c>
      <c r="D31" s="3">
        <v>51086</v>
      </c>
      <c r="E31" s="3">
        <v>1601</v>
      </c>
      <c r="F31" s="3">
        <v>35205</v>
      </c>
      <c r="G31" s="16">
        <v>925</v>
      </c>
      <c r="H31" s="1">
        <v>150</v>
      </c>
      <c r="I31" s="3">
        <v>115</v>
      </c>
      <c r="J31" s="3">
        <v>0</v>
      </c>
      <c r="K31" s="1">
        <v>0</v>
      </c>
      <c r="L31" s="39">
        <f t="shared" si="0"/>
        <v>115</v>
      </c>
      <c r="M31" s="39">
        <f t="shared" si="1"/>
        <v>150</v>
      </c>
      <c r="N31">
        <f t="shared" si="2"/>
        <v>1</v>
      </c>
      <c r="O31" s="40">
        <v>2007</v>
      </c>
      <c r="P31" s="5">
        <v>39326</v>
      </c>
      <c r="Q31" s="117">
        <v>5</v>
      </c>
    </row>
    <row r="32" spans="1:17" x14ac:dyDescent="0.25">
      <c r="A32" t="s">
        <v>71</v>
      </c>
      <c r="B32" s="1" t="s">
        <v>69</v>
      </c>
      <c r="C32" s="2" t="s">
        <v>70</v>
      </c>
      <c r="D32" s="3">
        <v>43101</v>
      </c>
      <c r="E32" s="3">
        <v>11500</v>
      </c>
      <c r="F32" s="3">
        <v>21064</v>
      </c>
      <c r="G32" s="16">
        <v>898</v>
      </c>
      <c r="H32" s="1">
        <v>65</v>
      </c>
      <c r="I32" s="3">
        <v>47</v>
      </c>
      <c r="J32" s="3">
        <v>0</v>
      </c>
      <c r="K32" s="1">
        <v>0</v>
      </c>
      <c r="L32" s="39">
        <f t="shared" si="0"/>
        <v>47</v>
      </c>
      <c r="M32" s="39">
        <f t="shared" si="1"/>
        <v>65</v>
      </c>
      <c r="N32">
        <f t="shared" si="2"/>
        <v>1</v>
      </c>
      <c r="O32" s="40">
        <v>2007</v>
      </c>
      <c r="P32" s="5">
        <v>39295</v>
      </c>
      <c r="Q32" s="117">
        <v>5</v>
      </c>
    </row>
    <row r="33" spans="1:17" x14ac:dyDescent="0.25">
      <c r="A33" t="s">
        <v>71</v>
      </c>
      <c r="B33" s="9" t="s">
        <v>65</v>
      </c>
      <c r="C33" s="10" t="s">
        <v>66</v>
      </c>
      <c r="D33" s="12">
        <v>158281</v>
      </c>
      <c r="E33" s="13">
        <v>31741</v>
      </c>
      <c r="F33" s="12">
        <v>158281</v>
      </c>
      <c r="G33" s="13">
        <v>31741</v>
      </c>
      <c r="H33" s="9">
        <v>235</v>
      </c>
      <c r="I33" s="12">
        <v>270</v>
      </c>
      <c r="J33" s="12">
        <v>0</v>
      </c>
      <c r="K33" s="9">
        <v>0</v>
      </c>
      <c r="L33" s="39">
        <f t="shared" si="0"/>
        <v>270</v>
      </c>
      <c r="M33" s="39">
        <f t="shared" si="1"/>
        <v>235</v>
      </c>
      <c r="N33">
        <f t="shared" si="2"/>
        <v>0</v>
      </c>
      <c r="O33" s="41">
        <v>2006</v>
      </c>
      <c r="P33" s="14">
        <v>38961</v>
      </c>
      <c r="Q33" s="119">
        <v>6</v>
      </c>
    </row>
    <row r="34" spans="1:17" x14ac:dyDescent="0.25">
      <c r="A34" t="s">
        <v>71</v>
      </c>
      <c r="B34" s="1" t="s">
        <v>67</v>
      </c>
      <c r="C34" s="2" t="s">
        <v>68</v>
      </c>
      <c r="D34" s="3">
        <v>151548</v>
      </c>
      <c r="E34" s="3">
        <v>5092</v>
      </c>
      <c r="F34" s="3">
        <v>151548</v>
      </c>
      <c r="G34" s="16">
        <v>5092</v>
      </c>
      <c r="H34" s="1">
        <v>362</v>
      </c>
      <c r="I34" s="4">
        <v>162</v>
      </c>
      <c r="J34" s="3">
        <v>0</v>
      </c>
      <c r="K34" s="1">
        <v>0</v>
      </c>
      <c r="L34" s="39">
        <f t="shared" ref="L34:L65" si="3">I34+K34</f>
        <v>162</v>
      </c>
      <c r="M34" s="39">
        <f t="shared" ref="M34:M65" si="4">H34+J34</f>
        <v>362</v>
      </c>
      <c r="N34">
        <f t="shared" ref="N34:N65" si="5">IF(L34&lt;=M34,1,0)</f>
        <v>1</v>
      </c>
      <c r="O34" s="40">
        <v>2008</v>
      </c>
      <c r="P34" s="42">
        <v>38596</v>
      </c>
      <c r="Q34" s="122">
        <v>7</v>
      </c>
    </row>
    <row r="35" spans="1:17" x14ac:dyDescent="0.25">
      <c r="A35" t="s">
        <v>83</v>
      </c>
      <c r="B35" s="1" t="s">
        <v>4</v>
      </c>
      <c r="C35" s="2" t="s">
        <v>72</v>
      </c>
      <c r="D35" s="16">
        <v>46636</v>
      </c>
      <c r="E35" s="16">
        <v>4717</v>
      </c>
      <c r="F35" s="16">
        <v>46546</v>
      </c>
      <c r="G35" s="16">
        <v>4357</v>
      </c>
      <c r="H35" s="3">
        <v>60</v>
      </c>
      <c r="I35" s="12">
        <v>34</v>
      </c>
      <c r="J35" s="20">
        <v>0</v>
      </c>
      <c r="K35" s="1">
        <v>0</v>
      </c>
      <c r="L35" s="39">
        <f t="shared" si="3"/>
        <v>34</v>
      </c>
      <c r="M35" s="39">
        <f t="shared" si="4"/>
        <v>60</v>
      </c>
      <c r="N35">
        <f t="shared" si="5"/>
        <v>1</v>
      </c>
      <c r="O35" s="20">
        <v>2007</v>
      </c>
      <c r="P35" s="5">
        <v>39264</v>
      </c>
      <c r="Q35" s="117">
        <v>5</v>
      </c>
    </row>
    <row r="36" spans="1:17" x14ac:dyDescent="0.25">
      <c r="A36" t="s">
        <v>83</v>
      </c>
      <c r="B36" s="1" t="s">
        <v>77</v>
      </c>
      <c r="C36" s="2" t="s">
        <v>78</v>
      </c>
      <c r="D36" s="16">
        <v>62159</v>
      </c>
      <c r="E36" s="16">
        <v>7722</v>
      </c>
      <c r="F36" s="16">
        <v>60118</v>
      </c>
      <c r="G36" s="16">
        <v>7697</v>
      </c>
      <c r="H36" s="3">
        <v>130</v>
      </c>
      <c r="I36" s="12">
        <v>91</v>
      </c>
      <c r="J36" s="43">
        <v>0</v>
      </c>
      <c r="K36" s="1">
        <v>0</v>
      </c>
      <c r="L36" s="39">
        <f t="shared" si="3"/>
        <v>91</v>
      </c>
      <c r="M36" s="39">
        <f t="shared" si="4"/>
        <v>130</v>
      </c>
      <c r="N36">
        <f t="shared" si="5"/>
        <v>1</v>
      </c>
      <c r="O36" s="20">
        <v>2007</v>
      </c>
      <c r="P36" s="5">
        <v>39295</v>
      </c>
      <c r="Q36" s="117">
        <v>5</v>
      </c>
    </row>
    <row r="37" spans="1:17" x14ac:dyDescent="0.25">
      <c r="A37" t="s">
        <v>83</v>
      </c>
      <c r="B37" s="1" t="s">
        <v>81</v>
      </c>
      <c r="C37" s="2" t="s">
        <v>82</v>
      </c>
      <c r="D37" s="16">
        <v>89237</v>
      </c>
      <c r="E37" s="16">
        <v>12638</v>
      </c>
      <c r="F37" s="16">
        <v>89237</v>
      </c>
      <c r="G37" s="16">
        <v>12638</v>
      </c>
      <c r="H37" s="3">
        <v>50</v>
      </c>
      <c r="I37" s="22">
        <v>147</v>
      </c>
      <c r="J37" s="43">
        <v>0</v>
      </c>
      <c r="K37" s="1">
        <v>0</v>
      </c>
      <c r="L37" s="39">
        <f t="shared" si="3"/>
        <v>147</v>
      </c>
      <c r="M37" s="39">
        <f t="shared" si="4"/>
        <v>50</v>
      </c>
      <c r="N37">
        <f t="shared" si="5"/>
        <v>0</v>
      </c>
      <c r="O37" s="20">
        <v>2005</v>
      </c>
      <c r="P37" s="5">
        <v>38565</v>
      </c>
      <c r="Q37" s="117">
        <v>7</v>
      </c>
    </row>
    <row r="38" spans="1:17" x14ac:dyDescent="0.25">
      <c r="A38" t="s">
        <v>83</v>
      </c>
      <c r="B38" s="1" t="s">
        <v>73</v>
      </c>
      <c r="C38" s="2" t="s">
        <v>74</v>
      </c>
      <c r="D38" s="16">
        <v>156563</v>
      </c>
      <c r="E38" s="16">
        <v>11288</v>
      </c>
      <c r="F38" s="16">
        <v>156563</v>
      </c>
      <c r="G38" s="16">
        <v>11288</v>
      </c>
      <c r="H38" s="3">
        <v>253</v>
      </c>
      <c r="I38" s="12">
        <v>419</v>
      </c>
      <c r="J38" s="43">
        <v>0</v>
      </c>
      <c r="K38" s="1">
        <v>0</v>
      </c>
      <c r="L38" s="39">
        <f t="shared" si="3"/>
        <v>419</v>
      </c>
      <c r="M38" s="39">
        <f t="shared" si="4"/>
        <v>253</v>
      </c>
      <c r="N38">
        <f t="shared" si="5"/>
        <v>0</v>
      </c>
      <c r="O38" s="20">
        <v>2004</v>
      </c>
      <c r="P38" s="5">
        <v>38200</v>
      </c>
      <c r="Q38" s="117">
        <v>8</v>
      </c>
    </row>
    <row r="39" spans="1:17" x14ac:dyDescent="0.25">
      <c r="A39" t="s">
        <v>83</v>
      </c>
      <c r="B39" s="1" t="s">
        <v>75</v>
      </c>
      <c r="C39" s="2" t="s">
        <v>76</v>
      </c>
      <c r="D39" s="16">
        <v>21002</v>
      </c>
      <c r="E39" s="16">
        <v>4803</v>
      </c>
      <c r="F39" s="16">
        <v>15995</v>
      </c>
      <c r="G39" s="16">
        <v>2040</v>
      </c>
      <c r="H39" s="3">
        <v>60</v>
      </c>
      <c r="I39" s="22">
        <v>117</v>
      </c>
      <c r="J39" s="43">
        <v>0</v>
      </c>
      <c r="K39" s="1">
        <v>0</v>
      </c>
      <c r="L39" s="39">
        <f t="shared" si="3"/>
        <v>117</v>
      </c>
      <c r="M39" s="39">
        <f t="shared" si="4"/>
        <v>60</v>
      </c>
      <c r="N39">
        <f t="shared" si="5"/>
        <v>0</v>
      </c>
      <c r="O39" s="20">
        <v>2004</v>
      </c>
      <c r="P39" s="5">
        <v>37926</v>
      </c>
      <c r="Q39" s="117">
        <v>9</v>
      </c>
    </row>
    <row r="40" spans="1:17" x14ac:dyDescent="0.25">
      <c r="A40" t="s">
        <v>83</v>
      </c>
      <c r="B40" s="1" t="s">
        <v>79</v>
      </c>
      <c r="C40" s="2" t="s">
        <v>80</v>
      </c>
      <c r="D40" s="16">
        <v>9448</v>
      </c>
      <c r="E40" s="16">
        <v>2267</v>
      </c>
      <c r="F40" s="16">
        <v>9448</v>
      </c>
      <c r="G40" s="16">
        <v>2267</v>
      </c>
      <c r="H40" s="3">
        <v>64</v>
      </c>
      <c r="I40" s="22">
        <v>105</v>
      </c>
      <c r="J40" s="43">
        <v>0</v>
      </c>
      <c r="K40" s="1">
        <v>0</v>
      </c>
      <c r="L40" s="39">
        <f t="shared" si="3"/>
        <v>105</v>
      </c>
      <c r="M40" s="39">
        <f t="shared" si="4"/>
        <v>64</v>
      </c>
      <c r="N40">
        <f t="shared" si="5"/>
        <v>0</v>
      </c>
      <c r="O40" s="20">
        <v>2004</v>
      </c>
      <c r="P40" s="5">
        <v>37895</v>
      </c>
      <c r="Q40" s="117">
        <v>9</v>
      </c>
    </row>
    <row r="41" spans="1:17" x14ac:dyDescent="0.25">
      <c r="A41" t="s">
        <v>86</v>
      </c>
      <c r="B41" s="1" t="s">
        <v>84</v>
      </c>
      <c r="C41" s="2" t="s">
        <v>85</v>
      </c>
      <c r="D41" s="3">
        <v>28282</v>
      </c>
      <c r="E41" s="3">
        <v>8865</v>
      </c>
      <c r="F41" s="3">
        <v>28282</v>
      </c>
      <c r="G41" s="16">
        <v>8865</v>
      </c>
      <c r="H41" s="1">
        <v>105</v>
      </c>
      <c r="I41" s="3">
        <v>156</v>
      </c>
      <c r="J41" s="3">
        <v>0</v>
      </c>
      <c r="K41" s="3">
        <v>0</v>
      </c>
      <c r="L41" s="39">
        <f t="shared" si="3"/>
        <v>156</v>
      </c>
      <c r="M41" s="39">
        <f t="shared" si="4"/>
        <v>105</v>
      </c>
      <c r="N41">
        <f t="shared" si="5"/>
        <v>0</v>
      </c>
      <c r="O41" s="20"/>
      <c r="P41" s="5">
        <v>37865</v>
      </c>
      <c r="Q41" s="117">
        <v>9</v>
      </c>
    </row>
    <row r="42" spans="1:17" x14ac:dyDescent="0.25">
      <c r="A42" t="s">
        <v>263</v>
      </c>
      <c r="B42" s="1" t="s">
        <v>259</v>
      </c>
      <c r="C42" s="2" t="s">
        <v>260</v>
      </c>
      <c r="D42" s="3">
        <v>16486</v>
      </c>
      <c r="E42" s="16">
        <v>3128</v>
      </c>
      <c r="F42" s="16">
        <v>16486</v>
      </c>
      <c r="G42" s="16">
        <v>3128</v>
      </c>
      <c r="H42" s="16">
        <v>60</v>
      </c>
      <c r="I42" s="1">
        <v>102</v>
      </c>
      <c r="J42" s="1">
        <v>0</v>
      </c>
      <c r="K42" s="1">
        <v>0</v>
      </c>
      <c r="L42" s="39">
        <f t="shared" si="3"/>
        <v>102</v>
      </c>
      <c r="M42" s="39">
        <f t="shared" si="4"/>
        <v>60</v>
      </c>
      <c r="N42">
        <f t="shared" si="5"/>
        <v>0</v>
      </c>
      <c r="O42" s="1">
        <v>2005</v>
      </c>
      <c r="P42" s="5">
        <v>38565</v>
      </c>
      <c r="Q42" s="117">
        <v>7</v>
      </c>
    </row>
    <row r="43" spans="1:17" x14ac:dyDescent="0.25">
      <c r="A43" t="s">
        <v>263</v>
      </c>
      <c r="B43" s="1" t="s">
        <v>261</v>
      </c>
      <c r="C43" s="2" t="s">
        <v>262</v>
      </c>
      <c r="D43" s="3">
        <v>8019</v>
      </c>
      <c r="E43" s="16">
        <v>979</v>
      </c>
      <c r="F43" s="16">
        <v>8019</v>
      </c>
      <c r="G43" s="99">
        <v>979</v>
      </c>
      <c r="H43" s="1">
        <v>23</v>
      </c>
      <c r="I43" s="1">
        <v>12</v>
      </c>
      <c r="J43" s="1">
        <v>0</v>
      </c>
      <c r="K43" s="1">
        <v>0</v>
      </c>
      <c r="L43" s="39">
        <f t="shared" si="3"/>
        <v>12</v>
      </c>
      <c r="M43" s="39">
        <f t="shared" si="4"/>
        <v>23</v>
      </c>
      <c r="N43">
        <f t="shared" si="5"/>
        <v>1</v>
      </c>
      <c r="O43" s="100"/>
      <c r="P43" s="5"/>
      <c r="Q43" s="117">
        <v>50</v>
      </c>
    </row>
    <row r="44" spans="1:17" x14ac:dyDescent="0.25">
      <c r="A44" t="s">
        <v>258</v>
      </c>
      <c r="B44" s="52" t="s">
        <v>89</v>
      </c>
      <c r="C44" s="53" t="s">
        <v>90</v>
      </c>
      <c r="D44" s="54">
        <v>393070</v>
      </c>
      <c r="E44" s="55">
        <v>7568</v>
      </c>
      <c r="F44" s="54">
        <v>393070</v>
      </c>
      <c r="G44" s="55">
        <v>7568</v>
      </c>
      <c r="H44" s="55">
        <v>324</v>
      </c>
      <c r="I44" s="54">
        <v>372</v>
      </c>
      <c r="J44" s="56">
        <v>0</v>
      </c>
      <c r="K44" s="56">
        <v>0</v>
      </c>
      <c r="L44" s="39">
        <f t="shared" si="3"/>
        <v>372</v>
      </c>
      <c r="M44" s="39">
        <f t="shared" si="4"/>
        <v>324</v>
      </c>
      <c r="N44">
        <f t="shared" si="5"/>
        <v>0</v>
      </c>
      <c r="O44" s="58">
        <v>2008</v>
      </c>
      <c r="P44" s="57">
        <v>39449</v>
      </c>
      <c r="Q44" s="124">
        <v>4</v>
      </c>
    </row>
    <row r="45" spans="1:17" x14ac:dyDescent="0.25">
      <c r="A45" t="s">
        <v>258</v>
      </c>
      <c r="B45" s="44" t="s">
        <v>207</v>
      </c>
      <c r="C45" s="45" t="s">
        <v>208</v>
      </c>
      <c r="D45" s="46">
        <v>221927</v>
      </c>
      <c r="E45" s="46">
        <v>3981</v>
      </c>
      <c r="F45" s="46">
        <v>99322</v>
      </c>
      <c r="G45" s="47">
        <v>670</v>
      </c>
      <c r="H45" s="46">
        <v>150</v>
      </c>
      <c r="I45" s="61">
        <v>158</v>
      </c>
      <c r="J45" s="65">
        <v>0</v>
      </c>
      <c r="K45" s="65">
        <v>0</v>
      </c>
      <c r="L45" s="39">
        <f t="shared" si="3"/>
        <v>158</v>
      </c>
      <c r="M45" s="39">
        <f t="shared" si="4"/>
        <v>150</v>
      </c>
      <c r="N45">
        <f t="shared" si="5"/>
        <v>0</v>
      </c>
      <c r="O45" s="67">
        <v>2008</v>
      </c>
      <c r="P45" s="66">
        <v>39448</v>
      </c>
      <c r="Q45" s="125">
        <v>4</v>
      </c>
    </row>
    <row r="46" spans="1:17" x14ac:dyDescent="0.25">
      <c r="A46" t="s">
        <v>258</v>
      </c>
      <c r="B46" s="44" t="s">
        <v>229</v>
      </c>
      <c r="C46" s="45" t="s">
        <v>230</v>
      </c>
      <c r="D46" s="46">
        <v>142761</v>
      </c>
      <c r="E46" s="46">
        <v>8163</v>
      </c>
      <c r="F46" s="46">
        <v>128238</v>
      </c>
      <c r="G46" s="47">
        <v>4860</v>
      </c>
      <c r="H46" s="47">
        <v>100</v>
      </c>
      <c r="I46" s="80">
        <v>88</v>
      </c>
      <c r="J46" s="65">
        <v>0</v>
      </c>
      <c r="K46" s="65">
        <v>0</v>
      </c>
      <c r="L46" s="39">
        <f t="shared" si="3"/>
        <v>88</v>
      </c>
      <c r="M46" s="39">
        <f t="shared" si="4"/>
        <v>100</v>
      </c>
      <c r="N46">
        <f t="shared" si="5"/>
        <v>1</v>
      </c>
      <c r="O46" s="67">
        <v>2008</v>
      </c>
      <c r="P46" s="95">
        <v>39448</v>
      </c>
      <c r="Q46" s="125">
        <v>4</v>
      </c>
    </row>
    <row r="47" spans="1:17" x14ac:dyDescent="0.25">
      <c r="A47" t="s">
        <v>258</v>
      </c>
      <c r="B47" s="59" t="s">
        <v>248</v>
      </c>
      <c r="C47" s="60" t="s">
        <v>249</v>
      </c>
      <c r="D47" s="61">
        <v>273260</v>
      </c>
      <c r="E47" s="62">
        <v>3644</v>
      </c>
      <c r="F47" s="61">
        <v>273260</v>
      </c>
      <c r="G47" s="62">
        <v>3644</v>
      </c>
      <c r="H47" s="62">
        <v>66</v>
      </c>
      <c r="I47" s="80">
        <v>40</v>
      </c>
      <c r="J47" s="86">
        <v>35</v>
      </c>
      <c r="K47" s="63">
        <v>27</v>
      </c>
      <c r="L47" s="39">
        <f t="shared" si="3"/>
        <v>67</v>
      </c>
      <c r="M47" s="39">
        <f t="shared" si="4"/>
        <v>101</v>
      </c>
      <c r="N47">
        <f t="shared" si="5"/>
        <v>1</v>
      </c>
      <c r="O47" s="64">
        <v>2008</v>
      </c>
      <c r="P47" s="85">
        <v>39448</v>
      </c>
      <c r="Q47" s="130">
        <v>4</v>
      </c>
    </row>
    <row r="48" spans="1:17" x14ac:dyDescent="0.25">
      <c r="A48" t="s">
        <v>258</v>
      </c>
      <c r="B48" s="59" t="s">
        <v>250</v>
      </c>
      <c r="C48" s="60" t="s">
        <v>251</v>
      </c>
      <c r="D48" s="61">
        <v>42664</v>
      </c>
      <c r="E48" s="62">
        <v>582</v>
      </c>
      <c r="F48" s="61">
        <v>42664</v>
      </c>
      <c r="G48" s="62">
        <v>582</v>
      </c>
      <c r="H48" s="62">
        <v>24</v>
      </c>
      <c r="I48" s="80">
        <v>31</v>
      </c>
      <c r="J48" s="63">
        <v>0</v>
      </c>
      <c r="K48" s="63">
        <v>0</v>
      </c>
      <c r="L48" s="39">
        <f t="shared" si="3"/>
        <v>31</v>
      </c>
      <c r="M48" s="39">
        <f t="shared" si="4"/>
        <v>24</v>
      </c>
      <c r="N48">
        <f t="shared" si="5"/>
        <v>0</v>
      </c>
      <c r="O48" s="64">
        <v>2008</v>
      </c>
      <c r="P48" s="96">
        <v>39448</v>
      </c>
      <c r="Q48" s="130">
        <v>4</v>
      </c>
    </row>
    <row r="49" spans="1:17" x14ac:dyDescent="0.25">
      <c r="A49" t="s">
        <v>258</v>
      </c>
      <c r="B49" s="59" t="s">
        <v>91</v>
      </c>
      <c r="C49" s="60" t="s">
        <v>92</v>
      </c>
      <c r="D49" s="61">
        <v>496360</v>
      </c>
      <c r="E49" s="62">
        <v>6554</v>
      </c>
      <c r="F49" s="61">
        <v>496360</v>
      </c>
      <c r="G49" s="62">
        <v>6554</v>
      </c>
      <c r="H49" s="61">
        <v>259</v>
      </c>
      <c r="I49" s="54">
        <v>371</v>
      </c>
      <c r="J49" s="63">
        <v>0</v>
      </c>
      <c r="K49" s="63">
        <v>0</v>
      </c>
      <c r="L49" s="39">
        <f t="shared" si="3"/>
        <v>371</v>
      </c>
      <c r="M49" s="39">
        <f t="shared" si="4"/>
        <v>259</v>
      </c>
      <c r="N49">
        <f t="shared" si="5"/>
        <v>0</v>
      </c>
      <c r="O49" s="64">
        <v>2005</v>
      </c>
      <c r="P49" s="57">
        <v>39417</v>
      </c>
      <c r="Q49" s="124">
        <v>5</v>
      </c>
    </row>
    <row r="50" spans="1:17" x14ac:dyDescent="0.25">
      <c r="A50" t="s">
        <v>258</v>
      </c>
      <c r="B50" s="44" t="s">
        <v>95</v>
      </c>
      <c r="C50" s="45" t="s">
        <v>96</v>
      </c>
      <c r="D50" s="46">
        <v>311852</v>
      </c>
      <c r="E50" s="46">
        <v>4128</v>
      </c>
      <c r="F50" s="46">
        <v>176292</v>
      </c>
      <c r="G50" s="47">
        <v>1347</v>
      </c>
      <c r="H50" s="46">
        <v>308</v>
      </c>
      <c r="I50" s="61">
        <v>191</v>
      </c>
      <c r="J50" s="65">
        <v>0</v>
      </c>
      <c r="K50" s="65">
        <v>0</v>
      </c>
      <c r="L50" s="39">
        <f t="shared" si="3"/>
        <v>191</v>
      </c>
      <c r="M50" s="39">
        <f t="shared" si="4"/>
        <v>308</v>
      </c>
      <c r="N50">
        <f t="shared" si="5"/>
        <v>1</v>
      </c>
      <c r="O50" s="67">
        <v>2008</v>
      </c>
      <c r="P50" s="66">
        <v>39387</v>
      </c>
      <c r="Q50" s="125">
        <v>5</v>
      </c>
    </row>
    <row r="51" spans="1:17" x14ac:dyDescent="0.25">
      <c r="A51" t="s">
        <v>258</v>
      </c>
      <c r="B51" s="44" t="s">
        <v>127</v>
      </c>
      <c r="C51" s="45" t="s">
        <v>128</v>
      </c>
      <c r="D51" s="46">
        <v>15039</v>
      </c>
      <c r="E51" s="46">
        <v>80184</v>
      </c>
      <c r="F51" s="46">
        <v>15031</v>
      </c>
      <c r="G51" s="47">
        <v>1490</v>
      </c>
      <c r="H51" s="46">
        <v>0</v>
      </c>
      <c r="I51" s="61">
        <v>0</v>
      </c>
      <c r="J51" s="81">
        <v>0</v>
      </c>
      <c r="K51" s="81">
        <v>0</v>
      </c>
      <c r="L51" s="39">
        <f t="shared" si="3"/>
        <v>0</v>
      </c>
      <c r="M51" s="39">
        <f t="shared" si="4"/>
        <v>0</v>
      </c>
      <c r="N51">
        <f t="shared" si="5"/>
        <v>1</v>
      </c>
      <c r="O51" s="79">
        <v>2007</v>
      </c>
      <c r="P51" s="78">
        <v>39142</v>
      </c>
      <c r="Q51" s="128">
        <v>5</v>
      </c>
    </row>
    <row r="52" spans="1:17" x14ac:dyDescent="0.25">
      <c r="A52" t="s">
        <v>258</v>
      </c>
      <c r="B52" s="44" t="s">
        <v>141</v>
      </c>
      <c r="C52" s="45" t="s">
        <v>142</v>
      </c>
      <c r="D52" s="46">
        <v>169224</v>
      </c>
      <c r="E52" s="46">
        <v>101986</v>
      </c>
      <c r="F52" s="46">
        <v>169204</v>
      </c>
      <c r="G52" s="47">
        <v>9239</v>
      </c>
      <c r="H52" s="46">
        <v>0</v>
      </c>
      <c r="I52" s="61">
        <v>0</v>
      </c>
      <c r="J52" s="81">
        <v>98</v>
      </c>
      <c r="K52" s="81">
        <v>72</v>
      </c>
      <c r="L52" s="39">
        <f t="shared" si="3"/>
        <v>72</v>
      </c>
      <c r="M52" s="39">
        <f t="shared" si="4"/>
        <v>98</v>
      </c>
      <c r="N52">
        <f t="shared" si="5"/>
        <v>1</v>
      </c>
      <c r="O52" s="79">
        <v>2007</v>
      </c>
      <c r="P52" s="78">
        <v>39142</v>
      </c>
      <c r="Q52" s="128">
        <v>5</v>
      </c>
    </row>
    <row r="53" spans="1:17" x14ac:dyDescent="0.25">
      <c r="A53" t="s">
        <v>258</v>
      </c>
      <c r="B53" s="44" t="s">
        <v>157</v>
      </c>
      <c r="C53" s="45" t="s">
        <v>158</v>
      </c>
      <c r="D53" s="46">
        <v>275300</v>
      </c>
      <c r="E53" s="46">
        <v>8399</v>
      </c>
      <c r="F53" s="46">
        <v>275300</v>
      </c>
      <c r="G53" s="47">
        <v>8399</v>
      </c>
      <c r="H53" s="46">
        <v>217</v>
      </c>
      <c r="I53" s="80">
        <v>323</v>
      </c>
      <c r="J53" s="65">
        <v>0</v>
      </c>
      <c r="K53" s="65">
        <v>0</v>
      </c>
      <c r="L53" s="39">
        <f t="shared" si="3"/>
        <v>323</v>
      </c>
      <c r="M53" s="39">
        <f t="shared" si="4"/>
        <v>217</v>
      </c>
      <c r="N53">
        <f t="shared" si="5"/>
        <v>0</v>
      </c>
      <c r="O53" s="67">
        <v>2007</v>
      </c>
      <c r="P53" s="66">
        <v>39326</v>
      </c>
      <c r="Q53" s="125">
        <v>5</v>
      </c>
    </row>
    <row r="54" spans="1:17" x14ac:dyDescent="0.25">
      <c r="A54" t="s">
        <v>258</v>
      </c>
      <c r="B54" s="59" t="s">
        <v>159</v>
      </c>
      <c r="C54" s="60" t="s">
        <v>160</v>
      </c>
      <c r="D54" s="61">
        <v>177310</v>
      </c>
      <c r="E54" s="62">
        <v>2070</v>
      </c>
      <c r="F54" s="61">
        <v>177310</v>
      </c>
      <c r="G54" s="62">
        <v>2070</v>
      </c>
      <c r="H54" s="62">
        <v>0</v>
      </c>
      <c r="I54" s="80">
        <v>59</v>
      </c>
      <c r="J54" s="86">
        <v>108</v>
      </c>
      <c r="K54" s="63">
        <v>102</v>
      </c>
      <c r="L54" s="39">
        <f t="shared" si="3"/>
        <v>161</v>
      </c>
      <c r="M54" s="39">
        <f t="shared" si="4"/>
        <v>108</v>
      </c>
      <c r="N54">
        <f t="shared" si="5"/>
        <v>0</v>
      </c>
      <c r="O54" s="64">
        <v>2007</v>
      </c>
      <c r="P54" s="85">
        <v>39083</v>
      </c>
      <c r="Q54" s="130">
        <v>5</v>
      </c>
    </row>
    <row r="55" spans="1:17" x14ac:dyDescent="0.25">
      <c r="A55" t="s">
        <v>258</v>
      </c>
      <c r="B55" s="44" t="s">
        <v>181</v>
      </c>
      <c r="C55" s="45" t="s">
        <v>182</v>
      </c>
      <c r="D55" s="46">
        <v>82709</v>
      </c>
      <c r="E55" s="46">
        <v>104601</v>
      </c>
      <c r="F55" s="46">
        <v>75856</v>
      </c>
      <c r="G55" s="47">
        <v>2725</v>
      </c>
      <c r="H55" s="46">
        <v>0</v>
      </c>
      <c r="I55" s="89">
        <v>4</v>
      </c>
      <c r="J55" s="65">
        <v>0</v>
      </c>
      <c r="K55" s="65">
        <v>0</v>
      </c>
      <c r="L55" s="39">
        <f t="shared" si="3"/>
        <v>4</v>
      </c>
      <c r="M55" s="39">
        <f t="shared" si="4"/>
        <v>0</v>
      </c>
      <c r="N55">
        <f t="shared" si="5"/>
        <v>0</v>
      </c>
      <c r="O55" s="67">
        <v>2007</v>
      </c>
      <c r="P55" s="75">
        <v>39142</v>
      </c>
      <c r="Q55" s="127">
        <v>5</v>
      </c>
    </row>
    <row r="56" spans="1:17" x14ac:dyDescent="0.25">
      <c r="A56" t="s">
        <v>258</v>
      </c>
      <c r="B56" s="44" t="s">
        <v>183</v>
      </c>
      <c r="C56" s="45" t="s">
        <v>184</v>
      </c>
      <c r="D56" s="46">
        <v>10</v>
      </c>
      <c r="E56" s="46">
        <v>1301628</v>
      </c>
      <c r="F56" s="46">
        <v>10</v>
      </c>
      <c r="G56" s="47">
        <v>1301628</v>
      </c>
      <c r="H56" s="46">
        <v>500</v>
      </c>
      <c r="I56" s="80">
        <v>250</v>
      </c>
      <c r="J56" s="65">
        <v>0</v>
      </c>
      <c r="K56" s="65">
        <v>0</v>
      </c>
      <c r="L56" s="39">
        <f t="shared" si="3"/>
        <v>250</v>
      </c>
      <c r="M56" s="39">
        <f t="shared" si="4"/>
        <v>500</v>
      </c>
      <c r="N56">
        <f t="shared" si="5"/>
        <v>1</v>
      </c>
      <c r="O56" s="79">
        <v>2004</v>
      </c>
      <c r="P56" s="78">
        <v>39264</v>
      </c>
      <c r="Q56" s="128">
        <v>5</v>
      </c>
    </row>
    <row r="57" spans="1:17" x14ac:dyDescent="0.25">
      <c r="A57" t="s">
        <v>258</v>
      </c>
      <c r="B57" s="44" t="s">
        <v>185</v>
      </c>
      <c r="C57" s="45" t="s">
        <v>186</v>
      </c>
      <c r="D57" s="61">
        <v>259099</v>
      </c>
      <c r="E57" s="61">
        <v>1258</v>
      </c>
      <c r="F57" s="61">
        <v>259099</v>
      </c>
      <c r="G57" s="62">
        <v>1258</v>
      </c>
      <c r="H57" s="72">
        <v>566</v>
      </c>
      <c r="I57" s="80">
        <v>407</v>
      </c>
      <c r="J57" s="65">
        <v>0</v>
      </c>
      <c r="K57" s="65">
        <v>0</v>
      </c>
      <c r="L57" s="39">
        <f t="shared" si="3"/>
        <v>407</v>
      </c>
      <c r="M57" s="39">
        <f t="shared" si="4"/>
        <v>566</v>
      </c>
      <c r="N57">
        <f t="shared" si="5"/>
        <v>1</v>
      </c>
      <c r="O57" s="79">
        <v>2008</v>
      </c>
      <c r="P57" s="78">
        <v>39387</v>
      </c>
      <c r="Q57" s="128">
        <v>5</v>
      </c>
    </row>
    <row r="58" spans="1:17" x14ac:dyDescent="0.25">
      <c r="A58" t="s">
        <v>258</v>
      </c>
      <c r="B58" s="59" t="s">
        <v>203</v>
      </c>
      <c r="C58" s="60" t="s">
        <v>204</v>
      </c>
      <c r="D58" s="61">
        <v>157251</v>
      </c>
      <c r="E58" s="62">
        <v>4721</v>
      </c>
      <c r="F58" s="61">
        <v>157251</v>
      </c>
      <c r="G58" s="62">
        <v>4721</v>
      </c>
      <c r="H58" s="62">
        <v>27</v>
      </c>
      <c r="I58" s="61">
        <v>28</v>
      </c>
      <c r="J58" s="86">
        <v>49</v>
      </c>
      <c r="K58" s="56">
        <v>55</v>
      </c>
      <c r="L58" s="39">
        <f t="shared" si="3"/>
        <v>83</v>
      </c>
      <c r="M58" s="39">
        <f t="shared" si="4"/>
        <v>76</v>
      </c>
      <c r="N58">
        <f t="shared" si="5"/>
        <v>0</v>
      </c>
      <c r="O58" s="64">
        <v>2007</v>
      </c>
      <c r="P58" s="85">
        <v>39142</v>
      </c>
      <c r="Q58" s="130">
        <v>5</v>
      </c>
    </row>
    <row r="59" spans="1:17" x14ac:dyDescent="0.25">
      <c r="A59" t="s">
        <v>258</v>
      </c>
      <c r="B59" s="59" t="s">
        <v>205</v>
      </c>
      <c r="C59" s="60" t="s">
        <v>206</v>
      </c>
      <c r="D59" s="61">
        <v>387558</v>
      </c>
      <c r="E59" s="61">
        <v>997</v>
      </c>
      <c r="F59" s="61">
        <v>104515</v>
      </c>
      <c r="G59" s="62">
        <v>979</v>
      </c>
      <c r="H59" s="61">
        <v>138</v>
      </c>
      <c r="I59" s="54">
        <v>77</v>
      </c>
      <c r="J59" s="63">
        <v>0</v>
      </c>
      <c r="K59" s="63">
        <v>0</v>
      </c>
      <c r="L59" s="39">
        <f t="shared" si="3"/>
        <v>77</v>
      </c>
      <c r="M59" s="39">
        <f t="shared" si="4"/>
        <v>138</v>
      </c>
      <c r="N59">
        <f t="shared" si="5"/>
        <v>1</v>
      </c>
      <c r="O59" s="64">
        <v>2007</v>
      </c>
      <c r="P59" s="85">
        <v>39114</v>
      </c>
      <c r="Q59" s="130">
        <v>5</v>
      </c>
    </row>
    <row r="60" spans="1:17" x14ac:dyDescent="0.25">
      <c r="A60" t="s">
        <v>258</v>
      </c>
      <c r="B60" s="44" t="s">
        <v>209</v>
      </c>
      <c r="C60" s="45" t="s">
        <v>210</v>
      </c>
      <c r="D60" s="46">
        <v>145143</v>
      </c>
      <c r="E60" s="46">
        <v>38357</v>
      </c>
      <c r="F60" s="46">
        <v>98526</v>
      </c>
      <c r="G60" s="47">
        <v>22902</v>
      </c>
      <c r="H60" s="47">
        <v>250</v>
      </c>
      <c r="I60" s="80">
        <v>439</v>
      </c>
      <c r="J60" s="65">
        <v>0</v>
      </c>
      <c r="K60" s="65">
        <v>10</v>
      </c>
      <c r="L60" s="39">
        <f t="shared" si="3"/>
        <v>449</v>
      </c>
      <c r="M60" s="39">
        <f t="shared" si="4"/>
        <v>250</v>
      </c>
      <c r="N60">
        <f t="shared" si="5"/>
        <v>0</v>
      </c>
      <c r="O60" s="76">
        <v>2007</v>
      </c>
      <c r="P60" s="75">
        <v>39203</v>
      </c>
      <c r="Q60" s="127">
        <v>5</v>
      </c>
    </row>
    <row r="61" spans="1:17" x14ac:dyDescent="0.25">
      <c r="A61" t="s">
        <v>258</v>
      </c>
      <c r="B61" s="93" t="s">
        <v>215</v>
      </c>
      <c r="C61" s="71" t="s">
        <v>216</v>
      </c>
      <c r="D61" s="72">
        <v>143397</v>
      </c>
      <c r="E61" s="72">
        <v>870</v>
      </c>
      <c r="F61" s="72">
        <v>135261</v>
      </c>
      <c r="G61" s="73">
        <v>36</v>
      </c>
      <c r="H61" s="72">
        <v>40</v>
      </c>
      <c r="I61" s="54">
        <v>46</v>
      </c>
      <c r="J61" s="74">
        <v>0</v>
      </c>
      <c r="K61" s="74">
        <v>0</v>
      </c>
      <c r="L61" s="39">
        <f t="shared" si="3"/>
        <v>46</v>
      </c>
      <c r="M61" s="39">
        <f t="shared" si="4"/>
        <v>40</v>
      </c>
      <c r="N61">
        <f t="shared" si="5"/>
        <v>0</v>
      </c>
      <c r="O61" s="76">
        <v>2007</v>
      </c>
      <c r="P61" s="75">
        <v>39083</v>
      </c>
      <c r="Q61" s="127">
        <v>5</v>
      </c>
    </row>
    <row r="62" spans="1:17" x14ac:dyDescent="0.25">
      <c r="A62" t="s">
        <v>258</v>
      </c>
      <c r="B62" s="59" t="s">
        <v>235</v>
      </c>
      <c r="C62" s="60" t="s">
        <v>236</v>
      </c>
      <c r="D62" s="61">
        <v>405855</v>
      </c>
      <c r="E62" s="61">
        <v>4227</v>
      </c>
      <c r="F62" s="61">
        <v>403316</v>
      </c>
      <c r="G62" s="62">
        <v>4227</v>
      </c>
      <c r="H62" s="61">
        <v>364</v>
      </c>
      <c r="I62" s="61">
        <v>198</v>
      </c>
      <c r="J62" s="63">
        <v>0</v>
      </c>
      <c r="K62" s="63">
        <v>0</v>
      </c>
      <c r="L62" s="39">
        <f t="shared" si="3"/>
        <v>198</v>
      </c>
      <c r="M62" s="39">
        <f t="shared" si="4"/>
        <v>364</v>
      </c>
      <c r="N62">
        <f t="shared" si="5"/>
        <v>1</v>
      </c>
      <c r="O62" s="64">
        <v>2007</v>
      </c>
      <c r="P62" s="57">
        <v>39083</v>
      </c>
      <c r="Q62" s="124">
        <v>5</v>
      </c>
    </row>
    <row r="63" spans="1:17" x14ac:dyDescent="0.25">
      <c r="A63" t="s">
        <v>258</v>
      </c>
      <c r="B63" s="44" t="s">
        <v>113</v>
      </c>
      <c r="C63" s="45" t="s">
        <v>114</v>
      </c>
      <c r="D63" s="46">
        <v>298649</v>
      </c>
      <c r="E63" s="46">
        <v>3577</v>
      </c>
      <c r="F63" s="46">
        <v>298649</v>
      </c>
      <c r="G63" s="47">
        <v>3577</v>
      </c>
      <c r="H63" s="46">
        <v>979</v>
      </c>
      <c r="I63" s="61">
        <v>685</v>
      </c>
      <c r="J63" s="65">
        <v>0</v>
      </c>
      <c r="K63" s="65">
        <v>0</v>
      </c>
      <c r="L63" s="39">
        <f t="shared" si="3"/>
        <v>685</v>
      </c>
      <c r="M63" s="39">
        <f t="shared" si="4"/>
        <v>979</v>
      </c>
      <c r="N63">
        <f t="shared" si="5"/>
        <v>1</v>
      </c>
      <c r="O63" s="69">
        <v>2000</v>
      </c>
      <c r="P63" s="77">
        <v>38991</v>
      </c>
      <c r="Q63" s="126">
        <v>6</v>
      </c>
    </row>
    <row r="64" spans="1:17" x14ac:dyDescent="0.25">
      <c r="A64" t="s">
        <v>258</v>
      </c>
      <c r="B64" s="59" t="s">
        <v>129</v>
      </c>
      <c r="C64" s="60" t="s">
        <v>130</v>
      </c>
      <c r="D64" s="61">
        <v>246839</v>
      </c>
      <c r="E64" s="61">
        <v>4189</v>
      </c>
      <c r="F64" s="61">
        <v>250331</v>
      </c>
      <c r="G64" s="62">
        <v>2495</v>
      </c>
      <c r="H64" s="62">
        <v>180</v>
      </c>
      <c r="I64" s="54">
        <v>118</v>
      </c>
      <c r="J64" s="81">
        <v>0</v>
      </c>
      <c r="K64" s="81">
        <v>0</v>
      </c>
      <c r="L64" s="39">
        <f t="shared" si="3"/>
        <v>118</v>
      </c>
      <c r="M64" s="39">
        <f t="shared" si="4"/>
        <v>180</v>
      </c>
      <c r="N64">
        <f t="shared" si="5"/>
        <v>1</v>
      </c>
      <c r="O64" s="79">
        <v>2006</v>
      </c>
      <c r="P64" s="78">
        <v>38749</v>
      </c>
      <c r="Q64" s="128">
        <v>6</v>
      </c>
    </row>
    <row r="65" spans="1:17" x14ac:dyDescent="0.25">
      <c r="A65" t="s">
        <v>258</v>
      </c>
      <c r="B65" s="59" t="s">
        <v>155</v>
      </c>
      <c r="C65" s="60" t="s">
        <v>156</v>
      </c>
      <c r="D65" s="61">
        <v>79894</v>
      </c>
      <c r="E65" s="61">
        <v>867</v>
      </c>
      <c r="F65" s="61">
        <v>54304</v>
      </c>
      <c r="G65" s="62">
        <v>353</v>
      </c>
      <c r="H65" s="61">
        <v>41</v>
      </c>
      <c r="I65" s="54">
        <v>15</v>
      </c>
      <c r="J65" s="63">
        <v>0</v>
      </c>
      <c r="K65" s="63">
        <v>0</v>
      </c>
      <c r="L65" s="39">
        <f t="shared" si="3"/>
        <v>15</v>
      </c>
      <c r="M65" s="39">
        <f t="shared" si="4"/>
        <v>41</v>
      </c>
      <c r="N65">
        <f t="shared" si="5"/>
        <v>1</v>
      </c>
      <c r="O65" s="64">
        <v>2006</v>
      </c>
      <c r="P65" s="85">
        <v>38718</v>
      </c>
      <c r="Q65" s="130">
        <v>6</v>
      </c>
    </row>
    <row r="66" spans="1:17" x14ac:dyDescent="0.25">
      <c r="A66" t="s">
        <v>258</v>
      </c>
      <c r="B66" s="52" t="s">
        <v>167</v>
      </c>
      <c r="C66" s="53" t="s">
        <v>168</v>
      </c>
      <c r="D66" s="54">
        <v>113365</v>
      </c>
      <c r="E66" s="54">
        <v>2919</v>
      </c>
      <c r="F66" s="54">
        <v>28156</v>
      </c>
      <c r="G66" s="55">
        <v>583</v>
      </c>
      <c r="H66" s="54">
        <v>39</v>
      </c>
      <c r="I66" s="80">
        <v>58</v>
      </c>
      <c r="J66" s="56">
        <v>0</v>
      </c>
      <c r="K66" s="56">
        <v>0</v>
      </c>
      <c r="L66" s="39">
        <f t="shared" ref="L66:L97" si="6">I66+K66</f>
        <v>58</v>
      </c>
      <c r="M66" s="39">
        <f t="shared" ref="M66:M97" si="7">H66+J66</f>
        <v>39</v>
      </c>
      <c r="N66">
        <f t="shared" ref="N66:N97" si="8">IF(L66&lt;=M66,1,0)</f>
        <v>0</v>
      </c>
      <c r="O66" s="58">
        <v>2006</v>
      </c>
      <c r="P66" s="57">
        <v>38749</v>
      </c>
      <c r="Q66" s="124">
        <v>6</v>
      </c>
    </row>
    <row r="67" spans="1:17" x14ac:dyDescent="0.25">
      <c r="A67" t="s">
        <v>258</v>
      </c>
      <c r="B67" s="70" t="s">
        <v>169</v>
      </c>
      <c r="C67" s="71" t="s">
        <v>170</v>
      </c>
      <c r="D67" s="72">
        <v>52538</v>
      </c>
      <c r="E67" s="72">
        <v>11406</v>
      </c>
      <c r="F67" s="72">
        <v>15734</v>
      </c>
      <c r="G67" s="73">
        <v>1418</v>
      </c>
      <c r="H67" s="73">
        <v>80</v>
      </c>
      <c r="I67" s="80">
        <v>60</v>
      </c>
      <c r="J67" s="74">
        <v>0</v>
      </c>
      <c r="K67" s="74">
        <v>0</v>
      </c>
      <c r="L67" s="39">
        <f t="shared" si="6"/>
        <v>60</v>
      </c>
      <c r="M67" s="39">
        <f t="shared" si="7"/>
        <v>80</v>
      </c>
      <c r="N67">
        <f t="shared" si="8"/>
        <v>1</v>
      </c>
      <c r="O67" s="76">
        <v>2006</v>
      </c>
      <c r="P67" s="88">
        <v>38961</v>
      </c>
      <c r="Q67" s="127">
        <v>6</v>
      </c>
    </row>
    <row r="68" spans="1:17" x14ac:dyDescent="0.25">
      <c r="A68" t="s">
        <v>258</v>
      </c>
      <c r="B68" s="52" t="s">
        <v>175</v>
      </c>
      <c r="C68" s="53" t="s">
        <v>176</v>
      </c>
      <c r="D68" s="54">
        <v>318575</v>
      </c>
      <c r="E68" s="55">
        <v>4905</v>
      </c>
      <c r="F68" s="54">
        <v>318575</v>
      </c>
      <c r="G68" s="55">
        <v>4905</v>
      </c>
      <c r="H68" s="54">
        <v>276</v>
      </c>
      <c r="I68" s="80">
        <v>675</v>
      </c>
      <c r="J68" s="56">
        <v>0</v>
      </c>
      <c r="K68" s="56">
        <v>0</v>
      </c>
      <c r="L68" s="39">
        <f t="shared" si="6"/>
        <v>675</v>
      </c>
      <c r="M68" s="39">
        <f t="shared" si="7"/>
        <v>276</v>
      </c>
      <c r="N68">
        <f t="shared" si="8"/>
        <v>0</v>
      </c>
      <c r="O68" s="58">
        <v>2006</v>
      </c>
      <c r="P68" s="57">
        <v>38899</v>
      </c>
      <c r="Q68" s="124">
        <v>6</v>
      </c>
    </row>
    <row r="69" spans="1:17" x14ac:dyDescent="0.25">
      <c r="A69" t="s">
        <v>258</v>
      </c>
      <c r="B69" s="70" t="s">
        <v>177</v>
      </c>
      <c r="C69" s="71" t="s">
        <v>178</v>
      </c>
      <c r="D69" s="72">
        <v>41071</v>
      </c>
      <c r="E69" s="72">
        <v>41</v>
      </c>
      <c r="F69" s="72">
        <v>41071</v>
      </c>
      <c r="G69" s="73">
        <v>41</v>
      </c>
      <c r="H69" s="72">
        <v>0</v>
      </c>
      <c r="I69" s="80">
        <v>0</v>
      </c>
      <c r="J69" s="74">
        <v>41</v>
      </c>
      <c r="K69" s="74">
        <v>43</v>
      </c>
      <c r="L69" s="39">
        <f t="shared" si="6"/>
        <v>43</v>
      </c>
      <c r="M69" s="39">
        <f t="shared" si="7"/>
        <v>41</v>
      </c>
      <c r="N69">
        <f t="shared" si="8"/>
        <v>0</v>
      </c>
      <c r="O69" s="76">
        <v>2006</v>
      </c>
      <c r="P69" s="75">
        <v>38777</v>
      </c>
      <c r="Q69" s="127">
        <v>6</v>
      </c>
    </row>
    <row r="70" spans="1:17" x14ac:dyDescent="0.25">
      <c r="A70" t="s">
        <v>258</v>
      </c>
      <c r="B70" s="44" t="s">
        <v>191</v>
      </c>
      <c r="C70" s="45" t="s">
        <v>192</v>
      </c>
      <c r="D70" s="46">
        <v>336260</v>
      </c>
      <c r="E70" s="46">
        <v>2026</v>
      </c>
      <c r="F70" s="46">
        <v>336260</v>
      </c>
      <c r="G70" s="47">
        <v>2026</v>
      </c>
      <c r="H70" s="46">
        <v>231</v>
      </c>
      <c r="I70" s="61">
        <v>510</v>
      </c>
      <c r="J70" s="65">
        <v>0</v>
      </c>
      <c r="K70" s="65">
        <v>0</v>
      </c>
      <c r="L70" s="39">
        <f t="shared" si="6"/>
        <v>510</v>
      </c>
      <c r="M70" s="39">
        <f t="shared" si="7"/>
        <v>231</v>
      </c>
      <c r="N70">
        <f t="shared" si="8"/>
        <v>0</v>
      </c>
      <c r="O70" s="67">
        <v>2003</v>
      </c>
      <c r="P70" s="66">
        <v>38961</v>
      </c>
      <c r="Q70" s="125">
        <v>6</v>
      </c>
    </row>
    <row r="71" spans="1:17" x14ac:dyDescent="0.25">
      <c r="A71" t="s">
        <v>258</v>
      </c>
      <c r="B71" s="44" t="s">
        <v>197</v>
      </c>
      <c r="C71" s="45" t="s">
        <v>198</v>
      </c>
      <c r="D71" s="46">
        <v>99919</v>
      </c>
      <c r="E71" s="46">
        <v>672</v>
      </c>
      <c r="F71" s="46">
        <v>99919</v>
      </c>
      <c r="G71" s="47">
        <v>672</v>
      </c>
      <c r="H71" s="72">
        <v>38</v>
      </c>
      <c r="I71" s="61">
        <v>52</v>
      </c>
      <c r="J71" s="65">
        <v>0</v>
      </c>
      <c r="K71" s="65">
        <v>0</v>
      </c>
      <c r="L71" s="39">
        <f t="shared" si="6"/>
        <v>52</v>
      </c>
      <c r="M71" s="39">
        <f t="shared" si="7"/>
        <v>38</v>
      </c>
      <c r="N71">
        <f t="shared" si="8"/>
        <v>0</v>
      </c>
      <c r="O71" s="76">
        <v>2007</v>
      </c>
      <c r="P71" s="75">
        <v>38991</v>
      </c>
      <c r="Q71" s="127">
        <v>6</v>
      </c>
    </row>
    <row r="72" spans="1:17" x14ac:dyDescent="0.25">
      <c r="A72" t="s">
        <v>258</v>
      </c>
      <c r="B72" s="59" t="s">
        <v>199</v>
      </c>
      <c r="C72" s="60" t="s">
        <v>200</v>
      </c>
      <c r="D72" s="61">
        <v>475449</v>
      </c>
      <c r="E72" s="62">
        <v>1687</v>
      </c>
      <c r="F72" s="61">
        <v>475449</v>
      </c>
      <c r="G72" s="62">
        <v>1687</v>
      </c>
      <c r="H72" s="61">
        <v>415</v>
      </c>
      <c r="I72" s="61">
        <v>342</v>
      </c>
      <c r="J72" s="63">
        <v>0</v>
      </c>
      <c r="K72" s="63">
        <v>0</v>
      </c>
      <c r="L72" s="39">
        <f t="shared" si="6"/>
        <v>342</v>
      </c>
      <c r="M72" s="39">
        <f t="shared" si="7"/>
        <v>415</v>
      </c>
      <c r="N72">
        <f t="shared" si="8"/>
        <v>1</v>
      </c>
      <c r="O72" s="79">
        <v>2006</v>
      </c>
      <c r="P72" s="78">
        <v>38899</v>
      </c>
      <c r="Q72" s="128">
        <v>6</v>
      </c>
    </row>
    <row r="73" spans="1:17" x14ac:dyDescent="0.25">
      <c r="A73" t="s">
        <v>258</v>
      </c>
      <c r="B73" s="44" t="s">
        <v>213</v>
      </c>
      <c r="C73" s="45" t="s">
        <v>214</v>
      </c>
      <c r="D73" s="46">
        <v>173349</v>
      </c>
      <c r="E73" s="46">
        <v>16</v>
      </c>
      <c r="F73" s="46">
        <v>157438</v>
      </c>
      <c r="G73" s="47">
        <v>0</v>
      </c>
      <c r="H73" s="46">
        <v>49</v>
      </c>
      <c r="I73" s="80">
        <v>246</v>
      </c>
      <c r="J73" s="65">
        <v>0</v>
      </c>
      <c r="K73" s="65">
        <v>0</v>
      </c>
      <c r="L73" s="39">
        <f t="shared" si="6"/>
        <v>246</v>
      </c>
      <c r="M73" s="39">
        <f t="shared" si="7"/>
        <v>49</v>
      </c>
      <c r="N73">
        <f t="shared" si="8"/>
        <v>0</v>
      </c>
      <c r="O73" s="67">
        <v>2006</v>
      </c>
      <c r="P73" s="66">
        <v>38718</v>
      </c>
      <c r="Q73" s="125">
        <v>6</v>
      </c>
    </row>
    <row r="74" spans="1:17" x14ac:dyDescent="0.25">
      <c r="A74" t="s">
        <v>258</v>
      </c>
      <c r="B74" s="44" t="s">
        <v>217</v>
      </c>
      <c r="C74" s="45" t="s">
        <v>218</v>
      </c>
      <c r="D74" s="46">
        <v>104001</v>
      </c>
      <c r="E74" s="47">
        <v>880</v>
      </c>
      <c r="F74" s="46">
        <v>96771</v>
      </c>
      <c r="G74" s="47">
        <v>880</v>
      </c>
      <c r="H74" s="73">
        <v>50</v>
      </c>
      <c r="I74" s="54">
        <v>118</v>
      </c>
      <c r="J74" s="65">
        <v>0</v>
      </c>
      <c r="K74" s="65">
        <v>0</v>
      </c>
      <c r="L74" s="39">
        <f t="shared" si="6"/>
        <v>118</v>
      </c>
      <c r="M74" s="39">
        <f t="shared" si="7"/>
        <v>50</v>
      </c>
      <c r="N74">
        <f t="shared" si="8"/>
        <v>0</v>
      </c>
      <c r="O74" s="67">
        <v>2006</v>
      </c>
      <c r="P74" s="94">
        <v>38749</v>
      </c>
      <c r="Q74" s="131">
        <v>6</v>
      </c>
    </row>
    <row r="75" spans="1:17" x14ac:dyDescent="0.25">
      <c r="A75" t="s">
        <v>258</v>
      </c>
      <c r="B75" s="44" t="s">
        <v>225</v>
      </c>
      <c r="C75" s="45" t="s">
        <v>226</v>
      </c>
      <c r="D75" s="46">
        <v>239701</v>
      </c>
      <c r="E75" s="46">
        <v>2473</v>
      </c>
      <c r="F75" s="46">
        <v>239701</v>
      </c>
      <c r="G75" s="47">
        <v>2473</v>
      </c>
      <c r="H75" s="46">
        <v>0</v>
      </c>
      <c r="I75" s="61">
        <v>2</v>
      </c>
      <c r="J75" s="74">
        <v>0</v>
      </c>
      <c r="K75" s="65">
        <v>2</v>
      </c>
      <c r="L75" s="39">
        <f t="shared" si="6"/>
        <v>4</v>
      </c>
      <c r="M75" s="39">
        <f t="shared" si="7"/>
        <v>0</v>
      </c>
      <c r="N75">
        <f t="shared" si="8"/>
        <v>0</v>
      </c>
      <c r="O75" s="67">
        <v>2007</v>
      </c>
      <c r="P75" s="75">
        <v>38991</v>
      </c>
      <c r="Q75" s="127">
        <v>6</v>
      </c>
    </row>
    <row r="76" spans="1:17" x14ac:dyDescent="0.25">
      <c r="A76" t="s">
        <v>258</v>
      </c>
      <c r="B76" s="44" t="s">
        <v>227</v>
      </c>
      <c r="C76" s="45" t="s">
        <v>228</v>
      </c>
      <c r="D76" s="92">
        <v>103469</v>
      </c>
      <c r="E76" s="46">
        <v>13368</v>
      </c>
      <c r="F76" s="46">
        <v>103469</v>
      </c>
      <c r="G76" s="47">
        <v>13368</v>
      </c>
      <c r="H76" s="46">
        <v>140</v>
      </c>
      <c r="I76" s="54">
        <v>215</v>
      </c>
      <c r="J76" s="65">
        <v>0</v>
      </c>
      <c r="K76" s="65">
        <v>0</v>
      </c>
      <c r="L76" s="39">
        <f t="shared" si="6"/>
        <v>215</v>
      </c>
      <c r="M76" s="39">
        <f t="shared" si="7"/>
        <v>140</v>
      </c>
      <c r="N76">
        <f t="shared" si="8"/>
        <v>0</v>
      </c>
      <c r="O76" s="67">
        <v>2006</v>
      </c>
      <c r="P76" s="66">
        <v>38961</v>
      </c>
      <c r="Q76" s="125">
        <v>6</v>
      </c>
    </row>
    <row r="77" spans="1:17" x14ac:dyDescent="0.25">
      <c r="A77" t="s">
        <v>258</v>
      </c>
      <c r="B77" s="44" t="s">
        <v>256</v>
      </c>
      <c r="C77" s="45" t="s">
        <v>257</v>
      </c>
      <c r="D77" s="61">
        <v>11277</v>
      </c>
      <c r="E77" s="61">
        <v>235</v>
      </c>
      <c r="F77" s="61">
        <v>11277</v>
      </c>
      <c r="G77" s="62">
        <v>235</v>
      </c>
      <c r="H77" s="46">
        <v>8</v>
      </c>
      <c r="I77" s="72">
        <v>11</v>
      </c>
      <c r="J77" s="65">
        <v>0</v>
      </c>
      <c r="K77" s="65">
        <v>0</v>
      </c>
      <c r="L77" s="39">
        <f t="shared" si="6"/>
        <v>11</v>
      </c>
      <c r="M77" s="39">
        <f t="shared" si="7"/>
        <v>8</v>
      </c>
      <c r="N77">
        <f t="shared" si="8"/>
        <v>0</v>
      </c>
      <c r="O77" s="67">
        <v>2006</v>
      </c>
      <c r="P77" s="95">
        <v>38749</v>
      </c>
      <c r="Q77" s="125">
        <v>6</v>
      </c>
    </row>
    <row r="78" spans="1:17" x14ac:dyDescent="0.25">
      <c r="A78" t="s">
        <v>258</v>
      </c>
      <c r="B78" s="44" t="s">
        <v>103</v>
      </c>
      <c r="C78" s="45" t="s">
        <v>104</v>
      </c>
      <c r="D78" s="46">
        <v>17854</v>
      </c>
      <c r="E78" s="46">
        <v>0</v>
      </c>
      <c r="F78" s="46">
        <v>17854</v>
      </c>
      <c r="G78" s="47">
        <v>0</v>
      </c>
      <c r="H78" s="46">
        <v>36</v>
      </c>
      <c r="I78" s="54">
        <v>34</v>
      </c>
      <c r="J78" s="65">
        <v>28</v>
      </c>
      <c r="K78" s="65">
        <v>21</v>
      </c>
      <c r="L78" s="39">
        <f t="shared" si="6"/>
        <v>55</v>
      </c>
      <c r="M78" s="39">
        <f t="shared" si="7"/>
        <v>64</v>
      </c>
      <c r="N78">
        <f t="shared" si="8"/>
        <v>1</v>
      </c>
      <c r="O78" s="67">
        <v>2006</v>
      </c>
      <c r="P78" s="66">
        <v>38657</v>
      </c>
      <c r="Q78" s="125">
        <v>7</v>
      </c>
    </row>
    <row r="79" spans="1:17" x14ac:dyDescent="0.25">
      <c r="A79" t="s">
        <v>258</v>
      </c>
      <c r="B79" s="44" t="s">
        <v>105</v>
      </c>
      <c r="C79" s="45" t="s">
        <v>106</v>
      </c>
      <c r="D79" s="46">
        <v>124233</v>
      </c>
      <c r="E79" s="46">
        <v>7627</v>
      </c>
      <c r="F79" s="46">
        <v>124233</v>
      </c>
      <c r="G79" s="47">
        <v>7627</v>
      </c>
      <c r="H79" s="46">
        <v>314</v>
      </c>
      <c r="I79" s="54">
        <v>346</v>
      </c>
      <c r="J79" s="65">
        <v>0</v>
      </c>
      <c r="K79" s="65">
        <v>0</v>
      </c>
      <c r="L79" s="39">
        <f t="shared" si="6"/>
        <v>346</v>
      </c>
      <c r="M79" s="39">
        <f t="shared" si="7"/>
        <v>314</v>
      </c>
      <c r="N79">
        <f t="shared" si="8"/>
        <v>0</v>
      </c>
      <c r="O79" s="69">
        <v>2002</v>
      </c>
      <c r="P79" s="77">
        <v>38384</v>
      </c>
      <c r="Q79" s="126">
        <v>7</v>
      </c>
    </row>
    <row r="80" spans="1:17" x14ac:dyDescent="0.25">
      <c r="A80" t="s">
        <v>258</v>
      </c>
      <c r="B80" s="44" t="s">
        <v>123</v>
      </c>
      <c r="C80" s="45" t="s">
        <v>124</v>
      </c>
      <c r="D80" s="46">
        <v>6497</v>
      </c>
      <c r="E80" s="46">
        <v>27</v>
      </c>
      <c r="F80" s="46">
        <v>6497</v>
      </c>
      <c r="G80" s="47">
        <v>27</v>
      </c>
      <c r="H80" s="46">
        <v>15</v>
      </c>
      <c r="I80" s="61">
        <v>14</v>
      </c>
      <c r="J80" s="81">
        <v>0</v>
      </c>
      <c r="K80" s="81">
        <v>0</v>
      </c>
      <c r="L80" s="39">
        <f t="shared" si="6"/>
        <v>14</v>
      </c>
      <c r="M80" s="39">
        <f t="shared" si="7"/>
        <v>15</v>
      </c>
      <c r="N80">
        <f t="shared" si="8"/>
        <v>1</v>
      </c>
      <c r="O80" s="79">
        <v>2006</v>
      </c>
      <c r="P80" s="78">
        <v>38687</v>
      </c>
      <c r="Q80" s="128">
        <v>7</v>
      </c>
    </row>
    <row r="81" spans="1:17" x14ac:dyDescent="0.25">
      <c r="A81" t="s">
        <v>258</v>
      </c>
      <c r="B81" s="44" t="s">
        <v>137</v>
      </c>
      <c r="C81" s="45" t="s">
        <v>138</v>
      </c>
      <c r="D81" s="46">
        <v>172440</v>
      </c>
      <c r="E81" s="46">
        <v>5284</v>
      </c>
      <c r="F81" s="46">
        <v>172440</v>
      </c>
      <c r="G81" s="47">
        <v>5284</v>
      </c>
      <c r="H81" s="46">
        <v>204</v>
      </c>
      <c r="I81" s="80">
        <v>172</v>
      </c>
      <c r="J81" s="81">
        <v>0</v>
      </c>
      <c r="K81" s="81">
        <v>0</v>
      </c>
      <c r="L81" s="39">
        <f t="shared" si="6"/>
        <v>172</v>
      </c>
      <c r="M81" s="39">
        <f t="shared" si="7"/>
        <v>204</v>
      </c>
      <c r="N81">
        <f t="shared" si="8"/>
        <v>1</v>
      </c>
      <c r="O81" s="79">
        <v>2005</v>
      </c>
      <c r="P81" s="78">
        <v>38353</v>
      </c>
      <c r="Q81" s="128">
        <v>7</v>
      </c>
    </row>
    <row r="82" spans="1:17" x14ac:dyDescent="0.25">
      <c r="A82" t="s">
        <v>258</v>
      </c>
      <c r="B82" s="44" t="s">
        <v>139</v>
      </c>
      <c r="C82" s="45" t="s">
        <v>140</v>
      </c>
      <c r="D82" s="46">
        <v>125423</v>
      </c>
      <c r="E82" s="46">
        <v>17292</v>
      </c>
      <c r="F82" s="46">
        <v>125423</v>
      </c>
      <c r="G82" s="47">
        <v>17292</v>
      </c>
      <c r="H82" s="46">
        <v>125</v>
      </c>
      <c r="I82" s="80">
        <v>200</v>
      </c>
      <c r="J82" s="81">
        <v>0</v>
      </c>
      <c r="K82" s="81">
        <v>0</v>
      </c>
      <c r="L82" s="39">
        <f t="shared" si="6"/>
        <v>200</v>
      </c>
      <c r="M82" s="39">
        <f t="shared" si="7"/>
        <v>125</v>
      </c>
      <c r="N82">
        <f t="shared" si="8"/>
        <v>0</v>
      </c>
      <c r="O82" s="79">
        <v>2005</v>
      </c>
      <c r="P82" s="78">
        <v>38565</v>
      </c>
      <c r="Q82" s="128">
        <v>7</v>
      </c>
    </row>
    <row r="83" spans="1:17" x14ac:dyDescent="0.25">
      <c r="A83" t="s">
        <v>258</v>
      </c>
      <c r="B83" s="44" t="s">
        <v>147</v>
      </c>
      <c r="C83" s="45" t="s">
        <v>148</v>
      </c>
      <c r="D83" s="92">
        <v>290153</v>
      </c>
      <c r="E83" s="46">
        <v>13017</v>
      </c>
      <c r="F83" s="46">
        <v>265272</v>
      </c>
      <c r="G83" s="47">
        <v>2005</v>
      </c>
      <c r="H83" s="46">
        <v>123</v>
      </c>
      <c r="I83" s="54">
        <v>233</v>
      </c>
      <c r="J83" s="65">
        <v>0</v>
      </c>
      <c r="K83" s="65">
        <v>0</v>
      </c>
      <c r="L83" s="39">
        <f t="shared" si="6"/>
        <v>233</v>
      </c>
      <c r="M83" s="39">
        <f t="shared" si="7"/>
        <v>123</v>
      </c>
      <c r="N83">
        <f t="shared" si="8"/>
        <v>0</v>
      </c>
      <c r="O83" s="67">
        <v>2005</v>
      </c>
      <c r="P83" s="66">
        <v>38353</v>
      </c>
      <c r="Q83" s="125">
        <v>7</v>
      </c>
    </row>
    <row r="84" spans="1:17" x14ac:dyDescent="0.25">
      <c r="A84" t="s">
        <v>258</v>
      </c>
      <c r="B84" s="44" t="s">
        <v>151</v>
      </c>
      <c r="C84" s="45" t="s">
        <v>152</v>
      </c>
      <c r="D84" s="46">
        <v>90790</v>
      </c>
      <c r="E84" s="46">
        <v>13016</v>
      </c>
      <c r="F84" s="46">
        <v>90790</v>
      </c>
      <c r="G84" s="47">
        <v>13016</v>
      </c>
      <c r="H84" s="46">
        <v>258</v>
      </c>
      <c r="I84" s="61">
        <v>364</v>
      </c>
      <c r="J84" s="65">
        <v>0</v>
      </c>
      <c r="K84" s="65">
        <v>0</v>
      </c>
      <c r="L84" s="39">
        <f t="shared" si="6"/>
        <v>364</v>
      </c>
      <c r="M84" s="39">
        <f t="shared" si="7"/>
        <v>258</v>
      </c>
      <c r="N84">
        <f t="shared" si="8"/>
        <v>0</v>
      </c>
      <c r="O84" s="67">
        <v>2005</v>
      </c>
      <c r="P84" s="66">
        <v>38384</v>
      </c>
      <c r="Q84" s="125">
        <v>7</v>
      </c>
    </row>
    <row r="85" spans="1:17" x14ac:dyDescent="0.25">
      <c r="A85" t="s">
        <v>258</v>
      </c>
      <c r="B85" s="44" t="s">
        <v>161</v>
      </c>
      <c r="C85" s="45" t="s">
        <v>162</v>
      </c>
      <c r="D85" s="46">
        <v>54410</v>
      </c>
      <c r="E85" s="46">
        <v>2980</v>
      </c>
      <c r="F85" s="46">
        <v>54410</v>
      </c>
      <c r="G85" s="47">
        <v>2980</v>
      </c>
      <c r="H85" s="46">
        <v>77</v>
      </c>
      <c r="I85" s="80">
        <v>79</v>
      </c>
      <c r="J85" s="65">
        <v>0</v>
      </c>
      <c r="K85" s="65">
        <v>0</v>
      </c>
      <c r="L85" s="39">
        <f t="shared" si="6"/>
        <v>79</v>
      </c>
      <c r="M85" s="39">
        <f t="shared" si="7"/>
        <v>77</v>
      </c>
      <c r="N85">
        <f t="shared" si="8"/>
        <v>0</v>
      </c>
      <c r="O85" s="67">
        <v>2006</v>
      </c>
      <c r="P85" s="66">
        <v>38657</v>
      </c>
      <c r="Q85" s="125">
        <v>7</v>
      </c>
    </row>
    <row r="86" spans="1:17" x14ac:dyDescent="0.25">
      <c r="A86" t="s">
        <v>258</v>
      </c>
      <c r="B86" s="44" t="s">
        <v>165</v>
      </c>
      <c r="C86" s="45" t="s">
        <v>166</v>
      </c>
      <c r="D86" s="46">
        <v>232928</v>
      </c>
      <c r="E86" s="46">
        <v>71</v>
      </c>
      <c r="F86" s="46">
        <v>232880</v>
      </c>
      <c r="G86" s="47">
        <v>68</v>
      </c>
      <c r="H86" s="46">
        <v>148</v>
      </c>
      <c r="I86" s="80">
        <v>150</v>
      </c>
      <c r="J86" s="65">
        <v>16</v>
      </c>
      <c r="K86" s="65">
        <v>20</v>
      </c>
      <c r="L86" s="39">
        <f t="shared" si="6"/>
        <v>170</v>
      </c>
      <c r="M86" s="39">
        <f t="shared" si="7"/>
        <v>164</v>
      </c>
      <c r="N86">
        <f t="shared" si="8"/>
        <v>0</v>
      </c>
      <c r="O86" s="67">
        <v>2006</v>
      </c>
      <c r="P86" s="66">
        <v>38657</v>
      </c>
      <c r="Q86" s="125">
        <v>7</v>
      </c>
    </row>
    <row r="87" spans="1:17" x14ac:dyDescent="0.25">
      <c r="A87" t="s">
        <v>258</v>
      </c>
      <c r="B87" s="44" t="s">
        <v>187</v>
      </c>
      <c r="C87" s="45" t="s">
        <v>188</v>
      </c>
      <c r="D87" s="46">
        <v>72754</v>
      </c>
      <c r="E87" s="46">
        <v>3690</v>
      </c>
      <c r="F87" s="46">
        <v>72754</v>
      </c>
      <c r="G87" s="47">
        <v>3690</v>
      </c>
      <c r="H87" s="46">
        <v>63</v>
      </c>
      <c r="I87" s="61">
        <v>68</v>
      </c>
      <c r="J87" s="65">
        <v>0</v>
      </c>
      <c r="K87" s="65">
        <v>4</v>
      </c>
      <c r="L87" s="39">
        <f t="shared" si="6"/>
        <v>72</v>
      </c>
      <c r="M87" s="39">
        <f t="shared" si="7"/>
        <v>63</v>
      </c>
      <c r="N87">
        <f t="shared" si="8"/>
        <v>0</v>
      </c>
      <c r="O87" s="79">
        <v>2006</v>
      </c>
      <c r="P87" s="78">
        <v>38657</v>
      </c>
      <c r="Q87" s="128">
        <v>7</v>
      </c>
    </row>
    <row r="88" spans="1:17" x14ac:dyDescent="0.25">
      <c r="A88" t="s">
        <v>258</v>
      </c>
      <c r="B88" s="44" t="s">
        <v>219</v>
      </c>
      <c r="C88" s="45" t="s">
        <v>220</v>
      </c>
      <c r="D88" s="46">
        <v>131409</v>
      </c>
      <c r="E88" s="46">
        <v>17474</v>
      </c>
      <c r="F88" s="46">
        <v>131388</v>
      </c>
      <c r="G88" s="47">
        <v>17474</v>
      </c>
      <c r="H88" s="46">
        <v>156</v>
      </c>
      <c r="I88" s="61">
        <v>170</v>
      </c>
      <c r="J88" s="65">
        <v>46</v>
      </c>
      <c r="K88" s="65">
        <v>58</v>
      </c>
      <c r="L88" s="39">
        <f t="shared" si="6"/>
        <v>228</v>
      </c>
      <c r="M88" s="39">
        <f t="shared" si="7"/>
        <v>202</v>
      </c>
      <c r="N88">
        <f t="shared" si="8"/>
        <v>0</v>
      </c>
      <c r="O88" s="67">
        <v>2006</v>
      </c>
      <c r="P88" s="75">
        <v>38687</v>
      </c>
      <c r="Q88" s="127">
        <v>7</v>
      </c>
    </row>
    <row r="89" spans="1:17" x14ac:dyDescent="0.25">
      <c r="A89" t="s">
        <v>258</v>
      </c>
      <c r="B89" s="44" t="s">
        <v>221</v>
      </c>
      <c r="C89" s="45" t="s">
        <v>222</v>
      </c>
      <c r="D89" s="46">
        <v>87790</v>
      </c>
      <c r="E89" s="46">
        <v>19288</v>
      </c>
      <c r="F89" s="46">
        <v>87790</v>
      </c>
      <c r="G89" s="47">
        <v>19288</v>
      </c>
      <c r="H89" s="46">
        <v>73</v>
      </c>
      <c r="I89" s="61">
        <v>76</v>
      </c>
      <c r="J89" s="65">
        <v>0</v>
      </c>
      <c r="K89" s="65">
        <v>0</v>
      </c>
      <c r="L89" s="39">
        <f t="shared" si="6"/>
        <v>76</v>
      </c>
      <c r="M89" s="39">
        <f t="shared" si="7"/>
        <v>73</v>
      </c>
      <c r="N89">
        <f t="shared" si="8"/>
        <v>0</v>
      </c>
      <c r="O89" s="67">
        <v>2006</v>
      </c>
      <c r="P89" s="75">
        <v>38687</v>
      </c>
      <c r="Q89" s="127">
        <v>7</v>
      </c>
    </row>
    <row r="90" spans="1:17" x14ac:dyDescent="0.25">
      <c r="A90" t="s">
        <v>258</v>
      </c>
      <c r="B90" s="44" t="s">
        <v>233</v>
      </c>
      <c r="C90" s="45" t="s">
        <v>234</v>
      </c>
      <c r="D90" s="46">
        <v>309466</v>
      </c>
      <c r="E90" s="46">
        <v>19421</v>
      </c>
      <c r="F90" s="46">
        <v>231325</v>
      </c>
      <c r="G90" s="47">
        <v>9420</v>
      </c>
      <c r="H90" s="46">
        <v>82</v>
      </c>
      <c r="I90" s="54">
        <v>173</v>
      </c>
      <c r="J90" s="65">
        <v>0</v>
      </c>
      <c r="K90" s="65">
        <v>0</v>
      </c>
      <c r="L90" s="39">
        <f t="shared" si="6"/>
        <v>173</v>
      </c>
      <c r="M90" s="39">
        <f t="shared" si="7"/>
        <v>82</v>
      </c>
      <c r="N90">
        <f t="shared" si="8"/>
        <v>0</v>
      </c>
      <c r="O90" s="67">
        <v>2005</v>
      </c>
      <c r="P90" s="66">
        <v>38353</v>
      </c>
      <c r="Q90" s="125">
        <v>7</v>
      </c>
    </row>
    <row r="91" spans="1:17" x14ac:dyDescent="0.25">
      <c r="A91" t="s">
        <v>258</v>
      </c>
      <c r="B91" s="70" t="s">
        <v>99</v>
      </c>
      <c r="C91" s="71" t="s">
        <v>100</v>
      </c>
      <c r="D91" s="72">
        <v>89565</v>
      </c>
      <c r="E91" s="72">
        <v>3873</v>
      </c>
      <c r="F91" s="72">
        <v>89565</v>
      </c>
      <c r="G91" s="73">
        <v>3873</v>
      </c>
      <c r="H91" s="72">
        <v>93</v>
      </c>
      <c r="I91" s="54">
        <v>264</v>
      </c>
      <c r="J91" s="74">
        <v>0</v>
      </c>
      <c r="K91" s="74">
        <v>0</v>
      </c>
      <c r="L91" s="39">
        <f t="shared" si="6"/>
        <v>264</v>
      </c>
      <c r="M91" s="39">
        <f t="shared" si="7"/>
        <v>93</v>
      </c>
      <c r="N91">
        <f t="shared" si="8"/>
        <v>0</v>
      </c>
      <c r="O91" s="76">
        <v>2005</v>
      </c>
      <c r="P91" s="75">
        <v>38292</v>
      </c>
      <c r="Q91" s="127">
        <v>8</v>
      </c>
    </row>
    <row r="92" spans="1:17" x14ac:dyDescent="0.25">
      <c r="A92" t="s">
        <v>258</v>
      </c>
      <c r="B92" s="44" t="s">
        <v>101</v>
      </c>
      <c r="C92" s="45" t="s">
        <v>102</v>
      </c>
      <c r="D92" s="46">
        <v>91095</v>
      </c>
      <c r="E92" s="46">
        <v>1899</v>
      </c>
      <c r="F92" s="46">
        <v>91095</v>
      </c>
      <c r="G92" s="47">
        <v>1899</v>
      </c>
      <c r="H92" s="46">
        <v>93</v>
      </c>
      <c r="I92" s="54">
        <v>507</v>
      </c>
      <c r="J92" s="65">
        <v>0</v>
      </c>
      <c r="K92" s="65">
        <v>0</v>
      </c>
      <c r="L92" s="39">
        <f t="shared" si="6"/>
        <v>507</v>
      </c>
      <c r="M92" s="39">
        <f t="shared" si="7"/>
        <v>93</v>
      </c>
      <c r="N92">
        <f t="shared" si="8"/>
        <v>0</v>
      </c>
      <c r="O92" s="67">
        <v>2005</v>
      </c>
      <c r="P92" s="66">
        <v>38322</v>
      </c>
      <c r="Q92" s="125">
        <v>8</v>
      </c>
    </row>
    <row r="93" spans="1:17" x14ac:dyDescent="0.25">
      <c r="A93" t="s">
        <v>258</v>
      </c>
      <c r="B93" s="70" t="s">
        <v>109</v>
      </c>
      <c r="C93" s="71" t="s">
        <v>110</v>
      </c>
      <c r="D93" s="72">
        <v>157722</v>
      </c>
      <c r="E93" s="72">
        <v>2415</v>
      </c>
      <c r="F93" s="72">
        <v>157722</v>
      </c>
      <c r="G93" s="73">
        <v>2415</v>
      </c>
      <c r="H93" s="72">
        <v>333</v>
      </c>
      <c r="I93" s="54">
        <v>660</v>
      </c>
      <c r="J93" s="74">
        <v>0</v>
      </c>
      <c r="K93" s="74">
        <v>0</v>
      </c>
      <c r="L93" s="39">
        <f t="shared" si="6"/>
        <v>660</v>
      </c>
      <c r="M93" s="39">
        <f t="shared" si="7"/>
        <v>333</v>
      </c>
      <c r="N93">
        <f t="shared" si="8"/>
        <v>0</v>
      </c>
      <c r="O93" s="69">
        <v>2005</v>
      </c>
      <c r="P93" s="77">
        <v>38322</v>
      </c>
      <c r="Q93" s="126">
        <v>8</v>
      </c>
    </row>
    <row r="94" spans="1:17" x14ac:dyDescent="0.25">
      <c r="A94" t="s">
        <v>258</v>
      </c>
      <c r="B94" s="59" t="s">
        <v>115</v>
      </c>
      <c r="C94" s="60" t="s">
        <v>116</v>
      </c>
      <c r="D94" s="61">
        <v>157904</v>
      </c>
      <c r="E94" s="62">
        <v>3833</v>
      </c>
      <c r="F94" s="61">
        <v>157904</v>
      </c>
      <c r="G94" s="62">
        <v>3833</v>
      </c>
      <c r="H94" s="61">
        <v>180</v>
      </c>
      <c r="I94" s="54">
        <v>330</v>
      </c>
      <c r="J94" s="63">
        <v>0</v>
      </c>
      <c r="K94" s="63">
        <v>0</v>
      </c>
      <c r="L94" s="39">
        <f t="shared" si="6"/>
        <v>330</v>
      </c>
      <c r="M94" s="39">
        <f t="shared" si="7"/>
        <v>180</v>
      </c>
      <c r="N94">
        <f t="shared" si="8"/>
        <v>0</v>
      </c>
      <c r="O94" s="79">
        <v>2004</v>
      </c>
      <c r="P94" s="78">
        <v>38018</v>
      </c>
      <c r="Q94" s="128">
        <v>8</v>
      </c>
    </row>
    <row r="95" spans="1:17" x14ac:dyDescent="0.25">
      <c r="A95" t="s">
        <v>258</v>
      </c>
      <c r="B95" s="44" t="s">
        <v>117</v>
      </c>
      <c r="C95" s="45" t="s">
        <v>118</v>
      </c>
      <c r="D95" s="46">
        <v>168950</v>
      </c>
      <c r="E95" s="46">
        <v>43009</v>
      </c>
      <c r="F95" s="46">
        <v>145388</v>
      </c>
      <c r="G95" s="47">
        <v>20666</v>
      </c>
      <c r="H95" s="46">
        <v>151</v>
      </c>
      <c r="I95" s="80">
        <v>238</v>
      </c>
      <c r="J95" s="65">
        <v>0</v>
      </c>
      <c r="K95" s="65">
        <v>0</v>
      </c>
      <c r="L95" s="39">
        <f t="shared" si="6"/>
        <v>238</v>
      </c>
      <c r="M95" s="39">
        <f t="shared" si="7"/>
        <v>151</v>
      </c>
      <c r="N95">
        <f t="shared" si="8"/>
        <v>0</v>
      </c>
      <c r="O95" s="69">
        <v>2004</v>
      </c>
      <c r="P95" s="77">
        <v>38169</v>
      </c>
      <c r="Q95" s="126">
        <v>8</v>
      </c>
    </row>
    <row r="96" spans="1:17" x14ac:dyDescent="0.25">
      <c r="A96" t="s">
        <v>258</v>
      </c>
      <c r="B96" s="44" t="s">
        <v>119</v>
      </c>
      <c r="C96" s="45" t="s">
        <v>120</v>
      </c>
      <c r="D96" s="46">
        <v>70550</v>
      </c>
      <c r="E96" s="46">
        <v>984</v>
      </c>
      <c r="F96" s="46">
        <v>70550</v>
      </c>
      <c r="G96" s="47">
        <v>984</v>
      </c>
      <c r="H96" s="136">
        <v>37</v>
      </c>
      <c r="I96" s="91">
        <v>37</v>
      </c>
      <c r="J96" s="65">
        <v>0</v>
      </c>
      <c r="K96" s="65">
        <v>0</v>
      </c>
      <c r="L96" s="39">
        <f t="shared" si="6"/>
        <v>37</v>
      </c>
      <c r="M96" s="39">
        <f t="shared" si="7"/>
        <v>37</v>
      </c>
      <c r="N96">
        <f t="shared" si="8"/>
        <v>1</v>
      </c>
      <c r="O96" s="69">
        <v>2004</v>
      </c>
      <c r="P96" s="77">
        <v>38200</v>
      </c>
      <c r="Q96" s="126">
        <v>8</v>
      </c>
    </row>
    <row r="97" spans="1:17" x14ac:dyDescent="0.25">
      <c r="A97" t="s">
        <v>258</v>
      </c>
      <c r="B97" s="44" t="s">
        <v>121</v>
      </c>
      <c r="C97" s="45" t="s">
        <v>122</v>
      </c>
      <c r="D97" s="46">
        <v>20915</v>
      </c>
      <c r="E97" s="46">
        <v>0</v>
      </c>
      <c r="F97" s="46">
        <v>20915</v>
      </c>
      <c r="G97" s="47">
        <v>0</v>
      </c>
      <c r="H97" s="46">
        <v>22</v>
      </c>
      <c r="I97" s="54">
        <v>144</v>
      </c>
      <c r="J97" s="81">
        <v>0</v>
      </c>
      <c r="K97" s="81">
        <v>0</v>
      </c>
      <c r="L97" s="39">
        <f t="shared" si="6"/>
        <v>144</v>
      </c>
      <c r="M97" s="39">
        <f t="shared" si="7"/>
        <v>22</v>
      </c>
      <c r="N97">
        <f t="shared" si="8"/>
        <v>0</v>
      </c>
      <c r="O97" s="79">
        <v>2004</v>
      </c>
      <c r="P97" s="78">
        <v>38169</v>
      </c>
      <c r="Q97" s="128">
        <v>8</v>
      </c>
    </row>
    <row r="98" spans="1:17" x14ac:dyDescent="0.25">
      <c r="A98" t="s">
        <v>258</v>
      </c>
      <c r="B98" s="44" t="s">
        <v>131</v>
      </c>
      <c r="C98" s="45" t="s">
        <v>132</v>
      </c>
      <c r="D98" s="46">
        <v>63830</v>
      </c>
      <c r="E98" s="46">
        <v>3294</v>
      </c>
      <c r="F98" s="46">
        <v>63797</v>
      </c>
      <c r="G98" s="47">
        <v>3288</v>
      </c>
      <c r="H98" s="46">
        <v>54</v>
      </c>
      <c r="I98" s="80">
        <v>26</v>
      </c>
      <c r="J98" s="81">
        <v>0</v>
      </c>
      <c r="K98" s="81">
        <v>0</v>
      </c>
      <c r="L98" s="39">
        <f t="shared" ref="L98:L129" si="9">I98+K98</f>
        <v>26</v>
      </c>
      <c r="M98" s="39">
        <f t="shared" ref="M98:M129" si="10">H98+J98</f>
        <v>54</v>
      </c>
      <c r="N98">
        <f t="shared" ref="N98:N129" si="11">IF(L98&lt;=M98,1,0)</f>
        <v>1</v>
      </c>
      <c r="O98" s="79">
        <v>2005</v>
      </c>
      <c r="P98" s="82">
        <v>38322</v>
      </c>
      <c r="Q98" s="128">
        <v>8</v>
      </c>
    </row>
    <row r="99" spans="1:17" x14ac:dyDescent="0.25">
      <c r="A99" t="s">
        <v>258</v>
      </c>
      <c r="B99" s="44" t="s">
        <v>163</v>
      </c>
      <c r="C99" s="45" t="s">
        <v>164</v>
      </c>
      <c r="D99" s="46">
        <v>6953</v>
      </c>
      <c r="E99" s="46">
        <v>2447</v>
      </c>
      <c r="F99" s="46">
        <v>6953</v>
      </c>
      <c r="G99" s="47">
        <v>2447</v>
      </c>
      <c r="H99" s="46">
        <v>10</v>
      </c>
      <c r="I99" s="80">
        <v>47</v>
      </c>
      <c r="J99" s="65">
        <v>0</v>
      </c>
      <c r="K99" s="65">
        <v>0</v>
      </c>
      <c r="L99" s="39">
        <f t="shared" si="9"/>
        <v>47</v>
      </c>
      <c r="M99" s="39">
        <f t="shared" si="10"/>
        <v>10</v>
      </c>
      <c r="N99">
        <f t="shared" si="11"/>
        <v>0</v>
      </c>
      <c r="O99" s="67">
        <v>2004</v>
      </c>
      <c r="P99" s="66">
        <v>38018</v>
      </c>
      <c r="Q99" s="125">
        <v>8</v>
      </c>
    </row>
    <row r="100" spans="1:17" x14ac:dyDescent="0.25">
      <c r="A100" t="s">
        <v>258</v>
      </c>
      <c r="B100" s="44" t="s">
        <v>171</v>
      </c>
      <c r="C100" s="45" t="s">
        <v>172</v>
      </c>
      <c r="D100" s="46">
        <v>454384</v>
      </c>
      <c r="E100" s="46">
        <v>5745</v>
      </c>
      <c r="F100" s="46">
        <v>454384</v>
      </c>
      <c r="G100" s="47">
        <v>5745</v>
      </c>
      <c r="H100" s="46">
        <v>298</v>
      </c>
      <c r="I100" s="80">
        <v>540</v>
      </c>
      <c r="J100" s="65">
        <v>0</v>
      </c>
      <c r="K100" s="65">
        <v>0</v>
      </c>
      <c r="L100" s="39">
        <f t="shared" si="9"/>
        <v>540</v>
      </c>
      <c r="M100" s="39">
        <f t="shared" si="10"/>
        <v>298</v>
      </c>
      <c r="N100">
        <f t="shared" si="11"/>
        <v>0</v>
      </c>
      <c r="O100" s="67">
        <v>2004</v>
      </c>
      <c r="P100" s="66">
        <v>38231</v>
      </c>
      <c r="Q100" s="125">
        <v>8</v>
      </c>
    </row>
    <row r="101" spans="1:17" x14ac:dyDescent="0.25">
      <c r="A101" t="s">
        <v>258</v>
      </c>
      <c r="B101" s="44" t="s">
        <v>244</v>
      </c>
      <c r="C101" s="45" t="s">
        <v>245</v>
      </c>
      <c r="D101" s="46">
        <v>90866</v>
      </c>
      <c r="E101" s="46">
        <v>841</v>
      </c>
      <c r="F101" s="46">
        <v>90866</v>
      </c>
      <c r="G101" s="47">
        <v>841</v>
      </c>
      <c r="H101" s="46">
        <v>175</v>
      </c>
      <c r="I101" s="80">
        <v>728</v>
      </c>
      <c r="J101" s="65">
        <v>24</v>
      </c>
      <c r="K101" s="74">
        <v>26</v>
      </c>
      <c r="L101" s="39">
        <f t="shared" si="9"/>
        <v>754</v>
      </c>
      <c r="M101" s="39">
        <f t="shared" si="10"/>
        <v>199</v>
      </c>
      <c r="N101">
        <f t="shared" si="11"/>
        <v>0</v>
      </c>
      <c r="O101" s="67">
        <v>2005</v>
      </c>
      <c r="P101" s="66">
        <v>38292</v>
      </c>
      <c r="Q101" s="125">
        <v>8</v>
      </c>
    </row>
    <row r="102" spans="1:17" x14ac:dyDescent="0.25">
      <c r="A102" t="s">
        <v>258</v>
      </c>
      <c r="B102" s="59" t="s">
        <v>189</v>
      </c>
      <c r="C102" s="60" t="s">
        <v>190</v>
      </c>
      <c r="D102" s="46">
        <v>176854</v>
      </c>
      <c r="E102" s="46">
        <v>2081</v>
      </c>
      <c r="F102" s="46">
        <v>176854</v>
      </c>
      <c r="G102" s="47">
        <v>2081</v>
      </c>
      <c r="H102" s="47">
        <v>205</v>
      </c>
      <c r="I102" s="54">
        <v>151</v>
      </c>
      <c r="J102" s="90">
        <v>0</v>
      </c>
      <c r="K102" s="65">
        <v>1</v>
      </c>
      <c r="L102" s="39">
        <f t="shared" si="9"/>
        <v>152</v>
      </c>
      <c r="M102" s="39">
        <f t="shared" si="10"/>
        <v>205</v>
      </c>
      <c r="N102">
        <f t="shared" si="11"/>
        <v>1</v>
      </c>
      <c r="O102" s="79"/>
      <c r="P102" s="82">
        <v>37653</v>
      </c>
      <c r="Q102" s="128">
        <v>9</v>
      </c>
    </row>
    <row r="103" spans="1:17" x14ac:dyDescent="0.25">
      <c r="A103" t="s">
        <v>258</v>
      </c>
      <c r="B103" s="44" t="s">
        <v>201</v>
      </c>
      <c r="C103" s="45" t="s">
        <v>202</v>
      </c>
      <c r="D103" s="46">
        <v>182668</v>
      </c>
      <c r="E103" s="46">
        <v>69225</v>
      </c>
      <c r="F103" s="46">
        <v>94694</v>
      </c>
      <c r="G103" s="47">
        <v>9624</v>
      </c>
      <c r="H103" s="46">
        <v>179</v>
      </c>
      <c r="I103" s="54">
        <v>177</v>
      </c>
      <c r="J103" s="65">
        <v>0</v>
      </c>
      <c r="K103" s="65">
        <v>0</v>
      </c>
      <c r="L103" s="39">
        <f t="shared" si="9"/>
        <v>177</v>
      </c>
      <c r="M103" s="39">
        <f t="shared" si="10"/>
        <v>179</v>
      </c>
      <c r="N103">
        <f t="shared" si="11"/>
        <v>1</v>
      </c>
      <c r="O103" s="69">
        <v>2003</v>
      </c>
      <c r="P103" s="77">
        <v>37803</v>
      </c>
      <c r="Q103" s="126">
        <v>9</v>
      </c>
    </row>
    <row r="104" spans="1:17" x14ac:dyDescent="0.25">
      <c r="A104" t="s">
        <v>258</v>
      </c>
      <c r="B104" s="70" t="s">
        <v>246</v>
      </c>
      <c r="C104" s="71" t="s">
        <v>247</v>
      </c>
      <c r="D104" s="87">
        <v>51616</v>
      </c>
      <c r="E104" s="72">
        <v>128</v>
      </c>
      <c r="F104" s="72">
        <v>51616</v>
      </c>
      <c r="G104" s="73">
        <v>128</v>
      </c>
      <c r="H104" s="72">
        <v>165</v>
      </c>
      <c r="I104" s="80">
        <v>247</v>
      </c>
      <c r="J104" s="74">
        <v>0</v>
      </c>
      <c r="K104" s="74">
        <v>0</v>
      </c>
      <c r="L104" s="39">
        <f t="shared" si="9"/>
        <v>247</v>
      </c>
      <c r="M104" s="39">
        <f t="shared" si="10"/>
        <v>165</v>
      </c>
      <c r="N104">
        <f t="shared" si="11"/>
        <v>0</v>
      </c>
      <c r="O104" s="76">
        <v>2003</v>
      </c>
      <c r="P104" s="88">
        <v>37865</v>
      </c>
      <c r="Q104" s="127">
        <v>9</v>
      </c>
    </row>
    <row r="105" spans="1:17" x14ac:dyDescent="0.25">
      <c r="A105" t="s">
        <v>258</v>
      </c>
      <c r="B105" s="59" t="s">
        <v>111</v>
      </c>
      <c r="C105" s="60" t="s">
        <v>112</v>
      </c>
      <c r="D105" s="61">
        <v>152723</v>
      </c>
      <c r="E105" s="62">
        <v>3514</v>
      </c>
      <c r="F105" s="61">
        <v>152723</v>
      </c>
      <c r="G105" s="62">
        <v>3514</v>
      </c>
      <c r="H105" s="62">
        <v>237</v>
      </c>
      <c r="I105" s="54">
        <v>134</v>
      </c>
      <c r="J105" s="63">
        <v>0</v>
      </c>
      <c r="K105" s="63">
        <v>0</v>
      </c>
      <c r="L105" s="39">
        <f t="shared" si="9"/>
        <v>134</v>
      </c>
      <c r="M105" s="39">
        <f t="shared" si="10"/>
        <v>237</v>
      </c>
      <c r="N105">
        <f t="shared" si="11"/>
        <v>1</v>
      </c>
      <c r="O105" s="79"/>
      <c r="P105" s="78">
        <v>37469</v>
      </c>
      <c r="Q105" s="128">
        <v>10</v>
      </c>
    </row>
    <row r="106" spans="1:17" x14ac:dyDescent="0.25">
      <c r="A106" t="s">
        <v>258</v>
      </c>
      <c r="B106" s="44" t="s">
        <v>149</v>
      </c>
      <c r="C106" s="45" t="s">
        <v>150</v>
      </c>
      <c r="D106" s="46">
        <v>3981</v>
      </c>
      <c r="E106" s="46">
        <v>21</v>
      </c>
      <c r="F106" s="46">
        <v>3981</v>
      </c>
      <c r="G106" s="47">
        <v>21</v>
      </c>
      <c r="H106" s="46">
        <v>18</v>
      </c>
      <c r="I106" s="61">
        <v>23</v>
      </c>
      <c r="J106" s="65">
        <v>0</v>
      </c>
      <c r="K106" s="65">
        <v>0</v>
      </c>
      <c r="L106" s="39">
        <f t="shared" si="9"/>
        <v>23</v>
      </c>
      <c r="M106" s="39">
        <f t="shared" si="10"/>
        <v>18</v>
      </c>
      <c r="N106">
        <f t="shared" si="11"/>
        <v>0</v>
      </c>
      <c r="O106" s="67">
        <v>2004</v>
      </c>
      <c r="P106" s="66">
        <v>37530</v>
      </c>
      <c r="Q106" s="125">
        <v>10</v>
      </c>
    </row>
    <row r="107" spans="1:17" x14ac:dyDescent="0.25">
      <c r="A107" t="s">
        <v>258</v>
      </c>
      <c r="B107" s="44" t="s">
        <v>133</v>
      </c>
      <c r="C107" s="45" t="s">
        <v>134</v>
      </c>
      <c r="D107" s="46">
        <v>16260</v>
      </c>
      <c r="E107" s="46">
        <v>887</v>
      </c>
      <c r="F107" s="46">
        <v>16260</v>
      </c>
      <c r="G107" s="47">
        <v>887</v>
      </c>
      <c r="H107" s="46">
        <v>125</v>
      </c>
      <c r="I107" s="80">
        <v>118</v>
      </c>
      <c r="J107" s="81">
        <v>0</v>
      </c>
      <c r="K107" s="81">
        <v>0</v>
      </c>
      <c r="L107" s="39">
        <f t="shared" si="9"/>
        <v>118</v>
      </c>
      <c r="M107" s="39">
        <f t="shared" si="10"/>
        <v>125</v>
      </c>
      <c r="N107">
        <f t="shared" si="11"/>
        <v>1</v>
      </c>
      <c r="O107" s="79">
        <v>2001</v>
      </c>
      <c r="P107" s="78">
        <v>37104</v>
      </c>
      <c r="Q107" s="128">
        <v>11</v>
      </c>
    </row>
    <row r="108" spans="1:17" x14ac:dyDescent="0.25">
      <c r="A108" t="s">
        <v>258</v>
      </c>
      <c r="B108" s="44" t="s">
        <v>153</v>
      </c>
      <c r="C108" s="45" t="s">
        <v>154</v>
      </c>
      <c r="D108" s="61">
        <v>49570</v>
      </c>
      <c r="E108" s="61">
        <v>210</v>
      </c>
      <c r="F108" s="61">
        <v>49570</v>
      </c>
      <c r="G108" s="62">
        <v>210</v>
      </c>
      <c r="H108" s="46">
        <v>95</v>
      </c>
      <c r="I108" s="61">
        <v>0</v>
      </c>
      <c r="J108" s="65">
        <v>0</v>
      </c>
      <c r="K108" s="65">
        <v>0</v>
      </c>
      <c r="L108" s="39">
        <f t="shared" si="9"/>
        <v>0</v>
      </c>
      <c r="M108" s="39">
        <f t="shared" si="10"/>
        <v>95</v>
      </c>
      <c r="N108">
        <f t="shared" si="11"/>
        <v>1</v>
      </c>
      <c r="O108" s="67">
        <v>2000</v>
      </c>
      <c r="P108" s="66">
        <v>36708</v>
      </c>
      <c r="Q108" s="125">
        <v>12</v>
      </c>
    </row>
    <row r="109" spans="1:17" x14ac:dyDescent="0.25">
      <c r="A109" t="s">
        <v>258</v>
      </c>
      <c r="B109" s="44" t="s">
        <v>173</v>
      </c>
      <c r="C109" s="45" t="s">
        <v>174</v>
      </c>
      <c r="D109" s="46">
        <v>64476</v>
      </c>
      <c r="E109" s="46">
        <v>1580</v>
      </c>
      <c r="F109" s="46">
        <v>64476</v>
      </c>
      <c r="G109" s="47">
        <v>1580</v>
      </c>
      <c r="H109" s="46">
        <v>0</v>
      </c>
      <c r="I109" s="80">
        <v>0</v>
      </c>
      <c r="J109" s="65">
        <v>104</v>
      </c>
      <c r="K109" s="65">
        <v>110</v>
      </c>
      <c r="L109" s="39">
        <f t="shared" si="9"/>
        <v>110</v>
      </c>
      <c r="M109" s="39">
        <f t="shared" si="10"/>
        <v>104</v>
      </c>
      <c r="N109">
        <f t="shared" si="11"/>
        <v>0</v>
      </c>
      <c r="O109" s="67">
        <v>2001</v>
      </c>
      <c r="P109" s="66">
        <v>36373</v>
      </c>
      <c r="Q109" s="125">
        <v>13</v>
      </c>
    </row>
    <row r="110" spans="1:17" x14ac:dyDescent="0.25">
      <c r="A110" t="s">
        <v>258</v>
      </c>
      <c r="B110" s="44" t="s">
        <v>211</v>
      </c>
      <c r="C110" s="45" t="s">
        <v>212</v>
      </c>
      <c r="D110" s="46">
        <v>81477</v>
      </c>
      <c r="E110" s="46">
        <v>2531</v>
      </c>
      <c r="F110" s="46">
        <v>81477</v>
      </c>
      <c r="G110" s="47">
        <v>2531</v>
      </c>
      <c r="H110" s="47">
        <v>143</v>
      </c>
      <c r="I110" s="61">
        <v>86</v>
      </c>
      <c r="J110" s="65">
        <v>0</v>
      </c>
      <c r="K110" s="65">
        <v>0</v>
      </c>
      <c r="L110" s="39">
        <f t="shared" si="9"/>
        <v>86</v>
      </c>
      <c r="M110" s="39">
        <f t="shared" si="10"/>
        <v>143</v>
      </c>
      <c r="N110">
        <f t="shared" si="11"/>
        <v>1</v>
      </c>
      <c r="O110" s="69">
        <v>2001</v>
      </c>
      <c r="P110" s="77">
        <v>36465</v>
      </c>
      <c r="Q110" s="126">
        <v>13</v>
      </c>
    </row>
    <row r="111" spans="1:17" x14ac:dyDescent="0.25">
      <c r="A111" t="s">
        <v>258</v>
      </c>
      <c r="B111" s="70" t="s">
        <v>237</v>
      </c>
      <c r="C111" s="71" t="s">
        <v>238</v>
      </c>
      <c r="D111" s="72">
        <v>23782</v>
      </c>
      <c r="E111" s="72">
        <v>106</v>
      </c>
      <c r="F111" s="72">
        <v>23782</v>
      </c>
      <c r="G111" s="73">
        <v>106</v>
      </c>
      <c r="H111" s="73">
        <v>0</v>
      </c>
      <c r="I111" s="54">
        <v>0</v>
      </c>
      <c r="J111" s="74">
        <v>8</v>
      </c>
      <c r="K111" s="74">
        <v>23</v>
      </c>
      <c r="L111" s="39">
        <f t="shared" si="9"/>
        <v>23</v>
      </c>
      <c r="M111" s="39">
        <f t="shared" si="10"/>
        <v>8</v>
      </c>
      <c r="N111">
        <f t="shared" si="11"/>
        <v>0</v>
      </c>
      <c r="O111" s="76">
        <v>2001</v>
      </c>
      <c r="P111" s="75">
        <v>35217</v>
      </c>
      <c r="Q111" s="127">
        <v>14</v>
      </c>
    </row>
    <row r="112" spans="1:17" x14ac:dyDescent="0.25">
      <c r="A112" t="s">
        <v>258</v>
      </c>
      <c r="B112" s="44" t="s">
        <v>107</v>
      </c>
      <c r="C112" s="45" t="s">
        <v>108</v>
      </c>
      <c r="D112" s="46">
        <v>147322</v>
      </c>
      <c r="E112" s="46">
        <v>9881</v>
      </c>
      <c r="F112" s="46">
        <v>142101</v>
      </c>
      <c r="G112" s="47">
        <v>9676</v>
      </c>
      <c r="H112" s="72">
        <v>0</v>
      </c>
      <c r="I112" s="61">
        <v>0</v>
      </c>
      <c r="J112" s="74">
        <v>91</v>
      </c>
      <c r="K112" s="74">
        <v>101</v>
      </c>
      <c r="L112" s="39">
        <f t="shared" si="9"/>
        <v>101</v>
      </c>
      <c r="M112" s="39">
        <f t="shared" si="10"/>
        <v>91</v>
      </c>
      <c r="N112">
        <f t="shared" si="11"/>
        <v>0</v>
      </c>
      <c r="O112" s="69"/>
      <c r="P112" s="77">
        <v>35278</v>
      </c>
      <c r="Q112" s="126">
        <v>16</v>
      </c>
    </row>
    <row r="113" spans="1:17" x14ac:dyDescent="0.25">
      <c r="A113" t="s">
        <v>258</v>
      </c>
      <c r="B113" s="44" t="s">
        <v>143</v>
      </c>
      <c r="C113" s="45" t="s">
        <v>144</v>
      </c>
      <c r="D113" s="46">
        <v>106524</v>
      </c>
      <c r="E113" s="46">
        <v>1114</v>
      </c>
      <c r="F113" s="46">
        <v>106524</v>
      </c>
      <c r="G113" s="47">
        <v>1114</v>
      </c>
      <c r="H113" s="46">
        <v>0</v>
      </c>
      <c r="I113" s="61">
        <v>6</v>
      </c>
      <c r="J113" s="81">
        <v>78</v>
      </c>
      <c r="K113" s="81">
        <v>1</v>
      </c>
      <c r="L113" s="39">
        <f t="shared" si="9"/>
        <v>7</v>
      </c>
      <c r="M113" s="39">
        <f t="shared" si="10"/>
        <v>78</v>
      </c>
      <c r="N113">
        <f t="shared" si="11"/>
        <v>1</v>
      </c>
      <c r="O113" s="79">
        <v>2001</v>
      </c>
      <c r="P113" s="78">
        <v>35278</v>
      </c>
      <c r="Q113" s="128">
        <v>16</v>
      </c>
    </row>
    <row r="114" spans="1:17" x14ac:dyDescent="0.25">
      <c r="A114" t="s">
        <v>258</v>
      </c>
      <c r="B114" s="44" t="s">
        <v>145</v>
      </c>
      <c r="C114" s="45" t="s">
        <v>146</v>
      </c>
      <c r="D114" s="46">
        <v>54256</v>
      </c>
      <c r="E114" s="46">
        <v>9096</v>
      </c>
      <c r="F114" s="46">
        <v>53271</v>
      </c>
      <c r="G114" s="47">
        <v>9096</v>
      </c>
      <c r="H114" s="72">
        <v>0</v>
      </c>
      <c r="I114" s="61">
        <v>8</v>
      </c>
      <c r="J114" s="81">
        <v>37</v>
      </c>
      <c r="K114" s="81">
        <v>20</v>
      </c>
      <c r="L114" s="39">
        <f t="shared" si="9"/>
        <v>28</v>
      </c>
      <c r="M114" s="39">
        <f t="shared" si="10"/>
        <v>37</v>
      </c>
      <c r="N114">
        <f t="shared" si="11"/>
        <v>1</v>
      </c>
      <c r="O114" s="79">
        <v>1996</v>
      </c>
      <c r="P114" s="78">
        <v>35370</v>
      </c>
      <c r="Q114" s="128">
        <v>16</v>
      </c>
    </row>
    <row r="115" spans="1:17" x14ac:dyDescent="0.25">
      <c r="A115" t="s">
        <v>258</v>
      </c>
      <c r="B115" s="59" t="s">
        <v>179</v>
      </c>
      <c r="C115" s="60" t="s">
        <v>180</v>
      </c>
      <c r="D115" s="61">
        <v>76557</v>
      </c>
      <c r="E115" s="61">
        <v>1373</v>
      </c>
      <c r="F115" s="61">
        <v>76557</v>
      </c>
      <c r="G115" s="62">
        <v>1373</v>
      </c>
      <c r="H115" s="55">
        <v>0</v>
      </c>
      <c r="I115" s="80">
        <v>50</v>
      </c>
      <c r="J115" s="56">
        <v>0</v>
      </c>
      <c r="K115" s="63">
        <v>28</v>
      </c>
      <c r="L115" s="39">
        <f t="shared" si="9"/>
        <v>78</v>
      </c>
      <c r="M115" s="39">
        <f t="shared" si="10"/>
        <v>0</v>
      </c>
      <c r="N115">
        <f t="shared" si="11"/>
        <v>0</v>
      </c>
      <c r="O115" s="64">
        <v>2001</v>
      </c>
      <c r="P115" s="85">
        <v>35370</v>
      </c>
      <c r="Q115" s="130">
        <v>16</v>
      </c>
    </row>
    <row r="116" spans="1:17" x14ac:dyDescent="0.25">
      <c r="A116" t="s">
        <v>258</v>
      </c>
      <c r="B116" s="44" t="s">
        <v>93</v>
      </c>
      <c r="C116" s="45" t="s">
        <v>94</v>
      </c>
      <c r="D116" s="46">
        <v>97831</v>
      </c>
      <c r="E116" s="46">
        <v>17661</v>
      </c>
      <c r="F116" s="46">
        <v>97831</v>
      </c>
      <c r="G116" s="47">
        <v>17661</v>
      </c>
      <c r="H116" s="46">
        <v>0</v>
      </c>
      <c r="I116" s="61">
        <v>0</v>
      </c>
      <c r="J116" s="65">
        <v>0</v>
      </c>
      <c r="K116" s="65">
        <v>0</v>
      </c>
      <c r="L116" s="39">
        <f t="shared" si="9"/>
        <v>0</v>
      </c>
      <c r="M116" s="39">
        <f t="shared" si="10"/>
        <v>0</v>
      </c>
      <c r="N116">
        <f t="shared" si="11"/>
        <v>1</v>
      </c>
      <c r="O116" s="67">
        <v>1993</v>
      </c>
      <c r="P116" s="66">
        <v>34304</v>
      </c>
      <c r="Q116" s="125">
        <v>19</v>
      </c>
    </row>
    <row r="117" spans="1:17" x14ac:dyDescent="0.25">
      <c r="A117" t="s">
        <v>258</v>
      </c>
      <c r="B117" s="44" t="s">
        <v>87</v>
      </c>
      <c r="C117" s="45" t="s">
        <v>88</v>
      </c>
      <c r="D117" s="46">
        <v>8172</v>
      </c>
      <c r="E117" s="46">
        <v>729</v>
      </c>
      <c r="F117" s="46">
        <v>8172</v>
      </c>
      <c r="G117" s="47">
        <v>729</v>
      </c>
      <c r="H117" s="48">
        <v>0</v>
      </c>
      <c r="I117" s="49">
        <v>0</v>
      </c>
      <c r="J117" s="50">
        <v>0</v>
      </c>
      <c r="K117" s="50">
        <v>0</v>
      </c>
      <c r="L117" s="39">
        <f t="shared" si="9"/>
        <v>0</v>
      </c>
      <c r="M117" s="39">
        <f t="shared" si="10"/>
        <v>0</v>
      </c>
      <c r="N117">
        <f t="shared" si="11"/>
        <v>1</v>
      </c>
      <c r="O117" s="50">
        <v>1990</v>
      </c>
      <c r="P117" s="51">
        <v>32964</v>
      </c>
      <c r="Q117" s="123">
        <v>22</v>
      </c>
    </row>
    <row r="118" spans="1:17" x14ac:dyDescent="0.25">
      <c r="A118" t="s">
        <v>258</v>
      </c>
      <c r="B118" s="44" t="s">
        <v>97</v>
      </c>
      <c r="C118" s="45" t="s">
        <v>98</v>
      </c>
      <c r="D118" s="46">
        <v>139698</v>
      </c>
      <c r="E118" s="46">
        <v>182</v>
      </c>
      <c r="F118" s="46">
        <v>139698</v>
      </c>
      <c r="G118" s="47">
        <v>182</v>
      </c>
      <c r="H118" s="47">
        <v>215</v>
      </c>
      <c r="I118" s="54">
        <v>129</v>
      </c>
      <c r="J118" s="65">
        <v>0</v>
      </c>
      <c r="K118" s="65">
        <v>0</v>
      </c>
      <c r="L118" s="39">
        <f t="shared" si="9"/>
        <v>129</v>
      </c>
      <c r="M118" s="39">
        <f t="shared" si="10"/>
        <v>215</v>
      </c>
      <c r="N118">
        <f t="shared" si="11"/>
        <v>1</v>
      </c>
      <c r="O118" s="69"/>
      <c r="P118" s="68">
        <v>29768</v>
      </c>
      <c r="Q118" s="126">
        <v>31</v>
      </c>
    </row>
    <row r="119" spans="1:17" x14ac:dyDescent="0.25">
      <c r="A119" t="s">
        <v>258</v>
      </c>
      <c r="B119" s="44" t="s">
        <v>125</v>
      </c>
      <c r="C119" s="45" t="s">
        <v>126</v>
      </c>
      <c r="D119" s="46">
        <v>0</v>
      </c>
      <c r="E119" s="46">
        <v>0</v>
      </c>
      <c r="F119" s="46">
        <v>106735</v>
      </c>
      <c r="G119" s="46">
        <v>1725</v>
      </c>
      <c r="H119" s="46">
        <v>210</v>
      </c>
      <c r="I119" s="61">
        <v>505</v>
      </c>
      <c r="J119" s="81">
        <v>0</v>
      </c>
      <c r="K119" s="81">
        <v>0</v>
      </c>
      <c r="L119" s="39">
        <f t="shared" si="9"/>
        <v>505</v>
      </c>
      <c r="M119" s="39">
        <f t="shared" si="10"/>
        <v>210</v>
      </c>
      <c r="N119">
        <f t="shared" si="11"/>
        <v>0</v>
      </c>
      <c r="O119" s="79"/>
      <c r="P119" s="78"/>
      <c r="Q119" s="128">
        <v>50</v>
      </c>
    </row>
    <row r="120" spans="1:17" x14ac:dyDescent="0.25">
      <c r="A120" t="s">
        <v>258</v>
      </c>
      <c r="B120" s="44" t="s">
        <v>31</v>
      </c>
      <c r="C120" s="45" t="s">
        <v>135</v>
      </c>
      <c r="D120" s="83">
        <v>1940</v>
      </c>
      <c r="E120" s="83">
        <v>40</v>
      </c>
      <c r="F120" s="83">
        <v>1940</v>
      </c>
      <c r="G120" s="47">
        <v>40</v>
      </c>
      <c r="H120" s="83">
        <v>36</v>
      </c>
      <c r="I120" s="80">
        <v>0</v>
      </c>
      <c r="J120" s="81">
        <v>0</v>
      </c>
      <c r="K120" s="81">
        <v>0</v>
      </c>
      <c r="L120" s="39">
        <f t="shared" si="9"/>
        <v>0</v>
      </c>
      <c r="M120" s="39">
        <f t="shared" si="10"/>
        <v>36</v>
      </c>
      <c r="N120">
        <f t="shared" si="11"/>
        <v>1</v>
      </c>
      <c r="O120" s="79"/>
      <c r="P120" s="84" t="s">
        <v>136</v>
      </c>
      <c r="Q120" s="129">
        <v>50</v>
      </c>
    </row>
    <row r="121" spans="1:17" x14ac:dyDescent="0.25">
      <c r="A121" t="s">
        <v>258</v>
      </c>
      <c r="B121" s="44" t="s">
        <v>193</v>
      </c>
      <c r="C121" s="45" t="s">
        <v>194</v>
      </c>
      <c r="D121" s="46">
        <v>117577</v>
      </c>
      <c r="E121" s="46">
        <v>702</v>
      </c>
      <c r="F121" s="46">
        <v>117577</v>
      </c>
      <c r="G121" s="47">
        <v>702</v>
      </c>
      <c r="H121" s="46">
        <v>76</v>
      </c>
      <c r="I121" s="61">
        <v>0</v>
      </c>
      <c r="J121" s="65">
        <v>0</v>
      </c>
      <c r="K121" s="65">
        <v>0</v>
      </c>
      <c r="L121" s="39">
        <f t="shared" si="9"/>
        <v>0</v>
      </c>
      <c r="M121" s="39">
        <f t="shared" si="10"/>
        <v>76</v>
      </c>
      <c r="N121">
        <f t="shared" si="11"/>
        <v>1</v>
      </c>
      <c r="O121" s="67"/>
      <c r="P121" s="66"/>
      <c r="Q121" s="125">
        <v>50</v>
      </c>
    </row>
    <row r="122" spans="1:17" x14ac:dyDescent="0.25">
      <c r="A122" t="s">
        <v>258</v>
      </c>
      <c r="B122" s="44" t="s">
        <v>195</v>
      </c>
      <c r="C122" s="45" t="s">
        <v>196</v>
      </c>
      <c r="D122" s="61">
        <v>0</v>
      </c>
      <c r="E122" s="61">
        <v>0</v>
      </c>
      <c r="F122" s="61">
        <v>853873</v>
      </c>
      <c r="G122" s="61">
        <v>6115</v>
      </c>
      <c r="H122" s="61">
        <v>493</v>
      </c>
      <c r="I122" s="65">
        <v>897</v>
      </c>
      <c r="J122" s="65">
        <v>0</v>
      </c>
      <c r="K122" s="65">
        <v>0</v>
      </c>
      <c r="L122" s="39">
        <f t="shared" si="9"/>
        <v>897</v>
      </c>
      <c r="M122" s="39">
        <f t="shared" si="10"/>
        <v>493</v>
      </c>
      <c r="N122">
        <f t="shared" si="11"/>
        <v>0</v>
      </c>
      <c r="O122" s="67"/>
      <c r="P122" s="66"/>
      <c r="Q122" s="125">
        <v>50</v>
      </c>
    </row>
    <row r="123" spans="1:17" ht="57" x14ac:dyDescent="0.25">
      <c r="A123" t="s">
        <v>258</v>
      </c>
      <c r="B123" s="29" t="s">
        <v>223</v>
      </c>
      <c r="C123" s="45" t="s">
        <v>224</v>
      </c>
      <c r="D123" s="54">
        <v>0</v>
      </c>
      <c r="E123" s="55">
        <v>0</v>
      </c>
      <c r="F123" s="54">
        <v>591213</v>
      </c>
      <c r="G123" s="55">
        <v>2696</v>
      </c>
      <c r="H123" s="46">
        <v>128</v>
      </c>
      <c r="I123" s="61">
        <v>365</v>
      </c>
      <c r="J123" s="65">
        <v>0</v>
      </c>
      <c r="K123" s="65">
        <v>0</v>
      </c>
      <c r="L123" s="39">
        <f t="shared" si="9"/>
        <v>365</v>
      </c>
      <c r="M123" s="39">
        <f t="shared" si="10"/>
        <v>128</v>
      </c>
      <c r="N123">
        <f t="shared" si="11"/>
        <v>0</v>
      </c>
      <c r="O123" s="67"/>
      <c r="P123" s="75"/>
      <c r="Q123" s="127">
        <v>50</v>
      </c>
    </row>
    <row r="124" spans="1:17" x14ac:dyDescent="0.25">
      <c r="A124" t="s">
        <v>258</v>
      </c>
      <c r="B124" s="44" t="s">
        <v>231</v>
      </c>
      <c r="C124" s="45" t="s">
        <v>232</v>
      </c>
      <c r="D124" s="46">
        <v>9773</v>
      </c>
      <c r="E124" s="46">
        <v>0</v>
      </c>
      <c r="F124" s="46">
        <v>9773</v>
      </c>
      <c r="G124" s="47">
        <v>0</v>
      </c>
      <c r="H124" s="46">
        <v>16</v>
      </c>
      <c r="I124" s="61">
        <v>16</v>
      </c>
      <c r="J124" s="65">
        <v>0</v>
      </c>
      <c r="K124" s="65">
        <v>0</v>
      </c>
      <c r="L124" s="39">
        <f t="shared" si="9"/>
        <v>16</v>
      </c>
      <c r="M124" s="39">
        <f t="shared" si="10"/>
        <v>16</v>
      </c>
      <c r="N124">
        <f t="shared" si="11"/>
        <v>1</v>
      </c>
      <c r="O124" s="67">
        <v>2005</v>
      </c>
      <c r="P124" s="95"/>
      <c r="Q124" s="125">
        <v>50</v>
      </c>
    </row>
    <row r="125" spans="1:17" x14ac:dyDescent="0.25">
      <c r="A125" t="s">
        <v>258</v>
      </c>
      <c r="B125" s="44" t="s">
        <v>239</v>
      </c>
      <c r="C125" s="45" t="s">
        <v>240</v>
      </c>
      <c r="D125" s="46">
        <v>187163</v>
      </c>
      <c r="E125" s="46">
        <v>11099</v>
      </c>
      <c r="F125" s="46">
        <v>187163</v>
      </c>
      <c r="G125" s="47">
        <v>11099</v>
      </c>
      <c r="H125" s="46">
        <v>42</v>
      </c>
      <c r="I125" s="80">
        <v>357</v>
      </c>
      <c r="J125" s="65">
        <v>0</v>
      </c>
      <c r="K125" s="65">
        <v>0</v>
      </c>
      <c r="L125" s="39">
        <f t="shared" si="9"/>
        <v>357</v>
      </c>
      <c r="M125" s="39">
        <f t="shared" si="10"/>
        <v>42</v>
      </c>
      <c r="N125">
        <f t="shared" si="11"/>
        <v>0</v>
      </c>
      <c r="O125" s="67"/>
      <c r="P125" s="95" t="s">
        <v>241</v>
      </c>
      <c r="Q125" s="125">
        <v>50</v>
      </c>
    </row>
    <row r="126" spans="1:17" ht="57" x14ac:dyDescent="0.25">
      <c r="A126" t="s">
        <v>258</v>
      </c>
      <c r="B126" s="29" t="s">
        <v>242</v>
      </c>
      <c r="C126" s="45" t="s">
        <v>243</v>
      </c>
      <c r="D126" s="46">
        <v>0</v>
      </c>
      <c r="E126" s="46">
        <v>0</v>
      </c>
      <c r="F126" s="61">
        <v>1292598</v>
      </c>
      <c r="G126" s="62">
        <v>20561</v>
      </c>
      <c r="H126" s="46">
        <v>518</v>
      </c>
      <c r="I126" s="80">
        <v>555</v>
      </c>
      <c r="J126" s="65">
        <v>0</v>
      </c>
      <c r="K126" s="65">
        <v>0</v>
      </c>
      <c r="L126" s="39">
        <f t="shared" si="9"/>
        <v>555</v>
      </c>
      <c r="M126" s="39">
        <f t="shared" si="10"/>
        <v>518</v>
      </c>
      <c r="N126">
        <f t="shared" si="11"/>
        <v>0</v>
      </c>
      <c r="O126" s="67"/>
      <c r="P126" s="95"/>
      <c r="Q126" s="125">
        <v>50</v>
      </c>
    </row>
    <row r="127" spans="1:17" x14ac:dyDescent="0.25">
      <c r="A127" t="s">
        <v>258</v>
      </c>
      <c r="B127" s="44" t="s">
        <v>252</v>
      </c>
      <c r="C127" s="45" t="s">
        <v>253</v>
      </c>
      <c r="D127" s="61">
        <v>63334</v>
      </c>
      <c r="E127" s="61">
        <v>0</v>
      </c>
      <c r="F127" s="61">
        <v>63334</v>
      </c>
      <c r="G127" s="62">
        <v>0</v>
      </c>
      <c r="H127" s="46">
        <v>0</v>
      </c>
      <c r="I127" s="61">
        <v>0</v>
      </c>
      <c r="J127" s="97">
        <v>45</v>
      </c>
      <c r="K127" s="74">
        <v>64</v>
      </c>
      <c r="L127" s="39">
        <f t="shared" si="9"/>
        <v>64</v>
      </c>
      <c r="M127" s="39">
        <f t="shared" si="10"/>
        <v>45</v>
      </c>
      <c r="N127">
        <f t="shared" si="11"/>
        <v>0</v>
      </c>
      <c r="O127" s="64"/>
      <c r="P127" s="95" t="s">
        <v>241</v>
      </c>
      <c r="Q127" s="125">
        <v>50</v>
      </c>
    </row>
    <row r="128" spans="1:17" x14ac:dyDescent="0.25">
      <c r="A128" t="s">
        <v>258</v>
      </c>
      <c r="B128" s="44" t="s">
        <v>254</v>
      </c>
      <c r="C128" s="45" t="s">
        <v>255</v>
      </c>
      <c r="D128" s="98">
        <v>76331</v>
      </c>
      <c r="E128" s="98">
        <v>2872</v>
      </c>
      <c r="F128" s="98">
        <v>47424</v>
      </c>
      <c r="G128" s="98">
        <v>1639</v>
      </c>
      <c r="H128" s="46"/>
      <c r="I128" s="72">
        <v>66</v>
      </c>
      <c r="J128" s="65">
        <v>0</v>
      </c>
      <c r="K128" s="65">
        <v>0</v>
      </c>
      <c r="L128" s="39">
        <f t="shared" si="9"/>
        <v>66</v>
      </c>
      <c r="M128" s="39">
        <f t="shared" si="10"/>
        <v>0</v>
      </c>
      <c r="N128">
        <f t="shared" si="11"/>
        <v>0</v>
      </c>
      <c r="O128" s="67"/>
      <c r="P128" s="66"/>
      <c r="Q128" s="125">
        <v>50</v>
      </c>
    </row>
    <row r="129" spans="1:17" x14ac:dyDescent="0.25">
      <c r="A129" t="s">
        <v>300</v>
      </c>
      <c r="B129" s="1" t="s">
        <v>268</v>
      </c>
      <c r="C129" s="2" t="s">
        <v>269</v>
      </c>
      <c r="D129" s="3">
        <v>611976</v>
      </c>
      <c r="E129" s="101">
        <v>46976</v>
      </c>
      <c r="F129" s="3">
        <v>552780</v>
      </c>
      <c r="G129" s="101">
        <v>35649</v>
      </c>
      <c r="H129" s="3">
        <v>390</v>
      </c>
      <c r="I129" s="22">
        <v>150</v>
      </c>
      <c r="J129" s="1">
        <v>0</v>
      </c>
      <c r="K129" s="1">
        <v>0</v>
      </c>
      <c r="L129" s="39">
        <f t="shared" si="9"/>
        <v>150</v>
      </c>
      <c r="M129" s="39">
        <f t="shared" si="10"/>
        <v>390</v>
      </c>
      <c r="N129">
        <f t="shared" si="11"/>
        <v>1</v>
      </c>
      <c r="O129" s="1">
        <v>2008</v>
      </c>
      <c r="P129" s="102">
        <v>39753</v>
      </c>
      <c r="Q129" s="132">
        <v>4</v>
      </c>
    </row>
    <row r="130" spans="1:17" x14ac:dyDescent="0.25">
      <c r="A130" t="s">
        <v>300</v>
      </c>
      <c r="B130" s="9" t="s">
        <v>288</v>
      </c>
      <c r="C130" s="10" t="s">
        <v>289</v>
      </c>
      <c r="D130" s="135">
        <v>198749</v>
      </c>
      <c r="E130" s="12">
        <v>6527</v>
      </c>
      <c r="F130" s="106">
        <v>198749</v>
      </c>
      <c r="G130" s="12">
        <v>6527</v>
      </c>
      <c r="H130" s="12">
        <v>302</v>
      </c>
      <c r="I130" s="12">
        <v>150</v>
      </c>
      <c r="J130" s="9">
        <v>0</v>
      </c>
      <c r="K130" s="9">
        <v>0</v>
      </c>
      <c r="L130" s="39">
        <f t="shared" ref="L130:L161" si="12">I130+K130</f>
        <v>150</v>
      </c>
      <c r="M130" s="39">
        <f t="shared" ref="M130:M161" si="13">H130+J130</f>
        <v>302</v>
      </c>
      <c r="N130">
        <f t="shared" ref="N130:N161" si="14">IF(L130&lt;=M130,1,0)</f>
        <v>1</v>
      </c>
      <c r="O130" s="9">
        <v>2008</v>
      </c>
      <c r="P130" s="107">
        <v>39753</v>
      </c>
      <c r="Q130" s="133">
        <v>4</v>
      </c>
    </row>
    <row r="131" spans="1:17" x14ac:dyDescent="0.25">
      <c r="A131" t="s">
        <v>300</v>
      </c>
      <c r="B131" s="1" t="s">
        <v>298</v>
      </c>
      <c r="C131" s="2" t="s">
        <v>299</v>
      </c>
      <c r="D131" s="103">
        <v>33944</v>
      </c>
      <c r="E131" s="101">
        <v>31865</v>
      </c>
      <c r="F131" s="103">
        <v>33944</v>
      </c>
      <c r="G131" s="3">
        <v>31865</v>
      </c>
      <c r="H131" s="3">
        <v>35</v>
      </c>
      <c r="I131" s="22">
        <v>58</v>
      </c>
      <c r="J131" s="1">
        <v>0</v>
      </c>
      <c r="K131" s="1">
        <v>0</v>
      </c>
      <c r="L131" s="39">
        <f t="shared" si="12"/>
        <v>58</v>
      </c>
      <c r="M131" s="39">
        <f t="shared" si="13"/>
        <v>35</v>
      </c>
      <c r="N131">
        <f t="shared" si="14"/>
        <v>0</v>
      </c>
      <c r="O131" s="1">
        <v>2005</v>
      </c>
      <c r="P131" s="102">
        <v>39448</v>
      </c>
      <c r="Q131" s="132">
        <v>4</v>
      </c>
    </row>
    <row r="132" spans="1:17" x14ac:dyDescent="0.25">
      <c r="A132" t="s">
        <v>300</v>
      </c>
      <c r="B132" s="1" t="s">
        <v>264</v>
      </c>
      <c r="C132" s="2" t="s">
        <v>265</v>
      </c>
      <c r="D132" s="103">
        <v>399185</v>
      </c>
      <c r="E132" s="101">
        <v>38837</v>
      </c>
      <c r="F132" s="104">
        <v>399185</v>
      </c>
      <c r="G132" s="3">
        <v>38837</v>
      </c>
      <c r="H132" s="3">
        <v>250</v>
      </c>
      <c r="I132" s="22">
        <v>419</v>
      </c>
      <c r="J132" s="1">
        <v>0</v>
      </c>
      <c r="K132" s="1">
        <v>0</v>
      </c>
      <c r="L132" s="39">
        <f t="shared" si="12"/>
        <v>419</v>
      </c>
      <c r="M132" s="39">
        <f t="shared" si="13"/>
        <v>250</v>
      </c>
      <c r="N132">
        <f t="shared" si="14"/>
        <v>0</v>
      </c>
      <c r="O132" s="1">
        <v>2004</v>
      </c>
      <c r="P132" s="102">
        <v>39295</v>
      </c>
      <c r="Q132" s="132">
        <v>5</v>
      </c>
    </row>
    <row r="133" spans="1:17" x14ac:dyDescent="0.25">
      <c r="A133" t="s">
        <v>300</v>
      </c>
      <c r="B133" s="1" t="s">
        <v>272</v>
      </c>
      <c r="C133" s="2" t="s">
        <v>273</v>
      </c>
      <c r="D133" s="103">
        <v>120900</v>
      </c>
      <c r="E133" s="101">
        <v>2867</v>
      </c>
      <c r="F133" s="104">
        <v>65211</v>
      </c>
      <c r="G133" s="3">
        <v>40</v>
      </c>
      <c r="H133" s="3">
        <v>150</v>
      </c>
      <c r="I133" s="12">
        <v>90</v>
      </c>
      <c r="J133" s="1">
        <v>0</v>
      </c>
      <c r="K133" s="1">
        <v>0</v>
      </c>
      <c r="L133" s="39">
        <f t="shared" si="12"/>
        <v>90</v>
      </c>
      <c r="M133" s="39">
        <f t="shared" si="13"/>
        <v>150</v>
      </c>
      <c r="N133">
        <f t="shared" si="14"/>
        <v>1</v>
      </c>
      <c r="O133" s="1">
        <v>2008</v>
      </c>
      <c r="P133" s="102">
        <v>39356</v>
      </c>
      <c r="Q133" s="132">
        <v>5</v>
      </c>
    </row>
    <row r="134" spans="1:17" x14ac:dyDescent="0.25">
      <c r="A134" t="s">
        <v>300</v>
      </c>
      <c r="B134" s="1" t="s">
        <v>274</v>
      </c>
      <c r="C134" s="2" t="s">
        <v>275</v>
      </c>
      <c r="D134" s="103">
        <v>0</v>
      </c>
      <c r="E134" s="101">
        <v>0</v>
      </c>
      <c r="F134" s="104">
        <v>26626</v>
      </c>
      <c r="G134" s="3">
        <v>3674</v>
      </c>
      <c r="H134" s="3">
        <v>82</v>
      </c>
      <c r="I134" s="12">
        <v>61</v>
      </c>
      <c r="J134" s="1">
        <v>0</v>
      </c>
      <c r="K134" s="1">
        <v>0</v>
      </c>
      <c r="L134" s="39">
        <f t="shared" si="12"/>
        <v>61</v>
      </c>
      <c r="M134" s="39">
        <f t="shared" si="13"/>
        <v>82</v>
      </c>
      <c r="N134">
        <f t="shared" si="14"/>
        <v>1</v>
      </c>
      <c r="O134" s="1">
        <v>2008</v>
      </c>
      <c r="P134" s="102">
        <v>39356</v>
      </c>
      <c r="Q134" s="132">
        <v>5</v>
      </c>
    </row>
    <row r="135" spans="1:17" x14ac:dyDescent="0.25">
      <c r="A135" t="s">
        <v>300</v>
      </c>
      <c r="B135" s="1" t="s">
        <v>284</v>
      </c>
      <c r="C135" s="2" t="s">
        <v>285</v>
      </c>
      <c r="D135" s="103">
        <v>29858</v>
      </c>
      <c r="E135" s="101">
        <v>71810</v>
      </c>
      <c r="F135" s="104">
        <v>28239</v>
      </c>
      <c r="G135" s="3">
        <v>4426</v>
      </c>
      <c r="H135" s="3">
        <v>56</v>
      </c>
      <c r="I135" s="12">
        <v>40</v>
      </c>
      <c r="J135" s="1">
        <v>0</v>
      </c>
      <c r="K135" s="1">
        <v>0</v>
      </c>
      <c r="L135" s="39">
        <f t="shared" si="12"/>
        <v>40</v>
      </c>
      <c r="M135" s="39">
        <f t="shared" si="13"/>
        <v>56</v>
      </c>
      <c r="N135">
        <f t="shared" si="14"/>
        <v>1</v>
      </c>
      <c r="O135" s="1">
        <v>2008</v>
      </c>
      <c r="P135" s="102">
        <v>39356</v>
      </c>
      <c r="Q135" s="132">
        <v>5</v>
      </c>
    </row>
    <row r="136" spans="1:17" x14ac:dyDescent="0.25">
      <c r="A136" t="s">
        <v>300</v>
      </c>
      <c r="B136" s="1" t="s">
        <v>276</v>
      </c>
      <c r="C136" s="2" t="s">
        <v>277</v>
      </c>
      <c r="D136" s="103">
        <v>28139</v>
      </c>
      <c r="E136" s="40">
        <v>714</v>
      </c>
      <c r="F136" s="104">
        <v>28139</v>
      </c>
      <c r="G136" s="3">
        <v>714</v>
      </c>
      <c r="H136" s="3">
        <v>25</v>
      </c>
      <c r="I136" s="12">
        <v>46</v>
      </c>
      <c r="J136" s="1">
        <v>0</v>
      </c>
      <c r="K136" s="1">
        <v>0</v>
      </c>
      <c r="L136" s="39">
        <f t="shared" si="12"/>
        <v>46</v>
      </c>
      <c r="M136" s="39">
        <f t="shared" si="13"/>
        <v>25</v>
      </c>
      <c r="N136">
        <f t="shared" si="14"/>
        <v>0</v>
      </c>
      <c r="O136" s="1">
        <v>2006</v>
      </c>
      <c r="P136" s="102">
        <v>38899</v>
      </c>
      <c r="Q136" s="132">
        <v>6</v>
      </c>
    </row>
    <row r="137" spans="1:17" x14ac:dyDescent="0.25">
      <c r="A137" t="s">
        <v>300</v>
      </c>
      <c r="B137" s="1" t="s">
        <v>286</v>
      </c>
      <c r="C137" s="2" t="s">
        <v>287</v>
      </c>
      <c r="D137" s="103">
        <v>193052</v>
      </c>
      <c r="E137" s="101">
        <v>14201</v>
      </c>
      <c r="F137" s="104">
        <v>193052</v>
      </c>
      <c r="G137" s="3">
        <v>14201</v>
      </c>
      <c r="H137" s="3">
        <v>200</v>
      </c>
      <c r="I137" s="12">
        <v>50</v>
      </c>
      <c r="J137" s="1">
        <v>0</v>
      </c>
      <c r="K137" s="1">
        <v>0</v>
      </c>
      <c r="L137" s="39">
        <f t="shared" si="12"/>
        <v>50</v>
      </c>
      <c r="M137" s="39">
        <f t="shared" si="13"/>
        <v>200</v>
      </c>
      <c r="N137">
        <f t="shared" si="14"/>
        <v>1</v>
      </c>
      <c r="O137" s="1">
        <v>2006</v>
      </c>
      <c r="P137" s="102">
        <v>38961</v>
      </c>
      <c r="Q137" s="132">
        <v>6</v>
      </c>
    </row>
    <row r="138" spans="1:17" x14ac:dyDescent="0.25">
      <c r="A138" t="s">
        <v>300</v>
      </c>
      <c r="B138" s="1" t="s">
        <v>294</v>
      </c>
      <c r="C138" s="2" t="s">
        <v>295</v>
      </c>
      <c r="D138" s="103">
        <v>82259</v>
      </c>
      <c r="E138" s="101">
        <v>10423</v>
      </c>
      <c r="F138" s="104">
        <v>61893</v>
      </c>
      <c r="G138" s="3">
        <v>9593</v>
      </c>
      <c r="H138" s="3">
        <v>150</v>
      </c>
      <c r="I138" s="12">
        <v>108</v>
      </c>
      <c r="J138" s="1">
        <v>0</v>
      </c>
      <c r="K138" s="1">
        <v>0</v>
      </c>
      <c r="L138" s="39">
        <f t="shared" si="12"/>
        <v>108</v>
      </c>
      <c r="M138" s="39">
        <f t="shared" si="13"/>
        <v>150</v>
      </c>
      <c r="N138">
        <f t="shared" si="14"/>
        <v>1</v>
      </c>
      <c r="O138" s="1">
        <v>2006</v>
      </c>
      <c r="P138" s="102">
        <v>38930</v>
      </c>
      <c r="Q138" s="132">
        <v>6</v>
      </c>
    </row>
    <row r="139" spans="1:17" x14ac:dyDescent="0.25">
      <c r="A139" t="s">
        <v>300</v>
      </c>
      <c r="B139" s="1" t="s">
        <v>296</v>
      </c>
      <c r="C139" s="2" t="s">
        <v>297</v>
      </c>
      <c r="D139" s="103">
        <v>474196</v>
      </c>
      <c r="E139" s="101">
        <v>25258</v>
      </c>
      <c r="F139" s="104">
        <v>474196</v>
      </c>
      <c r="G139" s="3">
        <v>25258</v>
      </c>
      <c r="H139" s="3">
        <v>202</v>
      </c>
      <c r="I139" s="12">
        <v>158</v>
      </c>
      <c r="J139" s="1">
        <v>25</v>
      </c>
      <c r="K139" s="1">
        <v>15</v>
      </c>
      <c r="L139" s="39">
        <f t="shared" si="12"/>
        <v>173</v>
      </c>
      <c r="M139" s="39">
        <f t="shared" si="13"/>
        <v>227</v>
      </c>
      <c r="N139">
        <f t="shared" si="14"/>
        <v>1</v>
      </c>
      <c r="O139" s="1">
        <v>2006</v>
      </c>
      <c r="P139" s="102">
        <v>38961</v>
      </c>
      <c r="Q139" s="132">
        <v>6</v>
      </c>
    </row>
    <row r="140" spans="1:17" x14ac:dyDescent="0.25">
      <c r="A140" t="s">
        <v>300</v>
      </c>
      <c r="B140" s="1" t="s">
        <v>266</v>
      </c>
      <c r="C140" s="2" t="s">
        <v>267</v>
      </c>
      <c r="D140" s="103">
        <v>29877</v>
      </c>
      <c r="E140" s="101">
        <v>2788</v>
      </c>
      <c r="F140" s="104">
        <v>29877</v>
      </c>
      <c r="G140" s="3">
        <v>2788</v>
      </c>
      <c r="H140" s="3">
        <v>150</v>
      </c>
      <c r="I140" s="12">
        <v>130</v>
      </c>
      <c r="J140" s="1">
        <v>0</v>
      </c>
      <c r="K140" s="1">
        <v>0</v>
      </c>
      <c r="L140" s="39">
        <f t="shared" si="12"/>
        <v>130</v>
      </c>
      <c r="M140" s="39">
        <f t="shared" si="13"/>
        <v>150</v>
      </c>
      <c r="N140">
        <f t="shared" si="14"/>
        <v>1</v>
      </c>
      <c r="O140" s="1">
        <v>2005</v>
      </c>
      <c r="P140" s="102">
        <v>38534</v>
      </c>
      <c r="Q140" s="132">
        <v>7</v>
      </c>
    </row>
    <row r="141" spans="1:17" x14ac:dyDescent="0.25">
      <c r="A141" t="s">
        <v>300</v>
      </c>
      <c r="B141" s="1" t="s">
        <v>280</v>
      </c>
      <c r="C141" s="2" t="s">
        <v>281</v>
      </c>
      <c r="D141" s="104">
        <v>85200</v>
      </c>
      <c r="E141" s="101">
        <v>12805</v>
      </c>
      <c r="F141" s="104">
        <v>71415</v>
      </c>
      <c r="G141" s="3">
        <v>2816</v>
      </c>
      <c r="H141" s="3">
        <v>64</v>
      </c>
      <c r="I141" s="12">
        <v>71</v>
      </c>
      <c r="J141" s="1">
        <v>0</v>
      </c>
      <c r="K141" s="1">
        <v>0</v>
      </c>
      <c r="L141" s="39">
        <f t="shared" si="12"/>
        <v>71</v>
      </c>
      <c r="M141" s="39">
        <f t="shared" si="13"/>
        <v>64</v>
      </c>
      <c r="N141">
        <f t="shared" si="14"/>
        <v>0</v>
      </c>
      <c r="O141" s="1">
        <v>2005</v>
      </c>
      <c r="P141" s="102">
        <v>38596</v>
      </c>
      <c r="Q141" s="132">
        <v>7</v>
      </c>
    </row>
    <row r="142" spans="1:17" x14ac:dyDescent="0.25">
      <c r="A142" t="s">
        <v>300</v>
      </c>
      <c r="B142" s="1" t="s">
        <v>292</v>
      </c>
      <c r="C142" s="2" t="s">
        <v>293</v>
      </c>
      <c r="D142" s="103">
        <v>78196</v>
      </c>
      <c r="E142" s="101">
        <v>13925</v>
      </c>
      <c r="F142" s="104">
        <v>78196</v>
      </c>
      <c r="G142" s="3">
        <v>13925</v>
      </c>
      <c r="H142" s="3">
        <v>80</v>
      </c>
      <c r="I142" s="12">
        <v>70</v>
      </c>
      <c r="J142" s="1">
        <v>0</v>
      </c>
      <c r="K142" s="1">
        <v>0</v>
      </c>
      <c r="L142" s="39">
        <f t="shared" si="12"/>
        <v>70</v>
      </c>
      <c r="M142" s="39">
        <f t="shared" si="13"/>
        <v>80</v>
      </c>
      <c r="N142">
        <f t="shared" si="14"/>
        <v>1</v>
      </c>
      <c r="O142" s="1">
        <v>2005</v>
      </c>
      <c r="P142" s="102">
        <v>38596</v>
      </c>
      <c r="Q142" s="132">
        <v>7</v>
      </c>
    </row>
    <row r="143" spans="1:17" x14ac:dyDescent="0.25">
      <c r="A143" t="s">
        <v>300</v>
      </c>
      <c r="B143" s="1" t="s">
        <v>290</v>
      </c>
      <c r="C143" s="2" t="s">
        <v>291</v>
      </c>
      <c r="D143" s="103">
        <v>186348</v>
      </c>
      <c r="E143" s="101">
        <v>94367</v>
      </c>
      <c r="F143" s="104">
        <v>126424</v>
      </c>
      <c r="G143" s="3">
        <v>8034</v>
      </c>
      <c r="H143" s="3">
        <v>304</v>
      </c>
      <c r="I143" s="12">
        <v>329</v>
      </c>
      <c r="J143" s="1">
        <v>0</v>
      </c>
      <c r="K143" s="1">
        <v>0</v>
      </c>
      <c r="L143" s="39">
        <f t="shared" si="12"/>
        <v>329</v>
      </c>
      <c r="M143" s="39">
        <f t="shared" si="13"/>
        <v>304</v>
      </c>
      <c r="N143">
        <f t="shared" si="14"/>
        <v>0</v>
      </c>
      <c r="O143" s="1">
        <v>2005</v>
      </c>
      <c r="P143" s="102">
        <v>38292</v>
      </c>
      <c r="Q143" s="132">
        <v>8</v>
      </c>
    </row>
    <row r="144" spans="1:17" x14ac:dyDescent="0.25">
      <c r="A144" t="s">
        <v>300</v>
      </c>
      <c r="B144" s="1" t="s">
        <v>270</v>
      </c>
      <c r="C144" s="2" t="s">
        <v>271</v>
      </c>
      <c r="D144" s="103">
        <v>21816</v>
      </c>
      <c r="E144" s="40">
        <v>566</v>
      </c>
      <c r="F144" s="104">
        <v>21816</v>
      </c>
      <c r="G144" s="3">
        <v>566</v>
      </c>
      <c r="H144" s="3">
        <v>50</v>
      </c>
      <c r="I144" s="12">
        <v>123</v>
      </c>
      <c r="J144" s="1">
        <v>0</v>
      </c>
      <c r="K144" s="1">
        <v>0</v>
      </c>
      <c r="L144" s="39">
        <f t="shared" si="12"/>
        <v>123</v>
      </c>
      <c r="M144" s="39">
        <f t="shared" si="13"/>
        <v>50</v>
      </c>
      <c r="N144">
        <f t="shared" si="14"/>
        <v>0</v>
      </c>
      <c r="O144" s="1">
        <v>2003</v>
      </c>
      <c r="P144" s="105">
        <v>37865</v>
      </c>
      <c r="Q144" s="132">
        <v>9</v>
      </c>
    </row>
    <row r="145" spans="1:17" x14ac:dyDescent="0.25">
      <c r="A145" t="s">
        <v>300</v>
      </c>
      <c r="B145" s="1" t="s">
        <v>278</v>
      </c>
      <c r="C145" s="2" t="s">
        <v>279</v>
      </c>
      <c r="D145" s="103">
        <v>328050</v>
      </c>
      <c r="E145" s="101">
        <v>7698</v>
      </c>
      <c r="F145" s="104">
        <v>297764</v>
      </c>
      <c r="G145" s="3">
        <v>6210</v>
      </c>
      <c r="H145" s="3">
        <v>150</v>
      </c>
      <c r="I145" s="12">
        <v>245</v>
      </c>
      <c r="J145" s="1">
        <v>0</v>
      </c>
      <c r="K145" s="1">
        <v>0</v>
      </c>
      <c r="L145" s="39">
        <f t="shared" si="12"/>
        <v>245</v>
      </c>
      <c r="M145" s="39">
        <f t="shared" si="13"/>
        <v>150</v>
      </c>
      <c r="N145">
        <f t="shared" si="14"/>
        <v>0</v>
      </c>
      <c r="O145" s="1">
        <v>2004</v>
      </c>
      <c r="P145" s="102">
        <v>37926</v>
      </c>
      <c r="Q145" s="132">
        <v>9</v>
      </c>
    </row>
    <row r="146" spans="1:17" x14ac:dyDescent="0.25">
      <c r="A146" t="s">
        <v>300</v>
      </c>
      <c r="B146" s="1" t="s">
        <v>282</v>
      </c>
      <c r="C146" s="2" t="s">
        <v>283</v>
      </c>
      <c r="D146" s="3">
        <v>15903</v>
      </c>
      <c r="E146" s="101">
        <v>54603</v>
      </c>
      <c r="F146" s="3">
        <v>15903</v>
      </c>
      <c r="G146" s="3">
        <v>54603</v>
      </c>
      <c r="H146" s="3">
        <v>50</v>
      </c>
      <c r="I146" s="12">
        <v>60</v>
      </c>
      <c r="J146" s="1">
        <v>0</v>
      </c>
      <c r="K146" s="1">
        <v>0</v>
      </c>
      <c r="L146" s="39">
        <f t="shared" si="12"/>
        <v>60</v>
      </c>
      <c r="M146" s="39">
        <f t="shared" si="13"/>
        <v>50</v>
      </c>
      <c r="N146">
        <f t="shared" si="14"/>
        <v>0</v>
      </c>
      <c r="O146" s="1">
        <v>2002</v>
      </c>
      <c r="P146" s="102">
        <v>36678</v>
      </c>
      <c r="Q146" s="132">
        <v>12</v>
      </c>
    </row>
    <row r="147" spans="1:17" x14ac:dyDescent="0.25">
      <c r="A147" t="s">
        <v>339</v>
      </c>
      <c r="B147" s="41" t="s">
        <v>305</v>
      </c>
      <c r="C147" s="108" t="s">
        <v>306</v>
      </c>
      <c r="D147" s="110">
        <v>300032</v>
      </c>
      <c r="E147" s="110">
        <v>111591</v>
      </c>
      <c r="F147" s="110">
        <v>197252</v>
      </c>
      <c r="G147" s="110">
        <v>14333</v>
      </c>
      <c r="H147" s="41">
        <v>390</v>
      </c>
      <c r="I147" s="41">
        <v>192</v>
      </c>
      <c r="J147" s="41">
        <v>0</v>
      </c>
      <c r="K147" s="41">
        <v>0</v>
      </c>
      <c r="L147" s="39">
        <f t="shared" si="12"/>
        <v>192</v>
      </c>
      <c r="M147" s="39">
        <f t="shared" si="13"/>
        <v>390</v>
      </c>
      <c r="N147">
        <f t="shared" si="14"/>
        <v>1</v>
      </c>
      <c r="O147" s="41">
        <v>2009</v>
      </c>
      <c r="P147" s="107">
        <v>39783</v>
      </c>
      <c r="Q147" s="133">
        <v>4</v>
      </c>
    </row>
    <row r="148" spans="1:17" x14ac:dyDescent="0.25">
      <c r="A148" t="s">
        <v>339</v>
      </c>
      <c r="B148" s="41" t="s">
        <v>323</v>
      </c>
      <c r="C148" s="108" t="s">
        <v>324</v>
      </c>
      <c r="D148" s="114">
        <v>168853</v>
      </c>
      <c r="E148" s="114">
        <v>21879</v>
      </c>
      <c r="F148" s="114">
        <v>168853</v>
      </c>
      <c r="G148" s="114">
        <v>21879</v>
      </c>
      <c r="H148" s="115">
        <v>125</v>
      </c>
      <c r="I148" s="115">
        <v>172</v>
      </c>
      <c r="J148" s="41">
        <v>0</v>
      </c>
      <c r="K148" s="41">
        <v>0</v>
      </c>
      <c r="L148" s="39">
        <f t="shared" si="12"/>
        <v>172</v>
      </c>
      <c r="M148" s="39">
        <f t="shared" si="13"/>
        <v>125</v>
      </c>
      <c r="N148">
        <f t="shared" si="14"/>
        <v>0</v>
      </c>
      <c r="O148" s="41">
        <v>2001</v>
      </c>
      <c r="P148" s="107">
        <v>39630</v>
      </c>
      <c r="Q148" s="133">
        <v>4</v>
      </c>
    </row>
    <row r="149" spans="1:17" x14ac:dyDescent="0.25">
      <c r="A149" t="s">
        <v>339</v>
      </c>
      <c r="B149" s="41" t="s">
        <v>331</v>
      </c>
      <c r="C149" s="108" t="s">
        <v>332</v>
      </c>
      <c r="D149" s="114">
        <v>203767</v>
      </c>
      <c r="E149" s="114">
        <v>26830</v>
      </c>
      <c r="F149" s="114">
        <v>203767</v>
      </c>
      <c r="G149" s="114">
        <v>26830</v>
      </c>
      <c r="H149" s="115">
        <v>0</v>
      </c>
      <c r="I149" s="115">
        <v>0</v>
      </c>
      <c r="J149" s="41">
        <v>70</v>
      </c>
      <c r="K149" s="41">
        <v>65</v>
      </c>
      <c r="L149" s="39">
        <f t="shared" si="12"/>
        <v>65</v>
      </c>
      <c r="M149" s="39">
        <f t="shared" si="13"/>
        <v>70</v>
      </c>
      <c r="N149">
        <f t="shared" si="14"/>
        <v>1</v>
      </c>
      <c r="O149" s="41">
        <v>2008</v>
      </c>
      <c r="P149" s="107">
        <v>39630</v>
      </c>
      <c r="Q149" s="133">
        <v>4</v>
      </c>
    </row>
    <row r="150" spans="1:17" x14ac:dyDescent="0.25">
      <c r="A150" t="s">
        <v>339</v>
      </c>
      <c r="B150" s="41" t="s">
        <v>333</v>
      </c>
      <c r="C150" s="108" t="s">
        <v>334</v>
      </c>
      <c r="D150" s="114">
        <v>230125</v>
      </c>
      <c r="E150" s="114">
        <v>36992</v>
      </c>
      <c r="F150" s="114">
        <v>230125</v>
      </c>
      <c r="G150" s="114">
        <v>35496</v>
      </c>
      <c r="H150" s="115">
        <v>250</v>
      </c>
      <c r="I150" s="115">
        <v>190</v>
      </c>
      <c r="J150" s="41">
        <v>0</v>
      </c>
      <c r="K150" s="41">
        <v>0</v>
      </c>
      <c r="L150" s="39">
        <f t="shared" si="12"/>
        <v>190</v>
      </c>
      <c r="M150" s="39">
        <f t="shared" si="13"/>
        <v>250</v>
      </c>
      <c r="N150">
        <f t="shared" si="14"/>
        <v>1</v>
      </c>
      <c r="O150" s="41">
        <v>2009</v>
      </c>
      <c r="P150" s="107">
        <v>39753</v>
      </c>
      <c r="Q150" s="133">
        <v>4</v>
      </c>
    </row>
    <row r="151" spans="1:17" x14ac:dyDescent="0.25">
      <c r="A151" t="s">
        <v>339</v>
      </c>
      <c r="B151" s="41" t="s">
        <v>309</v>
      </c>
      <c r="C151" s="108" t="s">
        <v>310</v>
      </c>
      <c r="D151" s="110">
        <v>39760</v>
      </c>
      <c r="E151" s="110">
        <v>8360</v>
      </c>
      <c r="F151" s="110">
        <v>39171</v>
      </c>
      <c r="G151" s="110">
        <v>8349</v>
      </c>
      <c r="H151" s="41">
        <v>30</v>
      </c>
      <c r="I151" s="113">
        <v>29</v>
      </c>
      <c r="J151" s="113">
        <v>0</v>
      </c>
      <c r="K151" s="41">
        <v>0</v>
      </c>
      <c r="L151" s="39">
        <f t="shared" si="12"/>
        <v>29</v>
      </c>
      <c r="M151" s="39">
        <f t="shared" si="13"/>
        <v>30</v>
      </c>
      <c r="N151">
        <f t="shared" si="14"/>
        <v>1</v>
      </c>
      <c r="O151" s="41">
        <v>2007</v>
      </c>
      <c r="P151" s="107">
        <v>39114</v>
      </c>
      <c r="Q151" s="133">
        <v>5</v>
      </c>
    </row>
    <row r="152" spans="1:17" x14ac:dyDescent="0.25">
      <c r="A152" t="s">
        <v>339</v>
      </c>
      <c r="B152" s="41" t="s">
        <v>321</v>
      </c>
      <c r="C152" s="108" t="s">
        <v>322</v>
      </c>
      <c r="D152" s="110">
        <v>37370</v>
      </c>
      <c r="E152" s="110">
        <v>5240</v>
      </c>
      <c r="F152" s="110">
        <v>34036</v>
      </c>
      <c r="G152" s="110">
        <v>4127</v>
      </c>
      <c r="H152" s="41">
        <v>25</v>
      </c>
      <c r="I152" s="41">
        <v>25</v>
      </c>
      <c r="J152" s="41">
        <v>0</v>
      </c>
      <c r="K152" s="41">
        <v>0</v>
      </c>
      <c r="L152" s="39">
        <f t="shared" si="12"/>
        <v>25</v>
      </c>
      <c r="M152" s="39">
        <f t="shared" si="13"/>
        <v>25</v>
      </c>
      <c r="N152">
        <f t="shared" si="14"/>
        <v>1</v>
      </c>
      <c r="O152" s="41">
        <v>2007</v>
      </c>
      <c r="P152" s="107">
        <v>39114</v>
      </c>
      <c r="Q152" s="133">
        <v>5</v>
      </c>
    </row>
    <row r="153" spans="1:17" x14ac:dyDescent="0.25">
      <c r="A153" t="s">
        <v>339</v>
      </c>
      <c r="B153" s="41" t="s">
        <v>325</v>
      </c>
      <c r="C153" s="108" t="s">
        <v>326</v>
      </c>
      <c r="D153" s="114">
        <v>50075</v>
      </c>
      <c r="E153" s="114">
        <v>10534</v>
      </c>
      <c r="F153" s="114">
        <v>40647</v>
      </c>
      <c r="G153" s="114">
        <v>9213</v>
      </c>
      <c r="H153" s="115">
        <v>36</v>
      </c>
      <c r="I153" s="115">
        <v>36</v>
      </c>
      <c r="J153" s="41">
        <v>0</v>
      </c>
      <c r="K153" s="41">
        <v>0</v>
      </c>
      <c r="L153" s="39">
        <f t="shared" si="12"/>
        <v>36</v>
      </c>
      <c r="M153" s="39">
        <f t="shared" si="13"/>
        <v>36</v>
      </c>
      <c r="N153">
        <f t="shared" si="14"/>
        <v>1</v>
      </c>
      <c r="O153" s="41">
        <v>2007</v>
      </c>
      <c r="P153" s="107">
        <v>39264</v>
      </c>
      <c r="Q153" s="133">
        <v>5</v>
      </c>
    </row>
    <row r="154" spans="1:17" x14ac:dyDescent="0.25">
      <c r="A154" t="s">
        <v>339</v>
      </c>
      <c r="B154" s="41" t="s">
        <v>335</v>
      </c>
      <c r="C154" s="108" t="s">
        <v>336</v>
      </c>
      <c r="D154" s="110">
        <v>128174</v>
      </c>
      <c r="E154" s="110">
        <v>6781</v>
      </c>
      <c r="F154" s="110">
        <v>128174</v>
      </c>
      <c r="G154" s="110">
        <v>6781</v>
      </c>
      <c r="H154" s="41">
        <v>100</v>
      </c>
      <c r="I154" s="41">
        <v>137</v>
      </c>
      <c r="J154" s="41">
        <v>0</v>
      </c>
      <c r="K154" s="41">
        <v>0</v>
      </c>
      <c r="L154" s="39">
        <f t="shared" si="12"/>
        <v>137</v>
      </c>
      <c r="M154" s="39">
        <f t="shared" si="13"/>
        <v>100</v>
      </c>
      <c r="N154">
        <f t="shared" si="14"/>
        <v>0</v>
      </c>
      <c r="O154" s="41">
        <v>2007</v>
      </c>
      <c r="P154" s="107">
        <v>39264</v>
      </c>
      <c r="Q154" s="133">
        <v>5</v>
      </c>
    </row>
    <row r="155" spans="1:17" x14ac:dyDescent="0.25">
      <c r="A155" t="s">
        <v>339</v>
      </c>
      <c r="B155" s="41" t="s">
        <v>313</v>
      </c>
      <c r="C155" s="108" t="s">
        <v>314</v>
      </c>
      <c r="D155" s="110">
        <v>151504</v>
      </c>
      <c r="E155" s="110">
        <v>19438</v>
      </c>
      <c r="F155" s="110">
        <v>151504</v>
      </c>
      <c r="G155" s="110">
        <v>19438</v>
      </c>
      <c r="H155" s="41">
        <v>80</v>
      </c>
      <c r="I155" s="41">
        <v>101</v>
      </c>
      <c r="J155" s="41">
        <v>0</v>
      </c>
      <c r="K155" s="41">
        <v>0</v>
      </c>
      <c r="L155" s="39">
        <f t="shared" si="12"/>
        <v>101</v>
      </c>
      <c r="M155" s="39">
        <f t="shared" si="13"/>
        <v>80</v>
      </c>
      <c r="N155">
        <f t="shared" si="14"/>
        <v>0</v>
      </c>
      <c r="O155" s="41">
        <v>2006</v>
      </c>
      <c r="P155" s="107">
        <v>38930</v>
      </c>
      <c r="Q155" s="133">
        <v>6</v>
      </c>
    </row>
    <row r="156" spans="1:17" x14ac:dyDescent="0.25">
      <c r="A156" t="s">
        <v>339</v>
      </c>
      <c r="B156" s="41" t="s">
        <v>317</v>
      </c>
      <c r="C156" s="108" t="s">
        <v>318</v>
      </c>
      <c r="D156" s="110">
        <v>48743</v>
      </c>
      <c r="E156" s="110">
        <v>11623</v>
      </c>
      <c r="F156" s="110">
        <v>46508</v>
      </c>
      <c r="G156" s="110">
        <v>11495</v>
      </c>
      <c r="H156" s="41">
        <v>60</v>
      </c>
      <c r="I156" s="113">
        <v>77</v>
      </c>
      <c r="J156" s="41">
        <v>0</v>
      </c>
      <c r="K156" s="41">
        <v>0</v>
      </c>
      <c r="L156" s="39">
        <f t="shared" si="12"/>
        <v>77</v>
      </c>
      <c r="M156" s="39">
        <f t="shared" si="13"/>
        <v>60</v>
      </c>
      <c r="N156">
        <f t="shared" si="14"/>
        <v>0</v>
      </c>
      <c r="O156" s="41">
        <v>2006</v>
      </c>
      <c r="P156" s="107">
        <v>38930</v>
      </c>
      <c r="Q156" s="133">
        <v>6</v>
      </c>
    </row>
    <row r="157" spans="1:17" x14ac:dyDescent="0.25">
      <c r="A157" t="s">
        <v>339</v>
      </c>
      <c r="B157" s="41" t="s">
        <v>329</v>
      </c>
      <c r="C157" s="108" t="s">
        <v>330</v>
      </c>
      <c r="D157" s="114">
        <v>54630</v>
      </c>
      <c r="E157" s="114">
        <v>24010</v>
      </c>
      <c r="F157" s="114">
        <v>54630</v>
      </c>
      <c r="G157" s="114">
        <v>24010</v>
      </c>
      <c r="H157" s="115">
        <v>125</v>
      </c>
      <c r="I157" s="115">
        <v>109</v>
      </c>
      <c r="J157" s="41">
        <v>0</v>
      </c>
      <c r="K157" s="41">
        <v>0</v>
      </c>
      <c r="L157" s="39">
        <f t="shared" si="12"/>
        <v>109</v>
      </c>
      <c r="M157" s="39">
        <f t="shared" si="13"/>
        <v>125</v>
      </c>
      <c r="N157">
        <f t="shared" si="14"/>
        <v>1</v>
      </c>
      <c r="O157" s="41">
        <v>2006</v>
      </c>
      <c r="P157" s="107">
        <v>38899</v>
      </c>
      <c r="Q157" s="133">
        <v>6</v>
      </c>
    </row>
    <row r="158" spans="1:17" x14ac:dyDescent="0.25">
      <c r="A158" t="s">
        <v>339</v>
      </c>
      <c r="B158" s="41" t="s">
        <v>301</v>
      </c>
      <c r="C158" s="108" t="s">
        <v>302</v>
      </c>
      <c r="D158" s="109">
        <v>53506</v>
      </c>
      <c r="E158" s="109">
        <v>4750</v>
      </c>
      <c r="F158" s="109">
        <v>53380</v>
      </c>
      <c r="G158" s="109">
        <v>4509</v>
      </c>
      <c r="H158" s="111">
        <v>60</v>
      </c>
      <c r="I158" s="111">
        <v>121</v>
      </c>
      <c r="J158" s="41">
        <v>0</v>
      </c>
      <c r="K158" s="41">
        <v>0</v>
      </c>
      <c r="L158" s="39">
        <f t="shared" si="12"/>
        <v>121</v>
      </c>
      <c r="M158" s="39">
        <f t="shared" si="13"/>
        <v>60</v>
      </c>
      <c r="N158">
        <f t="shared" si="14"/>
        <v>0</v>
      </c>
      <c r="O158" s="41">
        <v>2006</v>
      </c>
      <c r="P158" s="107">
        <v>38626</v>
      </c>
      <c r="Q158" s="133">
        <v>7</v>
      </c>
    </row>
    <row r="159" spans="1:17" x14ac:dyDescent="0.25">
      <c r="A159" t="s">
        <v>339</v>
      </c>
      <c r="B159" s="41" t="s">
        <v>315</v>
      </c>
      <c r="C159" s="108" t="s">
        <v>316</v>
      </c>
      <c r="D159" s="110">
        <v>52984</v>
      </c>
      <c r="E159" s="110">
        <v>8289</v>
      </c>
      <c r="F159" s="110">
        <v>50857</v>
      </c>
      <c r="G159" s="110">
        <v>7853</v>
      </c>
      <c r="H159" s="41">
        <v>60</v>
      </c>
      <c r="I159" s="111">
        <v>90</v>
      </c>
      <c r="J159" s="41">
        <v>0</v>
      </c>
      <c r="K159" s="41">
        <v>0</v>
      </c>
      <c r="L159" s="39">
        <f t="shared" si="12"/>
        <v>90</v>
      </c>
      <c r="M159" s="39">
        <f t="shared" si="13"/>
        <v>60</v>
      </c>
      <c r="N159">
        <f t="shared" si="14"/>
        <v>0</v>
      </c>
      <c r="O159" s="41">
        <v>2006</v>
      </c>
      <c r="P159" s="107">
        <v>38626</v>
      </c>
      <c r="Q159" s="133">
        <v>7</v>
      </c>
    </row>
    <row r="160" spans="1:17" x14ac:dyDescent="0.25">
      <c r="A160" t="s">
        <v>339</v>
      </c>
      <c r="B160" s="41" t="s">
        <v>327</v>
      </c>
      <c r="C160" s="108" t="s">
        <v>328</v>
      </c>
      <c r="D160" s="114">
        <v>375847</v>
      </c>
      <c r="E160" s="114">
        <v>131741</v>
      </c>
      <c r="F160" s="114">
        <v>206795</v>
      </c>
      <c r="G160" s="114">
        <v>33251</v>
      </c>
      <c r="H160" s="115">
        <v>210</v>
      </c>
      <c r="I160" s="115">
        <v>228</v>
      </c>
      <c r="J160" s="41">
        <v>0</v>
      </c>
      <c r="K160" s="41">
        <v>0</v>
      </c>
      <c r="L160" s="39">
        <f t="shared" si="12"/>
        <v>228</v>
      </c>
      <c r="M160" s="39">
        <f t="shared" si="13"/>
        <v>210</v>
      </c>
      <c r="N160">
        <f t="shared" si="14"/>
        <v>0</v>
      </c>
      <c r="O160" s="41">
        <v>2005</v>
      </c>
      <c r="P160" s="107">
        <v>38565</v>
      </c>
      <c r="Q160" s="133">
        <v>7</v>
      </c>
    </row>
    <row r="161" spans="1:17" x14ac:dyDescent="0.25">
      <c r="A161" t="s">
        <v>339</v>
      </c>
      <c r="B161" s="41" t="s">
        <v>307</v>
      </c>
      <c r="C161" s="108" t="s">
        <v>308</v>
      </c>
      <c r="D161" s="110">
        <v>44285</v>
      </c>
      <c r="E161" s="110">
        <v>21123</v>
      </c>
      <c r="F161" s="110">
        <v>42560</v>
      </c>
      <c r="G161" s="110">
        <v>21123</v>
      </c>
      <c r="H161" s="41">
        <v>30</v>
      </c>
      <c r="I161" s="111">
        <v>49</v>
      </c>
      <c r="J161" s="41">
        <v>0</v>
      </c>
      <c r="K161" s="41">
        <v>0</v>
      </c>
      <c r="L161" s="39">
        <f t="shared" si="12"/>
        <v>49</v>
      </c>
      <c r="M161" s="39">
        <f t="shared" si="13"/>
        <v>30</v>
      </c>
      <c r="N161">
        <f t="shared" si="14"/>
        <v>0</v>
      </c>
      <c r="O161" s="41">
        <v>2004</v>
      </c>
      <c r="P161" s="107">
        <v>38169</v>
      </c>
      <c r="Q161" s="133">
        <v>8</v>
      </c>
    </row>
    <row r="162" spans="1:17" x14ac:dyDescent="0.25">
      <c r="A162" t="s">
        <v>339</v>
      </c>
      <c r="B162" s="41" t="s">
        <v>311</v>
      </c>
      <c r="C162" s="108" t="s">
        <v>312</v>
      </c>
      <c r="D162" s="110">
        <v>255753</v>
      </c>
      <c r="E162" s="110">
        <v>37770</v>
      </c>
      <c r="F162" s="110">
        <v>255753</v>
      </c>
      <c r="G162" s="110">
        <v>37770</v>
      </c>
      <c r="H162" s="41">
        <v>115</v>
      </c>
      <c r="I162" s="111">
        <v>214</v>
      </c>
      <c r="J162" s="41">
        <v>0</v>
      </c>
      <c r="K162" s="41">
        <v>0</v>
      </c>
      <c r="L162" s="39">
        <f t="shared" ref="L162:L181" si="15">I162+K162</f>
        <v>214</v>
      </c>
      <c r="M162" s="39">
        <f t="shared" ref="M162:M181" si="16">H162+J162</f>
        <v>115</v>
      </c>
      <c r="N162">
        <f t="shared" ref="N162:N181" si="17">IF(L162&lt;=M162,1,0)</f>
        <v>0</v>
      </c>
      <c r="O162" s="41">
        <v>2004</v>
      </c>
      <c r="P162" s="107">
        <v>38231</v>
      </c>
      <c r="Q162" s="133">
        <v>8</v>
      </c>
    </row>
    <row r="163" spans="1:17" x14ac:dyDescent="0.25">
      <c r="A163" t="s">
        <v>339</v>
      </c>
      <c r="B163" s="41" t="s">
        <v>337</v>
      </c>
      <c r="C163" s="108" t="s">
        <v>338</v>
      </c>
      <c r="D163" s="110">
        <v>32974</v>
      </c>
      <c r="E163" s="110">
        <v>4032</v>
      </c>
      <c r="F163" s="110">
        <v>32019</v>
      </c>
      <c r="G163" s="110">
        <v>3944</v>
      </c>
      <c r="H163" s="41">
        <v>50</v>
      </c>
      <c r="I163" s="41">
        <v>50</v>
      </c>
      <c r="J163" s="41">
        <v>0</v>
      </c>
      <c r="K163" s="41">
        <v>0</v>
      </c>
      <c r="L163" s="39">
        <f t="shared" si="15"/>
        <v>50</v>
      </c>
      <c r="M163" s="39">
        <f t="shared" si="16"/>
        <v>50</v>
      </c>
      <c r="N163">
        <f t="shared" si="17"/>
        <v>1</v>
      </c>
      <c r="O163" s="41">
        <v>2002</v>
      </c>
      <c r="P163" s="107">
        <v>37500</v>
      </c>
      <c r="Q163" s="133">
        <v>10</v>
      </c>
    </row>
    <row r="164" spans="1:17" x14ac:dyDescent="0.25">
      <c r="A164" t="s">
        <v>339</v>
      </c>
      <c r="B164" s="41" t="s">
        <v>319</v>
      </c>
      <c r="C164" s="108" t="s">
        <v>320</v>
      </c>
      <c r="D164" s="110">
        <v>161566</v>
      </c>
      <c r="E164" s="110">
        <v>9898</v>
      </c>
      <c r="F164" s="110">
        <v>161566</v>
      </c>
      <c r="G164" s="110">
        <v>9898</v>
      </c>
      <c r="H164" s="41">
        <v>40</v>
      </c>
      <c r="I164" s="41">
        <v>10</v>
      </c>
      <c r="J164" s="41">
        <v>0</v>
      </c>
      <c r="K164" s="41">
        <v>0</v>
      </c>
      <c r="L164" s="39">
        <f t="shared" si="15"/>
        <v>10</v>
      </c>
      <c r="M164" s="39">
        <f t="shared" si="16"/>
        <v>40</v>
      </c>
      <c r="N164">
        <f t="shared" si="17"/>
        <v>1</v>
      </c>
      <c r="O164" s="41">
        <v>2002</v>
      </c>
      <c r="P164" s="107">
        <v>36739</v>
      </c>
      <c r="Q164" s="133">
        <v>12</v>
      </c>
    </row>
    <row r="165" spans="1:17" x14ac:dyDescent="0.25">
      <c r="A165" t="s">
        <v>339</v>
      </c>
      <c r="B165" s="41" t="s">
        <v>303</v>
      </c>
      <c r="C165" s="108" t="s">
        <v>304</v>
      </c>
      <c r="D165" s="110">
        <v>77253</v>
      </c>
      <c r="E165" s="110">
        <v>10448</v>
      </c>
      <c r="F165" s="110">
        <v>77253</v>
      </c>
      <c r="G165" s="110">
        <v>10448</v>
      </c>
      <c r="H165" s="41">
        <v>0</v>
      </c>
      <c r="I165" s="41">
        <v>0</v>
      </c>
      <c r="J165" s="111">
        <v>100</v>
      </c>
      <c r="K165" s="111">
        <v>77</v>
      </c>
      <c r="L165" s="39">
        <f t="shared" si="15"/>
        <v>77</v>
      </c>
      <c r="M165" s="39">
        <f t="shared" si="16"/>
        <v>100</v>
      </c>
      <c r="N165">
        <f t="shared" si="17"/>
        <v>1</v>
      </c>
      <c r="O165" s="41">
        <v>2003</v>
      </c>
      <c r="P165" s="112">
        <v>30803</v>
      </c>
      <c r="Q165" s="133">
        <v>28</v>
      </c>
    </row>
    <row r="166" spans="1:17" ht="90.75" x14ac:dyDescent="0.25">
      <c r="A166" t="s">
        <v>372</v>
      </c>
      <c r="B166" s="27" t="s">
        <v>340</v>
      </c>
      <c r="C166" s="10" t="s">
        <v>341</v>
      </c>
      <c r="D166" s="12">
        <v>0</v>
      </c>
      <c r="E166" s="13">
        <v>0</v>
      </c>
      <c r="F166" s="12">
        <v>444321</v>
      </c>
      <c r="G166" s="13">
        <v>34757</v>
      </c>
      <c r="H166" s="9">
        <v>800</v>
      </c>
      <c r="I166" s="12">
        <v>1022</v>
      </c>
      <c r="J166" s="12">
        <v>0</v>
      </c>
      <c r="K166" s="9">
        <v>0</v>
      </c>
      <c r="L166" s="39">
        <f t="shared" si="15"/>
        <v>1022</v>
      </c>
      <c r="M166" s="39">
        <f t="shared" si="16"/>
        <v>800</v>
      </c>
      <c r="N166">
        <f t="shared" si="17"/>
        <v>0</v>
      </c>
      <c r="O166" s="15">
        <v>2007</v>
      </c>
      <c r="P166" s="14">
        <v>39326</v>
      </c>
      <c r="Q166" s="119">
        <v>5</v>
      </c>
    </row>
    <row r="167" spans="1:17" x14ac:dyDescent="0.25">
      <c r="A167" t="s">
        <v>372</v>
      </c>
      <c r="B167" s="1" t="s">
        <v>348</v>
      </c>
      <c r="C167" s="2" t="s">
        <v>349</v>
      </c>
      <c r="D167" s="3">
        <v>101425</v>
      </c>
      <c r="E167" s="3">
        <v>8910</v>
      </c>
      <c r="F167" s="3">
        <v>92275</v>
      </c>
      <c r="G167" s="16">
        <v>7466</v>
      </c>
      <c r="H167" s="1">
        <v>100</v>
      </c>
      <c r="I167" s="22">
        <v>130</v>
      </c>
      <c r="J167" s="3">
        <v>0</v>
      </c>
      <c r="K167" s="1">
        <v>0</v>
      </c>
      <c r="L167" s="39">
        <f t="shared" si="15"/>
        <v>130</v>
      </c>
      <c r="M167" s="39">
        <f t="shared" si="16"/>
        <v>100</v>
      </c>
      <c r="N167">
        <f t="shared" si="17"/>
        <v>0</v>
      </c>
      <c r="O167" s="15">
        <v>2007</v>
      </c>
      <c r="P167" s="5">
        <v>39326</v>
      </c>
      <c r="Q167" s="117">
        <v>5</v>
      </c>
    </row>
    <row r="168" spans="1:17" x14ac:dyDescent="0.25">
      <c r="A168" t="s">
        <v>372</v>
      </c>
      <c r="B168" s="9" t="s">
        <v>350</v>
      </c>
      <c r="C168" s="10" t="s">
        <v>351</v>
      </c>
      <c r="D168" s="12">
        <v>561453</v>
      </c>
      <c r="E168" s="13">
        <v>217507</v>
      </c>
      <c r="F168" s="12">
        <v>561453</v>
      </c>
      <c r="G168" s="13">
        <v>217507</v>
      </c>
      <c r="H168" s="9">
        <v>600</v>
      </c>
      <c r="I168" s="22">
        <v>498</v>
      </c>
      <c r="J168" s="12">
        <v>0</v>
      </c>
      <c r="K168" s="9">
        <v>0</v>
      </c>
      <c r="L168" s="39">
        <f t="shared" si="15"/>
        <v>498</v>
      </c>
      <c r="M168" s="39">
        <f t="shared" si="16"/>
        <v>600</v>
      </c>
      <c r="N168">
        <f t="shared" si="17"/>
        <v>1</v>
      </c>
      <c r="O168" s="15">
        <v>2007</v>
      </c>
      <c r="P168" s="14">
        <v>39326</v>
      </c>
      <c r="Q168" s="119">
        <v>5</v>
      </c>
    </row>
    <row r="169" spans="1:17" x14ac:dyDescent="0.25">
      <c r="A169" t="s">
        <v>372</v>
      </c>
      <c r="B169" s="9" t="s">
        <v>356</v>
      </c>
      <c r="C169" s="10" t="s">
        <v>357</v>
      </c>
      <c r="D169" s="12">
        <v>530698</v>
      </c>
      <c r="E169" s="13">
        <v>105020</v>
      </c>
      <c r="F169" s="12">
        <v>527307</v>
      </c>
      <c r="G169" s="13">
        <v>105020</v>
      </c>
      <c r="H169" s="9">
        <v>100</v>
      </c>
      <c r="I169" s="22">
        <v>83</v>
      </c>
      <c r="J169" s="12">
        <v>0</v>
      </c>
      <c r="K169" s="9">
        <v>0</v>
      </c>
      <c r="L169" s="39">
        <f t="shared" si="15"/>
        <v>83</v>
      </c>
      <c r="M169" s="39">
        <f t="shared" si="16"/>
        <v>100</v>
      </c>
      <c r="N169">
        <f t="shared" si="17"/>
        <v>1</v>
      </c>
      <c r="O169" s="15">
        <v>2008</v>
      </c>
      <c r="P169" s="14">
        <v>39387</v>
      </c>
      <c r="Q169" s="119">
        <v>5</v>
      </c>
    </row>
    <row r="170" spans="1:17" x14ac:dyDescent="0.25">
      <c r="A170" t="s">
        <v>372</v>
      </c>
      <c r="B170" s="9" t="s">
        <v>366</v>
      </c>
      <c r="C170" s="10" t="s">
        <v>367</v>
      </c>
      <c r="D170" s="12">
        <v>918317</v>
      </c>
      <c r="E170" s="12">
        <v>516502</v>
      </c>
      <c r="F170" s="12">
        <v>688632</v>
      </c>
      <c r="G170" s="13">
        <v>483993</v>
      </c>
      <c r="H170" s="9">
        <v>365</v>
      </c>
      <c r="I170" s="12">
        <v>539</v>
      </c>
      <c r="J170" s="12">
        <v>0</v>
      </c>
      <c r="K170" s="9">
        <v>0</v>
      </c>
      <c r="L170" s="39">
        <f t="shared" si="15"/>
        <v>539</v>
      </c>
      <c r="M170" s="39">
        <f t="shared" si="16"/>
        <v>365</v>
      </c>
      <c r="N170">
        <f t="shared" si="17"/>
        <v>0</v>
      </c>
      <c r="O170" s="15">
        <v>2007</v>
      </c>
      <c r="P170" s="14">
        <v>39083</v>
      </c>
      <c r="Q170" s="119">
        <v>5</v>
      </c>
    </row>
    <row r="171" spans="1:17" x14ac:dyDescent="0.25">
      <c r="A171" t="s">
        <v>372</v>
      </c>
      <c r="B171" s="9" t="s">
        <v>370</v>
      </c>
      <c r="C171" s="10" t="s">
        <v>371</v>
      </c>
      <c r="D171" s="12">
        <v>0</v>
      </c>
      <c r="E171" s="13">
        <v>0</v>
      </c>
      <c r="F171" s="12">
        <v>207981</v>
      </c>
      <c r="G171" s="13">
        <v>185092</v>
      </c>
      <c r="H171" s="9">
        <v>300</v>
      </c>
      <c r="I171" s="12">
        <v>246</v>
      </c>
      <c r="J171" s="12">
        <v>0</v>
      </c>
      <c r="K171" s="9">
        <v>0</v>
      </c>
      <c r="L171" s="39">
        <f t="shared" si="15"/>
        <v>246</v>
      </c>
      <c r="M171" s="39">
        <f t="shared" si="16"/>
        <v>300</v>
      </c>
      <c r="N171">
        <f t="shared" si="17"/>
        <v>1</v>
      </c>
      <c r="O171" s="15">
        <v>2008</v>
      </c>
      <c r="P171" s="14">
        <v>39387</v>
      </c>
      <c r="Q171" s="119">
        <v>5</v>
      </c>
    </row>
    <row r="172" spans="1:17" x14ac:dyDescent="0.25">
      <c r="A172" t="s">
        <v>372</v>
      </c>
      <c r="B172" s="1" t="s">
        <v>346</v>
      </c>
      <c r="C172" s="2" t="s">
        <v>347</v>
      </c>
      <c r="D172" s="3">
        <v>75821</v>
      </c>
      <c r="E172" s="3">
        <v>8045</v>
      </c>
      <c r="F172" s="3">
        <v>54726</v>
      </c>
      <c r="G172" s="16">
        <v>3698</v>
      </c>
      <c r="H172" s="1">
        <v>85</v>
      </c>
      <c r="I172" s="22">
        <v>70</v>
      </c>
      <c r="J172" s="3">
        <v>0</v>
      </c>
      <c r="K172" s="1">
        <v>0</v>
      </c>
      <c r="L172" s="39">
        <f t="shared" si="15"/>
        <v>70</v>
      </c>
      <c r="M172" s="39">
        <f t="shared" si="16"/>
        <v>85</v>
      </c>
      <c r="N172">
        <f t="shared" si="17"/>
        <v>1</v>
      </c>
      <c r="O172" s="15">
        <v>2006</v>
      </c>
      <c r="P172" s="5">
        <v>38961</v>
      </c>
      <c r="Q172" s="117">
        <v>6</v>
      </c>
    </row>
    <row r="173" spans="1:17" x14ac:dyDescent="0.25">
      <c r="A173" t="s">
        <v>372</v>
      </c>
      <c r="B173" s="9" t="s">
        <v>354</v>
      </c>
      <c r="C173" s="10" t="s">
        <v>355</v>
      </c>
      <c r="D173" s="12">
        <v>115959</v>
      </c>
      <c r="E173" s="12">
        <v>26950</v>
      </c>
      <c r="F173" s="12">
        <v>99311</v>
      </c>
      <c r="G173" s="13">
        <v>17363</v>
      </c>
      <c r="H173" s="9">
        <v>300</v>
      </c>
      <c r="I173" s="22">
        <v>395</v>
      </c>
      <c r="J173" s="12">
        <v>0</v>
      </c>
      <c r="K173" s="9">
        <v>0</v>
      </c>
      <c r="L173" s="39">
        <f t="shared" si="15"/>
        <v>395</v>
      </c>
      <c r="M173" s="39">
        <f t="shared" si="16"/>
        <v>300</v>
      </c>
      <c r="N173">
        <f t="shared" si="17"/>
        <v>0</v>
      </c>
      <c r="O173" s="15">
        <v>2006</v>
      </c>
      <c r="P173" s="14">
        <v>38930</v>
      </c>
      <c r="Q173" s="119">
        <v>6</v>
      </c>
    </row>
    <row r="174" spans="1:17" ht="68.25" x14ac:dyDescent="0.25">
      <c r="A174" t="s">
        <v>372</v>
      </c>
      <c r="B174" s="27" t="s">
        <v>358</v>
      </c>
      <c r="C174" s="10" t="s">
        <v>359</v>
      </c>
      <c r="D174" s="12">
        <v>0</v>
      </c>
      <c r="E174" s="13">
        <v>0</v>
      </c>
      <c r="F174" s="12">
        <v>236353</v>
      </c>
      <c r="G174" s="13">
        <v>15041</v>
      </c>
      <c r="H174" s="9">
        <v>82</v>
      </c>
      <c r="I174" s="22">
        <v>246</v>
      </c>
      <c r="J174" s="12">
        <v>0</v>
      </c>
      <c r="K174" s="9">
        <v>0</v>
      </c>
      <c r="L174" s="39">
        <f t="shared" si="15"/>
        <v>246</v>
      </c>
      <c r="M174" s="39">
        <f t="shared" si="16"/>
        <v>82</v>
      </c>
      <c r="N174">
        <f t="shared" si="17"/>
        <v>0</v>
      </c>
      <c r="O174" s="15">
        <v>2006</v>
      </c>
      <c r="P174" s="14">
        <v>38930</v>
      </c>
      <c r="Q174" s="119">
        <v>6</v>
      </c>
    </row>
    <row r="175" spans="1:17" x14ac:dyDescent="0.25">
      <c r="A175" t="s">
        <v>372</v>
      </c>
      <c r="B175" s="9" t="s">
        <v>368</v>
      </c>
      <c r="C175" s="10" t="s">
        <v>369</v>
      </c>
      <c r="D175" s="12">
        <v>184745</v>
      </c>
      <c r="E175" s="12">
        <v>29330</v>
      </c>
      <c r="F175" s="12">
        <v>157514</v>
      </c>
      <c r="G175" s="13">
        <v>10329</v>
      </c>
      <c r="H175" s="9">
        <v>175</v>
      </c>
      <c r="I175" s="12">
        <v>283</v>
      </c>
      <c r="J175" s="12">
        <v>0</v>
      </c>
      <c r="K175" s="9">
        <v>0</v>
      </c>
      <c r="L175" s="39">
        <f t="shared" si="15"/>
        <v>283</v>
      </c>
      <c r="M175" s="39">
        <f t="shared" si="16"/>
        <v>175</v>
      </c>
      <c r="N175">
        <f t="shared" si="17"/>
        <v>0</v>
      </c>
      <c r="O175" s="15">
        <v>2006</v>
      </c>
      <c r="P175" s="14">
        <v>38930</v>
      </c>
      <c r="Q175" s="119">
        <v>6</v>
      </c>
    </row>
    <row r="176" spans="1:17" x14ac:dyDescent="0.25">
      <c r="A176" t="s">
        <v>372</v>
      </c>
      <c r="B176" s="1" t="s">
        <v>342</v>
      </c>
      <c r="C176" s="2" t="s">
        <v>343</v>
      </c>
      <c r="D176" s="3">
        <v>156233</v>
      </c>
      <c r="E176" s="3">
        <v>9252</v>
      </c>
      <c r="F176" s="3">
        <v>150896</v>
      </c>
      <c r="G176" s="16">
        <v>7796</v>
      </c>
      <c r="H176" s="1">
        <v>82</v>
      </c>
      <c r="I176" s="22">
        <v>140</v>
      </c>
      <c r="J176" s="3">
        <v>0</v>
      </c>
      <c r="K176" s="1">
        <v>0</v>
      </c>
      <c r="L176" s="39">
        <f t="shared" si="15"/>
        <v>140</v>
      </c>
      <c r="M176" s="39">
        <f t="shared" si="16"/>
        <v>82</v>
      </c>
      <c r="N176">
        <f t="shared" si="17"/>
        <v>0</v>
      </c>
      <c r="O176" s="15">
        <v>2005</v>
      </c>
      <c r="P176" s="5">
        <v>38261</v>
      </c>
      <c r="Q176" s="117">
        <v>8</v>
      </c>
    </row>
    <row r="177" spans="1:17" x14ac:dyDescent="0.25">
      <c r="A177" t="s">
        <v>372</v>
      </c>
      <c r="B177" s="1" t="s">
        <v>344</v>
      </c>
      <c r="C177" s="2" t="s">
        <v>345</v>
      </c>
      <c r="D177" s="3">
        <v>50518</v>
      </c>
      <c r="E177" s="3">
        <v>8313</v>
      </c>
      <c r="F177" s="3">
        <v>49528</v>
      </c>
      <c r="G177" s="16">
        <v>8190</v>
      </c>
      <c r="H177" s="1">
        <v>100</v>
      </c>
      <c r="I177" s="22">
        <v>152</v>
      </c>
      <c r="J177" s="3">
        <v>0</v>
      </c>
      <c r="K177" s="1">
        <v>0</v>
      </c>
      <c r="L177" s="39">
        <f t="shared" si="15"/>
        <v>152</v>
      </c>
      <c r="M177" s="39">
        <f t="shared" si="16"/>
        <v>100</v>
      </c>
      <c r="N177">
        <f t="shared" si="17"/>
        <v>0</v>
      </c>
      <c r="O177" s="15">
        <v>2005</v>
      </c>
      <c r="P177" s="5">
        <v>38261</v>
      </c>
      <c r="Q177" s="117">
        <v>8</v>
      </c>
    </row>
    <row r="178" spans="1:17" x14ac:dyDescent="0.25">
      <c r="A178" t="s">
        <v>372</v>
      </c>
      <c r="B178" s="1" t="s">
        <v>352</v>
      </c>
      <c r="C178" s="2" t="s">
        <v>353</v>
      </c>
      <c r="D178" s="3">
        <v>218077</v>
      </c>
      <c r="E178" s="3">
        <v>44098</v>
      </c>
      <c r="F178" s="3">
        <v>68673</v>
      </c>
      <c r="G178" s="16">
        <v>12536</v>
      </c>
      <c r="H178" s="1">
        <v>160</v>
      </c>
      <c r="I178" s="22">
        <v>288</v>
      </c>
      <c r="J178" s="3">
        <v>0</v>
      </c>
      <c r="K178" s="1">
        <v>0</v>
      </c>
      <c r="L178" s="39">
        <f t="shared" si="15"/>
        <v>288</v>
      </c>
      <c r="M178" s="39">
        <f t="shared" si="16"/>
        <v>160</v>
      </c>
      <c r="N178">
        <f t="shared" si="17"/>
        <v>0</v>
      </c>
      <c r="O178" s="15">
        <v>2004</v>
      </c>
      <c r="P178" s="5">
        <v>38169</v>
      </c>
      <c r="Q178" s="117">
        <v>8</v>
      </c>
    </row>
    <row r="179" spans="1:17" x14ac:dyDescent="0.25">
      <c r="A179" t="s">
        <v>372</v>
      </c>
      <c r="B179" s="1" t="s">
        <v>360</v>
      </c>
      <c r="C179" s="2" t="s">
        <v>361</v>
      </c>
      <c r="D179" s="3">
        <v>118665</v>
      </c>
      <c r="E179" s="3">
        <v>30631</v>
      </c>
      <c r="F179" s="3">
        <v>103920</v>
      </c>
      <c r="G179" s="16">
        <v>5928</v>
      </c>
      <c r="H179" s="1">
        <v>140</v>
      </c>
      <c r="I179" s="22">
        <v>185</v>
      </c>
      <c r="J179" s="3">
        <v>0</v>
      </c>
      <c r="K179" s="1">
        <v>0</v>
      </c>
      <c r="L179" s="39">
        <f t="shared" si="15"/>
        <v>185</v>
      </c>
      <c r="M179" s="39">
        <f t="shared" si="16"/>
        <v>140</v>
      </c>
      <c r="N179">
        <f t="shared" si="17"/>
        <v>0</v>
      </c>
      <c r="O179" s="15">
        <v>2005</v>
      </c>
      <c r="P179" s="5">
        <v>38261</v>
      </c>
      <c r="Q179" s="117">
        <v>8</v>
      </c>
    </row>
    <row r="180" spans="1:17" x14ac:dyDescent="0.25">
      <c r="A180" t="s">
        <v>372</v>
      </c>
      <c r="B180" s="1" t="s">
        <v>362</v>
      </c>
      <c r="C180" s="2" t="s">
        <v>363</v>
      </c>
      <c r="D180" s="3">
        <v>180939</v>
      </c>
      <c r="E180" s="3">
        <v>20585</v>
      </c>
      <c r="F180" s="3">
        <v>176340</v>
      </c>
      <c r="G180" s="16">
        <v>16922</v>
      </c>
      <c r="H180" s="1">
        <v>250</v>
      </c>
      <c r="I180" s="22">
        <v>409</v>
      </c>
      <c r="J180" s="3">
        <v>0</v>
      </c>
      <c r="K180" s="1">
        <v>0</v>
      </c>
      <c r="L180" s="39">
        <f t="shared" si="15"/>
        <v>409</v>
      </c>
      <c r="M180" s="39">
        <f t="shared" si="16"/>
        <v>250</v>
      </c>
      <c r="N180">
        <f t="shared" si="17"/>
        <v>0</v>
      </c>
      <c r="O180" s="15">
        <v>2005</v>
      </c>
      <c r="P180" s="5">
        <v>38261</v>
      </c>
      <c r="Q180" s="117">
        <v>8</v>
      </c>
    </row>
    <row r="181" spans="1:17" x14ac:dyDescent="0.25">
      <c r="A181" t="s">
        <v>372</v>
      </c>
      <c r="B181" s="1" t="s">
        <v>364</v>
      </c>
      <c r="C181" s="2" t="s">
        <v>365</v>
      </c>
      <c r="D181" s="3">
        <v>19125</v>
      </c>
      <c r="E181" s="3">
        <v>5483</v>
      </c>
      <c r="F181" s="3">
        <v>19100</v>
      </c>
      <c r="G181" s="16">
        <v>5483</v>
      </c>
      <c r="H181" s="1">
        <v>86</v>
      </c>
      <c r="I181" s="22">
        <v>125</v>
      </c>
      <c r="J181" s="3">
        <v>0</v>
      </c>
      <c r="K181" s="1">
        <v>0</v>
      </c>
      <c r="L181" s="39">
        <f t="shared" si="15"/>
        <v>125</v>
      </c>
      <c r="M181" s="39">
        <f t="shared" si="16"/>
        <v>86</v>
      </c>
      <c r="N181">
        <f t="shared" si="17"/>
        <v>0</v>
      </c>
      <c r="O181" s="15">
        <v>2001</v>
      </c>
      <c r="P181" s="5">
        <v>37135</v>
      </c>
      <c r="Q181" s="117">
        <v>11</v>
      </c>
    </row>
  </sheetData>
  <autoFilter ref="A1:Q181">
    <sortState ref="A2:Q18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pane xSplit="1" topLeftCell="B1" activePane="topRight" state="frozen"/>
      <selection activeCell="A2" sqref="A2"/>
      <selection pane="topRight" sqref="A1:A22"/>
    </sheetView>
  </sheetViews>
  <sheetFormatPr defaultRowHeight="15" x14ac:dyDescent="0.25"/>
  <cols>
    <col min="1" max="1" width="11.5703125" style="139" customWidth="1"/>
  </cols>
  <sheetData>
    <row r="1" spans="1:26" s="140" customFormat="1" ht="30.75" customHeight="1" x14ac:dyDescent="0.25">
      <c r="A1" s="140" t="s">
        <v>385</v>
      </c>
      <c r="B1" s="167" t="s">
        <v>14</v>
      </c>
      <c r="C1" s="167"/>
      <c r="D1" s="167" t="s">
        <v>59</v>
      </c>
      <c r="E1" s="167"/>
      <c r="F1" s="167" t="s">
        <v>71</v>
      </c>
      <c r="G1" s="167"/>
      <c r="H1" s="166" t="s">
        <v>83</v>
      </c>
      <c r="I1" s="166"/>
      <c r="J1" s="166" t="s">
        <v>86</v>
      </c>
      <c r="K1" s="166"/>
      <c r="L1" s="166" t="s">
        <v>258</v>
      </c>
      <c r="M1" s="166"/>
      <c r="N1" s="166" t="s">
        <v>263</v>
      </c>
      <c r="O1" s="166"/>
      <c r="P1" s="166" t="s">
        <v>300</v>
      </c>
      <c r="Q1" s="166"/>
      <c r="R1" s="166" t="s">
        <v>339</v>
      </c>
      <c r="S1" s="166"/>
      <c r="T1" s="166" t="s">
        <v>372</v>
      </c>
      <c r="U1" s="166"/>
      <c r="V1" s="166" t="s">
        <v>393</v>
      </c>
      <c r="W1" s="166"/>
      <c r="X1" s="166" t="s">
        <v>389</v>
      </c>
      <c r="Y1" s="166"/>
    </row>
    <row r="2" spans="1:26" s="141" customFormat="1" ht="29.25" customHeight="1" x14ac:dyDescent="0.25">
      <c r="A2" s="140"/>
      <c r="B2" s="141" t="s">
        <v>388</v>
      </c>
      <c r="C2" s="141" t="s">
        <v>390</v>
      </c>
      <c r="D2" s="141" t="s">
        <v>388</v>
      </c>
      <c r="E2" s="141" t="s">
        <v>390</v>
      </c>
      <c r="F2" s="141" t="s">
        <v>388</v>
      </c>
      <c r="G2" s="141" t="s">
        <v>390</v>
      </c>
      <c r="H2" s="141" t="s">
        <v>388</v>
      </c>
      <c r="I2" s="141" t="s">
        <v>390</v>
      </c>
      <c r="J2" s="141" t="s">
        <v>388</v>
      </c>
      <c r="K2" s="141" t="s">
        <v>390</v>
      </c>
      <c r="L2" s="141" t="s">
        <v>388</v>
      </c>
      <c r="M2" s="141" t="s">
        <v>390</v>
      </c>
      <c r="N2" s="141" t="s">
        <v>388</v>
      </c>
      <c r="O2" s="141" t="s">
        <v>390</v>
      </c>
      <c r="P2" s="141" t="s">
        <v>388</v>
      </c>
      <c r="Q2" s="141" t="s">
        <v>390</v>
      </c>
      <c r="R2" s="141" t="s">
        <v>388</v>
      </c>
      <c r="S2" s="141" t="s">
        <v>390</v>
      </c>
      <c r="T2" s="141" t="s">
        <v>388</v>
      </c>
      <c r="U2" s="141" t="s">
        <v>390</v>
      </c>
      <c r="V2" s="141" t="s">
        <v>388</v>
      </c>
      <c r="W2" s="141" t="s">
        <v>390</v>
      </c>
      <c r="X2" s="141" t="s">
        <v>388</v>
      </c>
      <c r="Y2" s="141" t="s">
        <v>390</v>
      </c>
      <c r="Z2" s="141" t="s">
        <v>391</v>
      </c>
    </row>
    <row r="3" spans="1:26" x14ac:dyDescent="0.25">
      <c r="A3" s="139">
        <v>4</v>
      </c>
      <c r="B3">
        <v>2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2</v>
      </c>
      <c r="N3">
        <v>0</v>
      </c>
      <c r="O3">
        <v>0</v>
      </c>
      <c r="P3">
        <v>3</v>
      </c>
      <c r="Q3">
        <v>2</v>
      </c>
      <c r="R3">
        <v>4</v>
      </c>
      <c r="S3">
        <v>3</v>
      </c>
      <c r="T3">
        <v>0</v>
      </c>
      <c r="U3">
        <v>0</v>
      </c>
      <c r="V3">
        <f>B3+D3+F3+H3+J3+N3+P3+R3+T3</f>
        <v>11</v>
      </c>
      <c r="W3">
        <f>C3+E3+G3+I3+K3+O3+Q3+S3+U3</f>
        <v>6</v>
      </c>
      <c r="X3">
        <f>B3+D3+F3+H3+J3+L3+N3+P3+R3+T3</f>
        <v>16</v>
      </c>
      <c r="Y3">
        <f>C3+E3+G3+I3+K3+M3+O3+Q3+S3+U3</f>
        <v>8</v>
      </c>
      <c r="Z3">
        <f>Y3/X3</f>
        <v>0.5</v>
      </c>
    </row>
    <row r="4" spans="1:26" x14ac:dyDescent="0.25">
      <c r="A4" s="139">
        <v>5</v>
      </c>
      <c r="B4">
        <v>1</v>
      </c>
      <c r="C4">
        <v>0</v>
      </c>
      <c r="D4">
        <v>4</v>
      </c>
      <c r="E4">
        <v>1</v>
      </c>
      <c r="F4">
        <v>2</v>
      </c>
      <c r="G4">
        <v>2</v>
      </c>
      <c r="H4">
        <v>2</v>
      </c>
      <c r="I4">
        <v>2</v>
      </c>
      <c r="J4">
        <v>0</v>
      </c>
      <c r="K4">
        <v>0</v>
      </c>
      <c r="L4">
        <v>13</v>
      </c>
      <c r="M4">
        <v>6</v>
      </c>
      <c r="N4">
        <v>0</v>
      </c>
      <c r="O4">
        <v>0</v>
      </c>
      <c r="P4">
        <v>4</v>
      </c>
      <c r="Q4">
        <v>3</v>
      </c>
      <c r="R4">
        <v>4</v>
      </c>
      <c r="S4">
        <v>3</v>
      </c>
      <c r="T4">
        <v>6</v>
      </c>
      <c r="U4">
        <v>3</v>
      </c>
      <c r="V4">
        <f t="shared" ref="V4:V22" si="0">B4+D4+F4+H4+J4+N4+P4+R4+T4</f>
        <v>23</v>
      </c>
      <c r="W4">
        <f t="shared" ref="W4:W22" si="1">C4+E4+G4+I4+K4+O4+Q4+S4+U4</f>
        <v>14</v>
      </c>
      <c r="X4">
        <f t="shared" ref="X4:X12" si="2">B4+D4+F4+H4+J4+L4+N4+P4+R4+T4</f>
        <v>36</v>
      </c>
      <c r="Y4">
        <f t="shared" ref="Y4:Y12" si="3">C4+E4+G4+I4+K4+M4+O4+Q4+S4+U4</f>
        <v>20</v>
      </c>
      <c r="Z4">
        <f t="shared" ref="Z4:Z22" si="4">Y4/X4</f>
        <v>0.55555555555555558</v>
      </c>
    </row>
    <row r="5" spans="1:26" x14ac:dyDescent="0.25">
      <c r="A5" s="139">
        <v>6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15</v>
      </c>
      <c r="M5">
        <v>5</v>
      </c>
      <c r="N5">
        <v>0</v>
      </c>
      <c r="O5">
        <v>0</v>
      </c>
      <c r="P5">
        <v>4</v>
      </c>
      <c r="Q5">
        <v>3</v>
      </c>
      <c r="R5">
        <v>3</v>
      </c>
      <c r="S5">
        <v>1</v>
      </c>
      <c r="T5">
        <v>4</v>
      </c>
      <c r="U5">
        <v>1</v>
      </c>
      <c r="V5">
        <f t="shared" si="0"/>
        <v>15</v>
      </c>
      <c r="W5">
        <f t="shared" si="1"/>
        <v>6</v>
      </c>
      <c r="X5">
        <f t="shared" si="2"/>
        <v>30</v>
      </c>
      <c r="Y5">
        <f t="shared" si="3"/>
        <v>11</v>
      </c>
      <c r="Z5">
        <f t="shared" si="4"/>
        <v>0.36666666666666664</v>
      </c>
    </row>
    <row r="6" spans="1:26" x14ac:dyDescent="0.25">
      <c r="A6" s="139">
        <v>7</v>
      </c>
      <c r="B6">
        <v>0</v>
      </c>
      <c r="C6">
        <v>0</v>
      </c>
      <c r="D6">
        <v>3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13</v>
      </c>
      <c r="M6">
        <v>3</v>
      </c>
      <c r="N6">
        <v>1</v>
      </c>
      <c r="O6">
        <v>0</v>
      </c>
      <c r="P6">
        <v>3</v>
      </c>
      <c r="Q6">
        <v>2</v>
      </c>
      <c r="R6">
        <v>3</v>
      </c>
      <c r="S6">
        <v>0</v>
      </c>
      <c r="T6">
        <v>0</v>
      </c>
      <c r="U6">
        <v>0</v>
      </c>
      <c r="V6">
        <f t="shared" si="0"/>
        <v>12</v>
      </c>
      <c r="W6">
        <f t="shared" si="1"/>
        <v>4</v>
      </c>
      <c r="X6">
        <f t="shared" si="2"/>
        <v>25</v>
      </c>
      <c r="Y6">
        <f t="shared" si="3"/>
        <v>7</v>
      </c>
      <c r="Z6">
        <f t="shared" si="4"/>
        <v>0.28000000000000003</v>
      </c>
    </row>
    <row r="7" spans="1:26" x14ac:dyDescent="0.25">
      <c r="A7" s="139">
        <v>8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11</v>
      </c>
      <c r="M7">
        <v>2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5</v>
      </c>
      <c r="U7">
        <v>0</v>
      </c>
      <c r="V7">
        <f t="shared" si="0"/>
        <v>11</v>
      </c>
      <c r="W7">
        <f t="shared" si="1"/>
        <v>0</v>
      </c>
      <c r="X7">
        <f t="shared" si="2"/>
        <v>22</v>
      </c>
      <c r="Y7">
        <f t="shared" si="3"/>
        <v>2</v>
      </c>
      <c r="Z7">
        <f t="shared" si="4"/>
        <v>9.0909090909090912E-2</v>
      </c>
    </row>
    <row r="8" spans="1:26" x14ac:dyDescent="0.25">
      <c r="A8" s="139">
        <v>9</v>
      </c>
      <c r="B8">
        <v>3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3</v>
      </c>
      <c r="M8">
        <v>2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f t="shared" si="0"/>
        <v>10</v>
      </c>
      <c r="W8">
        <f t="shared" si="1"/>
        <v>0</v>
      </c>
      <c r="X8">
        <f t="shared" si="2"/>
        <v>13</v>
      </c>
      <c r="Y8">
        <f t="shared" si="3"/>
        <v>2</v>
      </c>
      <c r="Z8">
        <f t="shared" si="4"/>
        <v>0.15384615384615385</v>
      </c>
    </row>
    <row r="9" spans="1:26" x14ac:dyDescent="0.25">
      <c r="A9" s="13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f t="shared" si="0"/>
        <v>1</v>
      </c>
      <c r="W9">
        <f t="shared" si="1"/>
        <v>1</v>
      </c>
      <c r="X9">
        <f t="shared" si="2"/>
        <v>3</v>
      </c>
      <c r="Y9">
        <f t="shared" si="3"/>
        <v>2</v>
      </c>
      <c r="Z9">
        <f t="shared" si="4"/>
        <v>0.66666666666666663</v>
      </c>
    </row>
    <row r="10" spans="1:26" x14ac:dyDescent="0.25">
      <c r="A10" s="139">
        <v>11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f t="shared" si="0"/>
        <v>2</v>
      </c>
      <c r="W10">
        <f t="shared" si="1"/>
        <v>0</v>
      </c>
      <c r="X10">
        <f t="shared" si="2"/>
        <v>3</v>
      </c>
      <c r="Y10">
        <f t="shared" si="3"/>
        <v>1</v>
      </c>
      <c r="Z10">
        <f t="shared" si="4"/>
        <v>0.33333333333333331</v>
      </c>
    </row>
    <row r="11" spans="1:26" x14ac:dyDescent="0.25">
      <c r="A11" s="139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f t="shared" si="0"/>
        <v>2</v>
      </c>
      <c r="W11">
        <f t="shared" si="1"/>
        <v>1</v>
      </c>
      <c r="X11">
        <f t="shared" si="2"/>
        <v>2</v>
      </c>
      <c r="Y11">
        <f t="shared" si="3"/>
        <v>1</v>
      </c>
      <c r="Z11">
        <f t="shared" si="4"/>
        <v>0.5</v>
      </c>
    </row>
    <row r="12" spans="1:26" x14ac:dyDescent="0.25">
      <c r="A12" s="139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0"/>
        <v>0</v>
      </c>
      <c r="W12">
        <f t="shared" si="1"/>
        <v>0</v>
      </c>
      <c r="X12">
        <f t="shared" si="2"/>
        <v>2</v>
      </c>
      <c r="Y12">
        <f t="shared" si="3"/>
        <v>1</v>
      </c>
      <c r="Z12">
        <f t="shared" si="4"/>
        <v>0.5</v>
      </c>
    </row>
    <row r="13" spans="1:26" x14ac:dyDescent="0.25">
      <c r="A13" s="139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0"/>
        <v>0</v>
      </c>
      <c r="W13">
        <f t="shared" si="1"/>
        <v>0</v>
      </c>
      <c r="X13">
        <f>B13+D13+F13+H13+J13+L13+N13+P13+R13+T13</f>
        <v>1</v>
      </c>
      <c r="Y13">
        <f>C13+E13+G13+I13+K13+M13+O13+Q13+S13+U13</f>
        <v>0</v>
      </c>
      <c r="Z13">
        <f t="shared" si="4"/>
        <v>0</v>
      </c>
    </row>
    <row r="14" spans="1:26" x14ac:dyDescent="0.25">
      <c r="A14" s="139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f t="shared" si="0"/>
        <v>0</v>
      </c>
      <c r="W14">
        <f t="shared" si="1"/>
        <v>0</v>
      </c>
      <c r="X14">
        <f t="shared" ref="X14:X22" si="5">B14+D14+F14+H14+J14+L14+N14+P14+R14+T14</f>
        <v>4</v>
      </c>
      <c r="Y14">
        <f t="shared" ref="Y14:Y22" si="6">C14+E14+G14+I14+K14+M14+O14+Q14+S14+U14</f>
        <v>2</v>
      </c>
      <c r="Z14">
        <f t="shared" si="4"/>
        <v>0.5</v>
      </c>
    </row>
    <row r="15" spans="1:26" x14ac:dyDescent="0.25">
      <c r="A15" s="139">
        <v>17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0"/>
        <v>1</v>
      </c>
      <c r="W15">
        <f t="shared" si="1"/>
        <v>1</v>
      </c>
      <c r="X15">
        <f t="shared" si="5"/>
        <v>1</v>
      </c>
      <c r="Y15">
        <f t="shared" si="6"/>
        <v>1</v>
      </c>
      <c r="Z15">
        <f t="shared" si="4"/>
        <v>1</v>
      </c>
    </row>
    <row r="16" spans="1:26" x14ac:dyDescent="0.25">
      <c r="A16" s="139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f t="shared" si="0"/>
        <v>0</v>
      </c>
      <c r="W16">
        <f t="shared" si="1"/>
        <v>0</v>
      </c>
      <c r="X16">
        <f t="shared" si="5"/>
        <v>0</v>
      </c>
      <c r="Y16">
        <f t="shared" si="6"/>
        <v>0</v>
      </c>
      <c r="Z16" t="e">
        <f t="shared" si="4"/>
        <v>#DIV/0!</v>
      </c>
    </row>
    <row r="17" spans="1:26" x14ac:dyDescent="0.25">
      <c r="A17" s="139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f t="shared" si="0"/>
        <v>0</v>
      </c>
      <c r="W17">
        <f t="shared" si="1"/>
        <v>0</v>
      </c>
      <c r="X17">
        <f t="shared" si="5"/>
        <v>0</v>
      </c>
      <c r="Y17">
        <f t="shared" si="6"/>
        <v>0</v>
      </c>
      <c r="Z17" t="e">
        <f t="shared" si="4"/>
        <v>#DIV/0!</v>
      </c>
    </row>
    <row r="18" spans="1:26" x14ac:dyDescent="0.25">
      <c r="A18" s="139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f t="shared" si="0"/>
        <v>0</v>
      </c>
      <c r="W18">
        <f t="shared" si="1"/>
        <v>0</v>
      </c>
      <c r="X18">
        <f t="shared" si="5"/>
        <v>0</v>
      </c>
      <c r="Y18">
        <f t="shared" si="6"/>
        <v>0</v>
      </c>
      <c r="Z18" t="e">
        <f t="shared" si="4"/>
        <v>#DIV/0!</v>
      </c>
    </row>
    <row r="19" spans="1:26" x14ac:dyDescent="0.25">
      <c r="A19" s="139">
        <v>24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f t="shared" si="0"/>
        <v>2</v>
      </c>
      <c r="W19">
        <f t="shared" si="1"/>
        <v>0</v>
      </c>
      <c r="X19">
        <f t="shared" si="5"/>
        <v>2</v>
      </c>
      <c r="Y19">
        <f t="shared" si="6"/>
        <v>0</v>
      </c>
      <c r="Z19">
        <f t="shared" si="4"/>
        <v>0</v>
      </c>
    </row>
    <row r="20" spans="1:26" x14ac:dyDescent="0.25">
      <c r="A20" s="139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f t="shared" si="0"/>
        <v>1</v>
      </c>
      <c r="W20">
        <f t="shared" si="1"/>
        <v>1</v>
      </c>
      <c r="X20">
        <f t="shared" si="5"/>
        <v>1</v>
      </c>
      <c r="Y20">
        <f t="shared" si="6"/>
        <v>1</v>
      </c>
      <c r="Z20">
        <f t="shared" si="4"/>
        <v>1</v>
      </c>
    </row>
    <row r="21" spans="1:26" x14ac:dyDescent="0.25">
      <c r="A21" s="139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f t="shared" si="0"/>
        <v>0</v>
      </c>
      <c r="W21">
        <f t="shared" si="1"/>
        <v>0</v>
      </c>
      <c r="X21">
        <f t="shared" si="5"/>
        <v>1</v>
      </c>
      <c r="Y21">
        <f t="shared" si="6"/>
        <v>1</v>
      </c>
      <c r="Z21">
        <f t="shared" si="4"/>
        <v>1</v>
      </c>
    </row>
    <row r="22" spans="1:26" x14ac:dyDescent="0.25">
      <c r="A22" s="139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f t="shared" si="0"/>
        <v>1</v>
      </c>
      <c r="W22">
        <f t="shared" si="1"/>
        <v>1</v>
      </c>
      <c r="X22">
        <f t="shared" si="5"/>
        <v>9</v>
      </c>
      <c r="Y22">
        <f t="shared" si="6"/>
        <v>2</v>
      </c>
      <c r="Z22">
        <f t="shared" si="4"/>
        <v>0.22222222222222221</v>
      </c>
    </row>
    <row r="23" spans="1:26" x14ac:dyDescent="0.25">
      <c r="L23" s="142">
        <f>SUM(L3:L22)</f>
        <v>79</v>
      </c>
      <c r="V23" s="142">
        <f>SUM(V3:V22)</f>
        <v>92</v>
      </c>
      <c r="X23" s="142">
        <f>SUM(X3:X22)</f>
        <v>171</v>
      </c>
    </row>
    <row r="26" spans="1:26" x14ac:dyDescent="0.25">
      <c r="Y26" t="s">
        <v>392</v>
      </c>
    </row>
  </sheetData>
  <mergeCells count="12">
    <mergeCell ref="X1:Y1"/>
    <mergeCell ref="L1:M1"/>
    <mergeCell ref="V1:W1"/>
    <mergeCell ref="B1:C1"/>
    <mergeCell ref="D1:E1"/>
    <mergeCell ref="F1:G1"/>
    <mergeCell ref="H1:I1"/>
    <mergeCell ref="J1:K1"/>
    <mergeCell ref="N1:O1"/>
    <mergeCell ref="P1:Q1"/>
    <mergeCell ref="R1:S1"/>
    <mergeCell ref="T1:U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K13" sqref="K13"/>
    </sheetView>
  </sheetViews>
  <sheetFormatPr defaultRowHeight="15" x14ac:dyDescent="0.25"/>
  <cols>
    <col min="1" max="1" width="17.140625" customWidth="1"/>
    <col min="8" max="8" width="11.7109375" customWidth="1"/>
    <col min="14" max="14" width="11.28515625" customWidth="1"/>
  </cols>
  <sheetData>
    <row r="1" spans="1:15" ht="32.25" customHeight="1" x14ac:dyDescent="0.25">
      <c r="A1" s="143"/>
      <c r="B1" s="172" t="s">
        <v>258</v>
      </c>
      <c r="C1" s="172"/>
      <c r="D1" s="168" t="s">
        <v>393</v>
      </c>
      <c r="E1" s="169"/>
      <c r="F1" s="170" t="s">
        <v>394</v>
      </c>
      <c r="G1" s="171"/>
      <c r="H1" s="143"/>
    </row>
    <row r="2" spans="1:15" ht="50.25" customHeight="1" thickBot="1" x14ac:dyDescent="0.3">
      <c r="A2" s="144" t="s">
        <v>385</v>
      </c>
      <c r="B2" s="154" t="s">
        <v>388</v>
      </c>
      <c r="C2" s="154" t="s">
        <v>390</v>
      </c>
      <c r="D2" s="154" t="s">
        <v>388</v>
      </c>
      <c r="E2" s="154" t="s">
        <v>390</v>
      </c>
      <c r="F2" s="154" t="s">
        <v>388</v>
      </c>
      <c r="G2" s="154" t="s">
        <v>390</v>
      </c>
      <c r="H2" s="144" t="s">
        <v>391</v>
      </c>
    </row>
    <row r="3" spans="1:15" x14ac:dyDescent="0.25">
      <c r="A3" s="146">
        <v>4</v>
      </c>
      <c r="B3" s="155">
        <v>5</v>
      </c>
      <c r="C3" s="156">
        <v>2</v>
      </c>
      <c r="D3" s="156">
        <v>11</v>
      </c>
      <c r="E3" s="156">
        <v>6</v>
      </c>
      <c r="F3" s="156">
        <v>16</v>
      </c>
      <c r="G3" s="157">
        <v>8</v>
      </c>
      <c r="H3" s="147">
        <v>0.5</v>
      </c>
    </row>
    <row r="4" spans="1:15" ht="15.75" thickBot="1" x14ac:dyDescent="0.3">
      <c r="A4" s="146">
        <v>5</v>
      </c>
      <c r="B4" s="149">
        <v>13</v>
      </c>
      <c r="C4" s="145">
        <v>6</v>
      </c>
      <c r="D4" s="145">
        <v>23</v>
      </c>
      <c r="E4" s="145">
        <v>14</v>
      </c>
      <c r="F4" s="145">
        <v>36</v>
      </c>
      <c r="G4" s="150">
        <v>20</v>
      </c>
      <c r="H4" s="147">
        <v>0.55555555555555558</v>
      </c>
      <c r="L4" s="159"/>
      <c r="M4" s="162" t="s">
        <v>395</v>
      </c>
      <c r="N4" s="163" t="s">
        <v>396</v>
      </c>
      <c r="O4" s="160" t="s">
        <v>394</v>
      </c>
    </row>
    <row r="5" spans="1:15" x14ac:dyDescent="0.25">
      <c r="A5" s="146">
        <v>6</v>
      </c>
      <c r="B5" s="149">
        <v>15</v>
      </c>
      <c r="C5" s="145">
        <v>5</v>
      </c>
      <c r="D5" s="145">
        <v>15</v>
      </c>
      <c r="E5" s="145">
        <v>6</v>
      </c>
      <c r="F5" s="145">
        <v>30</v>
      </c>
      <c r="G5" s="150">
        <v>11</v>
      </c>
      <c r="H5" s="147">
        <v>0.36666666666666664</v>
      </c>
      <c r="L5" s="161" t="s">
        <v>397</v>
      </c>
      <c r="M5" s="155">
        <v>27</v>
      </c>
      <c r="N5" s="157">
        <v>35</v>
      </c>
      <c r="O5" s="159">
        <f>M5+N5</f>
        <v>62</v>
      </c>
    </row>
    <row r="6" spans="1:15" ht="15.75" thickBot="1" x14ac:dyDescent="0.3">
      <c r="A6" s="146">
        <v>7</v>
      </c>
      <c r="B6" s="149">
        <v>13</v>
      </c>
      <c r="C6" s="145">
        <v>3</v>
      </c>
      <c r="D6" s="145">
        <v>12</v>
      </c>
      <c r="E6" s="145">
        <v>4</v>
      </c>
      <c r="F6" s="145">
        <v>25</v>
      </c>
      <c r="G6" s="150">
        <v>7</v>
      </c>
      <c r="H6" s="147">
        <v>0.28000000000000003</v>
      </c>
      <c r="L6" s="163" t="s">
        <v>398</v>
      </c>
      <c r="M6" s="151">
        <f>M7-M5</f>
        <v>52</v>
      </c>
      <c r="N6" s="153">
        <f>N7-N5</f>
        <v>57</v>
      </c>
      <c r="O6" s="162">
        <f>M6+N6</f>
        <v>109</v>
      </c>
    </row>
    <row r="7" spans="1:15" x14ac:dyDescent="0.25">
      <c r="A7" s="146">
        <v>8</v>
      </c>
      <c r="B7" s="149">
        <v>11</v>
      </c>
      <c r="C7" s="145">
        <v>2</v>
      </c>
      <c r="D7" s="145">
        <v>11</v>
      </c>
      <c r="E7" s="145">
        <v>0</v>
      </c>
      <c r="F7" s="145">
        <v>22</v>
      </c>
      <c r="G7" s="150">
        <v>2</v>
      </c>
      <c r="H7" s="147">
        <v>9.0909090909090912E-2</v>
      </c>
      <c r="L7" s="150" t="s">
        <v>394</v>
      </c>
      <c r="M7" s="159">
        <v>79</v>
      </c>
      <c r="N7" s="161">
        <v>92</v>
      </c>
      <c r="O7" s="155">
        <f>O5+O6</f>
        <v>171</v>
      </c>
    </row>
    <row r="8" spans="1:15" x14ac:dyDescent="0.25">
      <c r="A8" s="146">
        <v>9</v>
      </c>
      <c r="B8" s="149">
        <v>3</v>
      </c>
      <c r="C8" s="145">
        <v>2</v>
      </c>
      <c r="D8" s="145">
        <v>10</v>
      </c>
      <c r="E8" s="145">
        <v>0</v>
      </c>
      <c r="F8" s="145">
        <v>13</v>
      </c>
      <c r="G8" s="150">
        <v>2</v>
      </c>
      <c r="H8" s="147">
        <v>0.15384615384615385</v>
      </c>
    </row>
    <row r="9" spans="1:15" x14ac:dyDescent="0.25">
      <c r="A9" s="146">
        <v>10</v>
      </c>
      <c r="B9" s="149">
        <v>2</v>
      </c>
      <c r="C9" s="145">
        <v>1</v>
      </c>
      <c r="D9" s="145">
        <v>1</v>
      </c>
      <c r="E9" s="145">
        <v>1</v>
      </c>
      <c r="F9" s="145">
        <v>3</v>
      </c>
      <c r="G9" s="150">
        <v>2</v>
      </c>
      <c r="H9" s="147">
        <v>0.66666666666666663</v>
      </c>
    </row>
    <row r="10" spans="1:15" x14ac:dyDescent="0.25">
      <c r="A10" s="146">
        <v>11</v>
      </c>
      <c r="B10" s="149">
        <v>1</v>
      </c>
      <c r="C10" s="145">
        <v>1</v>
      </c>
      <c r="D10" s="145">
        <v>2</v>
      </c>
      <c r="E10" s="145">
        <v>0</v>
      </c>
      <c r="F10" s="145">
        <v>3</v>
      </c>
      <c r="G10" s="150">
        <v>1</v>
      </c>
      <c r="H10" s="147">
        <v>0.33333333333333331</v>
      </c>
    </row>
    <row r="11" spans="1:15" x14ac:dyDescent="0.25">
      <c r="A11" s="146">
        <v>12</v>
      </c>
      <c r="B11" s="149">
        <v>0</v>
      </c>
      <c r="C11" s="145">
        <v>0</v>
      </c>
      <c r="D11" s="145">
        <v>2</v>
      </c>
      <c r="E11" s="145">
        <v>1</v>
      </c>
      <c r="F11" s="145">
        <v>2</v>
      </c>
      <c r="G11" s="150">
        <v>1</v>
      </c>
      <c r="H11" s="147">
        <v>0.5</v>
      </c>
    </row>
    <row r="12" spans="1:15" x14ac:dyDescent="0.25">
      <c r="A12" s="146">
        <v>13</v>
      </c>
      <c r="B12" s="149">
        <v>2</v>
      </c>
      <c r="C12" s="145">
        <v>1</v>
      </c>
      <c r="D12" s="145">
        <v>0</v>
      </c>
      <c r="E12" s="145">
        <v>0</v>
      </c>
      <c r="F12" s="145">
        <v>2</v>
      </c>
      <c r="G12" s="150">
        <v>1</v>
      </c>
      <c r="H12" s="147">
        <v>0.5</v>
      </c>
    </row>
    <row r="13" spans="1:15" x14ac:dyDescent="0.25">
      <c r="A13" s="146">
        <v>14</v>
      </c>
      <c r="B13" s="149">
        <v>1</v>
      </c>
      <c r="C13" s="145">
        <v>0</v>
      </c>
      <c r="D13" s="145">
        <v>0</v>
      </c>
      <c r="E13" s="145">
        <v>0</v>
      </c>
      <c r="F13" s="145">
        <v>1</v>
      </c>
      <c r="G13" s="150">
        <v>0</v>
      </c>
      <c r="H13" s="147">
        <v>0</v>
      </c>
    </row>
    <row r="14" spans="1:15" x14ac:dyDescent="0.25">
      <c r="A14" s="146">
        <v>16</v>
      </c>
      <c r="B14" s="149">
        <v>4</v>
      </c>
      <c r="C14" s="145">
        <v>2</v>
      </c>
      <c r="D14" s="145">
        <v>0</v>
      </c>
      <c r="E14" s="145">
        <v>0</v>
      </c>
      <c r="F14" s="145">
        <v>4</v>
      </c>
      <c r="G14" s="150">
        <v>2</v>
      </c>
      <c r="H14" s="147">
        <v>0.5</v>
      </c>
    </row>
    <row r="15" spans="1:15" x14ac:dyDescent="0.25">
      <c r="A15" s="146">
        <v>17</v>
      </c>
      <c r="B15" s="149">
        <v>0</v>
      </c>
      <c r="C15" s="145">
        <v>0</v>
      </c>
      <c r="D15" s="145">
        <v>1</v>
      </c>
      <c r="E15" s="145">
        <v>1</v>
      </c>
      <c r="F15" s="145">
        <v>1</v>
      </c>
      <c r="G15" s="150">
        <v>1</v>
      </c>
      <c r="H15" s="147">
        <v>1</v>
      </c>
    </row>
    <row r="16" spans="1:15" x14ac:dyDescent="0.25">
      <c r="A16" s="146">
        <v>24</v>
      </c>
      <c r="B16" s="149">
        <v>0</v>
      </c>
      <c r="C16" s="145">
        <v>0</v>
      </c>
      <c r="D16" s="145">
        <v>2</v>
      </c>
      <c r="E16" s="145">
        <v>0</v>
      </c>
      <c r="F16" s="145">
        <v>2</v>
      </c>
      <c r="G16" s="150">
        <v>0</v>
      </c>
      <c r="H16" s="147">
        <v>0</v>
      </c>
    </row>
    <row r="17" spans="1:12" x14ac:dyDescent="0.25">
      <c r="A17" s="146">
        <v>28</v>
      </c>
      <c r="B17" s="149">
        <v>0</v>
      </c>
      <c r="C17" s="145">
        <v>0</v>
      </c>
      <c r="D17" s="145">
        <v>1</v>
      </c>
      <c r="E17" s="145">
        <v>1</v>
      </c>
      <c r="F17" s="145">
        <v>1</v>
      </c>
      <c r="G17" s="150">
        <v>1</v>
      </c>
      <c r="H17" s="147">
        <v>1</v>
      </c>
    </row>
    <row r="18" spans="1:12" x14ac:dyDescent="0.25">
      <c r="A18" s="146">
        <v>31</v>
      </c>
      <c r="B18" s="149">
        <v>1</v>
      </c>
      <c r="C18" s="145">
        <v>1</v>
      </c>
      <c r="D18" s="145">
        <v>0</v>
      </c>
      <c r="E18" s="145">
        <v>0</v>
      </c>
      <c r="F18" s="145">
        <v>1</v>
      </c>
      <c r="G18" s="150">
        <v>1</v>
      </c>
      <c r="H18" s="147">
        <v>1</v>
      </c>
    </row>
    <row r="19" spans="1:12" ht="15.75" thickBot="1" x14ac:dyDescent="0.3">
      <c r="A19" s="146">
        <v>50</v>
      </c>
      <c r="B19" s="151">
        <v>8</v>
      </c>
      <c r="C19" s="152">
        <v>1</v>
      </c>
      <c r="D19" s="152">
        <v>1</v>
      </c>
      <c r="E19" s="152">
        <v>1</v>
      </c>
      <c r="F19" s="152">
        <v>9</v>
      </c>
      <c r="G19" s="153">
        <v>2</v>
      </c>
      <c r="H19" s="147">
        <v>0.22222222222222221</v>
      </c>
    </row>
    <row r="20" spans="1:12" x14ac:dyDescent="0.25">
      <c r="A20" s="145" t="s">
        <v>394</v>
      </c>
      <c r="B20" s="148">
        <f>SUM(B3:B19)</f>
        <v>79</v>
      </c>
      <c r="C20" s="148">
        <f t="shared" ref="C20:D20" si="0">SUM(C3:C19)</f>
        <v>27</v>
      </c>
      <c r="D20" s="148">
        <f t="shared" si="0"/>
        <v>92</v>
      </c>
      <c r="E20" s="148">
        <f>SUM(E3:E19)</f>
        <v>35</v>
      </c>
      <c r="F20" s="148">
        <f t="shared" ref="F20" si="1">SUM(F3:F19)</f>
        <v>171</v>
      </c>
      <c r="G20" s="148">
        <f t="shared" ref="G20" si="2">SUM(G3:G19)</f>
        <v>62</v>
      </c>
      <c r="H20" s="139"/>
    </row>
    <row r="23" spans="1:12" x14ac:dyDescent="0.25">
      <c r="J23">
        <f>13+26</f>
        <v>39</v>
      </c>
      <c r="K23">
        <f>46+9</f>
        <v>55</v>
      </c>
      <c r="L23">
        <f>K23+J23</f>
        <v>94</v>
      </c>
    </row>
    <row r="24" spans="1:12" x14ac:dyDescent="0.25">
      <c r="J24">
        <f>J25-J23</f>
        <v>43</v>
      </c>
      <c r="K24">
        <f>K25-K23</f>
        <v>34</v>
      </c>
      <c r="L24">
        <f>K24+J24</f>
        <v>77</v>
      </c>
    </row>
    <row r="25" spans="1:12" x14ac:dyDescent="0.25">
      <c r="J25">
        <f>33+49</f>
        <v>82</v>
      </c>
      <c r="K25">
        <f>L25-J25</f>
        <v>89</v>
      </c>
      <c r="L25">
        <v>171</v>
      </c>
    </row>
  </sheetData>
  <mergeCells count="3">
    <mergeCell ref="D1:E1"/>
    <mergeCell ref="F1:G1"/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A2:E8"/>
    </sheetView>
  </sheetViews>
  <sheetFormatPr defaultRowHeight="15" x14ac:dyDescent="0.25"/>
  <cols>
    <col min="2" max="2" width="19.28515625" customWidth="1"/>
    <col min="3" max="3" width="13.85546875" customWidth="1"/>
    <col min="4" max="4" width="13.140625" customWidth="1"/>
    <col min="5" max="5" width="14.7109375" customWidth="1"/>
  </cols>
  <sheetData>
    <row r="1" spans="1:6" x14ac:dyDescent="0.25">
      <c r="A1" s="158"/>
      <c r="B1" s="158"/>
      <c r="C1" s="158"/>
      <c r="D1" s="158"/>
      <c r="E1" s="158"/>
      <c r="F1" s="158"/>
    </row>
    <row r="2" spans="1:6" ht="60" x14ac:dyDescent="0.25">
      <c r="A2" s="164"/>
      <c r="B2" s="164"/>
      <c r="C2" s="164" t="s">
        <v>402</v>
      </c>
      <c r="D2" s="164" t="s">
        <v>403</v>
      </c>
      <c r="E2" s="164" t="s">
        <v>401</v>
      </c>
      <c r="F2" s="158"/>
    </row>
    <row r="3" spans="1:6" ht="30" x14ac:dyDescent="0.25">
      <c r="A3" s="173" t="s">
        <v>395</v>
      </c>
      <c r="B3" s="164" t="s">
        <v>400</v>
      </c>
      <c r="C3" s="164">
        <v>13</v>
      </c>
      <c r="D3" s="164">
        <v>20</v>
      </c>
      <c r="E3" s="165">
        <f>(C3/(C3+D3))</f>
        <v>0.39393939393939392</v>
      </c>
      <c r="F3" s="158"/>
    </row>
    <row r="4" spans="1:6" ht="30" x14ac:dyDescent="0.25">
      <c r="A4" s="173"/>
      <c r="B4" s="164" t="s">
        <v>399</v>
      </c>
      <c r="C4" s="164">
        <v>14</v>
      </c>
      <c r="D4" s="164">
        <v>22</v>
      </c>
      <c r="E4" s="165">
        <f t="shared" ref="E4:E8" si="0">(C4/(C4+D4))</f>
        <v>0.3888888888888889</v>
      </c>
      <c r="F4" s="158"/>
    </row>
    <row r="5" spans="1:6" ht="30" x14ac:dyDescent="0.25">
      <c r="A5" s="173" t="s">
        <v>396</v>
      </c>
      <c r="B5" s="164" t="s">
        <v>400</v>
      </c>
      <c r="C5" s="164">
        <v>26</v>
      </c>
      <c r="D5" s="164">
        <v>23</v>
      </c>
      <c r="E5" s="165">
        <f t="shared" si="0"/>
        <v>0.53061224489795922</v>
      </c>
      <c r="F5" s="158"/>
    </row>
    <row r="6" spans="1:6" ht="30" x14ac:dyDescent="0.25">
      <c r="A6" s="173"/>
      <c r="B6" s="164" t="s">
        <v>399</v>
      </c>
      <c r="C6" s="164">
        <v>9</v>
      </c>
      <c r="D6" s="164">
        <v>34</v>
      </c>
      <c r="E6" s="165">
        <f t="shared" si="0"/>
        <v>0.20930232558139536</v>
      </c>
      <c r="F6" s="158"/>
    </row>
    <row r="7" spans="1:6" ht="30" x14ac:dyDescent="0.25">
      <c r="A7" s="173" t="s">
        <v>394</v>
      </c>
      <c r="B7" s="164" t="s">
        <v>400</v>
      </c>
      <c r="C7" s="164">
        <f>C3+C5</f>
        <v>39</v>
      </c>
      <c r="D7" s="164">
        <f>D3+D5</f>
        <v>43</v>
      </c>
      <c r="E7" s="165">
        <f t="shared" si="0"/>
        <v>0.47560975609756095</v>
      </c>
      <c r="F7" s="158"/>
    </row>
    <row r="8" spans="1:6" ht="30" x14ac:dyDescent="0.25">
      <c r="A8" s="173"/>
      <c r="B8" s="164" t="s">
        <v>399</v>
      </c>
      <c r="C8" s="164">
        <f>C4+C6</f>
        <v>23</v>
      </c>
      <c r="D8" s="164">
        <f>D4+D6</f>
        <v>56</v>
      </c>
      <c r="E8" s="165">
        <f t="shared" si="0"/>
        <v>0.29113924050632911</v>
      </c>
      <c r="F8" s="158"/>
    </row>
    <row r="9" spans="1:6" x14ac:dyDescent="0.25">
      <c r="A9" s="158"/>
      <c r="B9" s="158"/>
      <c r="C9" s="158"/>
      <c r="D9" s="158"/>
      <c r="E9" s="158"/>
      <c r="F9" s="158"/>
    </row>
    <row r="10" spans="1:6" x14ac:dyDescent="0.25">
      <c r="A10" s="158"/>
      <c r="B10" s="158"/>
      <c r="C10" s="158"/>
      <c r="D10" s="158"/>
      <c r="E10" s="158"/>
      <c r="F10" s="158"/>
    </row>
    <row r="11" spans="1:6" x14ac:dyDescent="0.25">
      <c r="A11" s="158"/>
      <c r="B11" s="158"/>
      <c r="C11" s="158"/>
      <c r="D11" s="158"/>
      <c r="E11" s="158"/>
      <c r="F11" s="158"/>
    </row>
  </sheetData>
  <mergeCells count="3">
    <mergeCell ref="A3:A4"/>
    <mergeCell ref="A5:A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Idividual_Area_Data</vt:lpstr>
      <vt:lpstr>Sheet2</vt:lpstr>
      <vt:lpstr>Sheet3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Terence L Henriod</cp:lastModifiedBy>
  <dcterms:created xsi:type="dcterms:W3CDTF">2012-11-25T15:21:23Z</dcterms:created>
  <dcterms:modified xsi:type="dcterms:W3CDTF">2012-12-10T19:51:05Z</dcterms:modified>
</cp:coreProperties>
</file>