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FCD0ACC9-E2B4-46A4-8B92-30C3B5D779C5}" xr6:coauthVersionLast="47" xr6:coauthVersionMax="47" xr10:uidLastSave="{00000000-0000-0000-0000-000000000000}"/>
  <bookViews>
    <workbookView xWindow="-120" yWindow="-120" windowWidth="29040" windowHeight="15720" xr2:uid="{E61053B7-AB10-4499-BE1E-F411587C896E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1" l="1"/>
  <c r="T23" i="1"/>
  <c r="T21" i="1"/>
  <c r="T16" i="1"/>
  <c r="T17" i="1"/>
  <c r="T15" i="1"/>
  <c r="M17" i="1"/>
  <c r="M16" i="1"/>
  <c r="M15" i="1"/>
  <c r="B16" i="1"/>
  <c r="B17" i="1" s="1"/>
  <c r="B15" i="1"/>
  <c r="B14" i="1"/>
</calcChain>
</file>

<file path=xl/sharedStrings.xml><?xml version="1.0" encoding="utf-8"?>
<sst xmlns="http://schemas.openxmlformats.org/spreadsheetml/2006/main" count="67" uniqueCount="34">
  <si>
    <t>PROCV</t>
  </si>
  <si>
    <t>ID</t>
  </si>
  <si>
    <t>PRODUTO</t>
  </si>
  <si>
    <t>QTD</t>
  </si>
  <si>
    <t>PREÇO</t>
  </si>
  <si>
    <t>Relógio</t>
  </si>
  <si>
    <t>Celular</t>
  </si>
  <si>
    <t>Camêra</t>
  </si>
  <si>
    <t>Tv</t>
  </si>
  <si>
    <t>Som</t>
  </si>
  <si>
    <t>Coluna1</t>
  </si>
  <si>
    <t>Coluna2</t>
  </si>
  <si>
    <t>Coluna3</t>
  </si>
  <si>
    <t>Coluna4</t>
  </si>
  <si>
    <t>TOTAL</t>
  </si>
  <si>
    <t>ID:</t>
  </si>
  <si>
    <t>* Procura a Coluna</t>
  </si>
  <si>
    <t>PROCH</t>
  </si>
  <si>
    <t>PERÍODO</t>
  </si>
  <si>
    <t>MARCOS</t>
  </si>
  <si>
    <t>RENATO</t>
  </si>
  <si>
    <t>LUCAS</t>
  </si>
  <si>
    <t>JAN</t>
  </si>
  <si>
    <t>FEV</t>
  </si>
  <si>
    <t>MAR</t>
  </si>
  <si>
    <t>*Procura a Linha</t>
  </si>
  <si>
    <t>PERÍODO:</t>
  </si>
  <si>
    <t>SOMASE</t>
  </si>
  <si>
    <t>UNIDADE</t>
  </si>
  <si>
    <t>FATURAMENTO</t>
  </si>
  <si>
    <t>CENTRO</t>
  </si>
  <si>
    <t>SUL</t>
  </si>
  <si>
    <t>NORTE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</si>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</sst>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3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4" borderId="0" xfId="0" applyFont="1" applyFill="1" applyAlignment="1">
      <alignment horizontal="right"/>
    </xf>
    <xf numFmtId="3" fontId="0" fillId="0" borderId="0" xfId="0" applyNumberFormat="1"/>
  </cellXfs>
  <cellStyles count="2">
    <cellStyle name="Moeda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3DBAE-195D-4E15-B230-206EE93B6DA9}" name="Tabela1" displayName="Tabela1" ref="A3:D10" totalsRowShown="0">
  <autoFilter ref="A3:D10" xr:uid="{D6E3DBAE-195D-4E15-B230-206EE93B6DA9}"/>
  <tableColumns count="4">
    <tableColumn id="1" xr3:uid="{8A560FA1-9F0E-419E-AD87-F5C5F88D2AB9}" name="Coluna1" dataDxfId="1"/>
    <tableColumn id="2" xr3:uid="{1B9E738C-A18D-4E11-99FF-3813DCB3CC6D}" name="Coluna2"/>
    <tableColumn id="3" xr3:uid="{741AE395-3A47-4C0B-8B80-A3B74C667052}" name="Coluna3"/>
    <tableColumn id="4" xr3:uid="{6BBA4A19-8FC8-428C-B880-81ED1F4A26BD}" name="Coluna4" dataDxfId="2" dataCellStyle="Moed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F88FA-FFD3-4313-9A45-3590633B38D8}" name="Tabela3" displayName="Tabela3" ref="L3:O6" totalsRowShown="0">
  <autoFilter ref="L3:O6" xr:uid="{BCAF88FA-FFD3-4313-9A45-3590633B38D8}"/>
  <tableColumns count="4">
    <tableColumn id="1" xr3:uid="{E165BE0A-9CBB-4233-986A-D6C3BFE465E1}" name="PERÍODO"/>
    <tableColumn id="2" xr3:uid="{7C9FCF47-D082-4F29-8087-94E2C632433A}" name="JAN"/>
    <tableColumn id="3" xr3:uid="{E59EC04D-FD05-4EA9-94FC-600AD807B091}" name="FEV"/>
    <tableColumn id="4" xr3:uid="{07564A93-6926-4EA0-BA9D-2FBA74004233}" name="MA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FD9B5D-6C60-42BC-93A3-EB82DFE8B339}" name="Tabela4" displayName="Tabela4" ref="S3:U12" totalsRowShown="0">
  <autoFilter ref="S3:U12" xr:uid="{B0FD9B5D-6C60-42BC-93A3-EB82DFE8B339}"/>
  <tableColumns count="3">
    <tableColumn id="1" xr3:uid="{A361884B-393C-4408-864B-2B6A5A5AAD70}" name="PERÍODO"/>
    <tableColumn id="2" xr3:uid="{87DFE972-8521-4DF8-A04F-79CF41BEA242}" name="UNIDADE"/>
    <tableColumn id="3" xr3:uid="{5EF0A6C1-DA72-4764-A3DA-8E47730C872D}" name="FATURAMENTO" dataDxfId="0" dataCellStyle="Mo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729D-C3F2-4BF5-9DD8-88F8B8A180B2}">
  <dimension ref="A1:U26"/>
  <sheetViews>
    <sheetView tabSelected="1" zoomScale="115" zoomScaleNormal="115" workbookViewId="0">
      <selection activeCell="T15" sqref="T15"/>
    </sheetView>
  </sheetViews>
  <sheetFormatPr defaultRowHeight="15" x14ac:dyDescent="0.25"/>
  <cols>
    <col min="1" max="1" width="17.42578125" style="6" bestFit="1" customWidth="1"/>
    <col min="2" max="2" width="11.140625" bestFit="1" customWidth="1"/>
    <col min="3" max="3" width="10.42578125" bestFit="1" customWidth="1"/>
    <col min="4" max="4" width="12.85546875" bestFit="1" customWidth="1"/>
    <col min="12" max="12" width="11.42578125" bestFit="1" customWidth="1"/>
    <col min="13" max="13" width="11.7109375" bestFit="1" customWidth="1"/>
    <col min="14" max="14" width="6.5703125" bestFit="1" customWidth="1"/>
    <col min="15" max="15" width="7.5703125" bestFit="1" customWidth="1"/>
    <col min="19" max="19" width="11.42578125" bestFit="1" customWidth="1"/>
    <col min="20" max="20" width="13.85546875" bestFit="1" customWidth="1"/>
    <col min="21" max="21" width="17.28515625" bestFit="1" customWidth="1"/>
  </cols>
  <sheetData>
    <row r="1" spans="1:21" ht="33" customHeight="1" x14ac:dyDescent="0.25">
      <c r="A1" s="2" t="s">
        <v>0</v>
      </c>
      <c r="B1" s="2"/>
      <c r="C1" s="2"/>
      <c r="D1" s="2"/>
      <c r="L1" s="2" t="s">
        <v>17</v>
      </c>
      <c r="M1" s="2"/>
      <c r="N1" s="2"/>
      <c r="O1" s="2"/>
      <c r="S1" s="2" t="s">
        <v>27</v>
      </c>
      <c r="T1" s="2"/>
      <c r="U1" s="2"/>
    </row>
    <row r="3" spans="1:21" x14ac:dyDescent="0.25">
      <c r="A3" s="6" t="s">
        <v>10</v>
      </c>
      <c r="B3" t="s">
        <v>11</v>
      </c>
      <c r="C3" t="s">
        <v>12</v>
      </c>
      <c r="D3" t="s">
        <v>13</v>
      </c>
      <c r="F3" s="10" t="s">
        <v>15</v>
      </c>
      <c r="G3" s="5">
        <v>1</v>
      </c>
      <c r="L3" t="s">
        <v>18</v>
      </c>
      <c r="M3" t="s">
        <v>22</v>
      </c>
      <c r="N3" t="s">
        <v>23</v>
      </c>
      <c r="O3" t="s">
        <v>24</v>
      </c>
      <c r="S3" t="s">
        <v>18</v>
      </c>
      <c r="T3" t="s">
        <v>28</v>
      </c>
      <c r="U3" t="s">
        <v>29</v>
      </c>
    </row>
    <row r="4" spans="1:21" x14ac:dyDescent="0.25">
      <c r="A4" s="6" t="s">
        <v>1</v>
      </c>
      <c r="B4" t="s">
        <v>2</v>
      </c>
      <c r="C4" t="s">
        <v>3</v>
      </c>
      <c r="D4" t="s">
        <v>4</v>
      </c>
      <c r="L4" t="s">
        <v>19</v>
      </c>
      <c r="M4">
        <v>112</v>
      </c>
      <c r="N4">
        <v>146</v>
      </c>
      <c r="O4">
        <v>191</v>
      </c>
      <c r="S4" t="s">
        <v>22</v>
      </c>
      <c r="T4" t="s">
        <v>30</v>
      </c>
      <c r="U4" s="1">
        <v>13320</v>
      </c>
    </row>
    <row r="5" spans="1:21" x14ac:dyDescent="0.25">
      <c r="L5" t="s">
        <v>20</v>
      </c>
      <c r="M5">
        <v>183</v>
      </c>
      <c r="N5">
        <v>183</v>
      </c>
      <c r="O5">
        <v>108</v>
      </c>
      <c r="S5" t="s">
        <v>22</v>
      </c>
      <c r="T5" t="s">
        <v>31</v>
      </c>
      <c r="U5" s="1">
        <v>29400</v>
      </c>
    </row>
    <row r="6" spans="1:21" x14ac:dyDescent="0.25">
      <c r="A6" s="6">
        <v>1</v>
      </c>
      <c r="B6" t="s">
        <v>5</v>
      </c>
      <c r="C6">
        <v>5</v>
      </c>
      <c r="D6" s="1">
        <v>95</v>
      </c>
      <c r="L6" t="s">
        <v>21</v>
      </c>
      <c r="M6">
        <v>119</v>
      </c>
      <c r="N6">
        <v>178</v>
      </c>
      <c r="O6">
        <v>183</v>
      </c>
      <c r="S6" t="s">
        <v>23</v>
      </c>
      <c r="T6" t="s">
        <v>30</v>
      </c>
      <c r="U6" s="1">
        <v>12090</v>
      </c>
    </row>
    <row r="7" spans="1:21" x14ac:dyDescent="0.25">
      <c r="A7" s="6">
        <v>2</v>
      </c>
      <c r="B7" t="s">
        <v>6</v>
      </c>
      <c r="C7">
        <v>10</v>
      </c>
      <c r="D7" s="1">
        <v>680</v>
      </c>
      <c r="L7" s="4"/>
      <c r="S7" t="s">
        <v>23</v>
      </c>
      <c r="T7" t="s">
        <v>31</v>
      </c>
      <c r="U7" s="1">
        <v>24640</v>
      </c>
    </row>
    <row r="8" spans="1:21" x14ac:dyDescent="0.25">
      <c r="A8" s="6">
        <v>3</v>
      </c>
      <c r="B8" t="s">
        <v>7</v>
      </c>
      <c r="C8">
        <v>3</v>
      </c>
      <c r="D8" s="1">
        <v>985</v>
      </c>
      <c r="S8" t="s">
        <v>24</v>
      </c>
      <c r="T8" t="s">
        <v>30</v>
      </c>
      <c r="U8" s="1">
        <v>20260</v>
      </c>
    </row>
    <row r="9" spans="1:21" x14ac:dyDescent="0.25">
      <c r="A9" s="6">
        <v>4</v>
      </c>
      <c r="B9" t="s">
        <v>8</v>
      </c>
      <c r="C9">
        <v>2</v>
      </c>
      <c r="D9" s="1">
        <v>1200</v>
      </c>
      <c r="S9" t="s">
        <v>24</v>
      </c>
      <c r="T9" t="s">
        <v>31</v>
      </c>
      <c r="U9" s="1">
        <v>23490</v>
      </c>
    </row>
    <row r="10" spans="1:21" x14ac:dyDescent="0.25">
      <c r="A10" s="6">
        <v>5</v>
      </c>
      <c r="B10" t="s">
        <v>9</v>
      </c>
      <c r="C10">
        <v>3</v>
      </c>
      <c r="D10" s="1">
        <v>550</v>
      </c>
      <c r="S10" t="s">
        <v>22</v>
      </c>
      <c r="T10" t="s">
        <v>32</v>
      </c>
      <c r="U10" s="1">
        <v>13870</v>
      </c>
    </row>
    <row r="11" spans="1:21" x14ac:dyDescent="0.25">
      <c r="S11" t="s">
        <v>23</v>
      </c>
      <c r="T11" t="s">
        <v>32</v>
      </c>
      <c r="U11" s="1">
        <v>13720</v>
      </c>
    </row>
    <row r="12" spans="1:21" x14ac:dyDescent="0.25">
      <c r="S12" t="s">
        <v>24</v>
      </c>
      <c r="T12" t="s">
        <v>32</v>
      </c>
      <c r="U12" s="1">
        <v>18010</v>
      </c>
    </row>
    <row r="14" spans="1:21" x14ac:dyDescent="0.25">
      <c r="A14" s="6" t="s">
        <v>2</v>
      </c>
      <c r="B14" t="str">
        <f>VLOOKUP(G3,Tabela1[#All],2,0)</f>
        <v>Relógio</v>
      </c>
      <c r="L14" t="s">
        <v>26</v>
      </c>
      <c r="M14" s="7" t="s">
        <v>23</v>
      </c>
      <c r="S14" t="s">
        <v>33</v>
      </c>
      <c r="T14" t="s">
        <v>29</v>
      </c>
    </row>
    <row r="15" spans="1:21" x14ac:dyDescent="0.25">
      <c r="A15" s="6" t="s">
        <v>3</v>
      </c>
      <c r="B15">
        <f>VLOOKUP($G$3,Tabela1[#All],3,0)</f>
        <v>5</v>
      </c>
      <c r="L15" t="s">
        <v>19</v>
      </c>
      <c r="M15">
        <f>HLOOKUP(M14,Tabela3[#All],2,0)</f>
        <v>146</v>
      </c>
      <c r="S15" t="s">
        <v>22</v>
      </c>
      <c r="T15" s="1">
        <f>SUMIF(Tabela4[[#All],[PERÍODO]],S15,Tabela4[[#All],[FATURAMENTO]])</f>
        <v>56590</v>
      </c>
    </row>
    <row r="16" spans="1:21" x14ac:dyDescent="0.25">
      <c r="A16" s="6" t="s">
        <v>4</v>
      </c>
      <c r="B16" s="1">
        <f>VLOOKUP($G$3,Tabela1[#All],4,0)</f>
        <v>95</v>
      </c>
      <c r="L16" t="s">
        <v>20</v>
      </c>
      <c r="M16">
        <f>HLOOKUP($M$14,Tabela3[#All],3,0)</f>
        <v>183</v>
      </c>
      <c r="S16" t="s">
        <v>23</v>
      </c>
      <c r="T16" s="1">
        <f>SUMIF(Tabela4[[#All],[PERÍODO]],S16,Tabela4[[#All],[FATURAMENTO]])</f>
        <v>50450</v>
      </c>
    </row>
    <row r="17" spans="1:20" x14ac:dyDescent="0.25">
      <c r="A17" s="6" t="s">
        <v>14</v>
      </c>
      <c r="B17" s="1">
        <f>B16*B15</f>
        <v>475</v>
      </c>
      <c r="L17" t="s">
        <v>21</v>
      </c>
      <c r="M17">
        <f>HLOOKUP($M$14,Tabela3[#All],4,0)</f>
        <v>178</v>
      </c>
      <c r="S17" t="s">
        <v>24</v>
      </c>
      <c r="T17" s="1">
        <f>SUMIF(Tabela4[[#All],[PERÍODO]],S17,Tabela4[[#All],[FATURAMENTO]])</f>
        <v>61760</v>
      </c>
    </row>
    <row r="18" spans="1:20" x14ac:dyDescent="0.25">
      <c r="L18" t="s">
        <v>14</v>
      </c>
    </row>
    <row r="20" spans="1:20" x14ac:dyDescent="0.25">
      <c r="A20" s="8" t="s">
        <v>16</v>
      </c>
      <c r="B20" s="3"/>
      <c r="L20" s="9" t="s">
        <v>25</v>
      </c>
      <c r="M20" s="9"/>
      <c r="S20" t="s">
        <v>28</v>
      </c>
      <c r="T20" t="s">
        <v>29</v>
      </c>
    </row>
    <row r="21" spans="1:20" x14ac:dyDescent="0.25">
      <c r="S21" t="s">
        <v>30</v>
      </c>
      <c r="T21" s="1">
        <f>SUMIF(Tabela4[[#All],[UNIDADE]],S21,Tabela4[[#All],[FATURAMENTO]])</f>
        <v>45670</v>
      </c>
    </row>
    <row r="22" spans="1:20" x14ac:dyDescent="0.25">
      <c r="S22" t="s">
        <v>31</v>
      </c>
      <c r="T22" s="1">
        <f>SUMIF(Tabela4[[#All],[UNIDADE]],S22,Tabela4[[#All],[FATURAMENTO]])</f>
        <v>77530</v>
      </c>
    </row>
    <row r="23" spans="1:20" x14ac:dyDescent="0.25">
      <c r="S23" t="s">
        <v>32</v>
      </c>
      <c r="T23" s="1">
        <f>SUMIF(Tabela4[[#All],[UNIDADE]],S23,Tabela4[[#All],[FATURAMENTO]])</f>
        <v>45600</v>
      </c>
    </row>
    <row r="24" spans="1:20" x14ac:dyDescent="0.25">
      <c r="D24" s="11"/>
    </row>
    <row r="25" spans="1:20" x14ac:dyDescent="0.25">
      <c r="D25" s="11"/>
    </row>
    <row r="26" spans="1:20" x14ac:dyDescent="0.25">
      <c r="D26" s="11"/>
    </row>
  </sheetData>
  <mergeCells count="4">
    <mergeCell ref="A1:D1"/>
    <mergeCell ref="L1:O1"/>
    <mergeCell ref="L20:M20"/>
    <mergeCell ref="S1:U1"/>
  </mergeCell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2023-10-02T13:26:06Z</dcterms:created>
  <dcterms:modified xsi:type="dcterms:W3CDTF">2023-10-02T17:58:46Z</dcterms:modified>
</cp:coreProperties>
</file>