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sLeo\Analises\TS\"/>
    </mc:Choice>
  </mc:AlternateContent>
  <xr:revisionPtr revIDLastSave="0" documentId="13_ncr:1_{AE42DD7A-13A2-4525-A277-E9E2B571315C}" xr6:coauthVersionLast="45" xr6:coauthVersionMax="45" xr10:uidLastSave="{00000000-0000-0000-0000-000000000000}"/>
  <bookViews>
    <workbookView xWindow="-120" yWindow="-120" windowWidth="20730" windowHeight="11160" activeTab="2" xr2:uid="{473F8D6B-16F7-4A1B-8D19-B7CB69F797B0}"/>
  </bookViews>
  <sheets>
    <sheet name="Planilha7" sheetId="7" r:id="rId1"/>
    <sheet name="Planilha6" sheetId="6" r:id="rId2"/>
    <sheet name="plan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7" l="1"/>
  <c r="C15" i="7"/>
  <c r="C17" i="7"/>
  <c r="C18" i="7"/>
  <c r="C18" i="6"/>
  <c r="C15" i="6"/>
  <c r="C16" i="6"/>
  <c r="C17" i="6"/>
  <c r="D17" i="6"/>
  <c r="D15" i="6"/>
  <c r="E16" i="6"/>
  <c r="E17" i="6"/>
  <c r="E15" i="6"/>
  <c r="D18" i="6"/>
  <c r="E18" i="6"/>
  <c r="D16" i="6"/>
  <c r="D18" i="7"/>
  <c r="D15" i="7"/>
  <c r="D16" i="7"/>
  <c r="E16" i="7"/>
  <c r="E18" i="7"/>
  <c r="E15" i="7"/>
  <c r="D17" i="7"/>
  <c r="E17" i="7"/>
</calcChain>
</file>

<file path=xl/sharedStrings.xml><?xml version="1.0" encoding="utf-8"?>
<sst xmlns="http://schemas.openxmlformats.org/spreadsheetml/2006/main" count="14" uniqueCount="9">
  <si>
    <t>Mês</t>
  </si>
  <si>
    <t>Valor</t>
  </si>
  <si>
    <t>Previsão(Valor)</t>
  </si>
  <si>
    <t>Limite de Confiança Inferior(Valor)</t>
  </si>
  <si>
    <t>Limite de Confiança Superior(Valor)</t>
  </si>
  <si>
    <t>Consumo</t>
  </si>
  <si>
    <t>Previsão(Consumo)</t>
  </si>
  <si>
    <t>Limite de Confiança Inferior(Consumo)</t>
  </si>
  <si>
    <t>Limite de Confiança Superior(Consumo)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</si>
</sst>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7" fontId="0" fillId="0" borderId="0" xfId="0" applyNumberFormat="1"/>
    <xf numFmtId="17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17" fontId="1" fillId="0" borderId="2" xfId="0" applyNumberFormat="1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17" fontId="1" fillId="0" borderId="6" xfId="0" applyNumberFormat="1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2" fontId="0" fillId="0" borderId="0" xfId="0" applyNumberFormat="1"/>
    <xf numFmtId="0" fontId="0" fillId="2" borderId="9" xfId="0" applyFont="1" applyFill="1" applyBorder="1"/>
    <xf numFmtId="0" fontId="0" fillId="0" borderId="9" xfId="0" applyFont="1" applyBorder="1"/>
    <xf numFmtId="17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17" fontId="1" fillId="0" borderId="4" xfId="0" applyNumberFormat="1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17" fontId="1" fillId="2" borderId="2" xfId="0" applyNumberFormat="1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17" fontId="0" fillId="2" borderId="8" xfId="0" applyNumberFormat="1" applyFont="1" applyFill="1" applyBorder="1"/>
    <xf numFmtId="17" fontId="0" fillId="0" borderId="8" xfId="0" applyNumberFormat="1" applyFont="1" applyBorder="1"/>
    <xf numFmtId="17" fontId="0" fillId="0" borderId="10" xfId="0" applyNumberFormat="1" applyFont="1" applyBorder="1"/>
    <xf numFmtId="0" fontId="0" fillId="0" borderId="11" xfId="0" applyFont="1" applyBorder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2" formatCode="mmm/yy"/>
    </dxf>
    <dxf>
      <numFmt numFmtId="2" formatCode="0.00"/>
    </dxf>
    <dxf>
      <numFmt numFmtId="2" formatCode="0.00"/>
    </dxf>
    <dxf>
      <numFmt numFmtId="22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2" formatCode="mmm/yy"/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Planilha7!$B$1</c:f>
              <c:strCache>
                <c:ptCount val="1"/>
                <c:pt idx="0">
                  <c:v>Consumo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Planilha7!$B$2:$B$18</c:f>
              <c:numCache>
                <c:formatCode>General</c:formatCode>
                <c:ptCount val="17"/>
                <c:pt idx="0">
                  <c:v>1190</c:v>
                </c:pt>
                <c:pt idx="1">
                  <c:v>693</c:v>
                </c:pt>
                <c:pt idx="2">
                  <c:v>531</c:v>
                </c:pt>
                <c:pt idx="3">
                  <c:v>293</c:v>
                </c:pt>
                <c:pt idx="4">
                  <c:v>240</c:v>
                </c:pt>
                <c:pt idx="5">
                  <c:v>377</c:v>
                </c:pt>
                <c:pt idx="6">
                  <c:v>365</c:v>
                </c:pt>
                <c:pt idx="7">
                  <c:v>805</c:v>
                </c:pt>
                <c:pt idx="8">
                  <c:v>1067</c:v>
                </c:pt>
                <c:pt idx="9">
                  <c:v>525</c:v>
                </c:pt>
                <c:pt idx="10">
                  <c:v>746</c:v>
                </c:pt>
                <c:pt idx="11">
                  <c:v>1019</c:v>
                </c:pt>
                <c:pt idx="12">
                  <c:v>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F-4BFC-A4BD-0E1B4F9C6FC4}"/>
            </c:ext>
          </c:extLst>
        </c:ser>
        <c:ser>
          <c:idx val="1"/>
          <c:order val="1"/>
          <c:tx>
            <c:strRef>
              <c:f>Planilha7!$C$1</c:f>
              <c:strCache>
                <c:ptCount val="1"/>
                <c:pt idx="0">
                  <c:v>Previsão(Consumo)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Planilha7!$A$2:$A$18</c:f>
              <c:numCache>
                <c:formatCode>mmm\-yy</c:formatCode>
                <c:ptCount val="17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</c:numCache>
            </c:numRef>
          </c:cat>
          <c:val>
            <c:numRef>
              <c:f>Planilha7!$C$2:$C$18</c:f>
              <c:numCache>
                <c:formatCode>General</c:formatCode>
                <c:ptCount val="17"/>
                <c:pt idx="12">
                  <c:v>745</c:v>
                </c:pt>
                <c:pt idx="13">
                  <c:v>759.27472527472526</c:v>
                </c:pt>
                <c:pt idx="14">
                  <c:v>773.54945054945051</c:v>
                </c:pt>
                <c:pt idx="15">
                  <c:v>787.82417582417588</c:v>
                </c:pt>
                <c:pt idx="16">
                  <c:v>802.09890109890114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F-4BFC-A4BD-0E1B4F9C6FC4}"/>
            </c:ext>
          </c:extLst>
        </c:ser>
        <c:ser>
          <c:idx val="2"/>
          <c:order val="2"/>
          <c:tx>
            <c:strRef>
              <c:f>Planilha7!$D$1</c:f>
              <c:strCache>
                <c:ptCount val="1"/>
                <c:pt idx="0">
                  <c:v>Limite de Confiança Inferior(Consumo)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Planilha7!$A$2:$A$18</c:f>
              <c:numCache>
                <c:formatCode>mmm\-yy</c:formatCode>
                <c:ptCount val="17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</c:numCache>
            </c:numRef>
          </c:cat>
          <c:val>
            <c:numRef>
              <c:f>Planilha7!$D$2:$D$18</c:f>
              <c:numCache>
                <c:formatCode>General</c:formatCode>
                <c:ptCount val="17"/>
                <c:pt idx="12" formatCode="0.00">
                  <c:v>745</c:v>
                </c:pt>
                <c:pt idx="13" formatCode="0.00">
                  <c:v>161.70206296370998</c:v>
                </c:pt>
                <c:pt idx="14" formatCode="0.00">
                  <c:v>-71.123471002171755</c:v>
                </c:pt>
                <c:pt idx="15" formatCode="0.00">
                  <c:v>-246.85714281650962</c:v>
                </c:pt>
                <c:pt idx="16" formatCode="0.00">
                  <c:v>-393.04672230942322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F-4BFC-A4BD-0E1B4F9C6FC4}"/>
            </c:ext>
          </c:extLst>
        </c:ser>
        <c:ser>
          <c:idx val="3"/>
          <c:order val="3"/>
          <c:tx>
            <c:strRef>
              <c:f>Planilha7!$E$1</c:f>
              <c:strCache>
                <c:ptCount val="1"/>
                <c:pt idx="0">
                  <c:v>Limite de Confiança Superior(Consumo)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Planilha7!$A$2:$A$18</c:f>
              <c:numCache>
                <c:formatCode>mmm\-yy</c:formatCode>
                <c:ptCount val="17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</c:numCache>
            </c:numRef>
          </c:cat>
          <c:val>
            <c:numRef>
              <c:f>Planilha7!$E$2:$E$18</c:f>
              <c:numCache>
                <c:formatCode>General</c:formatCode>
                <c:ptCount val="17"/>
                <c:pt idx="12" formatCode="0.00">
                  <c:v>745</c:v>
                </c:pt>
                <c:pt idx="13" formatCode="0.00">
                  <c:v>1356.8473875857405</c:v>
                </c:pt>
                <c:pt idx="14" formatCode="0.00">
                  <c:v>1618.2223721010728</c:v>
                </c:pt>
                <c:pt idx="15" formatCode="0.00">
                  <c:v>1822.5054944648614</c:v>
                </c:pt>
                <c:pt idx="16" formatCode="0.00">
                  <c:v>1997.2445245072254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F-4BFC-A4BD-0E1B4F9C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95328"/>
        <c:axId val="481803248"/>
      </c:lineChart>
      <c:catAx>
        <c:axId val="4742953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03248"/>
        <c:crosses val="autoZero"/>
        <c:auto val="1"/>
        <c:lblAlgn val="ctr"/>
        <c:lblOffset val="100"/>
        <c:noMultiLvlLbl val="0"/>
      </c:catAx>
      <c:valAx>
        <c:axId val="4818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2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Planilha6!$B$1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Planilha6!$B$2:$B$18</c:f>
              <c:numCache>
                <c:formatCode>General</c:formatCode>
                <c:ptCount val="17"/>
                <c:pt idx="0">
                  <c:v>1100.68</c:v>
                </c:pt>
                <c:pt idx="1">
                  <c:v>651.25</c:v>
                </c:pt>
                <c:pt idx="2">
                  <c:v>393.81</c:v>
                </c:pt>
                <c:pt idx="3">
                  <c:v>147.03</c:v>
                </c:pt>
                <c:pt idx="4">
                  <c:v>130.77000000000001</c:v>
                </c:pt>
                <c:pt idx="5">
                  <c:v>155</c:v>
                </c:pt>
                <c:pt idx="6">
                  <c:v>154.43</c:v>
                </c:pt>
                <c:pt idx="7">
                  <c:v>222.41</c:v>
                </c:pt>
                <c:pt idx="8">
                  <c:v>108.67</c:v>
                </c:pt>
                <c:pt idx="9">
                  <c:v>177.37</c:v>
                </c:pt>
                <c:pt idx="10">
                  <c:v>232.56</c:v>
                </c:pt>
                <c:pt idx="11">
                  <c:v>635.29999999999995</c:v>
                </c:pt>
                <c:pt idx="12">
                  <c:v>241.56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9-4678-AE90-6A0A2F86184F}"/>
            </c:ext>
          </c:extLst>
        </c:ser>
        <c:ser>
          <c:idx val="1"/>
          <c:order val="1"/>
          <c:tx>
            <c:strRef>
              <c:f>Planilha6!$C$1</c:f>
              <c:strCache>
                <c:ptCount val="1"/>
                <c:pt idx="0">
                  <c:v>Previsão(Valor)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Planilha6!$A$2:$A$18</c:f>
              <c:numCache>
                <c:formatCode>mmm\-yy</c:formatCode>
                <c:ptCount val="17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</c:numCache>
            </c:numRef>
          </c:cat>
          <c:val>
            <c:numRef>
              <c:f>Planilha6!$C$2:$C$18</c:f>
              <c:numCache>
                <c:formatCode>General</c:formatCode>
                <c:ptCount val="17"/>
                <c:pt idx="12">
                  <c:v>241.56</c:v>
                </c:pt>
                <c:pt idx="13">
                  <c:v>209.88285714285732</c:v>
                </c:pt>
                <c:pt idx="14">
                  <c:v>178.20571428571429</c:v>
                </c:pt>
                <c:pt idx="15">
                  <c:v>146.52857142857161</c:v>
                </c:pt>
                <c:pt idx="16">
                  <c:v>114.85142857142858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9-4678-AE90-6A0A2F86184F}"/>
            </c:ext>
          </c:extLst>
        </c:ser>
        <c:ser>
          <c:idx val="2"/>
          <c:order val="2"/>
          <c:tx>
            <c:strRef>
              <c:f>Planilha6!$D$1</c:f>
              <c:strCache>
                <c:ptCount val="1"/>
                <c:pt idx="0">
                  <c:v>Limite de Confiança Inferior(Valor)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Planilha6!$A$2:$A$18</c:f>
              <c:numCache>
                <c:formatCode>mmm\-yy</c:formatCode>
                <c:ptCount val="17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</c:numCache>
            </c:numRef>
          </c:cat>
          <c:val>
            <c:numRef>
              <c:f>Planilha6!$D$2:$D$18</c:f>
              <c:numCache>
                <c:formatCode>General</c:formatCode>
                <c:ptCount val="17"/>
                <c:pt idx="12" formatCode="0.00">
                  <c:v>241.56</c:v>
                </c:pt>
                <c:pt idx="13" formatCode="0.00">
                  <c:v>-278.69849189875958</c:v>
                </c:pt>
                <c:pt idx="14" formatCode="0.00">
                  <c:v>-512.40726307941202</c:v>
                </c:pt>
                <c:pt idx="15" formatCode="0.00">
                  <c:v>-699.43716022753449</c:v>
                </c:pt>
                <c:pt idx="16" formatCode="0.00">
                  <c:v>-862.3115138024491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9-4678-AE90-6A0A2F86184F}"/>
            </c:ext>
          </c:extLst>
        </c:ser>
        <c:ser>
          <c:idx val="3"/>
          <c:order val="3"/>
          <c:tx>
            <c:strRef>
              <c:f>Planilha6!$E$1</c:f>
              <c:strCache>
                <c:ptCount val="1"/>
                <c:pt idx="0">
                  <c:v>Limite de Confiança Superior(Valor)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Planilha6!$A$2:$A$18</c:f>
              <c:numCache>
                <c:formatCode>mmm\-yy</c:formatCode>
                <c:ptCount val="17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</c:numCache>
            </c:numRef>
          </c:cat>
          <c:val>
            <c:numRef>
              <c:f>Planilha6!$E$2:$E$18</c:f>
              <c:numCache>
                <c:formatCode>General</c:formatCode>
                <c:ptCount val="17"/>
                <c:pt idx="12" formatCode="0.00">
                  <c:v>241.56</c:v>
                </c:pt>
                <c:pt idx="13" formatCode="0.00">
                  <c:v>698.46420618447416</c:v>
                </c:pt>
                <c:pt idx="14" formatCode="0.00">
                  <c:v>868.81869165084061</c:v>
                </c:pt>
                <c:pt idx="15" formatCode="0.00">
                  <c:v>992.49430308467765</c:v>
                </c:pt>
                <c:pt idx="16" formatCode="0.00">
                  <c:v>1092.0143709453064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9-4678-AE90-6A0A2F861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228416"/>
        <c:axId val="483217280"/>
      </c:lineChart>
      <c:catAx>
        <c:axId val="4772284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217280"/>
        <c:crosses val="autoZero"/>
        <c:auto val="1"/>
        <c:lblAlgn val="ctr"/>
        <c:lblOffset val="100"/>
        <c:noMultiLvlLbl val="0"/>
      </c:catAx>
      <c:valAx>
        <c:axId val="4832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2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1285875</xdr:colOff>
      <xdr:row>1</xdr:row>
      <xdr:rowOff>33337</xdr:rowOff>
    </xdr:from>
    <xdr:to>
      <xdr:col>8</xdr:col>
      <xdr:colOff>542925</xdr:colOff>
      <xdr:row>16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A44938-8583-4127-B45C-0F4F62421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1647825</xdr:colOff>
      <xdr:row>4</xdr:row>
      <xdr:rowOff>33337</xdr:rowOff>
    </xdr:from>
    <xdr:to>
      <xdr:col>10</xdr:col>
      <xdr:colOff>161925</xdr:colOff>
      <xdr:row>19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1696B3-AF1B-45A5-A09D-F2726BA81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0A74BF-C56E-47A6-B548-8B32122B732C}" name="Tabela8" displayName="Tabela8" ref="A1:E18" totalsRowShown="0">
  <autoFilter ref="A1:E18" xr:uid="{F707B810-1ADF-458D-BBE8-2F66A5818961}"/>
  <tableColumns count="5">
    <tableColumn id="1" xr3:uid="{7A3C893C-2448-446D-8956-C96DFE70972A}" name="Mês" dataDxfId="2"/>
    <tableColumn id="2" xr3:uid="{20BFB31C-AFA9-4F4A-A2F8-07EE50029DD0}" name="Consumo"/>
    <tableColumn id="3" xr3:uid="{B07A2463-D62B-48C4-AA44-F7406D7EEA6F}" name="Previsão(Consumo)">
      <calculatedColumnFormula>_xlfn.FORECAST.ETS(A2,$B$2:$B$14,$A$2:$A$14,1,1)</calculatedColumnFormula>
    </tableColumn>
    <tableColumn id="4" xr3:uid="{D348266F-6D4B-4D33-B153-BB5BD701E88E}" name="Limite de Confiança Inferior(Consumo)" dataDxfId="1">
      <calculatedColumnFormula>C2-_xlfn.FORECAST.ETS.CONFINT(A2,$B$2:$B$14,$A$2:$A$14,0.95,1,1)</calculatedColumnFormula>
    </tableColumn>
    <tableColumn id="5" xr3:uid="{E4AF9D41-8009-4BAB-9CD2-808D61B376D7}" name="Limite de Confiança Superior(Consumo)" dataDxfId="0">
      <calculatedColumnFormula>C2+_xlfn.FORECAST.ETS.CONFINT(A2,$B$2:$B$14,$A$2:$A$14,0.95,1,1)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500664-653F-4815-93B3-29510EDD911A}" name="Tabela7" displayName="Tabela7" ref="A1:E18" totalsRowShown="0">
  <autoFilter ref="A1:E18" xr:uid="{8B32B1E1-A3BE-4A9E-9BCE-3A17C2EC255A}"/>
  <tableColumns count="5">
    <tableColumn id="1" xr3:uid="{73047A0E-01F0-4E7B-9BAC-8D930683F816}" name="Mês" dataDxfId="5"/>
    <tableColumn id="2" xr3:uid="{77721BEC-858F-467C-AC99-ADEF472D9716}" name="Valor"/>
    <tableColumn id="3" xr3:uid="{BEFEA1E2-A8B0-4627-9245-61A5550B46BF}" name="Previsão(Valor)">
      <calculatedColumnFormula>_xlfn.FORECAST.ETS(A2,$B$2:$B$14,$A$2:$A$14,1,1)</calculatedColumnFormula>
    </tableColumn>
    <tableColumn id="4" xr3:uid="{2F9A170B-830A-4A22-BEFD-8A7229A102A7}" name="Limite de Confiança Inferior(Valor)" dataDxfId="4">
      <calculatedColumnFormula>C2-_xlfn.FORECAST.ETS.CONFINT(A2,$B$2:$B$14,$A$2:$A$14,0.95,1,1)</calculatedColumnFormula>
    </tableColumn>
    <tableColumn id="5" xr3:uid="{D704CBAB-3A7E-4AED-9608-1EE8B72411D9}" name="Limite de Confiança Superior(Valor)" dataDxfId="3">
      <calculatedColumnFormula>C2+_xlfn.FORECAST.ETS.CONFINT(A2,$B$2:$B$14,$A$2:$A$14,0.95,1,1)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225A3E-1E22-49B3-9FD1-0D807236B863}" name="Tabela1" displayName="Tabela1" ref="A1:B14" totalsRowShown="0" headerRowDxfId="6" headerRowBorderDxfId="10" tableBorderDxfId="11" totalsRowBorderDxfId="9">
  <autoFilter ref="A1:B14" xr:uid="{283C7C09-DDFC-413B-AA3C-8C8538280038}"/>
  <tableColumns count="2">
    <tableColumn id="1" xr3:uid="{828D35B8-954F-4333-BE11-FB2B9B3B1E99}" name="Mês" dataDxfId="8"/>
    <tableColumn id="2" xr3:uid="{538809FE-F201-4295-A5DF-3760EFEA83DB}" name="Valor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2BE232-6FC9-4ACC-A023-A37B180EDEE2}" name="Tabela5" displayName="Tabela5" ref="D1:E14" totalsRowShown="0">
  <autoFilter ref="D1:E14" xr:uid="{5A81642A-B3D6-4676-A93B-2A3DD388F84D}"/>
  <tableColumns count="2">
    <tableColumn id="1" xr3:uid="{A1423601-2B01-498A-85EE-395590E6BB57}" name="Mês"/>
    <tableColumn id="2" xr3:uid="{6F7A084D-599E-4CFE-8927-09BAF2268222}" name="Consum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11A2-007F-40C4-8B63-230C55532C90}">
  <dimension ref="A1:E18"/>
  <sheetViews>
    <sheetView workbookViewId="0"/>
  </sheetViews>
  <sheetFormatPr defaultRowHeight="15" x14ac:dyDescent="0.25"/>
  <cols>
    <col min="2" max="2" width="11.42578125" customWidth="1"/>
    <col min="3" max="3" width="20.42578125" customWidth="1"/>
    <col min="4" max="4" width="37.42578125" customWidth="1"/>
    <col min="5" max="5" width="38.28515625" customWidth="1"/>
  </cols>
  <sheetData>
    <row r="1" spans="1:5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s="1">
        <v>43374</v>
      </c>
      <c r="B2">
        <v>1190</v>
      </c>
    </row>
    <row r="3" spans="1:5" x14ac:dyDescent="0.25">
      <c r="A3" s="1">
        <v>43405</v>
      </c>
      <c r="B3">
        <v>693</v>
      </c>
    </row>
    <row r="4" spans="1:5" x14ac:dyDescent="0.25">
      <c r="A4" s="1">
        <v>43435</v>
      </c>
      <c r="B4">
        <v>531</v>
      </c>
    </row>
    <row r="5" spans="1:5" x14ac:dyDescent="0.25">
      <c r="A5" s="1">
        <v>43466</v>
      </c>
      <c r="B5">
        <v>293</v>
      </c>
    </row>
    <row r="6" spans="1:5" x14ac:dyDescent="0.25">
      <c r="A6" s="1">
        <v>43497</v>
      </c>
      <c r="B6">
        <v>240</v>
      </c>
    </row>
    <row r="7" spans="1:5" x14ac:dyDescent="0.25">
      <c r="A7" s="1">
        <v>43525</v>
      </c>
      <c r="B7">
        <v>377</v>
      </c>
    </row>
    <row r="8" spans="1:5" x14ac:dyDescent="0.25">
      <c r="A8" s="1">
        <v>43556</v>
      </c>
      <c r="B8">
        <v>365</v>
      </c>
    </row>
    <row r="9" spans="1:5" x14ac:dyDescent="0.25">
      <c r="A9" s="1">
        <v>43586</v>
      </c>
      <c r="B9">
        <v>805</v>
      </c>
    </row>
    <row r="10" spans="1:5" x14ac:dyDescent="0.25">
      <c r="A10" s="1">
        <v>43617</v>
      </c>
      <c r="B10">
        <v>1067</v>
      </c>
    </row>
    <row r="11" spans="1:5" x14ac:dyDescent="0.25">
      <c r="A11" s="1">
        <v>43647</v>
      </c>
      <c r="B11">
        <v>525</v>
      </c>
    </row>
    <row r="12" spans="1:5" x14ac:dyDescent="0.25">
      <c r="A12" s="1">
        <v>43678</v>
      </c>
      <c r="B12">
        <v>746</v>
      </c>
    </row>
    <row r="13" spans="1:5" x14ac:dyDescent="0.25">
      <c r="A13" s="1">
        <v>43709</v>
      </c>
      <c r="B13">
        <v>1019</v>
      </c>
    </row>
    <row r="14" spans="1:5" x14ac:dyDescent="0.25">
      <c r="A14" s="1">
        <v>43739</v>
      </c>
      <c r="B14">
        <v>745</v>
      </c>
      <c r="C14">
        <v>745</v>
      </c>
      <c r="D14" s="10">
        <v>745</v>
      </c>
      <c r="E14" s="10">
        <v>745</v>
      </c>
    </row>
    <row r="15" spans="1:5" x14ac:dyDescent="0.25">
      <c r="A15" s="1">
        <v>43770</v>
      </c>
      <c r="C15">
        <f>_xlfn.FORECAST.ETS(A15,$B$2:$B$14,$A$2:$A$14,1,1)</f>
        <v>759.27472527472526</v>
      </c>
      <c r="D15" s="10">
        <f>C15-_xlfn.FORECAST.ETS.CONFINT(A15,$B$2:$B$14,$A$2:$A$14,0.95,1,1)</f>
        <v>161.70206296370998</v>
      </c>
      <c r="E15" s="10">
        <f>C15+_xlfn.FORECAST.ETS.CONFINT(A15,$B$2:$B$14,$A$2:$A$14,0.95,1,1)</f>
        <v>1356.8473875857405</v>
      </c>
    </row>
    <row r="16" spans="1:5" x14ac:dyDescent="0.25">
      <c r="A16" s="1">
        <v>43800</v>
      </c>
      <c r="C16">
        <f>_xlfn.FORECAST.ETS(A16,$B$2:$B$14,$A$2:$A$14,1,1)</f>
        <v>773.54945054945051</v>
      </c>
      <c r="D16" s="10">
        <f>C16-_xlfn.FORECAST.ETS.CONFINT(A16,$B$2:$B$14,$A$2:$A$14,0.95,1,1)</f>
        <v>-71.123471002171755</v>
      </c>
      <c r="E16" s="10">
        <f>C16+_xlfn.FORECAST.ETS.CONFINT(A16,$B$2:$B$14,$A$2:$A$14,0.95,1,1)</f>
        <v>1618.2223721010728</v>
      </c>
    </row>
    <row r="17" spans="1:5" x14ac:dyDescent="0.25">
      <c r="A17" s="1">
        <v>43831</v>
      </c>
      <c r="C17">
        <f>_xlfn.FORECAST.ETS(A17,$B$2:$B$14,$A$2:$A$14,1,1)</f>
        <v>787.82417582417588</v>
      </c>
      <c r="D17" s="10">
        <f>C17-_xlfn.FORECAST.ETS.CONFINT(A17,$B$2:$B$14,$A$2:$A$14,0.95,1,1)</f>
        <v>-246.85714281650962</v>
      </c>
      <c r="E17" s="10">
        <f>C17+_xlfn.FORECAST.ETS.CONFINT(A17,$B$2:$B$14,$A$2:$A$14,0.95,1,1)</f>
        <v>1822.5054944648614</v>
      </c>
    </row>
    <row r="18" spans="1:5" x14ac:dyDescent="0.25">
      <c r="A18" s="1">
        <v>43862</v>
      </c>
      <c r="C18">
        <f>_xlfn.FORECAST.ETS(A18,$B$2:$B$14,$A$2:$A$14,1,1)</f>
        <v>802.09890109890114</v>
      </c>
      <c r="D18" s="10">
        <f>C18-_xlfn.FORECAST.ETS.CONFINT(A18,$B$2:$B$14,$A$2:$A$14,0.95,1,1)</f>
        <v>-393.04672230942322</v>
      </c>
      <c r="E18" s="10">
        <f>C18+_xlfn.FORECAST.ETS.CONFINT(A18,$B$2:$B$14,$A$2:$A$14,0.95,1,1)</f>
        <v>1997.2445245072254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65F2A-982B-4C12-8043-2DEE29885815}">
  <dimension ref="A1:E18"/>
  <sheetViews>
    <sheetView workbookViewId="0"/>
  </sheetViews>
  <sheetFormatPr defaultRowHeight="15" x14ac:dyDescent="0.25"/>
  <cols>
    <col min="3" max="3" width="16.85546875" customWidth="1"/>
    <col min="4" max="4" width="33.85546875" customWidth="1"/>
    <col min="5" max="5" width="34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43374</v>
      </c>
      <c r="B2">
        <v>1100.68</v>
      </c>
    </row>
    <row r="3" spans="1:5" x14ac:dyDescent="0.25">
      <c r="A3" s="1">
        <v>43405</v>
      </c>
      <c r="B3">
        <v>651.25</v>
      </c>
    </row>
    <row r="4" spans="1:5" x14ac:dyDescent="0.25">
      <c r="A4" s="1">
        <v>43435</v>
      </c>
      <c r="B4">
        <v>393.81</v>
      </c>
    </row>
    <row r="5" spans="1:5" x14ac:dyDescent="0.25">
      <c r="A5" s="1">
        <v>43466</v>
      </c>
      <c r="B5">
        <v>147.03</v>
      </c>
    </row>
    <row r="6" spans="1:5" x14ac:dyDescent="0.25">
      <c r="A6" s="1">
        <v>43497</v>
      </c>
      <c r="B6">
        <v>130.77000000000001</v>
      </c>
    </row>
    <row r="7" spans="1:5" x14ac:dyDescent="0.25">
      <c r="A7" s="1">
        <v>43525</v>
      </c>
      <c r="B7">
        <v>155</v>
      </c>
    </row>
    <row r="8" spans="1:5" x14ac:dyDescent="0.25">
      <c r="A8" s="1">
        <v>43556</v>
      </c>
      <c r="B8">
        <v>154.43</v>
      </c>
    </row>
    <row r="9" spans="1:5" x14ac:dyDescent="0.25">
      <c r="A9" s="1">
        <v>43586</v>
      </c>
      <c r="B9">
        <v>222.41</v>
      </c>
    </row>
    <row r="10" spans="1:5" x14ac:dyDescent="0.25">
      <c r="A10" s="1">
        <v>43617</v>
      </c>
      <c r="B10">
        <v>108.67</v>
      </c>
    </row>
    <row r="11" spans="1:5" x14ac:dyDescent="0.25">
      <c r="A11" s="1">
        <v>43647</v>
      </c>
      <c r="B11">
        <v>177.37</v>
      </c>
    </row>
    <row r="12" spans="1:5" x14ac:dyDescent="0.25">
      <c r="A12" s="1">
        <v>43678</v>
      </c>
      <c r="B12">
        <v>232.56</v>
      </c>
    </row>
    <row r="13" spans="1:5" x14ac:dyDescent="0.25">
      <c r="A13" s="1">
        <v>43709</v>
      </c>
      <c r="B13">
        <v>635.29999999999995</v>
      </c>
    </row>
    <row r="14" spans="1:5" x14ac:dyDescent="0.25">
      <c r="A14" s="1">
        <v>43739</v>
      </c>
      <c r="B14">
        <v>241.56</v>
      </c>
      <c r="C14">
        <v>241.56</v>
      </c>
      <c r="D14" s="10">
        <v>241.56</v>
      </c>
      <c r="E14" s="10">
        <v>241.56</v>
      </c>
    </row>
    <row r="15" spans="1:5" x14ac:dyDescent="0.25">
      <c r="A15" s="1">
        <v>43770</v>
      </c>
      <c r="C15">
        <f>_xlfn.FORECAST.ETS(A15,$B$2:$B$14,$A$2:$A$14,1,1)</f>
        <v>209.88285714285732</v>
      </c>
      <c r="D15" s="10">
        <f>C15-_xlfn.FORECAST.ETS.CONFINT(A15,$B$2:$B$14,$A$2:$A$14,0.95,1,1)</f>
        <v>-278.69849189875958</v>
      </c>
      <c r="E15" s="10">
        <f>C15+_xlfn.FORECAST.ETS.CONFINT(A15,$B$2:$B$14,$A$2:$A$14,0.95,1,1)</f>
        <v>698.46420618447416</v>
      </c>
    </row>
    <row r="16" spans="1:5" x14ac:dyDescent="0.25">
      <c r="A16" s="1">
        <v>43800</v>
      </c>
      <c r="C16">
        <f>_xlfn.FORECAST.ETS(A16,$B$2:$B$14,$A$2:$A$14,1,1)</f>
        <v>178.20571428571429</v>
      </c>
      <c r="D16" s="10">
        <f>C16-_xlfn.FORECAST.ETS.CONFINT(A16,$B$2:$B$14,$A$2:$A$14,0.95,1,1)</f>
        <v>-512.40726307941202</v>
      </c>
      <c r="E16" s="10">
        <f>C16+_xlfn.FORECAST.ETS.CONFINT(A16,$B$2:$B$14,$A$2:$A$14,0.95,1,1)</f>
        <v>868.81869165084061</v>
      </c>
    </row>
    <row r="17" spans="1:5" x14ac:dyDescent="0.25">
      <c r="A17" s="1">
        <v>43831</v>
      </c>
      <c r="C17">
        <f>_xlfn.FORECAST.ETS(A17,$B$2:$B$14,$A$2:$A$14,1,1)</f>
        <v>146.52857142857161</v>
      </c>
      <c r="D17" s="10">
        <f>C17-_xlfn.FORECAST.ETS.CONFINT(A17,$B$2:$B$14,$A$2:$A$14,0.95,1,1)</f>
        <v>-699.43716022753449</v>
      </c>
      <c r="E17" s="10">
        <f>C17+_xlfn.FORECAST.ETS.CONFINT(A17,$B$2:$B$14,$A$2:$A$14,0.95,1,1)</f>
        <v>992.49430308467765</v>
      </c>
    </row>
    <row r="18" spans="1:5" x14ac:dyDescent="0.25">
      <c r="A18" s="1">
        <v>43862</v>
      </c>
      <c r="C18">
        <f>_xlfn.FORECAST.ETS(A18,$B$2:$B$14,$A$2:$A$14,1,1)</f>
        <v>114.85142857142858</v>
      </c>
      <c r="D18" s="10">
        <f>C18-_xlfn.FORECAST.ETS.CONFINT(A18,$B$2:$B$14,$A$2:$A$14,0.95,1,1)</f>
        <v>-862.3115138024491</v>
      </c>
      <c r="E18" s="10">
        <f>C18+_xlfn.FORECAST.ETS.CONFINT(A18,$B$2:$B$14,$A$2:$A$14,0.95,1,1)</f>
        <v>1092.0143709453064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4E2E-5EAF-430D-86A0-61DADFC10580}">
  <dimension ref="A1:E14"/>
  <sheetViews>
    <sheetView tabSelected="1" workbookViewId="0">
      <selection activeCell="D1" sqref="D1:E14"/>
    </sheetView>
  </sheetViews>
  <sheetFormatPr defaultRowHeight="15" x14ac:dyDescent="0.25"/>
  <cols>
    <col min="4" max="5" width="10.28515625" customWidth="1"/>
  </cols>
  <sheetData>
    <row r="1" spans="1:5" ht="15.75" thickBot="1" x14ac:dyDescent="0.3">
      <c r="A1" s="6" t="s">
        <v>0</v>
      </c>
      <c r="B1" s="7" t="s">
        <v>1</v>
      </c>
      <c r="D1" t="s">
        <v>0</v>
      </c>
      <c r="E1" t="s">
        <v>5</v>
      </c>
    </row>
    <row r="2" spans="1:5" ht="15.75" thickBot="1" x14ac:dyDescent="0.3">
      <c r="A2" s="15">
        <v>43374</v>
      </c>
      <c r="B2" s="16">
        <v>1100.68</v>
      </c>
      <c r="D2" s="15">
        <v>43374</v>
      </c>
      <c r="E2">
        <v>1190</v>
      </c>
    </row>
    <row r="3" spans="1:5" ht="15.75" thickBot="1" x14ac:dyDescent="0.3">
      <c r="A3" s="4">
        <v>43405</v>
      </c>
      <c r="B3" s="5">
        <v>651.25</v>
      </c>
      <c r="D3" s="4">
        <v>43405</v>
      </c>
      <c r="E3">
        <v>693</v>
      </c>
    </row>
    <row r="4" spans="1:5" ht="15.75" thickBot="1" x14ac:dyDescent="0.3">
      <c r="A4" s="13">
        <v>43435</v>
      </c>
      <c r="B4" s="14">
        <v>393.81</v>
      </c>
      <c r="D4" s="19">
        <v>43435</v>
      </c>
      <c r="E4" s="11">
        <v>531</v>
      </c>
    </row>
    <row r="5" spans="1:5" ht="15.75" thickBot="1" x14ac:dyDescent="0.3">
      <c r="A5" s="2">
        <v>43466</v>
      </c>
      <c r="B5" s="3">
        <v>147.03</v>
      </c>
      <c r="D5" s="20">
        <v>43466</v>
      </c>
      <c r="E5" s="12">
        <v>293</v>
      </c>
    </row>
    <row r="6" spans="1:5" ht="15.75" thickBot="1" x14ac:dyDescent="0.3">
      <c r="A6" s="13">
        <v>43497</v>
      </c>
      <c r="B6" s="14">
        <v>130.77000000000001</v>
      </c>
      <c r="D6" s="19">
        <v>43497</v>
      </c>
      <c r="E6" s="11">
        <v>240</v>
      </c>
    </row>
    <row r="7" spans="1:5" ht="15.75" thickBot="1" x14ac:dyDescent="0.3">
      <c r="A7" s="2">
        <v>43525</v>
      </c>
      <c r="B7" s="3">
        <v>155</v>
      </c>
      <c r="D7" s="20">
        <v>43525</v>
      </c>
      <c r="E7" s="12">
        <v>377</v>
      </c>
    </row>
    <row r="8" spans="1:5" ht="15.75" thickBot="1" x14ac:dyDescent="0.3">
      <c r="A8" s="13">
        <v>43556</v>
      </c>
      <c r="B8" s="14">
        <v>154.43</v>
      </c>
      <c r="D8" s="19">
        <v>43556</v>
      </c>
      <c r="E8" s="11">
        <v>365</v>
      </c>
    </row>
    <row r="9" spans="1:5" ht="15.75" thickBot="1" x14ac:dyDescent="0.3">
      <c r="A9" s="2">
        <v>43586</v>
      </c>
      <c r="B9" s="3">
        <v>222.41</v>
      </c>
      <c r="D9" s="20">
        <v>43586</v>
      </c>
      <c r="E9" s="12">
        <v>805</v>
      </c>
    </row>
    <row r="10" spans="1:5" ht="15.75" thickBot="1" x14ac:dyDescent="0.3">
      <c r="A10" s="13">
        <v>43617</v>
      </c>
      <c r="B10" s="14">
        <v>108.67</v>
      </c>
      <c r="D10" s="19">
        <v>43617</v>
      </c>
      <c r="E10" s="11">
        <v>1067</v>
      </c>
    </row>
    <row r="11" spans="1:5" ht="15.75" thickBot="1" x14ac:dyDescent="0.3">
      <c r="A11" s="2">
        <v>43647</v>
      </c>
      <c r="B11" s="3">
        <v>177.37</v>
      </c>
      <c r="D11" s="20">
        <v>43647</v>
      </c>
      <c r="E11" s="12">
        <v>525</v>
      </c>
    </row>
    <row r="12" spans="1:5" ht="15.75" thickBot="1" x14ac:dyDescent="0.3">
      <c r="A12" s="17">
        <v>43678</v>
      </c>
      <c r="B12" s="18">
        <v>232.56</v>
      </c>
      <c r="D12" s="19">
        <v>43678</v>
      </c>
      <c r="E12" s="11">
        <v>746</v>
      </c>
    </row>
    <row r="13" spans="1:5" ht="15.75" thickBot="1" x14ac:dyDescent="0.3">
      <c r="A13" s="8">
        <v>43709</v>
      </c>
      <c r="B13" s="9">
        <v>635.29999999999995</v>
      </c>
      <c r="D13" s="21">
        <v>43709</v>
      </c>
      <c r="E13" s="22">
        <v>1019</v>
      </c>
    </row>
    <row r="14" spans="1:5" ht="15.75" thickBot="1" x14ac:dyDescent="0.3">
      <c r="A14" s="2">
        <v>43739</v>
      </c>
      <c r="B14" s="5">
        <v>241.56</v>
      </c>
      <c r="D14" s="20">
        <v>43739</v>
      </c>
      <c r="E14">
        <v>745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Planilha7</vt:lpstr>
      <vt:lpstr>Planilha6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ENERGENS_04</dc:creator>
  <cp:lastModifiedBy>ENERGENS_04</cp:lastModifiedBy>
  <dcterms:created xsi:type="dcterms:W3CDTF">2019-10-28T12:44:38Z</dcterms:created>
  <dcterms:modified xsi:type="dcterms:W3CDTF">2019-10-28T14:26:18Z</dcterms:modified>
</cp:coreProperties>
</file>