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wmf" ContentType="image/x-wmf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  <sheet name="etc." sheetId="4" state="visible" r:id="rId6"/>
    <sheet name="distributed load data" sheetId="5" state="visible" r:id="rId7"/>
    <sheet name="line data" sheetId="6" state="visible" r:id="rId8"/>
    <sheet name="Regulator Data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<sst xmlns="http://schemas.openxmlformats.org/spreadsheetml/2006/main" count="2469" uniqueCount="224">
  <si>
    <t xml:space="preserve">Overhead Line Configurations (Config.)</t>
  </si>
  <si>
    <t xml:space="preserve"> Node Voltage pu </t>
  </si>
  <si>
    <t xml:space="preserve">Spot Loads</t>
  </si>
  <si>
    <t xml:space="preserve">Shunt Capacitors</t>
  </si>
  <si>
    <t xml:space="preserve">Line Segment Data</t>
  </si>
  <si>
    <t xml:space="preserve">Distributed Loads</t>
  </si>
  <si>
    <t xml:space="preserve">Xendee Code Word for Wires</t>
  </si>
  <si>
    <t xml:space="preserve">Load</t>
  </si>
  <si>
    <t xml:space="preserve">Ph-1</t>
  </si>
  <si>
    <t xml:space="preserve">Ph-2</t>
  </si>
  <si>
    <t xml:space="preserve">Ph-3</t>
  </si>
  <si>
    <t xml:space="preserve">Ph-4</t>
  </si>
  <si>
    <t xml:space="preserve">Ph-A</t>
  </si>
  <si>
    <t xml:space="preserve">Ph-B</t>
  </si>
  <si>
    <t xml:space="preserve">Ph-C</t>
  </si>
  <si>
    <t xml:space="preserve">Node A</t>
  </si>
  <si>
    <t xml:space="preserve">Node B</t>
  </si>
  <si>
    <t xml:space="preserve">Length(ft.)</t>
  </si>
  <si>
    <t xml:space="preserve">Length(km)</t>
  </si>
  <si>
    <t xml:space="preserve">Config.</t>
  </si>
  <si>
    <t xml:space="preserve">Phasing</t>
  </si>
  <si>
    <t xml:space="preserve">Phase </t>
  </si>
  <si>
    <t xml:space="preserve">Phase A</t>
  </si>
  <si>
    <t xml:space="preserve">Phase B</t>
  </si>
  <si>
    <t xml:space="preserve">Phase C</t>
  </si>
  <si>
    <t xml:space="preserve">Neutral</t>
  </si>
  <si>
    <t xml:space="preserve">Overhead Line Spacings</t>
  </si>
  <si>
    <t xml:space="preserve">Node</t>
  </si>
  <si>
    <t xml:space="preserve">A-N</t>
  </si>
  <si>
    <t xml:space="preserve">B-N</t>
  </si>
  <si>
    <t xml:space="preserve">C-N</t>
  </si>
  <si>
    <t xml:space="preserve">Model</t>
  </si>
  <si>
    <t xml:space="preserve">Connection</t>
  </si>
  <si>
    <t xml:space="preserve">kW</t>
  </si>
  <si>
    <t xml:space="preserve">kVAr</t>
  </si>
  <si>
    <t xml:space="preserve">ACSR</t>
  </si>
  <si>
    <t xml:space="preserve">x</t>
  </si>
  <si>
    <t xml:space="preserve">y</t>
  </si>
  <si>
    <t xml:space="preserve">Spacing ID</t>
  </si>
  <si>
    <t xml:space="preserve">Type</t>
  </si>
  <si>
    <t xml:space="preserve">B A C N</t>
  </si>
  <si>
    <t xml:space="preserve"> 1/0</t>
  </si>
  <si>
    <t xml:space="preserve">IEEE 8</t>
  </si>
  <si>
    <t xml:space="preserve">Three-Phase, 4 wire</t>
  </si>
  <si>
    <t xml:space="preserve">Y-PQ</t>
  </si>
  <si>
    <t xml:space="preserve">Wye</t>
  </si>
  <si>
    <r>
      <rPr>
        <sz val="11"/>
        <rFont val="Arial"/>
        <family val="2"/>
        <charset val="1"/>
      </rPr>
      <t xml:space="preserve">Constant </t>
    </r>
    <r>
      <rPr>
        <sz val="11"/>
        <color rgb="FFFF0000"/>
        <rFont val="Arial"/>
        <family val="2"/>
        <charset val="1"/>
      </rPr>
      <t xml:space="preserve">kW</t>
    </r>
    <r>
      <rPr>
        <sz val="11"/>
        <rFont val="Arial"/>
        <family val="2"/>
        <charset val="1"/>
      </rPr>
      <t xml:space="preserve"> and </t>
    </r>
    <r>
      <rPr>
        <sz val="11"/>
        <color rgb="FFFF0000"/>
        <rFont val="Arial"/>
        <family val="2"/>
        <charset val="1"/>
      </rPr>
      <t xml:space="preserve">kVAr</t>
    </r>
  </si>
  <si>
    <t xml:space="preserve">0(1e-6)</t>
  </si>
  <si>
    <t xml:space="preserve">B N</t>
  </si>
  <si>
    <t xml:space="preserve">Y-I</t>
  </si>
  <si>
    <r>
      <rPr>
        <sz val="11"/>
        <color theme="1"/>
        <rFont val="Arial"/>
        <family val="2"/>
        <charset val="1"/>
      </rPr>
      <t xml:space="preserve">Constant </t>
    </r>
    <r>
      <rPr>
        <sz val="11"/>
        <color rgb="FF0070C0"/>
        <rFont val="Arial"/>
        <family val="2"/>
        <charset val="1"/>
      </rPr>
      <t xml:space="preserve">Current</t>
    </r>
  </si>
  <si>
    <t xml:space="preserve">#4  6/1</t>
  </si>
  <si>
    <t xml:space="preserve">IEEE 12</t>
  </si>
  <si>
    <r>
      <rPr>
        <sz val="12"/>
        <color rgb="FFFF0000"/>
        <rFont val="Times New Roman"/>
        <family val="1"/>
        <charset val="1"/>
      </rPr>
      <t xml:space="preserve">Singl</t>
    </r>
    <r>
      <rPr>
        <sz val="12"/>
        <rFont val="Times New Roman"/>
        <family val="1"/>
        <charset val="1"/>
      </rPr>
      <t xml:space="preserve">e-Phase, </t>
    </r>
    <r>
      <rPr>
        <sz val="12"/>
        <color rgb="FFFF0000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 wire</t>
    </r>
  </si>
  <si>
    <t xml:space="preserve">#2  6/1</t>
  </si>
  <si>
    <t xml:space="preserve">IEEE 11</t>
  </si>
  <si>
    <t xml:space="preserve">A N</t>
  </si>
  <si>
    <r>
      <rPr>
        <sz val="12"/>
        <color rgb="FFFF0000"/>
        <rFont val="Times New Roman"/>
        <family val="1"/>
        <charset val="1"/>
      </rPr>
      <t xml:space="preserve">Single</t>
    </r>
    <r>
      <rPr>
        <sz val="12"/>
        <rFont val="Times New Roman"/>
        <family val="1"/>
        <charset val="1"/>
      </rPr>
      <t xml:space="preserve">-Phase, </t>
    </r>
    <r>
      <rPr>
        <sz val="12"/>
        <color rgb="FFFF0000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 wire</t>
    </r>
  </si>
  <si>
    <t xml:space="preserve">D-I</t>
  </si>
  <si>
    <t xml:space="preserve">Delta</t>
  </si>
  <si>
    <t xml:space="preserve">Y-Z</t>
  </si>
  <si>
    <r>
      <rPr>
        <sz val="11"/>
        <color theme="1"/>
        <rFont val="Arial"/>
        <family val="2"/>
        <charset val="1"/>
      </rPr>
      <t xml:space="preserve">Constant </t>
    </r>
    <r>
      <rPr>
        <sz val="11"/>
        <color rgb="FF00B050"/>
        <rFont val="Arial"/>
        <family val="2"/>
        <charset val="1"/>
      </rPr>
      <t xml:space="preserve">Impedance</t>
    </r>
  </si>
  <si>
    <t xml:space="preserve">Single-Phase, 2 wire</t>
  </si>
  <si>
    <t xml:space="preserve">ACSR: Aluminum conductor Steel Reinforced</t>
  </si>
  <si>
    <t xml:space="preserve">Transformer Data</t>
  </si>
  <si>
    <t xml:space="preserve">kVA</t>
  </si>
  <si>
    <t xml:space="preserve">kV-high</t>
  </si>
  <si>
    <t xml:space="preserve">kV-low</t>
  </si>
  <si>
    <t xml:space="preserve">R - %</t>
  </si>
  <si>
    <t xml:space="preserve">X - %</t>
  </si>
  <si>
    <t xml:space="preserve">D-Z</t>
  </si>
  <si>
    <t xml:space="preserve">Substation:</t>
  </si>
  <si>
    <t xml:space="preserve">69 - D</t>
  </si>
  <si>
    <t xml:space="preserve">24.9 -Gr. W</t>
  </si>
  <si>
    <t xml:space="preserve">XFM-1</t>
  </si>
  <si>
    <t xml:space="preserve">XFM -1:</t>
  </si>
  <si>
    <t xml:space="preserve">24.9 - Gr.W</t>
  </si>
  <si>
    <t xml:space="preserve">4.16 - Gr. W</t>
  </si>
  <si>
    <t xml:space="preserve">Regulator Data</t>
  </si>
  <si>
    <t xml:space="preserve">Regulator ID:</t>
  </si>
  <si>
    <t xml:space="preserve">Line Segment:</t>
  </si>
  <si>
    <t xml:space="preserve">814 - 850</t>
  </si>
  <si>
    <t xml:space="preserve">852 - 832</t>
  </si>
  <si>
    <t xml:space="preserve">Location:</t>
  </si>
  <si>
    <t xml:space="preserve">Phases:</t>
  </si>
  <si>
    <t xml:space="preserve">A - B -C</t>
  </si>
  <si>
    <t xml:space="preserve">D-PQ</t>
  </si>
  <si>
    <t xml:space="preserve">Connection:</t>
  </si>
  <si>
    <t xml:space="preserve">3-Ph,LG</t>
  </si>
  <si>
    <t xml:space="preserve">Monitoring Phase:</t>
  </si>
  <si>
    <t xml:space="preserve">A-B-C</t>
  </si>
  <si>
    <t xml:space="preserve">Bandwidth:</t>
  </si>
  <si>
    <t xml:space="preserve">2.0 volts</t>
  </si>
  <si>
    <t xml:space="preserve">PT Ratio:</t>
  </si>
  <si>
    <t xml:space="preserve">Primary CT Rating:</t>
  </si>
  <si>
    <t xml:space="preserve">Compensator Settings:</t>
  </si>
  <si>
    <t xml:space="preserve">R - Setting:</t>
  </si>
  <si>
    <t xml:space="preserve">X - Setting:</t>
  </si>
  <si>
    <t xml:space="preserve">Volltage Level:</t>
  </si>
  <si>
    <t xml:space="preserve">Total</t>
  </si>
  <si>
    <t xml:space="preserve">(505)</t>
  </si>
  <si>
    <t xml:space="preserve">Two-Phase, 3 wire</t>
  </si>
  <si>
    <t xml:space="preserve">Underground Line Spacings</t>
  </si>
  <si>
    <t xml:space="preserve">(515)</t>
  </si>
  <si>
    <t xml:space="preserve">Three-Phase, 3 Cable</t>
  </si>
  <si>
    <t xml:space="preserve">(520)</t>
  </si>
  <si>
    <t xml:space="preserve">Single-Phase, 2 Cable</t>
  </si>
  <si>
    <t xml:space="preserve">This feeder is an actual feeder located in Arizona.</t>
  </si>
  <si>
    <r>
      <rPr>
        <sz val="11"/>
        <color theme="1"/>
        <rFont val="Calibri"/>
        <family val="2"/>
        <charset val="1"/>
      </rPr>
      <t xml:space="preserve">The feeder’s nominal voltage is </t>
    </r>
    <r>
      <rPr>
        <sz val="11"/>
        <color rgb="FFFF0000"/>
        <rFont val="Calibri"/>
        <family val="2"/>
        <charset val="1"/>
      </rPr>
      <t xml:space="preserve">24.9 kV</t>
    </r>
    <r>
      <rPr>
        <sz val="11"/>
        <color theme="1"/>
        <rFont val="Calibri"/>
        <family val="2"/>
        <charset val="1"/>
      </rPr>
      <t xml:space="preserve">. It is characterized by:</t>
    </r>
  </si>
  <si>
    <t xml:space="preserve">1. Very long and lightly loaded  overhead transmission lines</t>
  </si>
  <si>
    <r>
      <rPr>
        <sz val="11"/>
        <color theme="1"/>
        <rFont val="Calibri"/>
        <family val="2"/>
        <charset val="1"/>
      </rPr>
      <t xml:space="preserve">2. Two in-line </t>
    </r>
    <r>
      <rPr>
        <sz val="11"/>
        <color rgb="FF00B0F0"/>
        <rFont val="Calibri"/>
        <family val="2"/>
        <charset val="1"/>
      </rPr>
      <t xml:space="preserve">regulators</t>
    </r>
    <r>
      <rPr>
        <sz val="11"/>
        <color theme="1"/>
        <rFont val="Calibri"/>
        <family val="2"/>
        <charset val="1"/>
      </rPr>
      <t xml:space="preserve"> required to maintain a good voltage profile</t>
    </r>
  </si>
  <si>
    <r>
      <rPr>
        <sz val="11"/>
        <color theme="1"/>
        <rFont val="Calibri"/>
        <family val="2"/>
        <charset val="1"/>
      </rPr>
      <t xml:space="preserve">3. An in-line </t>
    </r>
    <r>
      <rPr>
        <sz val="11"/>
        <color rgb="FF00B0F0"/>
        <rFont val="Calibri"/>
        <family val="2"/>
        <charset val="1"/>
      </rPr>
      <t xml:space="preserve">transformer</t>
    </r>
    <r>
      <rPr>
        <sz val="11"/>
        <color theme="1"/>
        <rFont val="Calibri"/>
        <family val="2"/>
        <charset val="1"/>
      </rPr>
      <t xml:space="preserve"> reducing the voltage to </t>
    </r>
    <r>
      <rPr>
        <sz val="11"/>
        <color rgb="FFFF0000"/>
        <rFont val="Calibri"/>
        <family val="2"/>
        <charset val="1"/>
      </rPr>
      <t xml:space="preserve">4.16 kV</t>
    </r>
    <r>
      <rPr>
        <sz val="11"/>
        <color theme="1"/>
        <rFont val="Calibri"/>
        <family val="2"/>
        <charset val="1"/>
      </rPr>
      <t xml:space="preserve"> for a short section of the feeder</t>
    </r>
  </si>
  <si>
    <r>
      <rPr>
        <sz val="11"/>
        <color theme="1"/>
        <rFont val="Calibri"/>
        <family val="2"/>
        <charset val="1"/>
      </rPr>
      <t xml:space="preserve">4. 24 unbalanced loading with both “</t>
    </r>
    <r>
      <rPr>
        <sz val="11"/>
        <color rgb="FF7030A0"/>
        <rFont val="Calibri"/>
        <family val="2"/>
        <charset val="1"/>
      </rPr>
      <t xml:space="preserve">spot</t>
    </r>
    <r>
      <rPr>
        <sz val="11"/>
        <color theme="1"/>
        <rFont val="Calibri"/>
        <family val="2"/>
        <charset val="1"/>
      </rPr>
      <t xml:space="preserve">” and “</t>
    </r>
    <r>
      <rPr>
        <sz val="11"/>
        <color rgb="FF7030A0"/>
        <rFont val="Calibri"/>
        <family val="2"/>
        <charset val="1"/>
      </rPr>
      <t xml:space="preserve">distributed</t>
    </r>
    <r>
      <rPr>
        <sz val="11"/>
        <color theme="1"/>
        <rFont val="Calibri"/>
        <family val="2"/>
        <charset val="1"/>
      </rPr>
      <t xml:space="preserve">” loads. Distributed loads are assumed to be connected at the center of the line segment</t>
    </r>
  </si>
  <si>
    <r>
      <rPr>
        <sz val="11"/>
        <color theme="1"/>
        <rFont val="Calibri"/>
        <family val="2"/>
        <charset val="1"/>
      </rPr>
      <t xml:space="preserve">5. Shunt </t>
    </r>
    <r>
      <rPr>
        <sz val="11"/>
        <color rgb="FF00B0F0"/>
        <rFont val="Calibri"/>
        <family val="2"/>
        <charset val="1"/>
      </rPr>
      <t xml:space="preserve">capacitors</t>
    </r>
  </si>
  <si>
    <r>
      <rPr>
        <sz val="11"/>
        <color theme="1"/>
        <rFont val="Calibri"/>
        <family val="2"/>
        <charset val="1"/>
      </rPr>
      <t xml:space="preserve">Because of the length of the feeder and the unbalanced loading it can have a</t>
    </r>
    <r>
      <rPr>
        <sz val="11"/>
        <color theme="5"/>
        <rFont val="Calibri"/>
        <family val="2"/>
        <charset val="1"/>
      </rPr>
      <t xml:space="preserve"> convergence</t>
    </r>
    <r>
      <rPr>
        <sz val="11"/>
        <color theme="1"/>
        <rFont val="Calibri"/>
        <family val="2"/>
        <charset val="1"/>
      </rPr>
      <t xml:space="preserve"> problem.</t>
    </r>
  </si>
  <si>
    <r>
      <rPr>
        <b val="true"/>
        <sz val="11"/>
        <color rgb="FFFF0000"/>
        <rFont val="Calibri"/>
        <family val="2"/>
        <charset val="1"/>
      </rPr>
      <t xml:space="preserve">R</t>
    </r>
    <r>
      <rPr>
        <b val="true"/>
        <sz val="11"/>
        <color theme="1"/>
        <rFont val="Calibri"/>
        <family val="2"/>
        <charset val="1"/>
      </rPr>
      <t xml:space="preserve">_300</t>
    </r>
  </si>
  <si>
    <t xml:space="preserve">X_300</t>
  </si>
  <si>
    <t xml:space="preserve">B_300</t>
  </si>
  <si>
    <r>
      <rPr>
        <b val="true"/>
        <sz val="11"/>
        <color rgb="FFFF0000"/>
        <rFont val="Calibri"/>
        <family val="2"/>
        <charset val="1"/>
      </rPr>
      <t xml:space="preserve">L</t>
    </r>
    <r>
      <rPr>
        <b val="true"/>
        <sz val="11"/>
        <color theme="1"/>
        <rFont val="Calibri"/>
        <family val="2"/>
        <charset val="1"/>
      </rPr>
      <t xml:space="preserve">_300</t>
    </r>
  </si>
  <si>
    <r>
      <rPr>
        <b val="true"/>
        <sz val="11"/>
        <color rgb="FFFF0000"/>
        <rFont val="Calibri"/>
        <family val="2"/>
        <charset val="1"/>
      </rPr>
      <t xml:space="preserve">C</t>
    </r>
    <r>
      <rPr>
        <b val="true"/>
        <sz val="11"/>
        <color theme="1"/>
        <rFont val="Calibri"/>
        <family val="2"/>
        <charset val="1"/>
      </rPr>
      <t xml:space="preserve">_300</t>
    </r>
  </si>
  <si>
    <t xml:space="preserve">ohms/mi</t>
  </si>
  <si>
    <t xml:space="preserve">micro-Simens/mi</t>
  </si>
  <si>
    <r>
      <rPr>
        <b val="true"/>
        <sz val="11"/>
        <color rgb="FFFF0000"/>
        <rFont val="Calibri"/>
        <family val="2"/>
        <charset val="1"/>
      </rPr>
      <t xml:space="preserve">R</t>
    </r>
    <r>
      <rPr>
        <b val="true"/>
        <sz val="11"/>
        <color theme="1"/>
        <rFont val="Calibri"/>
        <family val="2"/>
        <charset val="1"/>
      </rPr>
      <t xml:space="preserve">_301</t>
    </r>
  </si>
  <si>
    <t xml:space="preserve">X_301</t>
  </si>
  <si>
    <t xml:space="preserve">B_301</t>
  </si>
  <si>
    <r>
      <rPr>
        <b val="true"/>
        <sz val="11"/>
        <color rgb="FFFF0000"/>
        <rFont val="Calibri"/>
        <family val="2"/>
        <charset val="1"/>
      </rPr>
      <t xml:space="preserve">L</t>
    </r>
    <r>
      <rPr>
        <b val="true"/>
        <sz val="11"/>
        <color theme="1"/>
        <rFont val="Calibri"/>
        <family val="2"/>
        <charset val="1"/>
      </rPr>
      <t xml:space="preserve">_301</t>
    </r>
  </si>
  <si>
    <r>
      <rPr>
        <b val="true"/>
        <sz val="11"/>
        <color rgb="FFFF0000"/>
        <rFont val="Calibri"/>
        <family val="2"/>
        <charset val="1"/>
      </rPr>
      <t xml:space="preserve">C</t>
    </r>
    <r>
      <rPr>
        <b val="true"/>
        <sz val="11"/>
        <color theme="1"/>
        <rFont val="Calibri"/>
        <family val="2"/>
        <charset val="1"/>
      </rPr>
      <t xml:space="preserve">_301</t>
    </r>
  </si>
  <si>
    <r>
      <rPr>
        <b val="true"/>
        <sz val="11"/>
        <color rgb="FFFF0000"/>
        <rFont val="Calibri"/>
        <family val="2"/>
        <charset val="1"/>
      </rPr>
      <t xml:space="preserve">R</t>
    </r>
    <r>
      <rPr>
        <b val="true"/>
        <sz val="11"/>
        <color theme="1"/>
        <rFont val="Calibri"/>
        <family val="2"/>
        <charset val="1"/>
      </rPr>
      <t xml:space="preserve">_302</t>
    </r>
  </si>
  <si>
    <t xml:space="preserve">X_302</t>
  </si>
  <si>
    <t xml:space="preserve">B_302</t>
  </si>
  <si>
    <r>
      <rPr>
        <b val="true"/>
        <sz val="11"/>
        <color rgb="FFFF0000"/>
        <rFont val="Calibri"/>
        <family val="2"/>
        <charset val="1"/>
      </rPr>
      <t xml:space="preserve">L</t>
    </r>
    <r>
      <rPr>
        <b val="true"/>
        <sz val="11"/>
        <color theme="1"/>
        <rFont val="Calibri"/>
        <family val="2"/>
        <charset val="1"/>
      </rPr>
      <t xml:space="preserve">_302</t>
    </r>
  </si>
  <si>
    <r>
      <rPr>
        <b val="true"/>
        <sz val="11"/>
        <color rgb="FFFF0000"/>
        <rFont val="Calibri"/>
        <family val="2"/>
        <charset val="1"/>
      </rPr>
      <t xml:space="preserve">C</t>
    </r>
    <r>
      <rPr>
        <b val="true"/>
        <sz val="11"/>
        <color theme="1"/>
        <rFont val="Calibri"/>
        <family val="2"/>
        <charset val="1"/>
      </rPr>
      <t xml:space="preserve">_302</t>
    </r>
  </si>
  <si>
    <r>
      <rPr>
        <b val="true"/>
        <sz val="11"/>
        <color rgb="FFFF0000"/>
        <rFont val="Calibri"/>
        <family val="2"/>
        <charset val="1"/>
      </rPr>
      <t xml:space="preserve">R</t>
    </r>
    <r>
      <rPr>
        <b val="true"/>
        <sz val="11"/>
        <color theme="1"/>
        <rFont val="Calibri"/>
        <family val="2"/>
        <charset val="1"/>
      </rPr>
      <t xml:space="preserve">_303</t>
    </r>
  </si>
  <si>
    <t xml:space="preserve">X_303</t>
  </si>
  <si>
    <t xml:space="preserve">B_303</t>
  </si>
  <si>
    <r>
      <rPr>
        <b val="true"/>
        <sz val="11"/>
        <color rgb="FFFF0000"/>
        <rFont val="Calibri"/>
        <family val="2"/>
        <charset val="1"/>
      </rPr>
      <t xml:space="preserve">L</t>
    </r>
    <r>
      <rPr>
        <b val="true"/>
        <sz val="11"/>
        <color theme="1"/>
        <rFont val="Calibri"/>
        <family val="2"/>
        <charset val="1"/>
      </rPr>
      <t xml:space="preserve">_303</t>
    </r>
  </si>
  <si>
    <r>
      <rPr>
        <b val="true"/>
        <sz val="11"/>
        <color rgb="FFFF0000"/>
        <rFont val="Calibri"/>
        <family val="2"/>
        <charset val="1"/>
      </rPr>
      <t xml:space="preserve">C</t>
    </r>
    <r>
      <rPr>
        <b val="true"/>
        <sz val="11"/>
        <color theme="1"/>
        <rFont val="Calibri"/>
        <family val="2"/>
        <charset val="1"/>
      </rPr>
      <t xml:space="preserve">_303</t>
    </r>
  </si>
  <si>
    <r>
      <rPr>
        <b val="true"/>
        <sz val="11"/>
        <color rgb="FFFF0000"/>
        <rFont val="Calibri"/>
        <family val="2"/>
        <charset val="1"/>
      </rPr>
      <t xml:space="preserve">R</t>
    </r>
    <r>
      <rPr>
        <b val="true"/>
        <sz val="11"/>
        <color theme="1"/>
        <rFont val="Calibri"/>
        <family val="2"/>
        <charset val="1"/>
      </rPr>
      <t xml:space="preserve">_304</t>
    </r>
  </si>
  <si>
    <t xml:space="preserve">X_304</t>
  </si>
  <si>
    <t xml:space="preserve">B_304</t>
  </si>
  <si>
    <r>
      <rPr>
        <b val="true"/>
        <sz val="11"/>
        <color rgb="FFFF0000"/>
        <rFont val="Calibri"/>
        <family val="2"/>
        <charset val="1"/>
      </rPr>
      <t xml:space="preserve">L</t>
    </r>
    <r>
      <rPr>
        <b val="true"/>
        <sz val="11"/>
        <color theme="1"/>
        <rFont val="Calibri"/>
        <family val="2"/>
        <charset val="1"/>
      </rPr>
      <t xml:space="preserve">_304</t>
    </r>
  </si>
  <si>
    <r>
      <rPr>
        <b val="true"/>
        <sz val="11"/>
        <color rgb="FFFF0000"/>
        <rFont val="Calibri"/>
        <family val="2"/>
        <charset val="1"/>
      </rPr>
      <t xml:space="preserve">C</t>
    </r>
    <r>
      <rPr>
        <b val="true"/>
        <sz val="11"/>
        <color theme="1"/>
        <rFont val="Calibri"/>
        <family val="2"/>
        <charset val="1"/>
      </rPr>
      <t xml:space="preserve">_304</t>
    </r>
  </si>
  <si>
    <t xml:space="preserve">L=X/mi2km/2/pi/60</t>
  </si>
  <si>
    <t xml:space="preserve">C=B/mi2km*ms2F</t>
  </si>
  <si>
    <t xml:space="preserve">ft2km</t>
  </si>
  <si>
    <t xml:space="preserve">mi2km</t>
  </si>
  <si>
    <t xml:space="preserve">ms2F</t>
  </si>
  <si>
    <t xml:space="preserve">1/(w*1e-6)</t>
  </si>
  <si>
    <t xml:space="preserve">inf</t>
  </si>
  <si>
    <t xml:space="preserve">infinite</t>
  </si>
  <si>
    <t xml:space="preserve">1/0/0m</t>
  </si>
  <si>
    <t xml:space="preserve">802-806</t>
  </si>
  <si>
    <t xml:space="preserve">w=2*pi*f</t>
  </si>
  <si>
    <t xml:space="preserve">808-810</t>
  </si>
  <si>
    <t xml:space="preserve">R=r/mi2km</t>
  </si>
  <si>
    <t xml:space="preserve">816-824</t>
  </si>
  <si>
    <t xml:space="preserve">X=x/mi2km</t>
  </si>
  <si>
    <t xml:space="preserve">816-820</t>
  </si>
  <si>
    <t xml:space="preserve">B=b/mi2km</t>
  </si>
  <si>
    <t xml:space="preserve">820-822</t>
  </si>
  <si>
    <t xml:space="preserve">L=X/w</t>
  </si>
  <si>
    <t xml:space="preserve">824-826</t>
  </si>
  <si>
    <t xml:space="preserve">C=B*ms2F</t>
  </si>
  <si>
    <t xml:space="preserve">824-828</t>
  </si>
  <si>
    <t xml:space="preserve">828-830</t>
  </si>
  <si>
    <t xml:space="preserve">V</t>
  </si>
  <si>
    <t xml:space="preserve">832-858</t>
  </si>
  <si>
    <t xml:space="preserve">Pa</t>
  </si>
  <si>
    <t xml:space="preserve">834-860</t>
  </si>
  <si>
    <t xml:space="preserve">Pp</t>
  </si>
  <si>
    <t xml:space="preserve">836-840</t>
  </si>
  <si>
    <t xml:space="preserve">Pn</t>
  </si>
  <si>
    <t xml:space="preserve">842-844</t>
  </si>
  <si>
    <t xml:space="preserve">844-846</t>
  </si>
  <si>
    <t xml:space="preserve">846-848</t>
  </si>
  <si>
    <t xml:space="preserve">854-856</t>
  </si>
  <si>
    <t xml:space="preserve">858-864</t>
  </si>
  <si>
    <t xml:space="preserve">858-834</t>
  </si>
  <si>
    <t xml:space="preserve">860-836</t>
  </si>
  <si>
    <t xml:space="preserve">862-838</t>
  </si>
  <si>
    <t xml:space="preserve">800-802</t>
  </si>
  <si>
    <t xml:space="preserve">Length</t>
  </si>
  <si>
    <t xml:space="preserve">Zm_AC</t>
  </si>
  <si>
    <t xml:space="preserve">Zm_BC</t>
  </si>
  <si>
    <t xml:space="preserve">Zm_AB</t>
  </si>
  <si>
    <t xml:space="preserve">Z_C</t>
  </si>
  <si>
    <t xml:space="preserve">Z_B</t>
  </si>
  <si>
    <t xml:space="preserve">Z_A</t>
  </si>
  <si>
    <t xml:space="preserve">C_BC</t>
  </si>
  <si>
    <t xml:space="preserve">C_AC</t>
  </si>
  <si>
    <t xml:space="preserve">C_AB</t>
  </si>
  <si>
    <t xml:space="preserve">C_CC</t>
  </si>
  <si>
    <t xml:space="preserve">C_BB</t>
  </si>
  <si>
    <t xml:space="preserve">C_AA</t>
  </si>
  <si>
    <t xml:space="preserve">rate</t>
  </si>
  <si>
    <t xml:space="preserve">Z_A (ohm)</t>
  </si>
  <si>
    <t xml:space="preserve">C_AA (uF)</t>
  </si>
  <si>
    <t xml:space="preserve">BACN</t>
  </si>
  <si>
    <t xml:space="preserve">Reactance j</t>
  </si>
  <si>
    <t xml:space="preserve">Resistance</t>
  </si>
  <si>
    <t xml:space="preserve">806-808</t>
  </si>
  <si>
    <t xml:space="preserve">808-812</t>
  </si>
  <si>
    <t xml:space="preserve">812-814</t>
  </si>
  <si>
    <t xml:space="preserve">888-890</t>
  </si>
  <si>
    <t xml:space="preserve">814-850</t>
  </si>
  <si>
    <t xml:space="preserve">850-816</t>
  </si>
  <si>
    <t xml:space="preserve">830-854</t>
  </si>
  <si>
    <t xml:space="preserve">854-852</t>
  </si>
  <si>
    <t xml:space="preserve">852-832</t>
  </si>
  <si>
    <t xml:space="preserve">834-842</t>
  </si>
  <si>
    <t xml:space="preserve">836-862</t>
  </si>
  <si>
    <t xml:space="preserve">816-818</t>
  </si>
  <si>
    <t xml:space="preserve">AN</t>
  </si>
  <si>
    <t xml:space="preserve">818-820</t>
  </si>
  <si>
    <t xml:space="preserve">BN</t>
  </si>
  <si>
    <t xml:space="preserve">832-888</t>
  </si>
  <si>
    <t xml:space="preserve">Neutral </t>
  </si>
  <si>
    <t xml:space="preserve">ACSR 1/0</t>
  </si>
  <si>
    <t xml:space="preserve">ACSR #2  6/1</t>
  </si>
  <si>
    <t xml:space="preserve">ACSR #4  6/1</t>
  </si>
  <si>
    <t xml:space="preserve">XFM -1</t>
  </si>
  <si>
    <t xml:space="preserve">A</t>
  </si>
  <si>
    <t xml:space="preserve">B</t>
  </si>
  <si>
    <t xml:space="preserve">*********************************************************************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</si>
</sst>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/yy"/>
    <numFmt numFmtId="166" formatCode="0.00E+00"/>
  </numFmts>
  <fonts count="6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7030A0"/>
      <name val="Calibri"/>
      <family val="2"/>
      <charset val="1"/>
    </font>
    <font>
      <b val="true"/>
      <sz val="12"/>
      <name val="Times New Roman"/>
      <family val="1"/>
      <charset val="1"/>
    </font>
    <font>
      <sz val="8"/>
      <name val="Arial"/>
      <family val="2"/>
      <charset val="1"/>
    </font>
    <font>
      <b val="true"/>
      <sz val="10"/>
      <color theme="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11"/>
      <color theme="1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  <charset val="1"/>
    </font>
    <font>
      <sz val="10"/>
      <color theme="1"/>
      <name val="Calibri"/>
      <family val="2"/>
      <charset val="1"/>
    </font>
    <font>
      <sz val="12"/>
      <name val="Times New Roman"/>
      <family val="1"/>
      <charset val="1"/>
    </font>
    <font>
      <b val="true"/>
      <sz val="8"/>
      <name val="Arial"/>
      <family val="2"/>
      <charset val="1"/>
    </font>
    <font>
      <sz val="9"/>
      <color theme="1"/>
      <name val="Arial"/>
      <family val="2"/>
      <charset val="1"/>
    </font>
    <font>
      <sz val="11"/>
      <name val="Times New Roman"/>
      <family val="1"/>
      <charset val="1"/>
    </font>
    <font>
      <sz val="10"/>
      <name val="Times New Roman"/>
      <family val="1"/>
      <charset val="1"/>
    </font>
    <font>
      <sz val="12"/>
      <color theme="0" tint="-0.5"/>
      <name val="Times New Roman"/>
      <family val="1"/>
      <charset val="1"/>
    </font>
    <font>
      <sz val="8"/>
      <color theme="1"/>
      <name val="Arial"/>
      <family val="2"/>
      <charset val="1"/>
    </font>
    <font>
      <sz val="9"/>
      <color theme="1"/>
      <name val="Calibri"/>
      <family val="2"/>
      <charset val="1"/>
    </font>
    <font>
      <sz val="11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3F3F76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0"/>
      <color theme="5"/>
      <name val="Arial"/>
      <family val="2"/>
      <charset val="1"/>
    </font>
    <font>
      <sz val="12"/>
      <color theme="7" tint="-0.25"/>
      <name val="Times New Roman"/>
      <family val="1"/>
      <charset val="1"/>
    </font>
    <font>
      <sz val="11"/>
      <color rgb="FF0070C0"/>
      <name val="Arial"/>
      <family val="2"/>
      <charset val="1"/>
    </font>
    <font>
      <sz val="12"/>
      <color rgb="FFFF0000"/>
      <name val="Times New Roman"/>
      <family val="1"/>
      <charset val="1"/>
    </font>
    <font>
      <sz val="13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sz val="10"/>
      <color rgb="FF00B0F0"/>
      <name val="Arial"/>
      <family val="2"/>
      <charset val="1"/>
    </font>
    <font>
      <b val="true"/>
      <sz val="12"/>
      <color rgb="FF7030A0"/>
      <name val="Times New Roman"/>
      <family val="1"/>
      <charset val="1"/>
    </font>
    <font>
      <sz val="12"/>
      <color theme="1"/>
      <name val="Calibri"/>
      <family val="2"/>
      <charset val="1"/>
    </font>
    <font>
      <sz val="10"/>
      <color rgb="FFFF0000"/>
      <name val="Arial"/>
      <family val="2"/>
      <charset val="1"/>
    </font>
    <font>
      <sz val="12"/>
      <color rgb="FF00B050"/>
      <name val="Times New Roman"/>
      <family val="1"/>
      <charset val="1"/>
    </font>
    <font>
      <b val="true"/>
      <sz val="12"/>
      <color rgb="FF00B050"/>
      <name val="Calibri"/>
      <family val="2"/>
      <charset val="1"/>
    </font>
    <font>
      <b val="true"/>
      <sz val="12"/>
      <color rgb="FF0070C0"/>
      <name val="Times New Roman"/>
      <family val="1"/>
      <charset val="1"/>
    </font>
    <font>
      <sz val="11"/>
      <color rgb="FF7030A0"/>
      <name val="Arial"/>
      <family val="2"/>
      <charset val="1"/>
    </font>
    <font>
      <sz val="11"/>
      <color rgb="FF00B050"/>
      <name val="Arial"/>
      <family val="2"/>
      <charset val="1"/>
    </font>
    <font>
      <b val="true"/>
      <sz val="12"/>
      <color theme="5"/>
      <name val="Calibri"/>
      <family val="2"/>
      <charset val="1"/>
    </font>
    <font>
      <sz val="9"/>
      <color theme="5"/>
      <name val="Arial"/>
      <family val="2"/>
      <charset val="1"/>
    </font>
    <font>
      <b val="true"/>
      <sz val="9"/>
      <name val="Arial"/>
      <family val="2"/>
      <charset val="1"/>
    </font>
    <font>
      <sz val="11"/>
      <color theme="5"/>
      <name val="Arial"/>
      <family val="2"/>
      <charset val="1"/>
    </font>
    <font>
      <sz val="9"/>
      <color rgb="FFFF0000"/>
      <name val="Arial"/>
      <family val="2"/>
      <charset val="1"/>
    </font>
    <font>
      <b val="true"/>
      <sz val="11"/>
      <name val="Arial"/>
      <family val="2"/>
      <charset val="1"/>
    </font>
    <font>
      <sz val="9"/>
      <color rgb="FF7030A0"/>
      <name val="Arial"/>
      <family val="2"/>
      <charset val="1"/>
    </font>
    <font>
      <b val="true"/>
      <sz val="11"/>
      <color theme="0"/>
      <name val="Calibri"/>
      <family val="2"/>
      <charset val="1"/>
    </font>
    <font>
      <sz val="9"/>
      <color rgb="FF00B050"/>
      <name val="Arial"/>
      <family val="2"/>
      <charset val="1"/>
    </font>
    <font>
      <sz val="10"/>
      <color rgb="FF7030A0"/>
      <name val="Arial"/>
      <family val="2"/>
      <charset val="1"/>
    </font>
    <font>
      <sz val="9"/>
      <color rgb="FF0070C0"/>
      <name val="Arial"/>
      <family val="2"/>
      <charset val="1"/>
    </font>
    <font>
      <b val="true"/>
      <sz val="9"/>
      <color theme="0" tint="-0.5"/>
      <name val="Arial"/>
      <family val="2"/>
      <charset val="1"/>
    </font>
    <font>
      <sz val="9"/>
      <color theme="0" tint="-0.5"/>
      <name val="Arial"/>
      <family val="2"/>
      <charset val="1"/>
    </font>
    <font>
      <b val="true"/>
      <sz val="10"/>
      <color theme="0" tint="-0.5"/>
      <name val="Arial"/>
      <family val="2"/>
      <charset val="1"/>
    </font>
    <font>
      <b val="true"/>
      <sz val="11"/>
      <color theme="0" tint="-0.5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F0"/>
      <name val="Calibri"/>
      <family val="2"/>
      <charset val="1"/>
    </font>
    <font>
      <sz val="11"/>
      <color theme="5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6500"/>
      <name val="Calibri"/>
      <family val="2"/>
      <charset val="1"/>
    </font>
    <font>
      <b val="true"/>
      <sz val="11"/>
      <color rgb="FF00B0F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BD1EF"/>
        <bgColor rgb="FFDBDBDB"/>
      </patternFill>
    </fill>
    <fill>
      <patternFill patternType="solid">
        <fgColor theme="6" tint="0.5999"/>
        <bgColor rgb="FFDBD1E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8CBAD"/>
      </patternFill>
    </fill>
    <fill>
      <patternFill patternType="solid">
        <fgColor rgb="FFA5A5A5"/>
        <bgColor rgb="FFB2B2B2"/>
      </patternFill>
    </fill>
    <fill>
      <patternFill patternType="solid">
        <fgColor rgb="FFFFC7CE"/>
        <bgColor rgb="FFF8CBAD"/>
      </patternFill>
    </fill>
    <fill>
      <patternFill patternType="solid">
        <fgColor rgb="FFF2F2F2"/>
        <bgColor rgb="FFFFFFFF"/>
      </patternFill>
    </fill>
    <fill>
      <patternFill patternType="solid">
        <fgColor rgb="FFC6EFCE"/>
        <bgColor rgb="FFDBDBDB"/>
      </patternFill>
    </fill>
    <fill>
      <patternFill patternType="solid">
        <fgColor rgb="FFFFEB9C"/>
        <bgColor rgb="FFFFFFCC"/>
      </patternFill>
    </fill>
    <fill>
      <patternFill patternType="solid">
        <fgColor theme="5" tint="0.5999"/>
        <bgColor rgb="FFFFCC99"/>
      </patternFill>
    </fill>
    <fill>
      <patternFill patternType="solid">
        <fgColor theme="7" tint="-0.25"/>
        <bgColor rgb="FFED7D31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7F7F7F"/>
      </left>
      <right style="thin"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 diagonalUp="false" diagonalDown="false">
      <left style="double">
        <color rgb="FF3F3F3F"/>
      </left>
      <right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1" applyFont="true" applyBorder="true" applyAlignment="true" applyProtection="false">
      <alignment horizontal="general" vertical="bottom" textRotation="0" wrapText="false" indent="0" shrinkToFit="false"/>
    </xf>
    <xf numFmtId="164" fontId="24" fillId="5" borderId="2" applyFont="true" applyBorder="true" applyAlignment="true" applyProtection="false">
      <alignment horizontal="general" vertical="bottom" textRotation="0" wrapText="false" indent="0" shrinkToFit="false"/>
    </xf>
    <xf numFmtId="164" fontId="48" fillId="6" borderId="3" applyFont="true" applyBorder="true" applyAlignment="true" applyProtection="false">
      <alignment horizontal="general" vertical="bottom" textRotation="0" wrapText="false" indent="0" shrinkToFit="false"/>
    </xf>
    <xf numFmtId="164" fontId="61" fillId="7" borderId="0" applyFont="true" applyBorder="false" applyAlignment="true" applyProtection="false">
      <alignment horizontal="general" vertical="bottom" textRotation="0" wrapText="false" indent="0" shrinkToFit="false"/>
    </xf>
    <xf numFmtId="164" fontId="62" fillId="8" borderId="2" applyFont="true" applyBorder="true" applyAlignment="true" applyProtection="false">
      <alignment horizontal="general" vertical="bottom" textRotation="0" wrapText="false" indent="0" shrinkToFit="false"/>
    </xf>
    <xf numFmtId="164" fontId="63" fillId="9" borderId="0" applyFont="true" applyBorder="false" applyAlignment="true" applyProtection="false">
      <alignment horizontal="general" vertical="bottom" textRotation="0" wrapText="false" indent="0" shrinkToFit="false"/>
    </xf>
    <xf numFmtId="164" fontId="64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</cellStyleXfs>
  <cellXfs count="1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5" borderId="6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5" borderId="16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1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5" borderId="18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1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5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4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6" borderId="3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7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8" fillId="6" borderId="3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2" fillId="8" borderId="2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6" borderId="25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2" fillId="8" borderId="2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3" fillId="9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11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5" fillId="8" borderId="2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urple" xfId="20"/>
    <cellStyle name="Excel Built-in 40% - Accent3" xfId="21"/>
    <cellStyle name="Excel Built-in Note" xfId="22"/>
    <cellStyle name="Excel Built-in Input" xfId="23"/>
    <cellStyle name="Excel Built-in Check Cell" xfId="24"/>
    <cellStyle name="Excel Built-in Bad" xfId="25"/>
    <cellStyle name="Excel Built-in Calculation" xfId="26"/>
    <cellStyle name="Excel Built-in Good" xfId="27"/>
    <cellStyle name="Excel Built-in Neutral" xfId="28"/>
    <cellStyle name="Excel Built-in 40% - Accent2" xfId="2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2B2B2"/>
      <rgbColor rgb="FF808080"/>
      <rgbColor rgb="FF9999FF"/>
      <rgbColor rgb="FF7030A0"/>
      <rgbColor rgb="FFFFFFCC"/>
      <rgbColor rgb="FFF2F2F2"/>
      <rgbColor rgb="FF660066"/>
      <rgbColor rgb="FFED7D31"/>
      <rgbColor rgb="FF0070C0"/>
      <rgbColor rgb="FFDBD1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BDBDB"/>
      <rgbColor rgb="FFC6EFCE"/>
      <rgbColor rgb="FFFFEB9C"/>
      <rgbColor rgb="FF99CCFF"/>
      <rgbColor rgb="FFFFC7CE"/>
      <rgbColor rgb="FFF8CBAD"/>
      <rgbColor rgb="FFFFCC99"/>
      <rgbColor rgb="FF3366FF"/>
      <rgbColor rgb="FF33CCCC"/>
      <rgbColor rgb="FF99CC00"/>
      <rgbColor rgb="FFFFCC00"/>
      <rgbColor rgb="FFBF9000"/>
      <rgbColor rgb="FFFA7D00"/>
      <rgbColor rgb="FF7F7F7F"/>
      <rgbColor rgb="FFA5A5A5"/>
      <rgbColor rgb="FF003366"/>
      <rgbColor rgb="FF00B050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336960</xdr:colOff>
      <xdr:row>1</xdr:row>
      <xdr:rowOff>176400</xdr:rowOff>
    </xdr:from>
    <xdr:to>
      <xdr:col>37</xdr:col>
      <xdr:colOff>177120</xdr:colOff>
      <xdr:row>14</xdr:row>
      <xdr:rowOff>93240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3167800" y="366840"/>
          <a:ext cx="3952440" cy="24372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29</xdr:col>
      <xdr:colOff>136440</xdr:colOff>
      <xdr:row>37</xdr:row>
      <xdr:rowOff>119160</xdr:rowOff>
    </xdr:from>
    <xdr:to>
      <xdr:col>33</xdr:col>
      <xdr:colOff>171000</xdr:colOff>
      <xdr:row>40</xdr:row>
      <xdr:rowOff>720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22967280" y="7201800"/>
          <a:ext cx="2240640" cy="453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280080</xdr:colOff>
      <xdr:row>15</xdr:row>
      <xdr:rowOff>16920</xdr:rowOff>
    </xdr:from>
    <xdr:to>
      <xdr:col>20</xdr:col>
      <xdr:colOff>497520</xdr:colOff>
      <xdr:row>39</xdr:row>
      <xdr:rowOff>7560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5186880" y="2908800"/>
          <a:ext cx="8591760" cy="4334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25</xdr:row>
      <xdr:rowOff>161280</xdr:rowOff>
    </xdr:from>
    <xdr:to>
      <xdr:col>3</xdr:col>
      <xdr:colOff>325440</xdr:colOff>
      <xdr:row>49</xdr:row>
      <xdr:rowOff>101880</xdr:rowOff>
    </xdr:to>
    <xdr:pic>
      <xdr:nvPicPr>
        <xdr:cNvPr id="3" name="Picture 3" descr=""/>
        <xdr:cNvPicPr/>
      </xdr:nvPicPr>
      <xdr:blipFill>
        <a:blip r:embed="rId1"/>
        <a:stretch/>
      </xdr:blipFill>
      <xdr:spPr>
        <a:xfrm rot="16200000">
          <a:off x="-1061640" y="5747760"/>
          <a:ext cx="4284000" cy="21600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G4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6" activeCellId="0" sqref="A16"/>
    </sheetView>
  </sheetViews>
  <sheetFormatPr defaultColWidth="11.53515625" defaultRowHeight="14.25" zeroHeight="false" outlineLevelRow="0" outlineLevelCol="0"/>
  <cols>
    <col collapsed="false" customWidth="true" hidden="false" outlineLevel="0" max="1" min="1" style="1" width="11.42"/>
    <col collapsed="false" customWidth="true" hidden="false" outlineLevel="0" max="2" min="2" style="1" width="7.9"/>
    <col collapsed="false" customWidth="true" hidden="false" outlineLevel="0" max="3" min="3" style="1" width="10.25"/>
    <col collapsed="false" customWidth="true" hidden="false" outlineLevel="0" max="4" min="4" style="1" width="19.47"/>
    <col collapsed="false" customWidth="true" hidden="false" outlineLevel="0" max="5" min="5" style="1" width="7.61"/>
    <col collapsed="false" customWidth="true" hidden="false" outlineLevel="0" max="6" min="6" style="1" width="9.51"/>
    <col collapsed="false" customWidth="true" hidden="false" outlineLevel="0" max="7" min="7" style="1" width="7.46"/>
    <col collapsed="false" customWidth="true" hidden="false" outlineLevel="0" max="8" min="8" style="1" width="10.97"/>
    <col collapsed="false" customWidth="true" hidden="false" outlineLevel="0" max="9" min="9" style="1" width="22.4"/>
    <col collapsed="false" customWidth="true" hidden="false" outlineLevel="0" max="10" min="10" style="1" width="8.04"/>
    <col collapsed="false" customWidth="true" hidden="false" outlineLevel="0" max="11" min="11" style="1" width="4.67"/>
    <col collapsed="false" customWidth="true" hidden="false" outlineLevel="0" max="12" min="12" style="1" width="3.65"/>
    <col collapsed="false" customWidth="true" hidden="false" outlineLevel="0" max="13" min="13" style="1" width="4.67"/>
    <col collapsed="false" customWidth="true" hidden="false" outlineLevel="0" max="14" min="14" style="1" width="3.65"/>
    <col collapsed="false" customWidth="true" hidden="false" outlineLevel="0" max="15" min="15" style="1" width="2.62"/>
    <col collapsed="false" customWidth="true" hidden="false" outlineLevel="0" max="16" min="16" style="1" width="5.55"/>
    <col collapsed="false" customWidth="true" hidden="false" outlineLevel="0" max="17" min="17" style="1" width="8.04"/>
    <col collapsed="false" customWidth="true" hidden="false" outlineLevel="0" max="18" min="18" style="1" width="5.12"/>
    <col collapsed="false" customWidth="true" hidden="false" outlineLevel="0" max="19" min="19" style="1" width="8.04"/>
    <col collapsed="false" customWidth="true" hidden="false" outlineLevel="0" max="20" min="20" style="1" width="5.12"/>
    <col collapsed="false" customWidth="true" hidden="false" outlineLevel="0" max="21" min="21" style="1" width="8.04"/>
    <col collapsed="false" customWidth="true" hidden="false" outlineLevel="0" max="22" min="22" style="1" width="5.12"/>
    <col collapsed="false" customWidth="true" hidden="false" outlineLevel="0" max="23" min="23" style="1" width="30.15"/>
    <col collapsed="false" customWidth="true" hidden="false" outlineLevel="0" max="24" min="24" style="1" width="9.21"/>
    <col collapsed="false" customWidth="true" hidden="false" outlineLevel="0" max="25" min="25" style="1" width="2.62"/>
    <col collapsed="false" customWidth="true" hidden="false" outlineLevel="0" max="26" min="26" style="1" width="25.47"/>
    <col collapsed="false" customWidth="true" hidden="false" outlineLevel="0" max="27" min="27" style="1" width="11.85"/>
    <col collapsed="false" customWidth="true" hidden="false" outlineLevel="0" max="28" min="28" style="1" width="21.51"/>
    <col collapsed="false" customWidth="true" hidden="false" outlineLevel="0" max="29" min="29" style="1" width="43.78"/>
    <col collapsed="false" customWidth="true" hidden="false" outlineLevel="0" max="30" min="30" style="1" width="5.12"/>
    <col collapsed="false" customWidth="true" hidden="false" outlineLevel="0" max="31" min="31" style="1" width="9.94"/>
    <col collapsed="false" customWidth="true" hidden="false" outlineLevel="0" max="32" min="32" style="1" width="10.39"/>
    <col collapsed="false" customWidth="true" hidden="false" outlineLevel="0" max="34" min="33" style="1" width="5.85"/>
    <col collapsed="false" customWidth="true" hidden="false" outlineLevel="0" max="35" min="35" style="1" width="9.51"/>
    <col collapsed="false" customWidth="true" hidden="false" outlineLevel="0" max="37" min="36" style="1" width="5.85"/>
    <col collapsed="false" customWidth="false" hidden="false" outlineLevel="0" max="38" min="38" style="1" width="11.53"/>
    <col collapsed="false" customWidth="true" hidden="false" outlineLevel="0" max="39" min="39" style="1" width="5.4"/>
    <col collapsed="false" customWidth="true" hidden="false" outlineLevel="0" max="42" min="40" style="1" width="6.43"/>
    <col collapsed="false" customWidth="true" hidden="false" outlineLevel="0" max="43" min="43" style="1" width="5.85"/>
    <col collapsed="false" customWidth="true" hidden="false" outlineLevel="0" max="44" min="44" style="1" width="9.66"/>
    <col collapsed="false" customWidth="true" hidden="false" outlineLevel="0" max="45" min="45" style="1" width="22.4"/>
    <col collapsed="false" customWidth="true" hidden="false" outlineLevel="0" max="46" min="46" style="1" width="4.96"/>
    <col collapsed="false" customWidth="true" hidden="false" outlineLevel="0" max="47" min="47" style="1" width="5.12"/>
    <col collapsed="false" customWidth="true" hidden="false" outlineLevel="0" max="48" min="48" style="1" width="4.96"/>
    <col collapsed="false" customWidth="true" hidden="false" outlineLevel="0" max="49" min="49" style="1" width="5.12"/>
    <col collapsed="false" customWidth="true" hidden="false" outlineLevel="0" max="50" min="50" style="1" width="4.96"/>
    <col collapsed="false" customWidth="true" hidden="false" outlineLevel="0" max="51" min="51" style="1" width="5.12"/>
    <col collapsed="false" customWidth="true" hidden="false" outlineLevel="0" max="52" min="52" style="1" width="19.03"/>
    <col collapsed="false" customWidth="true" hidden="false" outlineLevel="0" max="53" min="53" style="1" width="5.12"/>
    <col collapsed="false" customWidth="true" hidden="false" outlineLevel="0" max="54" min="54" style="1" width="5.26"/>
    <col collapsed="false" customWidth="false" hidden="false" outlineLevel="0" max="59" min="55" style="1" width="11.53"/>
    <col collapsed="false" customWidth="false" hidden="false" outlineLevel="0" max="16384" min="61" style="1" width="11.53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4" t="s">
        <v>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  <c r="AD1" s="6"/>
      <c r="AE1" s="6"/>
      <c r="AF1" s="6"/>
      <c r="AG1" s="6"/>
      <c r="AH1" s="6"/>
      <c r="AI1" s="7"/>
      <c r="AJ1" s="7"/>
      <c r="AK1" s="7"/>
      <c r="AM1" s="8" t="s">
        <v>1</v>
      </c>
      <c r="AN1" s="8"/>
      <c r="AO1" s="8"/>
      <c r="AP1" s="8"/>
      <c r="AQ1" s="9" t="s">
        <v>2</v>
      </c>
      <c r="AR1" s="9"/>
      <c r="AS1" s="9"/>
      <c r="AT1" s="9"/>
      <c r="AU1" s="9"/>
      <c r="AV1" s="9"/>
      <c r="AW1" s="9"/>
      <c r="AX1" s="9"/>
      <c r="AY1" s="9"/>
      <c r="AZ1" s="10" t="s">
        <v>3</v>
      </c>
      <c r="BA1" s="11"/>
      <c r="BB1" s="12"/>
    </row>
    <row r="2" customFormat="false" ht="15" hidden="false" customHeight="false" outlineLevel="0" collapsed="false">
      <c r="A2" s="13" t="s">
        <v>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4" t="s">
        <v>5</v>
      </c>
      <c r="R2" s="4"/>
      <c r="S2" s="4"/>
      <c r="T2" s="4"/>
      <c r="U2" s="4"/>
      <c r="V2" s="4"/>
      <c r="W2" s="14" t="s">
        <v>6</v>
      </c>
      <c r="X2" s="14"/>
      <c r="Y2" s="14"/>
      <c r="Z2" s="14"/>
      <c r="AA2" s="15"/>
      <c r="AB2" s="16"/>
      <c r="AD2" s="6"/>
      <c r="AE2" s="6"/>
      <c r="AF2" s="6"/>
      <c r="AG2" s="6"/>
      <c r="AH2" s="6"/>
      <c r="AI2" s="6"/>
      <c r="AJ2" s="6"/>
      <c r="AK2" s="6"/>
      <c r="AM2" s="8"/>
      <c r="AN2" s="8"/>
      <c r="AO2" s="8"/>
      <c r="AP2" s="8"/>
      <c r="AQ2" s="17" t="s">
        <v>7</v>
      </c>
      <c r="AR2" s="17"/>
      <c r="AS2" s="17"/>
      <c r="AT2" s="17" t="s">
        <v>8</v>
      </c>
      <c r="AU2" s="17" t="s">
        <v>8</v>
      </c>
      <c r="AV2" s="18" t="s">
        <v>9</v>
      </c>
      <c r="AW2" s="17" t="s">
        <v>9</v>
      </c>
      <c r="AX2" s="17" t="s">
        <v>10</v>
      </c>
      <c r="AY2" s="19" t="s">
        <v>11</v>
      </c>
      <c r="AZ2" s="19" t="s">
        <v>12</v>
      </c>
      <c r="BA2" s="17" t="s">
        <v>13</v>
      </c>
      <c r="BB2" s="18" t="s">
        <v>14</v>
      </c>
    </row>
    <row r="3" customFormat="false" ht="15" hidden="false" customHeight="false" outlineLevel="0" collapsed="false">
      <c r="A3" s="20" t="s">
        <v>15</v>
      </c>
      <c r="B3" s="20" t="s">
        <v>16</v>
      </c>
      <c r="C3" s="20" t="s">
        <v>17</v>
      </c>
      <c r="D3" s="21" t="s">
        <v>18</v>
      </c>
      <c r="E3" s="20" t="s">
        <v>19</v>
      </c>
      <c r="F3" s="22" t="s">
        <v>20</v>
      </c>
      <c r="G3" s="23" t="s">
        <v>7</v>
      </c>
      <c r="H3" s="23"/>
      <c r="I3" s="23"/>
      <c r="J3" s="24" t="s">
        <v>21</v>
      </c>
      <c r="K3" s="13" t="s">
        <v>22</v>
      </c>
      <c r="L3" s="13"/>
      <c r="M3" s="13" t="s">
        <v>23</v>
      </c>
      <c r="N3" s="13"/>
      <c r="O3" s="13" t="s">
        <v>24</v>
      </c>
      <c r="P3" s="13"/>
      <c r="Q3" s="25" t="s">
        <v>8</v>
      </c>
      <c r="R3" s="25"/>
      <c r="S3" s="25" t="s">
        <v>9</v>
      </c>
      <c r="T3" s="25"/>
      <c r="U3" s="25" t="s">
        <v>10</v>
      </c>
      <c r="V3" s="25"/>
      <c r="W3" s="24" t="s">
        <v>25</v>
      </c>
      <c r="X3" s="24"/>
      <c r="Y3" s="13" t="s">
        <v>25</v>
      </c>
      <c r="Z3" s="13"/>
      <c r="AA3" s="13" t="s">
        <v>26</v>
      </c>
      <c r="AB3" s="13"/>
      <c r="AH3" s="6"/>
      <c r="AI3" s="6"/>
      <c r="AJ3" s="6"/>
      <c r="AK3" s="6"/>
      <c r="AM3" s="26" t="s">
        <v>27</v>
      </c>
      <c r="AN3" s="26" t="s">
        <v>28</v>
      </c>
      <c r="AO3" s="26" t="s">
        <v>29</v>
      </c>
      <c r="AP3" s="26" t="s">
        <v>30</v>
      </c>
      <c r="AQ3" s="17" t="s">
        <v>31</v>
      </c>
      <c r="AR3" s="17" t="s">
        <v>32</v>
      </c>
      <c r="AS3" s="17" t="s">
        <v>31</v>
      </c>
      <c r="AT3" s="17" t="s">
        <v>33</v>
      </c>
      <c r="AU3" s="17" t="s">
        <v>34</v>
      </c>
      <c r="AV3" s="18" t="s">
        <v>33</v>
      </c>
      <c r="AW3" s="17" t="s">
        <v>34</v>
      </c>
      <c r="AX3" s="17" t="s">
        <v>33</v>
      </c>
      <c r="AY3" s="19" t="s">
        <v>34</v>
      </c>
      <c r="AZ3" s="19" t="s">
        <v>34</v>
      </c>
      <c r="BA3" s="17" t="s">
        <v>34</v>
      </c>
      <c r="BB3" s="18" t="s">
        <v>34</v>
      </c>
    </row>
    <row r="4" customFormat="false" ht="15" hidden="false" customHeight="false" outlineLevel="0" collapsed="false">
      <c r="A4" s="20"/>
      <c r="B4" s="20"/>
      <c r="C4" s="20"/>
      <c r="D4" s="21"/>
      <c r="E4" s="20"/>
      <c r="F4" s="22"/>
      <c r="G4" s="27" t="s">
        <v>31</v>
      </c>
      <c r="H4" s="28" t="s">
        <v>32</v>
      </c>
      <c r="I4" s="29" t="s">
        <v>31</v>
      </c>
      <c r="J4" s="30" t="s">
        <v>35</v>
      </c>
      <c r="K4" s="20" t="s">
        <v>36</v>
      </c>
      <c r="L4" s="20" t="s">
        <v>37</v>
      </c>
      <c r="M4" s="20" t="s">
        <v>36</v>
      </c>
      <c r="N4" s="20" t="s">
        <v>37</v>
      </c>
      <c r="O4" s="20" t="s">
        <v>36</v>
      </c>
      <c r="P4" s="20" t="s">
        <v>37</v>
      </c>
      <c r="Q4" s="17" t="s">
        <v>33</v>
      </c>
      <c r="R4" s="17" t="s">
        <v>34</v>
      </c>
      <c r="S4" s="17" t="s">
        <v>33</v>
      </c>
      <c r="T4" s="17" t="s">
        <v>34</v>
      </c>
      <c r="U4" s="17" t="s">
        <v>33</v>
      </c>
      <c r="V4" s="17" t="s">
        <v>34</v>
      </c>
      <c r="W4" s="30" t="s">
        <v>35</v>
      </c>
      <c r="X4" s="30"/>
      <c r="Y4" s="20" t="s">
        <v>36</v>
      </c>
      <c r="Z4" s="20" t="s">
        <v>37</v>
      </c>
      <c r="AA4" s="31" t="s">
        <v>38</v>
      </c>
      <c r="AB4" s="27" t="s">
        <v>39</v>
      </c>
      <c r="AH4" s="6"/>
      <c r="AI4" s="6"/>
      <c r="AJ4" s="6"/>
      <c r="AK4" s="6"/>
      <c r="AM4" s="26" t="n">
        <v>800</v>
      </c>
      <c r="AN4" s="26" t="n">
        <v>1.05</v>
      </c>
      <c r="AO4" s="26" t="n">
        <v>1.05</v>
      </c>
      <c r="AP4" s="26" t="n">
        <v>1.05</v>
      </c>
      <c r="AQ4" s="32"/>
      <c r="AR4" s="33"/>
      <c r="AS4" s="33"/>
      <c r="AT4" s="33"/>
      <c r="AU4" s="34"/>
      <c r="AV4" s="35"/>
      <c r="AW4" s="35"/>
      <c r="AX4" s="36"/>
      <c r="AY4" s="37"/>
      <c r="AZ4" s="38"/>
      <c r="BA4" s="39"/>
      <c r="BB4" s="40"/>
    </row>
    <row r="5" customFormat="false" ht="15" hidden="false" customHeight="false" outlineLevel="0" collapsed="false">
      <c r="A5" s="20" t="n">
        <v>800</v>
      </c>
      <c r="B5" s="20" t="n">
        <v>802</v>
      </c>
      <c r="C5" s="20" t="n">
        <v>2580</v>
      </c>
      <c r="D5" s="21" t="n">
        <f aca="false">C5/3280.8</f>
        <v>0.786393562545721</v>
      </c>
      <c r="E5" s="20" t="n">
        <v>300</v>
      </c>
      <c r="F5" s="22" t="s">
        <v>40</v>
      </c>
      <c r="G5" s="41"/>
      <c r="H5" s="41"/>
      <c r="I5" s="41"/>
      <c r="J5" s="42" t="s">
        <v>41</v>
      </c>
      <c r="K5" s="43" t="n">
        <v>-1.5</v>
      </c>
      <c r="L5" s="43" t="n">
        <v>28</v>
      </c>
      <c r="M5" s="43" t="n">
        <v>-4</v>
      </c>
      <c r="N5" s="43" t="n">
        <v>28</v>
      </c>
      <c r="O5" s="43" t="n">
        <v>3</v>
      </c>
      <c r="P5" s="43" t="n">
        <v>28</v>
      </c>
      <c r="Q5" s="44"/>
      <c r="R5" s="44"/>
      <c r="S5" s="44"/>
      <c r="T5" s="44"/>
      <c r="U5" s="44"/>
      <c r="V5" s="44"/>
      <c r="W5" s="22" t="s">
        <v>41</v>
      </c>
      <c r="X5" s="22" t="s">
        <v>42</v>
      </c>
      <c r="Y5" s="43" t="n">
        <v>0</v>
      </c>
      <c r="Z5" s="43" t="n">
        <v>24</v>
      </c>
      <c r="AA5" s="22" t="n">
        <v>500</v>
      </c>
      <c r="AB5" s="22" t="s">
        <v>43</v>
      </c>
      <c r="AH5" s="45"/>
      <c r="AI5" s="45"/>
      <c r="AJ5" s="45"/>
      <c r="AK5" s="45"/>
      <c r="AM5" s="26" t="n">
        <v>802</v>
      </c>
      <c r="AN5" s="26" t="n">
        <v>1.047</v>
      </c>
      <c r="AO5" s="26" t="n">
        <v>1.048</v>
      </c>
      <c r="AP5" s="26" t="n">
        <v>1.048</v>
      </c>
      <c r="AQ5" s="32"/>
      <c r="AR5" s="33"/>
      <c r="AS5" s="33"/>
      <c r="AT5" s="33"/>
      <c r="AU5" s="34"/>
      <c r="AV5" s="35"/>
      <c r="AW5" s="35"/>
      <c r="AX5" s="33"/>
      <c r="AY5" s="34"/>
      <c r="AZ5" s="38"/>
      <c r="BA5" s="39"/>
      <c r="BB5" s="40"/>
    </row>
    <row r="6" customFormat="false" ht="15" hidden="false" customHeight="false" outlineLevel="0" collapsed="false">
      <c r="A6" s="46" t="n">
        <v>802</v>
      </c>
      <c r="B6" s="46" t="n">
        <v>806</v>
      </c>
      <c r="C6" s="20" t="n">
        <v>1730</v>
      </c>
      <c r="D6" s="21" t="n">
        <f aca="false">C6/3280.8</f>
        <v>0.527310412094611</v>
      </c>
      <c r="E6" s="20" t="n">
        <v>300</v>
      </c>
      <c r="F6" s="22" t="s">
        <v>40</v>
      </c>
      <c r="G6" s="47" t="s">
        <v>44</v>
      </c>
      <c r="H6" s="47" t="s">
        <v>45</v>
      </c>
      <c r="I6" s="47" t="s">
        <v>46</v>
      </c>
      <c r="J6" s="42" t="s">
        <v>41</v>
      </c>
      <c r="K6" s="43" t="n">
        <v>-1.5</v>
      </c>
      <c r="L6" s="43" t="n">
        <v>28</v>
      </c>
      <c r="M6" s="43" t="n">
        <v>-4</v>
      </c>
      <c r="N6" s="43" t="n">
        <v>28</v>
      </c>
      <c r="O6" s="43" t="n">
        <v>3</v>
      </c>
      <c r="P6" s="43" t="n">
        <v>28</v>
      </c>
      <c r="Q6" s="48" t="s">
        <v>47</v>
      </c>
      <c r="R6" s="49" t="n">
        <v>0</v>
      </c>
      <c r="S6" s="48" t="n">
        <v>30</v>
      </c>
      <c r="T6" s="49" t="n">
        <v>15</v>
      </c>
      <c r="U6" s="48" t="n">
        <v>25</v>
      </c>
      <c r="V6" s="49" t="n">
        <v>14</v>
      </c>
      <c r="W6" s="22" t="s">
        <v>41</v>
      </c>
      <c r="X6" s="22" t="s">
        <v>42</v>
      </c>
      <c r="Y6" s="43" t="n">
        <v>0</v>
      </c>
      <c r="Z6" s="43" t="n">
        <v>24</v>
      </c>
      <c r="AA6" s="22" t="n">
        <v>500</v>
      </c>
      <c r="AB6" s="22" t="s">
        <v>43</v>
      </c>
      <c r="AC6" s="45"/>
      <c r="AH6" s="45"/>
      <c r="AI6" s="45"/>
      <c r="AJ6" s="45"/>
      <c r="AK6" s="45"/>
      <c r="AM6" s="26" t="n">
        <v>806</v>
      </c>
      <c r="AN6" s="26" t="n">
        <v>1.046</v>
      </c>
      <c r="AO6" s="26" t="n">
        <v>1.047</v>
      </c>
      <c r="AP6" s="26" t="n">
        <v>1.047</v>
      </c>
      <c r="AQ6" s="32"/>
      <c r="AR6" s="33"/>
      <c r="AS6" s="33"/>
      <c r="AT6" s="33"/>
      <c r="AU6" s="34"/>
      <c r="AV6" s="35"/>
      <c r="AW6" s="35"/>
      <c r="AX6" s="33"/>
      <c r="AY6" s="34"/>
      <c r="AZ6" s="38"/>
      <c r="BA6" s="39"/>
      <c r="BB6" s="40"/>
    </row>
    <row r="7" customFormat="false" ht="15" hidden="false" customHeight="false" outlineLevel="0" collapsed="false">
      <c r="A7" s="20" t="n">
        <v>806</v>
      </c>
      <c r="B7" s="20" t="n">
        <v>808</v>
      </c>
      <c r="C7" s="20" t="n">
        <v>32230</v>
      </c>
      <c r="D7" s="21" t="n">
        <f aca="false">C7/3280.8</f>
        <v>9.82382345769324</v>
      </c>
      <c r="E7" s="20" t="n">
        <v>300</v>
      </c>
      <c r="F7" s="22" t="s">
        <v>40</v>
      </c>
      <c r="G7" s="41"/>
      <c r="H7" s="41"/>
      <c r="I7" s="41"/>
      <c r="J7" s="42" t="s">
        <v>41</v>
      </c>
      <c r="K7" s="43" t="n">
        <v>-1.5</v>
      </c>
      <c r="L7" s="43" t="n">
        <v>28</v>
      </c>
      <c r="M7" s="43" t="n">
        <v>-4</v>
      </c>
      <c r="N7" s="43" t="n">
        <v>28</v>
      </c>
      <c r="O7" s="43" t="n">
        <v>3</v>
      </c>
      <c r="P7" s="43" t="n">
        <v>28</v>
      </c>
      <c r="Q7" s="44"/>
      <c r="R7" s="44"/>
      <c r="S7" s="44"/>
      <c r="T7" s="44"/>
      <c r="U7" s="44"/>
      <c r="V7" s="44"/>
      <c r="W7" s="22" t="s">
        <v>41</v>
      </c>
      <c r="X7" s="22" t="s">
        <v>42</v>
      </c>
      <c r="Y7" s="43" t="n">
        <v>0</v>
      </c>
      <c r="Z7" s="43" t="n">
        <v>24</v>
      </c>
      <c r="AA7" s="22" t="n">
        <v>500</v>
      </c>
      <c r="AB7" s="22" t="s">
        <v>43</v>
      </c>
      <c r="AC7" s="45"/>
      <c r="AD7" s="50"/>
      <c r="AE7" s="50"/>
      <c r="AF7" s="50"/>
      <c r="AG7" s="50"/>
      <c r="AH7" s="16"/>
      <c r="AI7" s="16"/>
      <c r="AJ7" s="16"/>
      <c r="AK7" s="16"/>
      <c r="AM7" s="26" t="n">
        <v>808</v>
      </c>
      <c r="AN7" s="26" t="n">
        <v>1.014</v>
      </c>
      <c r="AO7" s="26" t="n">
        <v>1.03</v>
      </c>
      <c r="AP7" s="26" t="n">
        <v>1.029</v>
      </c>
      <c r="AQ7" s="32"/>
      <c r="AR7" s="33"/>
      <c r="AS7" s="33"/>
      <c r="AT7" s="33"/>
      <c r="AU7" s="34"/>
      <c r="AV7" s="35"/>
      <c r="AW7" s="35"/>
      <c r="AX7" s="33"/>
      <c r="AY7" s="34"/>
      <c r="AZ7" s="38"/>
      <c r="BA7" s="39"/>
      <c r="BB7" s="40"/>
    </row>
    <row r="8" customFormat="false" ht="16.15" hidden="false" customHeight="false" outlineLevel="0" collapsed="false">
      <c r="A8" s="46" t="n">
        <v>808</v>
      </c>
      <c r="B8" s="46" t="n">
        <v>810</v>
      </c>
      <c r="C8" s="20" t="n">
        <v>5804</v>
      </c>
      <c r="D8" s="21" t="n">
        <f aca="false">C8/3280.8</f>
        <v>1.76908071202146</v>
      </c>
      <c r="E8" s="51" t="n">
        <v>303</v>
      </c>
      <c r="F8" s="52" t="s">
        <v>48</v>
      </c>
      <c r="G8" s="53" t="s">
        <v>49</v>
      </c>
      <c r="H8" s="47" t="s">
        <v>45</v>
      </c>
      <c r="I8" s="54" t="s">
        <v>50</v>
      </c>
      <c r="J8" s="22" t="s">
        <v>51</v>
      </c>
      <c r="K8" s="43"/>
      <c r="L8" s="43"/>
      <c r="M8" s="43" t="n">
        <v>-0.5</v>
      </c>
      <c r="N8" s="43" t="n">
        <v>29</v>
      </c>
      <c r="O8" s="43"/>
      <c r="P8" s="43"/>
      <c r="R8" s="55"/>
      <c r="S8" s="48" t="n">
        <v>16</v>
      </c>
      <c r="T8" s="49" t="n">
        <v>8</v>
      </c>
      <c r="U8" s="56"/>
      <c r="W8" s="22" t="s">
        <v>51</v>
      </c>
      <c r="X8" s="22" t="s">
        <v>52</v>
      </c>
      <c r="Y8" s="43" t="n">
        <v>0</v>
      </c>
      <c r="Z8" s="43" t="n">
        <v>24</v>
      </c>
      <c r="AA8" s="57" t="n">
        <v>510</v>
      </c>
      <c r="AB8" s="57" t="s">
        <v>53</v>
      </c>
      <c r="AC8" s="45"/>
      <c r="AD8" s="58"/>
      <c r="AE8" s="58"/>
      <c r="AF8" s="6"/>
      <c r="AG8" s="6"/>
      <c r="AH8" s="59"/>
      <c r="AI8" s="59"/>
      <c r="AJ8" s="60"/>
      <c r="AK8" s="60"/>
      <c r="AM8" s="26" t="n">
        <v>810</v>
      </c>
      <c r="AN8" s="26"/>
      <c r="AO8" s="26" t="n">
        <v>1.029</v>
      </c>
      <c r="AP8" s="26"/>
      <c r="AQ8" s="32"/>
      <c r="AR8" s="33"/>
      <c r="AS8" s="33"/>
      <c r="AT8" s="33"/>
      <c r="AU8" s="34"/>
      <c r="AV8" s="35"/>
      <c r="AW8" s="35"/>
      <c r="AX8" s="33"/>
      <c r="AY8" s="34"/>
      <c r="AZ8" s="38"/>
      <c r="BA8" s="39"/>
      <c r="BB8" s="40"/>
    </row>
    <row r="9" customFormat="false" ht="16.15" hidden="false" customHeight="false" outlineLevel="0" collapsed="false">
      <c r="A9" s="20" t="n">
        <v>808</v>
      </c>
      <c r="B9" s="20" t="n">
        <v>812</v>
      </c>
      <c r="C9" s="20" t="n">
        <v>37500</v>
      </c>
      <c r="D9" s="21" t="n">
        <f aca="false">C9/3280.8</f>
        <v>11.4301389904901</v>
      </c>
      <c r="E9" s="20" t="n">
        <v>300</v>
      </c>
      <c r="F9" s="22" t="s">
        <v>40</v>
      </c>
      <c r="G9" s="41"/>
      <c r="H9" s="41"/>
      <c r="I9" s="41"/>
      <c r="J9" s="42" t="s">
        <v>41</v>
      </c>
      <c r="K9" s="43" t="n">
        <v>-1.5</v>
      </c>
      <c r="L9" s="43" t="n">
        <v>28</v>
      </c>
      <c r="M9" s="43" t="n">
        <v>-4</v>
      </c>
      <c r="N9" s="43" t="n">
        <v>28</v>
      </c>
      <c r="O9" s="43" t="n">
        <v>3</v>
      </c>
      <c r="P9" s="43" t="n">
        <v>28</v>
      </c>
      <c r="Q9" s="44"/>
      <c r="R9" s="44"/>
      <c r="S9" s="44"/>
      <c r="T9" s="44"/>
      <c r="U9" s="44"/>
      <c r="V9" s="44"/>
      <c r="W9" s="22" t="s">
        <v>41</v>
      </c>
      <c r="X9" s="22" t="s">
        <v>42</v>
      </c>
      <c r="Y9" s="43" t="n">
        <v>0</v>
      </c>
      <c r="Z9" s="43" t="n">
        <v>24</v>
      </c>
      <c r="AA9" s="22" t="n">
        <v>500</v>
      </c>
      <c r="AB9" s="22" t="s">
        <v>43</v>
      </c>
      <c r="AC9" s="45"/>
      <c r="AD9" s="61"/>
      <c r="AE9" s="58"/>
      <c r="AF9" s="6"/>
      <c r="AG9" s="6"/>
      <c r="AH9" s="60"/>
      <c r="AI9" s="60"/>
      <c r="AJ9" s="60"/>
      <c r="AK9" s="60"/>
      <c r="AM9" s="26" t="n">
        <v>812</v>
      </c>
      <c r="AN9" s="26" t="n">
        <v>0.9769</v>
      </c>
      <c r="AO9" s="26" t="n">
        <v>1.01</v>
      </c>
      <c r="AP9" s="26" t="n">
        <v>1.006</v>
      </c>
      <c r="AQ9" s="32"/>
      <c r="AR9" s="33"/>
      <c r="AS9" s="33"/>
      <c r="AT9" s="33"/>
      <c r="AU9" s="34"/>
      <c r="AV9" s="35"/>
      <c r="AW9" s="35"/>
      <c r="AX9" s="33"/>
      <c r="AY9" s="34"/>
      <c r="AZ9" s="38"/>
      <c r="BA9" s="39"/>
      <c r="BB9" s="40"/>
    </row>
    <row r="10" customFormat="false" ht="16.15" hidden="false" customHeight="false" outlineLevel="0" collapsed="false">
      <c r="A10" s="20" t="n">
        <v>812</v>
      </c>
      <c r="B10" s="20" t="n">
        <v>814</v>
      </c>
      <c r="C10" s="20" t="n">
        <v>29730</v>
      </c>
      <c r="D10" s="21" t="n">
        <f aca="false">C10/3280.8</f>
        <v>9.06181419166057</v>
      </c>
      <c r="E10" s="20" t="n">
        <v>300</v>
      </c>
      <c r="F10" s="22" t="s">
        <v>40</v>
      </c>
      <c r="G10" s="41"/>
      <c r="H10" s="41"/>
      <c r="I10" s="41"/>
      <c r="J10" s="42" t="s">
        <v>41</v>
      </c>
      <c r="K10" s="43" t="n">
        <v>-1.5</v>
      </c>
      <c r="L10" s="43" t="n">
        <v>28</v>
      </c>
      <c r="M10" s="43" t="n">
        <v>-4</v>
      </c>
      <c r="N10" s="43" t="n">
        <v>28</v>
      </c>
      <c r="O10" s="43" t="n">
        <v>3</v>
      </c>
      <c r="P10" s="43" t="n">
        <v>28</v>
      </c>
      <c r="Q10" s="44"/>
      <c r="R10" s="44"/>
      <c r="S10" s="44"/>
      <c r="T10" s="44"/>
      <c r="U10" s="44"/>
      <c r="V10" s="44"/>
      <c r="W10" s="22" t="s">
        <v>41</v>
      </c>
      <c r="X10" s="22" t="s">
        <v>42</v>
      </c>
      <c r="Y10" s="43" t="n">
        <v>0</v>
      </c>
      <c r="Z10" s="43" t="n">
        <v>24</v>
      </c>
      <c r="AA10" s="22" t="n">
        <v>500</v>
      </c>
      <c r="AB10" s="22" t="s">
        <v>43</v>
      </c>
      <c r="AC10" s="45"/>
      <c r="AD10" s="62"/>
      <c r="AE10" s="58"/>
      <c r="AF10" s="6"/>
      <c r="AG10" s="6"/>
      <c r="AH10" s="60"/>
      <c r="AI10" s="60"/>
      <c r="AJ10" s="60"/>
      <c r="AK10" s="60"/>
      <c r="AM10" s="26" t="n">
        <v>814</v>
      </c>
      <c r="AN10" s="26" t="n">
        <v>0.9474</v>
      </c>
      <c r="AO10" s="26" t="n">
        <v>0.9943</v>
      </c>
      <c r="AP10" s="26" t="n">
        <v>0.9887</v>
      </c>
      <c r="AQ10" s="32"/>
      <c r="AR10" s="33"/>
      <c r="AS10" s="33"/>
      <c r="AT10" s="33"/>
      <c r="AU10" s="34"/>
      <c r="AV10" s="35"/>
      <c r="AW10" s="35"/>
      <c r="AX10" s="33"/>
      <c r="AY10" s="34"/>
      <c r="AZ10" s="38"/>
      <c r="BA10" s="63"/>
      <c r="BB10" s="40"/>
    </row>
    <row r="11" customFormat="false" ht="15" hidden="false" customHeight="false" outlineLevel="0" collapsed="false">
      <c r="A11" s="20" t="n">
        <v>814</v>
      </c>
      <c r="B11" s="20" t="n">
        <v>850</v>
      </c>
      <c r="C11" s="20" t="n">
        <v>10</v>
      </c>
      <c r="D11" s="21" t="n">
        <f aca="false">C11/3280.8</f>
        <v>0.0030480370641307</v>
      </c>
      <c r="E11" s="64" t="n">
        <v>301</v>
      </c>
      <c r="F11" s="22" t="s">
        <v>40</v>
      </c>
      <c r="G11" s="41"/>
      <c r="H11" s="41"/>
      <c r="I11" s="41"/>
      <c r="J11" s="22" t="s">
        <v>54</v>
      </c>
      <c r="K11" s="43" t="n">
        <v>-1.5</v>
      </c>
      <c r="L11" s="43" t="n">
        <v>28</v>
      </c>
      <c r="M11" s="43" t="n">
        <v>-4</v>
      </c>
      <c r="N11" s="43" t="n">
        <v>28</v>
      </c>
      <c r="O11" s="43" t="n">
        <v>3</v>
      </c>
      <c r="P11" s="43" t="n">
        <v>28</v>
      </c>
      <c r="Q11" s="44"/>
      <c r="R11" s="44"/>
      <c r="S11" s="44"/>
      <c r="T11" s="44"/>
      <c r="U11" s="44"/>
      <c r="V11" s="44"/>
      <c r="W11" s="22" t="s">
        <v>54</v>
      </c>
      <c r="X11" s="22" t="s">
        <v>55</v>
      </c>
      <c r="Y11" s="43" t="n">
        <v>0</v>
      </c>
      <c r="Z11" s="43" t="n">
        <v>24</v>
      </c>
      <c r="AA11" s="22" t="n">
        <v>500</v>
      </c>
      <c r="AB11" s="22" t="s">
        <v>43</v>
      </c>
      <c r="AC11" s="45"/>
      <c r="AD11" s="65"/>
      <c r="AE11" s="58"/>
      <c r="AF11" s="66"/>
      <c r="AG11" s="66"/>
      <c r="AH11" s="45"/>
      <c r="AI11" s="45"/>
      <c r="AJ11" s="45"/>
      <c r="AK11" s="45"/>
      <c r="AM11" s="26" t="n">
        <v>850</v>
      </c>
      <c r="AN11" s="26" t="n">
        <v>1.018</v>
      </c>
      <c r="AO11" s="26" t="n">
        <v>1.025</v>
      </c>
      <c r="AP11" s="26" t="n">
        <v>1.02</v>
      </c>
      <c r="AQ11" s="32"/>
      <c r="AR11" s="33"/>
      <c r="AS11" s="33"/>
      <c r="AT11" s="33"/>
      <c r="AU11" s="34"/>
      <c r="AV11" s="35"/>
      <c r="AW11" s="35"/>
      <c r="AX11" s="33"/>
      <c r="AY11" s="34"/>
      <c r="AZ11" s="38"/>
      <c r="BA11" s="63"/>
      <c r="BB11" s="40"/>
    </row>
    <row r="12" customFormat="false" ht="15" hidden="false" customHeight="false" outlineLevel="0" collapsed="false">
      <c r="A12" s="20" t="n">
        <v>816</v>
      </c>
      <c r="B12" s="20" t="n">
        <v>818</v>
      </c>
      <c r="C12" s="20" t="n">
        <v>1710</v>
      </c>
      <c r="D12" s="21" t="n">
        <f aca="false">C12/3280.8</f>
        <v>0.52121433796635</v>
      </c>
      <c r="E12" s="67" t="n">
        <v>302</v>
      </c>
      <c r="F12" s="68" t="s">
        <v>56</v>
      </c>
      <c r="G12" s="41"/>
      <c r="H12" s="41"/>
      <c r="I12" s="41"/>
      <c r="J12" s="22" t="s">
        <v>51</v>
      </c>
      <c r="K12" s="43" t="n">
        <v>-0.5</v>
      </c>
      <c r="L12" s="43" t="n">
        <v>29</v>
      </c>
      <c r="M12" s="43"/>
      <c r="N12" s="43"/>
      <c r="O12" s="43"/>
      <c r="P12" s="43"/>
      <c r="Q12" s="44"/>
      <c r="R12" s="44"/>
      <c r="S12" s="44"/>
      <c r="T12" s="44"/>
      <c r="U12" s="44"/>
      <c r="V12" s="44"/>
      <c r="W12" s="22" t="s">
        <v>51</v>
      </c>
      <c r="X12" s="22" t="s">
        <v>52</v>
      </c>
      <c r="Y12" s="43" t="n">
        <v>0</v>
      </c>
      <c r="Z12" s="43" t="n">
        <v>24</v>
      </c>
      <c r="AA12" s="57" t="n">
        <v>510</v>
      </c>
      <c r="AB12" s="57" t="s">
        <v>57</v>
      </c>
      <c r="AC12" s="45"/>
      <c r="AD12" s="69"/>
      <c r="AE12" s="58"/>
      <c r="AF12" s="6"/>
      <c r="AG12" s="6"/>
      <c r="AH12" s="45"/>
      <c r="AI12" s="45"/>
      <c r="AJ12" s="45"/>
      <c r="AK12" s="45"/>
      <c r="AM12" s="26" t="n">
        <v>816</v>
      </c>
      <c r="AN12" s="26" t="n">
        <v>1.018</v>
      </c>
      <c r="AO12" s="26" t="n">
        <v>1.025</v>
      </c>
      <c r="AP12" s="26" t="n">
        <v>1.019</v>
      </c>
      <c r="AQ12" s="32"/>
      <c r="AR12" s="33"/>
      <c r="AS12" s="33"/>
      <c r="AT12" s="33"/>
      <c r="AU12" s="34"/>
      <c r="AV12" s="35"/>
      <c r="AW12" s="35"/>
      <c r="AX12" s="33"/>
      <c r="AY12" s="34"/>
      <c r="AZ12" s="38"/>
      <c r="BA12" s="63"/>
      <c r="BB12" s="40"/>
    </row>
    <row r="13" customFormat="false" ht="15" hidden="false" customHeight="false" outlineLevel="0" collapsed="false">
      <c r="A13" s="46" t="n">
        <v>816</v>
      </c>
      <c r="B13" s="46" t="n">
        <v>824</v>
      </c>
      <c r="C13" s="20" t="n">
        <v>10210</v>
      </c>
      <c r="D13" s="21" t="n">
        <f aca="false">C13/3280.8</f>
        <v>3.11204584247744</v>
      </c>
      <c r="E13" s="64" t="n">
        <v>301</v>
      </c>
      <c r="F13" s="22" t="s">
        <v>40</v>
      </c>
      <c r="G13" s="70" t="s">
        <v>58</v>
      </c>
      <c r="H13" s="47" t="s">
        <v>59</v>
      </c>
      <c r="I13" s="54" t="s">
        <v>50</v>
      </c>
      <c r="J13" s="22" t="s">
        <v>54</v>
      </c>
      <c r="K13" s="43" t="n">
        <v>-1.5</v>
      </c>
      <c r="L13" s="43" t="n">
        <v>28</v>
      </c>
      <c r="M13" s="43" t="n">
        <v>-4</v>
      </c>
      <c r="N13" s="43" t="n">
        <v>28</v>
      </c>
      <c r="O13" s="43" t="n">
        <v>3</v>
      </c>
      <c r="P13" s="43" t="n">
        <v>28</v>
      </c>
      <c r="Q13" s="48" t="n">
        <v>0</v>
      </c>
      <c r="R13" s="49" t="n">
        <v>0</v>
      </c>
      <c r="S13" s="48" t="n">
        <v>5</v>
      </c>
      <c r="T13" s="49" t="n">
        <v>2</v>
      </c>
      <c r="U13" s="48" t="n">
        <v>0</v>
      </c>
      <c r="V13" s="49" t="n">
        <v>0</v>
      </c>
      <c r="W13" s="22" t="s">
        <v>54</v>
      </c>
      <c r="X13" s="22" t="s">
        <v>55</v>
      </c>
      <c r="Y13" s="43" t="n">
        <v>0</v>
      </c>
      <c r="Z13" s="43" t="n">
        <v>24</v>
      </c>
      <c r="AA13" s="22" t="n">
        <v>500</v>
      </c>
      <c r="AB13" s="22" t="s">
        <v>43</v>
      </c>
      <c r="AC13" s="45"/>
      <c r="AD13" s="71"/>
      <c r="AE13" s="58"/>
      <c r="AF13" s="6"/>
      <c r="AG13" s="6"/>
      <c r="AH13" s="45"/>
      <c r="AI13" s="45"/>
      <c r="AJ13" s="45"/>
      <c r="AK13" s="45"/>
      <c r="AM13" s="26" t="n">
        <v>818</v>
      </c>
      <c r="AN13" s="26" t="n">
        <v>1.017</v>
      </c>
      <c r="AO13" s="26"/>
      <c r="AP13" s="26"/>
      <c r="AQ13" s="32"/>
      <c r="AR13" s="33"/>
      <c r="AS13" s="33"/>
      <c r="AT13" s="33"/>
      <c r="AU13" s="34"/>
      <c r="AV13" s="35"/>
      <c r="AW13" s="35"/>
      <c r="AX13" s="33"/>
      <c r="AY13" s="34"/>
      <c r="AZ13" s="38"/>
      <c r="BA13" s="63"/>
      <c r="BB13" s="40"/>
    </row>
    <row r="14" customFormat="false" ht="15" hidden="false" customHeight="false" outlineLevel="0" collapsed="false">
      <c r="A14" s="46" t="n">
        <v>818</v>
      </c>
      <c r="B14" s="46" t="n">
        <v>820</v>
      </c>
      <c r="C14" s="20" t="n">
        <v>48150</v>
      </c>
      <c r="D14" s="21" t="n">
        <f aca="false">C14/3280.8</f>
        <v>14.6762984637893</v>
      </c>
      <c r="E14" s="67" t="n">
        <v>302</v>
      </c>
      <c r="F14" s="68" t="s">
        <v>56</v>
      </c>
      <c r="G14" s="72" t="s">
        <v>60</v>
      </c>
      <c r="H14" s="47" t="s">
        <v>45</v>
      </c>
      <c r="I14" s="54" t="s">
        <v>61</v>
      </c>
      <c r="J14" s="22" t="s">
        <v>51</v>
      </c>
      <c r="K14" s="43" t="n">
        <v>-0.5</v>
      </c>
      <c r="L14" s="43" t="n">
        <v>29</v>
      </c>
      <c r="M14" s="43"/>
      <c r="N14" s="43"/>
      <c r="O14" s="22"/>
      <c r="P14" s="22"/>
      <c r="Q14" s="48" t="n">
        <v>34</v>
      </c>
      <c r="R14" s="49" t="n">
        <v>17</v>
      </c>
      <c r="S14" s="73"/>
      <c r="T14" s="73"/>
      <c r="U14" s="73"/>
      <c r="V14" s="55"/>
      <c r="W14" s="22" t="s">
        <v>51</v>
      </c>
      <c r="X14" s="22" t="s">
        <v>52</v>
      </c>
      <c r="Y14" s="43" t="n">
        <v>0</v>
      </c>
      <c r="Z14" s="43" t="n">
        <v>24</v>
      </c>
      <c r="AA14" s="57" t="n">
        <v>510</v>
      </c>
      <c r="AB14" s="22" t="s">
        <v>62</v>
      </c>
      <c r="AC14" s="45"/>
      <c r="AD14" s="74"/>
      <c r="AE14" s="58"/>
      <c r="AF14" s="66"/>
      <c r="AG14" s="66"/>
      <c r="AH14" s="45"/>
      <c r="AI14" s="45"/>
      <c r="AJ14" s="45"/>
      <c r="AK14" s="45"/>
      <c r="AM14" s="26" t="n">
        <v>820</v>
      </c>
      <c r="AN14" s="26" t="n">
        <v>0.9941</v>
      </c>
      <c r="AO14" s="26"/>
      <c r="AP14" s="26"/>
      <c r="AQ14" s="32"/>
      <c r="AR14" s="33"/>
      <c r="AS14" s="33"/>
      <c r="AT14" s="33"/>
      <c r="AU14" s="34"/>
      <c r="AV14" s="35"/>
      <c r="AW14" s="35"/>
      <c r="AX14" s="33"/>
      <c r="AY14" s="34"/>
      <c r="AZ14" s="38"/>
      <c r="BA14" s="39"/>
      <c r="BB14" s="40"/>
    </row>
    <row r="15" customFormat="false" ht="15" hidden="false" customHeight="false" outlineLevel="0" collapsed="false">
      <c r="A15" s="46" t="n">
        <v>820</v>
      </c>
      <c r="B15" s="46" t="n">
        <v>822</v>
      </c>
      <c r="C15" s="20" t="n">
        <v>13740</v>
      </c>
      <c r="D15" s="21" t="n">
        <f aca="false">C15/3280.8</f>
        <v>4.18800292611558</v>
      </c>
      <c r="E15" s="67" t="n">
        <v>302</v>
      </c>
      <c r="F15" s="68" t="s">
        <v>56</v>
      </c>
      <c r="G15" s="47" t="s">
        <v>44</v>
      </c>
      <c r="H15" s="47" t="s">
        <v>45</v>
      </c>
      <c r="I15" s="47" t="s">
        <v>46</v>
      </c>
      <c r="J15" s="22" t="s">
        <v>51</v>
      </c>
      <c r="K15" s="43" t="n">
        <v>-0.5</v>
      </c>
      <c r="L15" s="43" t="n">
        <v>29</v>
      </c>
      <c r="M15" s="43"/>
      <c r="N15" s="43"/>
      <c r="O15" s="22"/>
      <c r="P15" s="22"/>
      <c r="Q15" s="48" t="n">
        <v>135</v>
      </c>
      <c r="R15" s="49" t="n">
        <v>70</v>
      </c>
      <c r="S15" s="73"/>
      <c r="T15" s="73"/>
      <c r="U15" s="73"/>
      <c r="V15" s="55"/>
      <c r="W15" s="22" t="s">
        <v>51</v>
      </c>
      <c r="X15" s="22" t="s">
        <v>52</v>
      </c>
      <c r="Y15" s="43" t="n">
        <v>0</v>
      </c>
      <c r="Z15" s="43" t="n">
        <v>24</v>
      </c>
      <c r="AA15" s="57" t="n">
        <v>510</v>
      </c>
      <c r="AB15" s="22" t="s">
        <v>62</v>
      </c>
      <c r="AC15" s="45"/>
      <c r="AE15" s="45"/>
      <c r="AF15" s="45"/>
      <c r="AG15" s="45"/>
      <c r="AH15" s="45"/>
      <c r="AI15" s="45"/>
      <c r="AJ15" s="45"/>
      <c r="AK15" s="45"/>
      <c r="AM15" s="26" t="n">
        <v>822</v>
      </c>
      <c r="AN15" s="26" t="n">
        <v>0.9912</v>
      </c>
      <c r="AO15" s="26"/>
      <c r="AP15" s="26"/>
      <c r="AQ15" s="32"/>
      <c r="AR15" s="33"/>
      <c r="AS15" s="33"/>
      <c r="AT15" s="33"/>
      <c r="AU15" s="34"/>
      <c r="AV15" s="35"/>
      <c r="AW15" s="35"/>
      <c r="AX15" s="33"/>
      <c r="AY15" s="34"/>
      <c r="AZ15" s="38"/>
      <c r="BA15" s="39"/>
      <c r="BB15" s="40"/>
      <c r="BD15" s="75"/>
      <c r="BE15" s="76"/>
      <c r="BF15" s="76"/>
      <c r="BG15" s="76"/>
    </row>
    <row r="16" customFormat="false" ht="15" hidden="false" customHeight="false" outlineLevel="0" collapsed="false">
      <c r="A16" s="46" t="n">
        <v>824</v>
      </c>
      <c r="B16" s="46" t="n">
        <v>826</v>
      </c>
      <c r="C16" s="20" t="n">
        <v>3030</v>
      </c>
      <c r="D16" s="21" t="n">
        <f aca="false">C16/3280.8</f>
        <v>0.923555230431602</v>
      </c>
      <c r="E16" s="51" t="n">
        <v>303</v>
      </c>
      <c r="F16" s="52" t="s">
        <v>48</v>
      </c>
      <c r="G16" s="53" t="s">
        <v>49</v>
      </c>
      <c r="H16" s="47" t="s">
        <v>45</v>
      </c>
      <c r="I16" s="54" t="s">
        <v>50</v>
      </c>
      <c r="J16" s="22" t="s">
        <v>51</v>
      </c>
      <c r="K16" s="43"/>
      <c r="L16" s="43"/>
      <c r="M16" s="43" t="n">
        <v>-0.5</v>
      </c>
      <c r="N16" s="43" t="n">
        <v>29</v>
      </c>
      <c r="O16" s="43"/>
      <c r="P16" s="43"/>
      <c r="R16" s="55"/>
      <c r="S16" s="48" t="n">
        <v>40</v>
      </c>
      <c r="T16" s="49" t="n">
        <v>20</v>
      </c>
      <c r="U16" s="73"/>
      <c r="V16" s="55"/>
      <c r="W16" s="22" t="s">
        <v>51</v>
      </c>
      <c r="X16" s="22" t="s">
        <v>52</v>
      </c>
      <c r="Y16" s="43" t="n">
        <v>0</v>
      </c>
      <c r="Z16" s="43" t="n">
        <v>24</v>
      </c>
      <c r="AA16" s="57" t="n">
        <v>510</v>
      </c>
      <c r="AB16" s="22" t="s">
        <v>62</v>
      </c>
      <c r="AC16" s="45"/>
      <c r="AE16" s="45"/>
      <c r="AF16" s="45"/>
      <c r="AG16" s="45"/>
      <c r="AH16" s="45"/>
      <c r="AI16" s="45"/>
      <c r="AJ16" s="45"/>
      <c r="AK16" s="45"/>
      <c r="AM16" s="26" t="n">
        <v>824</v>
      </c>
      <c r="AN16" s="26" t="n">
        <v>1.009</v>
      </c>
      <c r="AO16" s="26" t="n">
        <v>1.016</v>
      </c>
      <c r="AP16" s="26" t="n">
        <v>1.011</v>
      </c>
      <c r="AQ16" s="32"/>
      <c r="AR16" s="33"/>
      <c r="AS16" s="33"/>
      <c r="AT16" s="33"/>
      <c r="AU16" s="35"/>
      <c r="AV16" s="33"/>
      <c r="AW16" s="34"/>
      <c r="AX16" s="35"/>
      <c r="AY16" s="34"/>
      <c r="AZ16" s="38"/>
      <c r="BA16" s="39"/>
      <c r="BB16" s="40"/>
      <c r="BD16" s="75"/>
      <c r="BE16" s="6"/>
      <c r="BF16" s="77"/>
      <c r="BG16" s="77"/>
    </row>
    <row r="17" customFormat="false" ht="15" hidden="false" customHeight="false" outlineLevel="0" collapsed="false">
      <c r="A17" s="46" t="n">
        <v>824</v>
      </c>
      <c r="B17" s="46" t="n">
        <v>828</v>
      </c>
      <c r="C17" s="20" t="n">
        <v>840</v>
      </c>
      <c r="D17" s="21" t="n">
        <f aca="false">C17/3280.8</f>
        <v>0.256035113386979</v>
      </c>
      <c r="E17" s="64" t="n">
        <v>301</v>
      </c>
      <c r="F17" s="22" t="s">
        <v>40</v>
      </c>
      <c r="G17" s="47" t="s">
        <v>44</v>
      </c>
      <c r="H17" s="47" t="s">
        <v>45</v>
      </c>
      <c r="I17" s="47" t="s">
        <v>46</v>
      </c>
      <c r="J17" s="22" t="s">
        <v>54</v>
      </c>
      <c r="K17" s="43" t="n">
        <v>-1.5</v>
      </c>
      <c r="L17" s="43" t="n">
        <v>28</v>
      </c>
      <c r="M17" s="43" t="n">
        <v>-4</v>
      </c>
      <c r="N17" s="43" t="n">
        <v>28</v>
      </c>
      <c r="O17" s="43" t="n">
        <v>3</v>
      </c>
      <c r="P17" s="43" t="n">
        <v>28</v>
      </c>
      <c r="Q17" s="48" t="s">
        <v>47</v>
      </c>
      <c r="R17" s="49" t="n">
        <v>0</v>
      </c>
      <c r="S17" s="48" t="s">
        <v>47</v>
      </c>
      <c r="T17" s="49" t="n">
        <v>0</v>
      </c>
      <c r="U17" s="48" t="n">
        <v>4</v>
      </c>
      <c r="V17" s="49" t="n">
        <v>2</v>
      </c>
      <c r="W17" s="22" t="s">
        <v>54</v>
      </c>
      <c r="X17" s="22" t="s">
        <v>55</v>
      </c>
      <c r="Y17" s="43" t="n">
        <v>0</v>
      </c>
      <c r="Z17" s="43" t="n">
        <v>24</v>
      </c>
      <c r="AA17" s="22" t="n">
        <v>500</v>
      </c>
      <c r="AB17" s="22" t="s">
        <v>43</v>
      </c>
      <c r="AC17" s="78" t="s">
        <v>63</v>
      </c>
      <c r="AD17" s="45"/>
      <c r="AE17" s="45"/>
      <c r="AF17" s="45"/>
      <c r="AG17" s="45"/>
      <c r="AH17" s="45"/>
      <c r="AI17" s="45"/>
      <c r="AJ17" s="45"/>
      <c r="AK17" s="45"/>
      <c r="AM17" s="26" t="n">
        <v>826</v>
      </c>
      <c r="AN17" s="26"/>
      <c r="AO17" s="26" t="n">
        <v>1.016</v>
      </c>
      <c r="AP17" s="26"/>
      <c r="AQ17" s="32"/>
      <c r="AR17" s="33"/>
      <c r="AS17" s="33"/>
      <c r="AT17" s="33"/>
      <c r="AU17" s="35"/>
      <c r="AV17" s="33"/>
      <c r="AW17" s="34"/>
      <c r="AX17" s="35"/>
      <c r="AY17" s="34"/>
      <c r="AZ17" s="38"/>
      <c r="BA17" s="39"/>
      <c r="BB17" s="40"/>
      <c r="BD17" s="75"/>
      <c r="BE17" s="6"/>
      <c r="BF17" s="6"/>
      <c r="BG17" s="6"/>
    </row>
    <row r="18" customFormat="false" ht="15" hidden="false" customHeight="false" outlineLevel="0" collapsed="false">
      <c r="A18" s="46" t="n">
        <v>828</v>
      </c>
      <c r="B18" s="46" t="n">
        <v>830</v>
      </c>
      <c r="C18" s="20" t="n">
        <v>20440</v>
      </c>
      <c r="D18" s="21" t="n">
        <f aca="false">C18/3280.8</f>
        <v>6.23018775908315</v>
      </c>
      <c r="E18" s="64" t="n">
        <v>301</v>
      </c>
      <c r="F18" s="22" t="s">
        <v>40</v>
      </c>
      <c r="G18" s="47" t="s">
        <v>44</v>
      </c>
      <c r="H18" s="47" t="s">
        <v>45</v>
      </c>
      <c r="I18" s="47" t="s">
        <v>46</v>
      </c>
      <c r="J18" s="22" t="s">
        <v>54</v>
      </c>
      <c r="K18" s="43" t="n">
        <v>-1.5</v>
      </c>
      <c r="L18" s="43" t="n">
        <v>28</v>
      </c>
      <c r="M18" s="43" t="n">
        <v>-4</v>
      </c>
      <c r="N18" s="43" t="n">
        <v>28</v>
      </c>
      <c r="O18" s="43" t="n">
        <v>3</v>
      </c>
      <c r="P18" s="43" t="n">
        <v>28</v>
      </c>
      <c r="Q18" s="48" t="n">
        <v>7</v>
      </c>
      <c r="R18" s="49" t="n">
        <v>3</v>
      </c>
      <c r="S18" s="48" t="s">
        <v>47</v>
      </c>
      <c r="T18" s="49" t="n">
        <v>0</v>
      </c>
      <c r="U18" s="48" t="s">
        <v>47</v>
      </c>
      <c r="V18" s="49" t="n">
        <v>0</v>
      </c>
      <c r="W18" s="22" t="s">
        <v>54</v>
      </c>
      <c r="X18" s="22" t="s">
        <v>55</v>
      </c>
      <c r="Y18" s="43" t="n">
        <v>0</v>
      </c>
      <c r="Z18" s="43" t="n">
        <v>24</v>
      </c>
      <c r="AA18" s="22" t="n">
        <v>500</v>
      </c>
      <c r="AB18" s="22" t="s">
        <v>43</v>
      </c>
      <c r="AC18" s="79"/>
      <c r="AD18" s="80" t="s">
        <v>64</v>
      </c>
      <c r="AE18" s="80"/>
      <c r="AF18" s="80"/>
      <c r="AG18" s="80"/>
      <c r="AH18" s="80"/>
      <c r="AI18" s="45"/>
      <c r="AJ18" s="45"/>
      <c r="AK18" s="45"/>
      <c r="AM18" s="26" t="n">
        <v>828</v>
      </c>
      <c r="AN18" s="26" t="n">
        <v>1.008</v>
      </c>
      <c r="AO18" s="26" t="n">
        <v>1.015</v>
      </c>
      <c r="AP18" s="26" t="n">
        <v>1.01</v>
      </c>
      <c r="AQ18" s="32"/>
      <c r="AR18" s="33"/>
      <c r="AS18" s="33"/>
      <c r="AT18" s="33"/>
      <c r="AU18" s="35"/>
      <c r="AV18" s="33"/>
      <c r="AW18" s="34"/>
      <c r="AX18" s="35"/>
      <c r="AY18" s="34"/>
      <c r="AZ18" s="38"/>
      <c r="BA18" s="63"/>
      <c r="BB18" s="40"/>
      <c r="BD18" s="75"/>
      <c r="BE18" s="6"/>
      <c r="BF18" s="6"/>
      <c r="BG18" s="6"/>
    </row>
    <row r="19" customFormat="false" ht="15" hidden="false" customHeight="false" outlineLevel="0" collapsed="false">
      <c r="A19" s="20" t="n">
        <v>830</v>
      </c>
      <c r="B19" s="20" t="n">
        <v>854</v>
      </c>
      <c r="C19" s="20" t="n">
        <v>520</v>
      </c>
      <c r="D19" s="21" t="n">
        <f aca="false">C19/3280.8</f>
        <v>0.158497927334796</v>
      </c>
      <c r="E19" s="64" t="n">
        <v>301</v>
      </c>
      <c r="F19" s="22" t="s">
        <v>40</v>
      </c>
      <c r="G19" s="41"/>
      <c r="H19" s="41"/>
      <c r="I19" s="41"/>
      <c r="J19" s="22" t="s">
        <v>54</v>
      </c>
      <c r="K19" s="43" t="n">
        <v>-1.5</v>
      </c>
      <c r="L19" s="43" t="n">
        <v>28</v>
      </c>
      <c r="M19" s="43" t="n">
        <v>-4</v>
      </c>
      <c r="N19" s="43" t="n">
        <v>28</v>
      </c>
      <c r="O19" s="43" t="n">
        <v>3</v>
      </c>
      <c r="P19" s="43" t="n">
        <v>28</v>
      </c>
      <c r="Q19" s="44"/>
      <c r="R19" s="44"/>
      <c r="S19" s="44"/>
      <c r="T19" s="44"/>
      <c r="U19" s="44"/>
      <c r="V19" s="44"/>
      <c r="W19" s="22" t="s">
        <v>54</v>
      </c>
      <c r="X19" s="22" t="s">
        <v>55</v>
      </c>
      <c r="Y19" s="43" t="n">
        <v>0</v>
      </c>
      <c r="Z19" s="43" t="n">
        <v>24</v>
      </c>
      <c r="AA19" s="22" t="n">
        <v>500</v>
      </c>
      <c r="AB19" s="22" t="s">
        <v>43</v>
      </c>
      <c r="AC19" s="45"/>
      <c r="AD19" s="17" t="s">
        <v>65</v>
      </c>
      <c r="AE19" s="17" t="s">
        <v>66</v>
      </c>
      <c r="AF19" s="17" t="s">
        <v>67</v>
      </c>
      <c r="AG19" s="17" t="s">
        <v>68</v>
      </c>
      <c r="AH19" s="17" t="s">
        <v>69</v>
      </c>
      <c r="AI19" s="45"/>
      <c r="AJ19" s="45"/>
      <c r="AK19" s="45"/>
      <c r="AM19" s="46" t="n">
        <v>830</v>
      </c>
      <c r="AN19" s="26" t="n">
        <v>0.9903</v>
      </c>
      <c r="AO19" s="26" t="n">
        <v>0.998</v>
      </c>
      <c r="AP19" s="26" t="n">
        <v>0.9929</v>
      </c>
      <c r="AQ19" s="81" t="s">
        <v>70</v>
      </c>
      <c r="AR19" s="47" t="s">
        <v>59</v>
      </c>
      <c r="AS19" s="54" t="s">
        <v>61</v>
      </c>
      <c r="AT19" s="82" t="n">
        <v>10</v>
      </c>
      <c r="AU19" s="83" t="n">
        <v>5</v>
      </c>
      <c r="AV19" s="84" t="n">
        <v>10</v>
      </c>
      <c r="AW19" s="85" t="n">
        <v>5</v>
      </c>
      <c r="AX19" s="86" t="n">
        <v>25</v>
      </c>
      <c r="AY19" s="87" t="n">
        <v>10</v>
      </c>
      <c r="AZ19" s="88"/>
      <c r="BA19" s="89"/>
      <c r="BB19" s="90"/>
      <c r="BD19" s="75"/>
      <c r="BE19" s="6"/>
      <c r="BF19" s="6"/>
      <c r="BG19" s="6"/>
    </row>
    <row r="20" customFormat="false" ht="15" hidden="false" customHeight="false" outlineLevel="0" collapsed="false">
      <c r="A20" s="46" t="n">
        <v>832</v>
      </c>
      <c r="B20" s="46" t="n">
        <v>858</v>
      </c>
      <c r="C20" s="20" t="n">
        <v>4900</v>
      </c>
      <c r="D20" s="21" t="n">
        <f aca="false">C20/3280.8</f>
        <v>1.49353816142404</v>
      </c>
      <c r="E20" s="64" t="n">
        <v>301</v>
      </c>
      <c r="F20" s="22" t="s">
        <v>40</v>
      </c>
      <c r="G20" s="91" t="s">
        <v>70</v>
      </c>
      <c r="H20" s="47" t="s">
        <v>59</v>
      </c>
      <c r="I20" s="54" t="s">
        <v>61</v>
      </c>
      <c r="J20" s="22" t="s">
        <v>54</v>
      </c>
      <c r="K20" s="43" t="n">
        <v>-1.5</v>
      </c>
      <c r="L20" s="43" t="n">
        <v>28</v>
      </c>
      <c r="M20" s="43" t="n">
        <v>-4</v>
      </c>
      <c r="N20" s="43" t="n">
        <v>28</v>
      </c>
      <c r="O20" s="43" t="n">
        <v>3</v>
      </c>
      <c r="P20" s="43" t="n">
        <v>28</v>
      </c>
      <c r="Q20" s="48" t="n">
        <v>7</v>
      </c>
      <c r="R20" s="49" t="n">
        <v>3</v>
      </c>
      <c r="S20" s="48" t="n">
        <v>2</v>
      </c>
      <c r="T20" s="49" t="n">
        <v>1</v>
      </c>
      <c r="U20" s="48" t="n">
        <v>6</v>
      </c>
      <c r="V20" s="49" t="n">
        <v>3</v>
      </c>
      <c r="W20" s="22" t="s">
        <v>54</v>
      </c>
      <c r="X20" s="22" t="s">
        <v>55</v>
      </c>
      <c r="Y20" s="43" t="n">
        <v>0</v>
      </c>
      <c r="Z20" s="43" t="n">
        <v>24</v>
      </c>
      <c r="AA20" s="22" t="n">
        <v>500</v>
      </c>
      <c r="AB20" s="22" t="s">
        <v>43</v>
      </c>
      <c r="AC20" s="92" t="s">
        <v>71</v>
      </c>
      <c r="AD20" s="17" t="n">
        <v>2500</v>
      </c>
      <c r="AE20" s="17" t="s">
        <v>72</v>
      </c>
      <c r="AF20" s="17" t="s">
        <v>73</v>
      </c>
      <c r="AG20" s="17" t="n">
        <v>1</v>
      </c>
      <c r="AH20" s="17" t="n">
        <v>8</v>
      </c>
      <c r="AI20" s="45"/>
      <c r="AJ20" s="45"/>
      <c r="AK20" s="45"/>
      <c r="AM20" s="26" t="n">
        <v>854</v>
      </c>
      <c r="AN20" s="26" t="n">
        <v>0.9898</v>
      </c>
      <c r="AO20" s="26" t="n">
        <v>0.9976</v>
      </c>
      <c r="AP20" s="26" t="n">
        <v>0.9925</v>
      </c>
      <c r="AQ20" s="93"/>
      <c r="AR20" s="94"/>
      <c r="AS20" s="94"/>
      <c r="AT20" s="94"/>
      <c r="AU20" s="95"/>
      <c r="AV20" s="94"/>
      <c r="AW20" s="96"/>
      <c r="AX20" s="95"/>
      <c r="AY20" s="96"/>
      <c r="AZ20" s="88"/>
      <c r="BA20" s="97"/>
      <c r="BB20" s="98"/>
      <c r="BD20" s="75"/>
      <c r="BE20" s="6"/>
      <c r="BF20" s="6"/>
      <c r="BG20" s="6"/>
    </row>
    <row r="21" customFormat="false" ht="14.25" hidden="false" customHeight="false" outlineLevel="0" collapsed="false">
      <c r="A21" s="20" t="n">
        <v>832</v>
      </c>
      <c r="B21" s="20" t="n">
        <v>888</v>
      </c>
      <c r="C21" s="20" t="n">
        <v>0</v>
      </c>
      <c r="D21" s="21" t="n">
        <f aca="false">C21/3280.8</f>
        <v>0</v>
      </c>
      <c r="E21" s="20" t="s">
        <v>74</v>
      </c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C21" s="13" t="s">
        <v>75</v>
      </c>
      <c r="AD21" s="17" t="n">
        <v>500</v>
      </c>
      <c r="AE21" s="17" t="s">
        <v>76</v>
      </c>
      <c r="AF21" s="17" t="s">
        <v>77</v>
      </c>
      <c r="AG21" s="17" t="n">
        <v>1.9</v>
      </c>
      <c r="AH21" s="17" t="n">
        <v>4.08</v>
      </c>
      <c r="AI21" s="7"/>
      <c r="AJ21" s="7"/>
      <c r="AK21" s="7"/>
      <c r="AM21" s="26" t="n">
        <v>852</v>
      </c>
      <c r="AN21" s="26" t="n">
        <v>0.9589</v>
      </c>
      <c r="AO21" s="26" t="n">
        <v>0.9678</v>
      </c>
      <c r="AP21" s="26" t="n">
        <v>0.9627</v>
      </c>
      <c r="AQ21" s="93"/>
      <c r="AR21" s="94"/>
      <c r="AS21" s="94"/>
      <c r="AT21" s="94"/>
      <c r="AU21" s="95"/>
      <c r="AV21" s="94"/>
      <c r="AW21" s="96"/>
      <c r="AX21" s="95"/>
      <c r="AY21" s="96"/>
      <c r="AZ21" s="88"/>
      <c r="BA21" s="97"/>
      <c r="BB21" s="98"/>
      <c r="BD21" s="75"/>
      <c r="BE21" s="6"/>
      <c r="BF21" s="6"/>
      <c r="BG21" s="6"/>
    </row>
    <row r="22" customFormat="false" ht="15" hidden="false" customHeight="false" outlineLevel="0" collapsed="false">
      <c r="A22" s="46" t="n">
        <v>834</v>
      </c>
      <c r="B22" s="46" t="n">
        <v>860</v>
      </c>
      <c r="C22" s="20" t="n">
        <v>2020</v>
      </c>
      <c r="D22" s="21" t="n">
        <f aca="false">C22/3280.8</f>
        <v>0.615703486954401</v>
      </c>
      <c r="E22" s="64" t="n">
        <v>301</v>
      </c>
      <c r="F22" s="22" t="s">
        <v>40</v>
      </c>
      <c r="G22" s="91" t="s">
        <v>70</v>
      </c>
      <c r="H22" s="47" t="s">
        <v>59</v>
      </c>
      <c r="I22" s="54" t="s">
        <v>61</v>
      </c>
      <c r="J22" s="22" t="s">
        <v>54</v>
      </c>
      <c r="K22" s="43" t="n">
        <v>-1.5</v>
      </c>
      <c r="L22" s="43" t="n">
        <v>28</v>
      </c>
      <c r="M22" s="43" t="n">
        <v>-4</v>
      </c>
      <c r="N22" s="43" t="n">
        <v>28</v>
      </c>
      <c r="O22" s="43" t="n">
        <v>3</v>
      </c>
      <c r="P22" s="43" t="n">
        <v>28</v>
      </c>
      <c r="Q22" s="48" t="n">
        <v>16</v>
      </c>
      <c r="R22" s="49" t="n">
        <v>8</v>
      </c>
      <c r="S22" s="48" t="n">
        <v>20</v>
      </c>
      <c r="T22" s="49" t="n">
        <v>10</v>
      </c>
      <c r="U22" s="48" t="n">
        <v>110</v>
      </c>
      <c r="V22" s="49" t="n">
        <v>55</v>
      </c>
      <c r="W22" s="22" t="s">
        <v>54</v>
      </c>
      <c r="X22" s="22" t="s">
        <v>55</v>
      </c>
      <c r="Y22" s="43" t="n">
        <v>0</v>
      </c>
      <c r="Z22" s="43" t="n">
        <v>24</v>
      </c>
      <c r="AA22" s="22" t="n">
        <v>500</v>
      </c>
      <c r="AB22" s="22" t="s">
        <v>43</v>
      </c>
      <c r="AC22" s="45"/>
      <c r="AD22" s="45"/>
      <c r="AE22" s="45"/>
      <c r="AF22" s="45"/>
      <c r="AG22" s="45"/>
      <c r="AH22" s="45"/>
      <c r="AI22" s="45"/>
      <c r="AJ22" s="45"/>
      <c r="AK22" s="45"/>
      <c r="AM22" s="26" t="n">
        <v>832</v>
      </c>
      <c r="AN22" s="26" t="n">
        <v>1.037</v>
      </c>
      <c r="AO22" s="26" t="n">
        <v>1.034</v>
      </c>
      <c r="AP22" s="26" t="n">
        <v>1.035</v>
      </c>
      <c r="AQ22" s="93"/>
      <c r="AR22" s="94"/>
      <c r="AS22" s="94"/>
      <c r="AT22" s="94"/>
      <c r="AU22" s="96"/>
      <c r="AV22" s="95"/>
      <c r="AW22" s="95"/>
      <c r="AX22" s="94"/>
      <c r="AY22" s="96"/>
      <c r="AZ22" s="88"/>
      <c r="BA22" s="97"/>
      <c r="BB22" s="98"/>
      <c r="BD22" s="75"/>
      <c r="BE22" s="6"/>
      <c r="BF22" s="6"/>
      <c r="BG22" s="6"/>
    </row>
    <row r="23" customFormat="false" ht="15" hidden="false" customHeight="false" outlineLevel="0" collapsed="false">
      <c r="A23" s="20" t="n">
        <v>834</v>
      </c>
      <c r="B23" s="20" t="n">
        <v>842</v>
      </c>
      <c r="C23" s="20" t="n">
        <v>280</v>
      </c>
      <c r="D23" s="21" t="n">
        <f aca="false">C23/3280.8</f>
        <v>0.0853450377956596</v>
      </c>
      <c r="E23" s="64" t="n">
        <v>301</v>
      </c>
      <c r="F23" s="22" t="s">
        <v>40</v>
      </c>
      <c r="G23" s="41"/>
      <c r="H23" s="41"/>
      <c r="I23" s="41"/>
      <c r="J23" s="22" t="s">
        <v>54</v>
      </c>
      <c r="K23" s="43" t="n">
        <v>-1.5</v>
      </c>
      <c r="L23" s="43" t="n">
        <v>28</v>
      </c>
      <c r="M23" s="43" t="n">
        <v>-4</v>
      </c>
      <c r="N23" s="43" t="n">
        <v>28</v>
      </c>
      <c r="O23" s="43" t="n">
        <v>3</v>
      </c>
      <c r="P23" s="43" t="n">
        <v>28</v>
      </c>
      <c r="Q23" s="44"/>
      <c r="R23" s="44"/>
      <c r="S23" s="44"/>
      <c r="T23" s="44"/>
      <c r="U23" s="44"/>
      <c r="V23" s="44"/>
      <c r="W23" s="22" t="s">
        <v>54</v>
      </c>
      <c r="X23" s="22" t="s">
        <v>55</v>
      </c>
      <c r="Y23" s="43" t="n">
        <v>0</v>
      </c>
      <c r="Z23" s="43" t="n">
        <v>24</v>
      </c>
      <c r="AA23" s="22" t="n">
        <v>500</v>
      </c>
      <c r="AB23" s="22" t="s">
        <v>43</v>
      </c>
      <c r="AC23" s="45"/>
      <c r="AD23" s="45"/>
      <c r="AM23" s="26" t="n">
        <v>858</v>
      </c>
      <c r="AN23" s="26" t="n">
        <v>1.034</v>
      </c>
      <c r="AO23" s="26" t="n">
        <v>1.032</v>
      </c>
      <c r="AP23" s="26" t="n">
        <v>1.033</v>
      </c>
      <c r="AQ23" s="93"/>
      <c r="AR23" s="94"/>
      <c r="AS23" s="94"/>
      <c r="AT23" s="94"/>
      <c r="AU23" s="96"/>
      <c r="AV23" s="95"/>
      <c r="AW23" s="95"/>
      <c r="AX23" s="94"/>
      <c r="AY23" s="96"/>
      <c r="AZ23" s="88"/>
      <c r="BA23" s="97"/>
      <c r="BB23" s="98"/>
      <c r="BD23" s="75"/>
      <c r="BE23" s="6"/>
      <c r="BF23" s="6"/>
      <c r="BG23" s="6"/>
    </row>
    <row r="24" customFormat="false" ht="15" hidden="false" customHeight="false" outlineLevel="0" collapsed="false">
      <c r="A24" s="46" t="n">
        <v>836</v>
      </c>
      <c r="B24" s="46" t="n">
        <v>840</v>
      </c>
      <c r="C24" s="20" t="n">
        <v>860</v>
      </c>
      <c r="D24" s="21" t="n">
        <f aca="false">C24/3280.8</f>
        <v>0.26213118751524</v>
      </c>
      <c r="E24" s="64" t="n">
        <v>301</v>
      </c>
      <c r="F24" s="22" t="s">
        <v>40</v>
      </c>
      <c r="G24" s="70" t="s">
        <v>58</v>
      </c>
      <c r="H24" s="47" t="s">
        <v>59</v>
      </c>
      <c r="J24" s="22" t="s">
        <v>54</v>
      </c>
      <c r="K24" s="43" t="n">
        <v>-1.5</v>
      </c>
      <c r="L24" s="43" t="n">
        <v>28</v>
      </c>
      <c r="M24" s="43" t="n">
        <v>-4</v>
      </c>
      <c r="N24" s="43" t="n">
        <v>28</v>
      </c>
      <c r="O24" s="43" t="n">
        <v>3</v>
      </c>
      <c r="P24" s="43" t="n">
        <v>28</v>
      </c>
      <c r="Q24" s="48" t="n">
        <v>18</v>
      </c>
      <c r="R24" s="49" t="n">
        <v>9</v>
      </c>
      <c r="S24" s="48" t="n">
        <v>22</v>
      </c>
      <c r="T24" s="49" t="n">
        <v>11</v>
      </c>
      <c r="U24" s="100" t="s">
        <v>47</v>
      </c>
      <c r="V24" s="49" t="n">
        <v>0</v>
      </c>
      <c r="W24" s="22" t="s">
        <v>54</v>
      </c>
      <c r="X24" s="22" t="s">
        <v>55</v>
      </c>
      <c r="Y24" s="43" t="n">
        <v>0</v>
      </c>
      <c r="Z24" s="43" t="n">
        <v>24</v>
      </c>
      <c r="AA24" s="22" t="n">
        <v>500</v>
      </c>
      <c r="AB24" s="22" t="s">
        <v>43</v>
      </c>
      <c r="AC24" s="45"/>
      <c r="AD24" s="101" t="s">
        <v>78</v>
      </c>
      <c r="AE24" s="101"/>
      <c r="AF24" s="101"/>
      <c r="AG24" s="101"/>
      <c r="AH24" s="101"/>
      <c r="AI24" s="101"/>
      <c r="AJ24" s="101"/>
      <c r="AK24" s="101"/>
      <c r="AM24" s="26" t="n">
        <v>834</v>
      </c>
      <c r="AN24" s="26" t="n">
        <v>1.032</v>
      </c>
      <c r="AO24" s="26" t="n">
        <v>1.029</v>
      </c>
      <c r="AP24" s="26" t="n">
        <v>1.03</v>
      </c>
      <c r="AQ24" s="93"/>
      <c r="AR24" s="94"/>
      <c r="AS24" s="94"/>
      <c r="AT24" s="94"/>
      <c r="AU24" s="95"/>
      <c r="AV24" s="94"/>
      <c r="AW24" s="96"/>
      <c r="AX24" s="95"/>
      <c r="AY24" s="96"/>
      <c r="AZ24" s="88"/>
      <c r="BA24" s="97"/>
      <c r="BB24" s="98"/>
      <c r="BD24" s="75"/>
      <c r="BE24" s="6"/>
      <c r="BF24" s="6"/>
      <c r="BG24" s="6"/>
    </row>
    <row r="25" customFormat="false" ht="15" hidden="false" customHeight="false" outlineLevel="0" collapsed="false">
      <c r="A25" s="20" t="n">
        <v>836</v>
      </c>
      <c r="B25" s="20" t="n">
        <v>862</v>
      </c>
      <c r="C25" s="20" t="n">
        <v>280</v>
      </c>
      <c r="D25" s="21" t="n">
        <f aca="false">C25/3280.8</f>
        <v>0.0853450377956596</v>
      </c>
      <c r="E25" s="64" t="n">
        <v>301</v>
      </c>
      <c r="F25" s="22" t="s">
        <v>40</v>
      </c>
      <c r="G25" s="41"/>
      <c r="H25" s="41"/>
      <c r="I25" s="54" t="s">
        <v>50</v>
      </c>
      <c r="J25" s="22" t="s">
        <v>54</v>
      </c>
      <c r="K25" s="43" t="n">
        <v>-1.5</v>
      </c>
      <c r="L25" s="43" t="n">
        <v>28</v>
      </c>
      <c r="M25" s="43" t="n">
        <v>-4</v>
      </c>
      <c r="N25" s="43" t="n">
        <v>28</v>
      </c>
      <c r="O25" s="43" t="n">
        <v>3</v>
      </c>
      <c r="P25" s="43" t="n">
        <v>28</v>
      </c>
      <c r="Q25" s="44"/>
      <c r="R25" s="44"/>
      <c r="S25" s="44"/>
      <c r="T25" s="44"/>
      <c r="U25" s="44"/>
      <c r="V25" s="44"/>
      <c r="W25" s="22" t="s">
        <v>54</v>
      </c>
      <c r="X25" s="22" t="s">
        <v>55</v>
      </c>
      <c r="Y25" s="43" t="n">
        <v>0</v>
      </c>
      <c r="Z25" s="43" t="n">
        <v>24</v>
      </c>
      <c r="AA25" s="22" t="n">
        <v>500</v>
      </c>
      <c r="AB25" s="22" t="s">
        <v>43</v>
      </c>
      <c r="AC25" s="45"/>
      <c r="AD25" s="102" t="s">
        <v>79</v>
      </c>
      <c r="AE25" s="102"/>
      <c r="AF25" s="103" t="n">
        <v>1</v>
      </c>
      <c r="AG25" s="103"/>
      <c r="AH25" s="103"/>
      <c r="AI25" s="104" t="n">
        <v>2</v>
      </c>
      <c r="AJ25" s="104"/>
      <c r="AK25" s="104"/>
      <c r="AM25" s="26" t="n">
        <v>842</v>
      </c>
      <c r="AN25" s="26" t="n">
        <v>1.032</v>
      </c>
      <c r="AO25" s="26" t="n">
        <v>1.029</v>
      </c>
      <c r="AP25" s="26" t="n">
        <v>1.03</v>
      </c>
      <c r="AQ25" s="93"/>
      <c r="AR25" s="94"/>
      <c r="AS25" s="94"/>
      <c r="AT25" s="94"/>
      <c r="AU25" s="95"/>
      <c r="AV25" s="94"/>
      <c r="AW25" s="96"/>
      <c r="AX25" s="95"/>
      <c r="AY25" s="96"/>
      <c r="AZ25" s="88"/>
      <c r="BA25" s="97"/>
      <c r="BB25" s="98"/>
      <c r="BD25" s="75"/>
      <c r="BE25" s="6"/>
      <c r="BF25" s="6"/>
      <c r="BG25" s="6"/>
    </row>
    <row r="26" customFormat="false" ht="15" hidden="false" customHeight="false" outlineLevel="0" collapsed="false">
      <c r="A26" s="46" t="n">
        <v>842</v>
      </c>
      <c r="B26" s="46" t="n">
        <v>844</v>
      </c>
      <c r="C26" s="20" t="n">
        <v>1350</v>
      </c>
      <c r="D26" s="21" t="n">
        <f aca="false">C26/3280.8</f>
        <v>0.411485003657644</v>
      </c>
      <c r="E26" s="64" t="n">
        <v>301</v>
      </c>
      <c r="F26" s="22" t="s">
        <v>40</v>
      </c>
      <c r="G26" s="47" t="s">
        <v>44</v>
      </c>
      <c r="H26" s="47" t="s">
        <v>45</v>
      </c>
      <c r="I26" s="47" t="s">
        <v>46</v>
      </c>
      <c r="J26" s="22" t="s">
        <v>54</v>
      </c>
      <c r="K26" s="43" t="n">
        <v>-1.5</v>
      </c>
      <c r="L26" s="43" t="n">
        <v>28</v>
      </c>
      <c r="M26" s="43" t="n">
        <v>-4</v>
      </c>
      <c r="N26" s="43" t="n">
        <v>28</v>
      </c>
      <c r="O26" s="43" t="n">
        <v>3</v>
      </c>
      <c r="P26" s="43" t="n">
        <v>28</v>
      </c>
      <c r="Q26" s="48" t="n">
        <v>9</v>
      </c>
      <c r="R26" s="49" t="n">
        <v>5</v>
      </c>
      <c r="S26" s="48" t="s">
        <v>47</v>
      </c>
      <c r="T26" s="49" t="n">
        <v>0</v>
      </c>
      <c r="U26" s="48" t="s">
        <v>47</v>
      </c>
      <c r="V26" s="49" t="n">
        <v>0</v>
      </c>
      <c r="W26" s="22" t="s">
        <v>54</v>
      </c>
      <c r="X26" s="22" t="s">
        <v>55</v>
      </c>
      <c r="Y26" s="43" t="n">
        <v>0</v>
      </c>
      <c r="Z26" s="43" t="n">
        <v>24</v>
      </c>
      <c r="AA26" s="22" t="n">
        <v>500</v>
      </c>
      <c r="AB26" s="22" t="s">
        <v>43</v>
      </c>
      <c r="AC26" s="45"/>
      <c r="AD26" s="102" t="s">
        <v>80</v>
      </c>
      <c r="AE26" s="102"/>
      <c r="AF26" s="20" t="s">
        <v>81</v>
      </c>
      <c r="AG26" s="20"/>
      <c r="AH26" s="105"/>
      <c r="AI26" s="106" t="s">
        <v>82</v>
      </c>
      <c r="AJ26" s="20"/>
      <c r="AK26" s="20"/>
      <c r="AM26" s="46" t="n">
        <v>844</v>
      </c>
      <c r="AN26" s="26" t="n">
        <v>1.031</v>
      </c>
      <c r="AO26" s="26" t="n">
        <v>1.029</v>
      </c>
      <c r="AP26" s="26" t="n">
        <v>1.03</v>
      </c>
      <c r="AQ26" s="107" t="s">
        <v>60</v>
      </c>
      <c r="AR26" s="47" t="s">
        <v>45</v>
      </c>
      <c r="AS26" s="54" t="s">
        <v>61</v>
      </c>
      <c r="AT26" s="82" t="n">
        <v>135</v>
      </c>
      <c r="AU26" s="83" t="n">
        <v>105</v>
      </c>
      <c r="AV26" s="84" t="n">
        <v>135</v>
      </c>
      <c r="AW26" s="85" t="n">
        <v>105</v>
      </c>
      <c r="AX26" s="86" t="n">
        <v>135</v>
      </c>
      <c r="AY26" s="87" t="n">
        <v>105</v>
      </c>
      <c r="AZ26" s="108" t="n">
        <v>100</v>
      </c>
      <c r="BA26" s="108" t="n">
        <v>100</v>
      </c>
      <c r="BB26" s="108" t="n">
        <v>100</v>
      </c>
      <c r="BD26" s="75"/>
      <c r="BE26" s="6"/>
      <c r="BF26" s="6"/>
      <c r="BG26" s="6"/>
    </row>
    <row r="27" customFormat="false" ht="15" hidden="false" customHeight="false" outlineLevel="0" collapsed="false">
      <c r="A27" s="46" t="n">
        <v>844</v>
      </c>
      <c r="B27" s="46" t="n">
        <v>846</v>
      </c>
      <c r="C27" s="20" t="n">
        <v>3640</v>
      </c>
      <c r="D27" s="21" t="n">
        <f aca="false">C27/3280.8</f>
        <v>1.10948549134357</v>
      </c>
      <c r="E27" s="64" t="n">
        <v>301</v>
      </c>
      <c r="F27" s="22" t="s">
        <v>40</v>
      </c>
      <c r="G27" s="47" t="s">
        <v>44</v>
      </c>
      <c r="H27" s="47" t="s">
        <v>45</v>
      </c>
      <c r="I27" s="47" t="s">
        <v>46</v>
      </c>
      <c r="J27" s="22" t="s">
        <v>54</v>
      </c>
      <c r="K27" s="43" t="n">
        <v>-1.5</v>
      </c>
      <c r="L27" s="43" t="n">
        <v>28</v>
      </c>
      <c r="M27" s="43" t="n">
        <v>-4</v>
      </c>
      <c r="N27" s="43" t="n">
        <v>28</v>
      </c>
      <c r="O27" s="43" t="n">
        <v>3</v>
      </c>
      <c r="P27" s="43" t="n">
        <v>28</v>
      </c>
      <c r="Q27" s="48" t="s">
        <v>47</v>
      </c>
      <c r="R27" s="49" t="n">
        <v>0</v>
      </c>
      <c r="S27" s="48" t="n">
        <v>25</v>
      </c>
      <c r="T27" s="49" t="n">
        <v>12</v>
      </c>
      <c r="U27" s="48" t="n">
        <v>20</v>
      </c>
      <c r="V27" s="49" t="n">
        <v>11</v>
      </c>
      <c r="W27" s="22" t="s">
        <v>54</v>
      </c>
      <c r="X27" s="22" t="s">
        <v>55</v>
      </c>
      <c r="Y27" s="43" t="n">
        <v>0</v>
      </c>
      <c r="Z27" s="43" t="n">
        <v>24</v>
      </c>
      <c r="AA27" s="22" t="n">
        <v>500</v>
      </c>
      <c r="AB27" s="22" t="s">
        <v>43</v>
      </c>
      <c r="AC27" s="45"/>
      <c r="AD27" s="102" t="s">
        <v>83</v>
      </c>
      <c r="AE27" s="102"/>
      <c r="AF27" s="20" t="n">
        <v>814</v>
      </c>
      <c r="AG27" s="20"/>
      <c r="AH27" s="105"/>
      <c r="AI27" s="106" t="n">
        <v>852</v>
      </c>
      <c r="AJ27" s="20"/>
      <c r="AK27" s="20"/>
      <c r="AM27" s="26" t="n">
        <v>846</v>
      </c>
      <c r="AN27" s="26" t="n">
        <v>1.032</v>
      </c>
      <c r="AO27" s="26" t="n">
        <v>1.029</v>
      </c>
      <c r="AP27" s="26" t="n">
        <v>1.03</v>
      </c>
      <c r="AQ27" s="93"/>
      <c r="AR27" s="94"/>
      <c r="AS27" s="94"/>
      <c r="AT27" s="94"/>
      <c r="AU27" s="95"/>
      <c r="AV27" s="94"/>
      <c r="AW27" s="96"/>
      <c r="AX27" s="95"/>
      <c r="AY27" s="96"/>
      <c r="AZ27" s="88"/>
      <c r="BA27" s="97"/>
      <c r="BB27" s="98"/>
      <c r="BD27" s="75"/>
      <c r="BE27" s="6"/>
      <c r="BF27" s="6"/>
      <c r="BG27" s="6"/>
    </row>
    <row r="28" customFormat="false" ht="15" hidden="false" customHeight="false" outlineLevel="0" collapsed="false">
      <c r="A28" s="46" t="n">
        <v>846</v>
      </c>
      <c r="B28" s="46" t="n">
        <v>848</v>
      </c>
      <c r="C28" s="20" t="n">
        <v>530</v>
      </c>
      <c r="D28" s="21" t="n">
        <f aca="false">C28/3280.8</f>
        <v>0.161545964398927</v>
      </c>
      <c r="E28" s="64" t="n">
        <v>301</v>
      </c>
      <c r="F28" s="22" t="s">
        <v>40</v>
      </c>
      <c r="G28" s="47" t="s">
        <v>44</v>
      </c>
      <c r="H28" s="47" t="s">
        <v>45</v>
      </c>
      <c r="I28" s="47" t="s">
        <v>46</v>
      </c>
      <c r="J28" s="22" t="s">
        <v>54</v>
      </c>
      <c r="K28" s="43" t="n">
        <v>-1.5</v>
      </c>
      <c r="L28" s="43" t="n">
        <v>28</v>
      </c>
      <c r="M28" s="43" t="n">
        <v>-4</v>
      </c>
      <c r="N28" s="43" t="n">
        <v>28</v>
      </c>
      <c r="O28" s="43" t="n">
        <v>3</v>
      </c>
      <c r="P28" s="43" t="n">
        <v>28</v>
      </c>
      <c r="Q28" s="48" t="s">
        <v>47</v>
      </c>
      <c r="R28" s="49" t="n">
        <v>0</v>
      </c>
      <c r="S28" s="48" t="n">
        <v>23</v>
      </c>
      <c r="T28" s="49" t="n">
        <v>11</v>
      </c>
      <c r="U28" s="48" t="s">
        <v>47</v>
      </c>
      <c r="V28" s="49" t="n">
        <v>0</v>
      </c>
      <c r="W28" s="22" t="s">
        <v>54</v>
      </c>
      <c r="X28" s="22" t="s">
        <v>55</v>
      </c>
      <c r="Y28" s="43" t="n">
        <v>0</v>
      </c>
      <c r="Z28" s="43" t="n">
        <v>24</v>
      </c>
      <c r="AA28" s="22" t="n">
        <v>500</v>
      </c>
      <c r="AB28" s="22" t="s">
        <v>43</v>
      </c>
      <c r="AC28" s="45"/>
      <c r="AD28" s="102" t="s">
        <v>84</v>
      </c>
      <c r="AE28" s="102"/>
      <c r="AF28" s="20" t="s">
        <v>85</v>
      </c>
      <c r="AG28" s="20"/>
      <c r="AH28" s="105"/>
      <c r="AI28" s="106" t="s">
        <v>85</v>
      </c>
      <c r="AJ28" s="20"/>
      <c r="AK28" s="20"/>
      <c r="AM28" s="46" t="n">
        <v>848</v>
      </c>
      <c r="AN28" s="26" t="n">
        <v>1.032</v>
      </c>
      <c r="AO28" s="26" t="n">
        <v>1.029</v>
      </c>
      <c r="AP28" s="26" t="n">
        <v>1.03</v>
      </c>
      <c r="AQ28" s="109" t="s">
        <v>86</v>
      </c>
      <c r="AR28" s="47" t="s">
        <v>59</v>
      </c>
      <c r="AS28" s="47" t="s">
        <v>46</v>
      </c>
      <c r="AT28" s="82" t="n">
        <v>20</v>
      </c>
      <c r="AU28" s="83" t="n">
        <v>16</v>
      </c>
      <c r="AV28" s="84" t="n">
        <v>20</v>
      </c>
      <c r="AW28" s="85" t="n">
        <v>16</v>
      </c>
      <c r="AX28" s="86" t="n">
        <v>20</v>
      </c>
      <c r="AY28" s="87" t="n">
        <v>16</v>
      </c>
      <c r="AZ28" s="108" t="n">
        <v>150</v>
      </c>
      <c r="BA28" s="108" t="n">
        <v>150</v>
      </c>
      <c r="BB28" s="108" t="n">
        <v>150</v>
      </c>
      <c r="BD28" s="75"/>
      <c r="BE28" s="6"/>
      <c r="BF28" s="6"/>
      <c r="BG28" s="6"/>
    </row>
    <row r="29" customFormat="false" ht="15" hidden="false" customHeight="false" outlineLevel="0" collapsed="false">
      <c r="A29" s="20" t="n">
        <v>850</v>
      </c>
      <c r="B29" s="20" t="n">
        <v>816</v>
      </c>
      <c r="C29" s="20" t="n">
        <v>310</v>
      </c>
      <c r="D29" s="21" t="n">
        <f aca="false">C29/3280.8</f>
        <v>0.0944891489880517</v>
      </c>
      <c r="E29" s="64" t="n">
        <v>301</v>
      </c>
      <c r="F29" s="22" t="s">
        <v>40</v>
      </c>
      <c r="G29" s="41"/>
      <c r="H29" s="41"/>
      <c r="I29" s="41"/>
      <c r="J29" s="22" t="s">
        <v>54</v>
      </c>
      <c r="K29" s="43" t="n">
        <v>-1.5</v>
      </c>
      <c r="L29" s="43" t="n">
        <v>28</v>
      </c>
      <c r="M29" s="43" t="n">
        <v>-4</v>
      </c>
      <c r="N29" s="43" t="n">
        <v>28</v>
      </c>
      <c r="O29" s="43" t="n">
        <v>3</v>
      </c>
      <c r="P29" s="43" t="n">
        <v>28</v>
      </c>
      <c r="Q29" s="44"/>
      <c r="R29" s="44"/>
      <c r="S29" s="44"/>
      <c r="T29" s="44"/>
      <c r="U29" s="44"/>
      <c r="V29" s="44"/>
      <c r="W29" s="22" t="s">
        <v>54</v>
      </c>
      <c r="X29" s="22" t="s">
        <v>55</v>
      </c>
      <c r="Y29" s="43" t="n">
        <v>0</v>
      </c>
      <c r="Z29" s="43" t="n">
        <v>24</v>
      </c>
      <c r="AA29" s="22" t="n">
        <v>500</v>
      </c>
      <c r="AB29" s="22" t="s">
        <v>43</v>
      </c>
      <c r="AC29" s="45"/>
      <c r="AD29" s="102" t="s">
        <v>87</v>
      </c>
      <c r="AE29" s="102"/>
      <c r="AF29" s="20" t="s">
        <v>88</v>
      </c>
      <c r="AG29" s="20"/>
      <c r="AH29" s="105"/>
      <c r="AI29" s="106" t="s">
        <v>88</v>
      </c>
      <c r="AJ29" s="20"/>
      <c r="AK29" s="20"/>
      <c r="AM29" s="46" t="n">
        <v>860</v>
      </c>
      <c r="AN29" s="26" t="n">
        <v>1.031</v>
      </c>
      <c r="AO29" s="26" t="n">
        <v>1.029</v>
      </c>
      <c r="AP29" s="26" t="n">
        <v>1.03</v>
      </c>
      <c r="AQ29" s="17" t="s">
        <v>44</v>
      </c>
      <c r="AR29" s="47" t="s">
        <v>45</v>
      </c>
      <c r="AS29" s="47" t="s">
        <v>46</v>
      </c>
      <c r="AT29" s="82" t="n">
        <v>20</v>
      </c>
      <c r="AU29" s="83" t="n">
        <v>16</v>
      </c>
      <c r="AV29" s="84" t="n">
        <v>20</v>
      </c>
      <c r="AW29" s="85" t="n">
        <v>16</v>
      </c>
      <c r="AX29" s="86" t="n">
        <v>20</v>
      </c>
      <c r="AY29" s="87" t="n">
        <v>16</v>
      </c>
      <c r="AZ29" s="88"/>
      <c r="BA29" s="97"/>
      <c r="BB29" s="98"/>
    </row>
    <row r="30" customFormat="false" ht="15" hidden="false" customHeight="false" outlineLevel="0" collapsed="false">
      <c r="A30" s="20" t="n">
        <v>852</v>
      </c>
      <c r="B30" s="20" t="n">
        <v>832</v>
      </c>
      <c r="C30" s="20" t="n">
        <v>10</v>
      </c>
      <c r="D30" s="21" t="n">
        <f aca="false">C30/3280.8</f>
        <v>0.0030480370641307</v>
      </c>
      <c r="E30" s="64" t="n">
        <v>301</v>
      </c>
      <c r="F30" s="22" t="s">
        <v>40</v>
      </c>
      <c r="G30" s="41"/>
      <c r="H30" s="41"/>
      <c r="I30" s="41"/>
      <c r="J30" s="22" t="s">
        <v>54</v>
      </c>
      <c r="K30" s="43" t="n">
        <v>-1.5</v>
      </c>
      <c r="L30" s="43" t="n">
        <v>28</v>
      </c>
      <c r="M30" s="43" t="n">
        <v>-4</v>
      </c>
      <c r="N30" s="43" t="n">
        <v>28</v>
      </c>
      <c r="O30" s="43" t="n">
        <v>3</v>
      </c>
      <c r="P30" s="43" t="n">
        <v>28</v>
      </c>
      <c r="Q30" s="44"/>
      <c r="R30" s="44"/>
      <c r="S30" s="44"/>
      <c r="T30" s="44"/>
      <c r="U30" s="44"/>
      <c r="V30" s="44"/>
      <c r="W30" s="22" t="s">
        <v>54</v>
      </c>
      <c r="X30" s="22" t="s">
        <v>55</v>
      </c>
      <c r="Y30" s="43" t="n">
        <v>0</v>
      </c>
      <c r="Z30" s="43" t="n">
        <v>24</v>
      </c>
      <c r="AA30" s="22" t="n">
        <v>500</v>
      </c>
      <c r="AB30" s="22" t="s">
        <v>43</v>
      </c>
      <c r="AC30" s="45"/>
      <c r="AD30" s="102" t="s">
        <v>89</v>
      </c>
      <c r="AE30" s="102"/>
      <c r="AF30" s="20" t="s">
        <v>90</v>
      </c>
      <c r="AG30" s="20"/>
      <c r="AH30" s="105"/>
      <c r="AI30" s="106" t="s">
        <v>90</v>
      </c>
      <c r="AJ30" s="20"/>
      <c r="AK30" s="20"/>
      <c r="AM30" s="26" t="n">
        <v>836</v>
      </c>
      <c r="AN30" s="26" t="n">
        <v>1.031</v>
      </c>
      <c r="AO30" s="26" t="n">
        <v>1.028</v>
      </c>
      <c r="AP30" s="26" t="n">
        <v>1.03</v>
      </c>
      <c r="AQ30" s="93"/>
      <c r="AR30" s="94"/>
      <c r="AS30" s="94"/>
      <c r="AT30" s="94"/>
      <c r="AU30" s="95"/>
      <c r="AV30" s="94"/>
      <c r="AW30" s="96"/>
      <c r="AX30" s="95"/>
      <c r="AY30" s="96"/>
      <c r="AZ30" s="88"/>
      <c r="BA30" s="97"/>
      <c r="BB30" s="98"/>
    </row>
    <row r="31" customFormat="false" ht="15" hidden="false" customHeight="false" outlineLevel="0" collapsed="false">
      <c r="A31" s="46" t="n">
        <v>854</v>
      </c>
      <c r="B31" s="46" t="n">
        <v>856</v>
      </c>
      <c r="C31" s="20" t="n">
        <v>23330</v>
      </c>
      <c r="D31" s="21" t="n">
        <f aca="false">C31/3280.8</f>
        <v>7.11107047061692</v>
      </c>
      <c r="E31" s="51" t="n">
        <v>303</v>
      </c>
      <c r="F31" s="52" t="s">
        <v>48</v>
      </c>
      <c r="G31" s="47" t="s">
        <v>44</v>
      </c>
      <c r="H31" s="47" t="s">
        <v>45</v>
      </c>
      <c r="I31" s="47" t="s">
        <v>46</v>
      </c>
      <c r="J31" s="22"/>
      <c r="K31" s="43"/>
      <c r="L31" s="43"/>
      <c r="M31" s="43" t="n">
        <v>-0.5</v>
      </c>
      <c r="N31" s="43" t="n">
        <v>29</v>
      </c>
      <c r="O31" s="43"/>
      <c r="P31" s="43"/>
      <c r="Q31" s="73"/>
      <c r="R31" s="73"/>
      <c r="S31" s="48" t="n">
        <v>4</v>
      </c>
      <c r="T31" s="49" t="n">
        <v>2</v>
      </c>
      <c r="U31" s="73"/>
      <c r="V31" s="73"/>
      <c r="W31" s="22" t="s">
        <v>51</v>
      </c>
      <c r="X31" s="22" t="s">
        <v>52</v>
      </c>
      <c r="Y31" s="43" t="n">
        <v>0</v>
      </c>
      <c r="Z31" s="43" t="n">
        <v>24</v>
      </c>
      <c r="AA31" s="57" t="n">
        <v>510</v>
      </c>
      <c r="AB31" s="22" t="s">
        <v>62</v>
      </c>
      <c r="AC31" s="45"/>
      <c r="AD31" s="102" t="s">
        <v>91</v>
      </c>
      <c r="AE31" s="102"/>
      <c r="AF31" s="20" t="s">
        <v>92</v>
      </c>
      <c r="AG31" s="20"/>
      <c r="AH31" s="105"/>
      <c r="AI31" s="106" t="s">
        <v>92</v>
      </c>
      <c r="AJ31" s="20"/>
      <c r="AK31" s="20"/>
      <c r="AM31" s="46" t="n">
        <v>840</v>
      </c>
      <c r="AN31" s="26" t="n">
        <v>1.031</v>
      </c>
      <c r="AO31" s="26" t="n">
        <v>1.029</v>
      </c>
      <c r="AP31" s="26" t="n">
        <v>1.03</v>
      </c>
      <c r="AQ31" s="110" t="s">
        <v>49</v>
      </c>
      <c r="AR31" s="47" t="s">
        <v>45</v>
      </c>
      <c r="AS31" s="54" t="s">
        <v>50</v>
      </c>
      <c r="AT31" s="82" t="n">
        <v>9</v>
      </c>
      <c r="AU31" s="83" t="n">
        <v>7</v>
      </c>
      <c r="AV31" s="84" t="n">
        <v>9</v>
      </c>
      <c r="AW31" s="85" t="n">
        <v>7</v>
      </c>
      <c r="AX31" s="86" t="n">
        <v>9</v>
      </c>
      <c r="AY31" s="87" t="n">
        <v>7</v>
      </c>
      <c r="AZ31" s="88"/>
      <c r="BA31" s="97"/>
      <c r="BB31" s="98"/>
    </row>
    <row r="32" customFormat="false" ht="15" hidden="false" customHeight="false" outlineLevel="0" collapsed="false">
      <c r="A32" s="20" t="n">
        <v>854</v>
      </c>
      <c r="B32" s="20" t="n">
        <v>852</v>
      </c>
      <c r="C32" s="20" t="n">
        <v>36830</v>
      </c>
      <c r="D32" s="21" t="n">
        <f aca="false">C32/3280.8</f>
        <v>11.2259205071934</v>
      </c>
      <c r="E32" s="64" t="n">
        <v>301</v>
      </c>
      <c r="F32" s="22" t="s">
        <v>40</v>
      </c>
      <c r="G32" s="41"/>
      <c r="H32" s="41"/>
      <c r="I32" s="41"/>
      <c r="J32" s="22" t="s">
        <v>54</v>
      </c>
      <c r="K32" s="43" t="n">
        <v>-1.5</v>
      </c>
      <c r="L32" s="43" t="n">
        <v>28</v>
      </c>
      <c r="M32" s="43" t="n">
        <v>-4</v>
      </c>
      <c r="N32" s="43" t="n">
        <v>28</v>
      </c>
      <c r="O32" s="43" t="n">
        <v>3</v>
      </c>
      <c r="P32" s="43" t="n">
        <v>28</v>
      </c>
      <c r="Q32" s="44"/>
      <c r="R32" s="44"/>
      <c r="S32" s="44"/>
      <c r="T32" s="44"/>
      <c r="U32" s="44"/>
      <c r="V32" s="44"/>
      <c r="W32" s="22" t="s">
        <v>54</v>
      </c>
      <c r="X32" s="22" t="s">
        <v>55</v>
      </c>
      <c r="Y32" s="43" t="n">
        <v>0</v>
      </c>
      <c r="Z32" s="43" t="n">
        <v>24</v>
      </c>
      <c r="AA32" s="22" t="n">
        <v>500</v>
      </c>
      <c r="AB32" s="22" t="s">
        <v>43</v>
      </c>
      <c r="AC32" s="45"/>
      <c r="AD32" s="102" t="s">
        <v>93</v>
      </c>
      <c r="AE32" s="102"/>
      <c r="AF32" s="20" t="n">
        <v>120</v>
      </c>
      <c r="AG32" s="20"/>
      <c r="AH32" s="105"/>
      <c r="AI32" s="106" t="n">
        <v>120</v>
      </c>
      <c r="AJ32" s="20"/>
      <c r="AK32" s="20"/>
      <c r="AM32" s="26" t="n">
        <v>862</v>
      </c>
      <c r="AN32" s="26" t="n">
        <v>1.031</v>
      </c>
      <c r="AO32" s="26" t="n">
        <v>1.029</v>
      </c>
      <c r="AP32" s="26" t="n">
        <v>1.03</v>
      </c>
      <c r="AQ32" s="93"/>
      <c r="AR32" s="94"/>
      <c r="AS32" s="94"/>
      <c r="AT32" s="94"/>
      <c r="AU32" s="95"/>
      <c r="AV32" s="94"/>
      <c r="AW32" s="96"/>
      <c r="AX32" s="95"/>
      <c r="AY32" s="98"/>
      <c r="AZ32" s="88"/>
      <c r="BA32" s="97"/>
      <c r="BB32" s="98"/>
    </row>
    <row r="33" customFormat="false" ht="15" hidden="false" customHeight="false" outlineLevel="0" collapsed="false">
      <c r="A33" s="46" t="n">
        <v>858</v>
      </c>
      <c r="B33" s="46" t="n">
        <v>864</v>
      </c>
      <c r="C33" s="20" t="n">
        <v>1620</v>
      </c>
      <c r="D33" s="21" t="n">
        <f aca="false">C33/3280.8</f>
        <v>0.493782004389173</v>
      </c>
      <c r="E33" s="67" t="n">
        <v>302</v>
      </c>
      <c r="F33" s="68" t="s">
        <v>56</v>
      </c>
      <c r="G33" s="47" t="s">
        <v>44</v>
      </c>
      <c r="H33" s="47" t="s">
        <v>45</v>
      </c>
      <c r="I33" s="47" t="s">
        <v>46</v>
      </c>
      <c r="J33" s="22" t="s">
        <v>51</v>
      </c>
      <c r="K33" s="43" t="n">
        <v>-0.5</v>
      </c>
      <c r="L33" s="43" t="n">
        <v>29</v>
      </c>
      <c r="M33" s="43"/>
      <c r="N33" s="43"/>
      <c r="O33" s="22"/>
      <c r="P33" s="22"/>
      <c r="Q33" s="48" t="n">
        <v>2</v>
      </c>
      <c r="R33" s="49" t="n">
        <v>1</v>
      </c>
      <c r="S33" s="73"/>
      <c r="T33" s="73"/>
      <c r="U33" s="73"/>
      <c r="V33" s="55"/>
      <c r="W33" s="22" t="s">
        <v>51</v>
      </c>
      <c r="X33" s="22" t="s">
        <v>52</v>
      </c>
      <c r="Y33" s="43" t="n">
        <v>0</v>
      </c>
      <c r="Z33" s="43" t="n">
        <v>24</v>
      </c>
      <c r="AA33" s="57" t="n">
        <v>510</v>
      </c>
      <c r="AB33" s="22" t="s">
        <v>62</v>
      </c>
      <c r="AC33" s="45"/>
      <c r="AD33" s="102" t="s">
        <v>94</v>
      </c>
      <c r="AE33" s="102"/>
      <c r="AF33" s="20" t="n">
        <v>100</v>
      </c>
      <c r="AG33" s="20"/>
      <c r="AH33" s="105"/>
      <c r="AI33" s="106" t="n">
        <v>100</v>
      </c>
      <c r="AJ33" s="20"/>
      <c r="AK33" s="20"/>
      <c r="AM33" s="26" t="n">
        <v>838</v>
      </c>
      <c r="AN33" s="26"/>
      <c r="AO33" s="26" t="n">
        <v>1.028</v>
      </c>
      <c r="AP33" s="26"/>
      <c r="AQ33" s="93"/>
      <c r="AR33" s="94"/>
      <c r="AS33" s="94"/>
      <c r="AT33" s="94"/>
      <c r="AU33" s="95"/>
      <c r="AV33" s="94"/>
      <c r="AW33" s="96"/>
      <c r="AX33" s="95"/>
      <c r="AY33" s="98"/>
      <c r="AZ33" s="88"/>
      <c r="BA33" s="97"/>
      <c r="BB33" s="98"/>
    </row>
    <row r="34" customFormat="false" ht="15" hidden="false" customHeight="false" outlineLevel="0" collapsed="false">
      <c r="A34" s="46" t="n">
        <v>858</v>
      </c>
      <c r="B34" s="46" t="n">
        <v>834</v>
      </c>
      <c r="C34" s="20" t="n">
        <v>5830</v>
      </c>
      <c r="D34" s="21" t="n">
        <f aca="false">C34/3280.8</f>
        <v>1.7770056083882</v>
      </c>
      <c r="E34" s="64" t="n">
        <v>301</v>
      </c>
      <c r="F34" s="22" t="s">
        <v>40</v>
      </c>
      <c r="G34" s="111" t="s">
        <v>86</v>
      </c>
      <c r="H34" s="47" t="s">
        <v>59</v>
      </c>
      <c r="I34" s="47" t="s">
        <v>46</v>
      </c>
      <c r="J34" s="22" t="s">
        <v>54</v>
      </c>
      <c r="K34" s="43" t="n">
        <v>-1.5</v>
      </c>
      <c r="L34" s="43" t="n">
        <v>28</v>
      </c>
      <c r="M34" s="43" t="n">
        <v>-4</v>
      </c>
      <c r="N34" s="43" t="n">
        <v>28</v>
      </c>
      <c r="O34" s="43" t="n">
        <v>3</v>
      </c>
      <c r="P34" s="43" t="n">
        <v>28</v>
      </c>
      <c r="Q34" s="48" t="n">
        <v>4</v>
      </c>
      <c r="R34" s="49" t="n">
        <v>2</v>
      </c>
      <c r="S34" s="48" t="n">
        <v>15</v>
      </c>
      <c r="T34" s="49" t="n">
        <v>8</v>
      </c>
      <c r="U34" s="48" t="n">
        <v>13</v>
      </c>
      <c r="V34" s="49" t="n">
        <v>7</v>
      </c>
      <c r="W34" s="22" t="s">
        <v>54</v>
      </c>
      <c r="X34" s="22" t="s">
        <v>55</v>
      </c>
      <c r="Y34" s="43" t="n">
        <v>0</v>
      </c>
      <c r="Z34" s="43" t="n">
        <v>24</v>
      </c>
      <c r="AA34" s="22" t="n">
        <v>500</v>
      </c>
      <c r="AB34" s="22" t="s">
        <v>43</v>
      </c>
      <c r="AC34" s="45"/>
      <c r="AD34" s="102" t="s">
        <v>95</v>
      </c>
      <c r="AE34" s="102"/>
      <c r="AF34" s="20" t="s">
        <v>12</v>
      </c>
      <c r="AG34" s="20" t="s">
        <v>13</v>
      </c>
      <c r="AH34" s="105" t="s">
        <v>14</v>
      </c>
      <c r="AI34" s="106" t="s">
        <v>12</v>
      </c>
      <c r="AJ34" s="20" t="s">
        <v>13</v>
      </c>
      <c r="AK34" s="20" t="s">
        <v>14</v>
      </c>
      <c r="AM34" s="26" t="n">
        <v>864</v>
      </c>
      <c r="AN34" s="26" t="n">
        <v>1.034</v>
      </c>
      <c r="AO34" s="26"/>
      <c r="AP34" s="26"/>
      <c r="AQ34" s="93"/>
      <c r="AR34" s="94"/>
      <c r="AS34" s="94"/>
      <c r="AT34" s="94"/>
      <c r="AU34" s="95"/>
      <c r="AV34" s="94"/>
      <c r="AW34" s="96"/>
      <c r="AX34" s="95"/>
      <c r="AY34" s="98"/>
      <c r="AZ34" s="88"/>
      <c r="BA34" s="97"/>
      <c r="BB34" s="98"/>
    </row>
    <row r="35" customFormat="false" ht="15" hidden="false" customHeight="false" outlineLevel="0" collapsed="false">
      <c r="A35" s="46" t="n">
        <v>860</v>
      </c>
      <c r="B35" s="46" t="n">
        <v>836</v>
      </c>
      <c r="C35" s="20" t="n">
        <v>2680</v>
      </c>
      <c r="D35" s="21" t="n">
        <f aca="false">C35/3280.8</f>
        <v>0.816873933187028</v>
      </c>
      <c r="E35" s="64" t="n">
        <v>301</v>
      </c>
      <c r="F35" s="22" t="s">
        <v>40</v>
      </c>
      <c r="G35" s="111" t="s">
        <v>86</v>
      </c>
      <c r="H35" s="47" t="s">
        <v>59</v>
      </c>
      <c r="I35" s="47" t="s">
        <v>46</v>
      </c>
      <c r="J35" s="22" t="s">
        <v>54</v>
      </c>
      <c r="K35" s="43" t="n">
        <v>-1.5</v>
      </c>
      <c r="L35" s="43" t="n">
        <v>28</v>
      </c>
      <c r="M35" s="43" t="n">
        <v>-4</v>
      </c>
      <c r="N35" s="43" t="n">
        <v>28</v>
      </c>
      <c r="O35" s="43" t="n">
        <v>3</v>
      </c>
      <c r="P35" s="43" t="n">
        <v>28</v>
      </c>
      <c r="Q35" s="48" t="n">
        <v>30</v>
      </c>
      <c r="R35" s="49" t="n">
        <v>15</v>
      </c>
      <c r="S35" s="48" t="n">
        <v>10</v>
      </c>
      <c r="T35" s="49" t="n">
        <v>6</v>
      </c>
      <c r="U35" s="48" t="n">
        <v>42</v>
      </c>
      <c r="V35" s="49" t="n">
        <v>22</v>
      </c>
      <c r="W35" s="22" t="s">
        <v>54</v>
      </c>
      <c r="X35" s="22" t="s">
        <v>55</v>
      </c>
      <c r="Y35" s="43" t="n">
        <v>0</v>
      </c>
      <c r="Z35" s="43" t="n">
        <v>24</v>
      </c>
      <c r="AA35" s="22" t="n">
        <v>500</v>
      </c>
      <c r="AB35" s="22" t="s">
        <v>43</v>
      </c>
      <c r="AC35" s="45"/>
      <c r="AD35" s="102" t="s">
        <v>96</v>
      </c>
      <c r="AE35" s="102"/>
      <c r="AF35" s="20" t="n">
        <v>2.7</v>
      </c>
      <c r="AG35" s="20" t="n">
        <v>2.7</v>
      </c>
      <c r="AH35" s="105" t="n">
        <v>2.7</v>
      </c>
      <c r="AI35" s="106" t="n">
        <v>2.5</v>
      </c>
      <c r="AJ35" s="20" t="n">
        <v>2.5</v>
      </c>
      <c r="AK35" s="20" t="n">
        <v>2.5</v>
      </c>
      <c r="AM35" s="26" t="n">
        <v>888</v>
      </c>
      <c r="AN35" s="26" t="n">
        <v>0.9961</v>
      </c>
      <c r="AO35" s="26" t="n">
        <v>1.004</v>
      </c>
      <c r="AP35" s="26" t="n">
        <v>0.9962</v>
      </c>
      <c r="AQ35" s="93"/>
      <c r="AR35" s="94"/>
      <c r="AS35" s="94"/>
      <c r="AT35" s="94"/>
      <c r="AU35" s="95"/>
      <c r="AV35" s="94"/>
      <c r="AW35" s="96"/>
      <c r="AX35" s="95"/>
      <c r="AY35" s="98"/>
      <c r="AZ35" s="88"/>
      <c r="BA35" s="97"/>
      <c r="BB35" s="98"/>
    </row>
    <row r="36" customFormat="false" ht="15" hidden="false" customHeight="false" outlineLevel="0" collapsed="false">
      <c r="A36" s="46" t="n">
        <v>862</v>
      </c>
      <c r="B36" s="46" t="n">
        <v>838</v>
      </c>
      <c r="C36" s="20" t="n">
        <v>4860</v>
      </c>
      <c r="D36" s="21" t="n">
        <f aca="false">C36/3280.8</f>
        <v>1.48134601316752</v>
      </c>
      <c r="E36" s="112" t="n">
        <v>304</v>
      </c>
      <c r="F36" s="52" t="s">
        <v>48</v>
      </c>
      <c r="G36" s="47" t="s">
        <v>44</v>
      </c>
      <c r="H36" s="47" t="s">
        <v>45</v>
      </c>
      <c r="I36" s="47" t="s">
        <v>46</v>
      </c>
      <c r="J36" s="22" t="s">
        <v>54</v>
      </c>
      <c r="K36" s="43"/>
      <c r="L36" s="43"/>
      <c r="M36" s="43" t="n">
        <v>-0.5</v>
      </c>
      <c r="N36" s="43" t="n">
        <v>29</v>
      </c>
      <c r="O36" s="43"/>
      <c r="P36" s="43"/>
      <c r="Q36" s="44"/>
      <c r="R36" s="44"/>
      <c r="S36" s="48" t="n">
        <v>28</v>
      </c>
      <c r="T36" s="49" t="n">
        <v>14</v>
      </c>
      <c r="U36" s="44"/>
      <c r="V36" s="44"/>
      <c r="W36" s="22" t="s">
        <v>54</v>
      </c>
      <c r="X36" s="22" t="s">
        <v>55</v>
      </c>
      <c r="Y36" s="43" t="n">
        <v>0</v>
      </c>
      <c r="Z36" s="43" t="n">
        <v>24</v>
      </c>
      <c r="AA36" s="57" t="n">
        <v>510</v>
      </c>
      <c r="AB36" s="22" t="s">
        <v>62</v>
      </c>
      <c r="AC36" s="45"/>
      <c r="AD36" s="102" t="s">
        <v>97</v>
      </c>
      <c r="AE36" s="102"/>
      <c r="AF36" s="20" t="n">
        <v>1.6</v>
      </c>
      <c r="AG36" s="20" t="n">
        <v>1.6</v>
      </c>
      <c r="AH36" s="105" t="n">
        <v>1.6</v>
      </c>
      <c r="AI36" s="106" t="n">
        <v>1.5</v>
      </c>
      <c r="AJ36" s="20" t="n">
        <v>1.5</v>
      </c>
      <c r="AK36" s="20" t="n">
        <v>1.5</v>
      </c>
      <c r="AM36" s="46" t="n">
        <v>890</v>
      </c>
      <c r="AN36" s="26" t="n">
        <v>0.9134</v>
      </c>
      <c r="AO36" s="26" t="n">
        <v>0.9294</v>
      </c>
      <c r="AP36" s="26" t="n">
        <v>0.9138</v>
      </c>
      <c r="AQ36" s="113" t="s">
        <v>58</v>
      </c>
      <c r="AR36" s="47" t="s">
        <v>59</v>
      </c>
      <c r="AS36" s="54" t="s">
        <v>50</v>
      </c>
      <c r="AT36" s="82" t="n">
        <v>150</v>
      </c>
      <c r="AU36" s="83" t="n">
        <v>75</v>
      </c>
      <c r="AV36" s="84" t="n">
        <v>150</v>
      </c>
      <c r="AW36" s="85" t="n">
        <v>75</v>
      </c>
      <c r="AX36" s="86" t="n">
        <v>150</v>
      </c>
      <c r="AY36" s="87" t="n">
        <v>75</v>
      </c>
      <c r="AZ36" s="88"/>
      <c r="BA36" s="97"/>
      <c r="BB36" s="98"/>
    </row>
    <row r="37" customFormat="false" ht="15" hidden="false" customHeight="false" outlineLevel="0" collapsed="false">
      <c r="A37" s="20" t="n">
        <v>888</v>
      </c>
      <c r="B37" s="20" t="n">
        <v>890</v>
      </c>
      <c r="C37" s="20" t="n">
        <v>10560</v>
      </c>
      <c r="D37" s="21" t="n">
        <f aca="false">C37/3280.8</f>
        <v>3.21872713972202</v>
      </c>
      <c r="E37" s="20" t="n">
        <v>300</v>
      </c>
      <c r="F37" s="22" t="s">
        <v>40</v>
      </c>
      <c r="G37" s="41"/>
      <c r="H37" s="41"/>
      <c r="I37" s="41"/>
      <c r="J37" s="42" t="s">
        <v>41</v>
      </c>
      <c r="K37" s="43" t="n">
        <v>-1.5</v>
      </c>
      <c r="L37" s="43" t="n">
        <v>28</v>
      </c>
      <c r="M37" s="43" t="n">
        <v>-4</v>
      </c>
      <c r="N37" s="43" t="n">
        <v>28</v>
      </c>
      <c r="O37" s="43" t="n">
        <v>3</v>
      </c>
      <c r="P37" s="43" t="n">
        <v>28</v>
      </c>
      <c r="Q37" s="44"/>
      <c r="R37" s="44"/>
      <c r="S37" s="44"/>
      <c r="T37" s="44"/>
      <c r="U37" s="44"/>
      <c r="V37" s="44"/>
      <c r="W37" s="22" t="s">
        <v>41</v>
      </c>
      <c r="X37" s="22" t="s">
        <v>42</v>
      </c>
      <c r="Y37" s="43" t="n">
        <v>0</v>
      </c>
      <c r="Z37" s="43" t="n">
        <v>24</v>
      </c>
      <c r="AA37" s="22" t="n">
        <v>500</v>
      </c>
      <c r="AB37" s="22" t="s">
        <v>43</v>
      </c>
      <c r="AC37" s="45"/>
      <c r="AD37" s="102" t="s">
        <v>98</v>
      </c>
      <c r="AE37" s="102"/>
      <c r="AF37" s="20" t="n">
        <v>122</v>
      </c>
      <c r="AG37" s="20" t="n">
        <v>122</v>
      </c>
      <c r="AH37" s="105" t="n">
        <v>122</v>
      </c>
      <c r="AI37" s="106" t="n">
        <v>124</v>
      </c>
      <c r="AJ37" s="20" t="n">
        <v>124</v>
      </c>
      <c r="AK37" s="20" t="n">
        <v>124</v>
      </c>
      <c r="AM37" s="26" t="n">
        <v>856</v>
      </c>
      <c r="AN37" s="26"/>
      <c r="AO37" s="26" t="n">
        <v>0.9976</v>
      </c>
      <c r="AP37" s="114"/>
      <c r="AQ37" s="115"/>
      <c r="AR37" s="116"/>
      <c r="AS37" s="116"/>
      <c r="AT37" s="116"/>
      <c r="AU37" s="117"/>
      <c r="AV37" s="116"/>
      <c r="AW37" s="118"/>
      <c r="AX37" s="35"/>
      <c r="AY37" s="40"/>
      <c r="AZ37" s="38"/>
      <c r="BA37" s="63"/>
      <c r="BB37" s="40"/>
    </row>
    <row r="38" customFormat="false" ht="15" hidden="false" customHeight="false" outlineLevel="0" collapsed="false">
      <c r="P38" s="119" t="s">
        <v>99</v>
      </c>
      <c r="Q38" s="120" t="e">
        <f aca="false">Q6+Q8+Q13+Q14+Q15+Q16+Q17+Q18+Q20+Q22+Q24+Q26+Q27+Q28+Q31+Q33+Q34+Q35+Q36</f>
        <v>#VALUE!</v>
      </c>
      <c r="R38" s="120" t="n">
        <f aca="false">R6+R8+R13+R14+R15+R16+R17+R18+R20+R22+R24+R26+R27+R28+R31+R33+R34+R35+R36</f>
        <v>133</v>
      </c>
      <c r="S38" s="120" t="e">
        <f aca="false">S6+S8+S13+S14+S15+S16+S17+S18+S20+S22+S24+S26+S27+S28+S31+S33+S34+S35+S36</f>
        <v>#VALUE!</v>
      </c>
      <c r="T38" s="120" t="n">
        <f aca="false">T6+T8+T13+T14+T15+T16+T17+T18+T20+T22+T24+T26+T27+T28+T31+T33+T34+T35+T36</f>
        <v>120</v>
      </c>
      <c r="U38" s="120" t="e">
        <f aca="false">U6+U8+U13+U14+U15+U16+U17+U18+U20+U22+U24+U26+U27+U28+U31+U33+U34+U35+U36</f>
        <v>#VALUE!</v>
      </c>
      <c r="V38" s="120" t="n">
        <f aca="false">V6+V8+V13+V14+V15+V16+V17+V18+V20+V22+V24+V26+V27+V28+V31+V33+V34+V35+V36</f>
        <v>114</v>
      </c>
      <c r="AA38" s="121" t="s">
        <v>100</v>
      </c>
      <c r="AB38" s="121" t="s">
        <v>101</v>
      </c>
      <c r="AM38" s="122"/>
      <c r="AN38" s="122"/>
      <c r="AO38" s="122"/>
      <c r="AP38" s="123" t="s">
        <v>99</v>
      </c>
      <c r="AQ38" s="123"/>
      <c r="AR38" s="124"/>
      <c r="AS38" s="124"/>
      <c r="AT38" s="120" t="n">
        <f aca="false">AT19+AT26+AT28+AT29+AT31+AT36</f>
        <v>344</v>
      </c>
      <c r="AU38" s="120" t="n">
        <f aca="false">AU19+AU26+AU28+AU29+AU31+AU36</f>
        <v>224</v>
      </c>
      <c r="AV38" s="120" t="n">
        <f aca="false">AV19+AV26+AV28+AV29+AV31+AV36</f>
        <v>344</v>
      </c>
      <c r="AW38" s="125" t="n">
        <f aca="false">AW19+AW26+AW28+AW29+AW31+AW36</f>
        <v>224</v>
      </c>
      <c r="AX38" s="120" t="n">
        <f aca="false">AX19+AX26+AX28+AX29+AX31+AX36</f>
        <v>359</v>
      </c>
      <c r="AY38" s="120" t="n">
        <f aca="false">AY19+AY26+AY28+AY29+AY31+AY36</f>
        <v>229</v>
      </c>
      <c r="AZ38" s="125" t="n">
        <f aca="false">AZ26+AZ28</f>
        <v>250</v>
      </c>
      <c r="BA38" s="120" t="n">
        <f aca="false">BA26+BA28</f>
        <v>250</v>
      </c>
      <c r="BB38" s="126" t="n">
        <f aca="false">BB26+BB28</f>
        <v>250</v>
      </c>
    </row>
    <row r="39" customFormat="false" ht="15" hidden="false" customHeight="false" outlineLevel="0" collapsed="false">
      <c r="W39" s="6"/>
      <c r="X39" s="6"/>
      <c r="Y39" s="6"/>
      <c r="Z39" s="127" t="s">
        <v>102</v>
      </c>
      <c r="AA39" s="121" t="s">
        <v>103</v>
      </c>
      <c r="AB39" s="121" t="s">
        <v>104</v>
      </c>
    </row>
    <row r="40" customFormat="false" ht="15" hidden="false" customHeight="false" outlineLevel="0" collapsed="false">
      <c r="W40" s="6"/>
      <c r="X40" s="6"/>
      <c r="Y40" s="6"/>
      <c r="Z40" s="128"/>
      <c r="AA40" s="121" t="s">
        <v>105</v>
      </c>
      <c r="AB40" s="121" t="s">
        <v>106</v>
      </c>
      <c r="AX40" s="6"/>
      <c r="AY40" s="7"/>
    </row>
    <row r="42" customFormat="false" ht="14.25" hidden="false" customHeight="false" outlineLevel="0" collapsed="false">
      <c r="A42" s="1" t="s">
        <v>107</v>
      </c>
    </row>
    <row r="43" customFormat="false" ht="14.25" hidden="false" customHeight="false" outlineLevel="0" collapsed="false">
      <c r="A43" s="1" t="s">
        <v>108</v>
      </c>
    </row>
    <row r="44" customFormat="false" ht="14.25" hidden="false" customHeight="false" outlineLevel="0" collapsed="false">
      <c r="A44" s="1" t="s">
        <v>109</v>
      </c>
    </row>
    <row r="45" customFormat="false" ht="14.25" hidden="false" customHeight="false" outlineLevel="0" collapsed="false">
      <c r="A45" s="1" t="s">
        <v>110</v>
      </c>
    </row>
    <row r="46" customFormat="false" ht="14.25" hidden="false" customHeight="false" outlineLevel="0" collapsed="false">
      <c r="A46" s="1" t="s">
        <v>111</v>
      </c>
    </row>
    <row r="47" customFormat="false" ht="14.25" hidden="false" customHeight="false" outlineLevel="0" collapsed="false">
      <c r="A47" s="1" t="s">
        <v>112</v>
      </c>
    </row>
    <row r="48" customFormat="false" ht="14.25" hidden="false" customHeight="false" outlineLevel="0" collapsed="false">
      <c r="A48" s="1" t="s">
        <v>113</v>
      </c>
    </row>
    <row r="49" customFormat="false" ht="14.25" hidden="false" customHeight="false" outlineLevel="0" collapsed="false">
      <c r="A49" s="1" t="s">
        <v>114</v>
      </c>
    </row>
  </sheetData>
  <mergeCells count="39">
    <mergeCell ref="F1:AA1"/>
    <mergeCell ref="AM1:AP2"/>
    <mergeCell ref="AQ1:AY1"/>
    <mergeCell ref="A2:P2"/>
    <mergeCell ref="Q2:V2"/>
    <mergeCell ref="A3:A4"/>
    <mergeCell ref="B3:B4"/>
    <mergeCell ref="C3:C4"/>
    <mergeCell ref="D3:D4"/>
    <mergeCell ref="E3:E4"/>
    <mergeCell ref="F3:F4"/>
    <mergeCell ref="K3:L3"/>
    <mergeCell ref="M3:N3"/>
    <mergeCell ref="O3:P3"/>
    <mergeCell ref="Q3:R3"/>
    <mergeCell ref="S3:T3"/>
    <mergeCell ref="U3:V3"/>
    <mergeCell ref="Y3:Z3"/>
    <mergeCell ref="AA3:AB3"/>
    <mergeCell ref="AD18:AH18"/>
    <mergeCell ref="F21:Z21"/>
    <mergeCell ref="AD24:AK24"/>
    <mergeCell ref="AD25:AE25"/>
    <mergeCell ref="AF25:AH25"/>
    <mergeCell ref="AI25:AK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M38:AO38"/>
    <mergeCell ref="AP38:AQ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5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R6" activeCellId="0" sqref="R6"/>
    </sheetView>
  </sheetViews>
  <sheetFormatPr defaultColWidth="8.6796875" defaultRowHeight="14.25" zeroHeight="false" outlineLevelRow="0" outlineLevelCol="0"/>
  <cols>
    <col collapsed="false" customWidth="true" hidden="false" outlineLevel="0" max="11" min="11" style="0" width="15.44"/>
    <col collapsed="false" customWidth="true" hidden="false" outlineLevel="0" max="17" min="17" style="0" width="9.33"/>
  </cols>
  <sheetData>
    <row r="1" customFormat="false" ht="14.25" hidden="false" customHeight="false" outlineLevel="0" collapsed="false">
      <c r="A1" s="129" t="s">
        <v>115</v>
      </c>
      <c r="B1" s="0" t="n">
        <v>1.3368</v>
      </c>
      <c r="C1" s="0" t="n">
        <v>0.2101</v>
      </c>
      <c r="D1" s="0" t="n">
        <v>0.213</v>
      </c>
      <c r="F1" s="130" t="s">
        <v>116</v>
      </c>
      <c r="G1" s="0" t="n">
        <v>1.3343</v>
      </c>
      <c r="H1" s="0" t="n">
        <v>0.5779</v>
      </c>
      <c r="I1" s="0" t="n">
        <v>0.5015</v>
      </c>
      <c r="K1" s="130" t="s">
        <v>117</v>
      </c>
      <c r="L1" s="0" t="n">
        <v>5.335</v>
      </c>
      <c r="M1" s="0" t="n">
        <v>-1.5313</v>
      </c>
      <c r="N1" s="0" t="n">
        <v>-0.9943</v>
      </c>
      <c r="P1" s="129" t="s">
        <v>118</v>
      </c>
      <c r="Q1" s="0" t="n">
        <f aca="false">B1/B24/2/PI()/60</f>
        <v>0.00220337040779912</v>
      </c>
      <c r="R1" s="0" t="n">
        <f aca="false">C1/B24/2/PI()/60</f>
        <v>0.000346295723128811</v>
      </c>
      <c r="S1" s="0" t="n">
        <f aca="false">D1/B24/2/PI()/60</f>
        <v>0.000351075626018261</v>
      </c>
      <c r="U1" s="129" t="s">
        <v>119</v>
      </c>
      <c r="V1" s="131"/>
      <c r="W1" s="131"/>
      <c r="X1" s="131"/>
      <c r="Z1" s="129"/>
    </row>
    <row r="2" customFormat="false" ht="14.25" hidden="false" customHeight="false" outlineLevel="0" collapsed="false">
      <c r="A2" s="132" t="s">
        <v>120</v>
      </c>
      <c r="B2" s="0" t="n">
        <v>0.2101</v>
      </c>
      <c r="C2" s="0" t="n">
        <v>1.3238</v>
      </c>
      <c r="D2" s="0" t="n">
        <v>0.2066</v>
      </c>
      <c r="F2" s="129"/>
      <c r="G2" s="0" t="n">
        <v>0.5779</v>
      </c>
      <c r="H2" s="0" t="n">
        <v>1.3569</v>
      </c>
      <c r="I2" s="0" t="n">
        <v>0.4591</v>
      </c>
      <c r="K2" s="132" t="s">
        <v>121</v>
      </c>
      <c r="L2" s="0" t="n">
        <v>-1.5313</v>
      </c>
      <c r="M2" s="0" t="n">
        <v>5.0979</v>
      </c>
      <c r="N2" s="0" t="n">
        <v>-0.6212</v>
      </c>
      <c r="P2" s="129"/>
      <c r="Q2" s="0" t="n">
        <f aca="false">B2/B24/2/PI()/60</f>
        <v>0.000346295723128811</v>
      </c>
      <c r="R2" s="0" t="n">
        <f aca="false">C2/B24/2/PI()/60</f>
        <v>0.00218194325691537</v>
      </c>
      <c r="S2" s="0" t="n">
        <f aca="false">D2/B24/2/PI()/60</f>
        <v>0.000340526874813957</v>
      </c>
      <c r="U2" s="129"/>
      <c r="V2" s="131"/>
      <c r="W2" s="131"/>
      <c r="X2" s="131"/>
    </row>
    <row r="3" customFormat="false" ht="14.25" hidden="false" customHeight="false" outlineLevel="0" collapsed="false">
      <c r="A3" s="129"/>
      <c r="B3" s="0" t="n">
        <v>0.213</v>
      </c>
      <c r="C3" s="0" t="n">
        <v>0.2066</v>
      </c>
      <c r="D3" s="0" t="n">
        <v>1.3294</v>
      </c>
      <c r="F3" s="129"/>
      <c r="G3" s="0" t="n">
        <v>0.5015</v>
      </c>
      <c r="H3" s="0" t="n">
        <v>0.4591</v>
      </c>
      <c r="I3" s="0" t="n">
        <v>1.3471</v>
      </c>
      <c r="L3" s="0" t="n">
        <v>-0.9943</v>
      </c>
      <c r="M3" s="0" t="n">
        <v>-0.6212</v>
      </c>
      <c r="N3" s="0" t="n">
        <v>4.888</v>
      </c>
      <c r="P3" s="129"/>
      <c r="Q3" s="131" t="n">
        <f aca="false">B3/B24/2/PI()/60</f>
        <v>0.000351075626018261</v>
      </c>
      <c r="R3" s="0" t="n">
        <f aca="false">C3/B24/2/PI()/60</f>
        <v>0.000340526874813957</v>
      </c>
      <c r="S3" s="0" t="n">
        <f aca="false">D3/B24/2/PI()/60</f>
        <v>0.00219117341421914</v>
      </c>
      <c r="U3" s="129"/>
      <c r="V3" s="131"/>
      <c r="W3" s="131"/>
      <c r="X3" s="131"/>
    </row>
    <row r="4" customFormat="false" ht="14.25" hidden="false" customHeight="false" outlineLevel="0" collapsed="false">
      <c r="A4" s="129"/>
      <c r="F4" s="129"/>
      <c r="P4" s="129"/>
      <c r="U4" s="129"/>
    </row>
    <row r="5" customFormat="false" ht="14.25" hidden="false" customHeight="false" outlineLevel="0" collapsed="false">
      <c r="A5" s="129" t="s">
        <v>122</v>
      </c>
      <c r="B5" s="0" t="n">
        <v>1.93</v>
      </c>
      <c r="C5" s="0" t="n">
        <v>0.2327</v>
      </c>
      <c r="D5" s="0" t="n">
        <v>0.2359</v>
      </c>
      <c r="F5" s="130" t="s">
        <v>123</v>
      </c>
      <c r="G5" s="0" t="n">
        <v>1.4115</v>
      </c>
      <c r="H5" s="0" t="n">
        <v>0.6442</v>
      </c>
      <c r="I5" s="0" t="n">
        <v>0.5691</v>
      </c>
      <c r="K5" s="130" t="s">
        <v>124</v>
      </c>
      <c r="L5" s="0" t="n">
        <v>5.1207</v>
      </c>
      <c r="M5" s="0" t="n">
        <v>-1.4364</v>
      </c>
      <c r="N5" s="0" t="n">
        <v>-0.9402</v>
      </c>
      <c r="P5" s="129" t="s">
        <v>125</v>
      </c>
      <c r="U5" s="129" t="s">
        <v>126</v>
      </c>
      <c r="V5" s="131"/>
      <c r="W5" s="131"/>
      <c r="X5" s="131"/>
    </row>
    <row r="6" customFormat="false" ht="14.25" hidden="false" customHeight="false" outlineLevel="0" collapsed="false">
      <c r="A6" s="129"/>
      <c r="B6" s="0" t="n">
        <v>0.2327</v>
      </c>
      <c r="C6" s="0" t="n">
        <v>1.9157</v>
      </c>
      <c r="D6" s="0" t="n">
        <v>0.2288</v>
      </c>
      <c r="F6" s="129"/>
      <c r="G6" s="0" t="n">
        <v>0.6442</v>
      </c>
      <c r="H6" s="0" t="n">
        <v>1.4281</v>
      </c>
      <c r="I6" s="0" t="n">
        <v>0.5238</v>
      </c>
      <c r="L6" s="0" t="n">
        <v>-1.4364</v>
      </c>
      <c r="M6" s="0" t="n">
        <v>4.9055</v>
      </c>
      <c r="N6" s="0" t="n">
        <v>-0.5951</v>
      </c>
      <c r="P6" s="129"/>
      <c r="U6" s="129"/>
      <c r="V6" s="131"/>
      <c r="W6" s="131"/>
      <c r="X6" s="131"/>
    </row>
    <row r="7" customFormat="false" ht="14.25" hidden="false" customHeight="false" outlineLevel="0" collapsed="false">
      <c r="A7" s="129"/>
      <c r="B7" s="0" t="n">
        <v>0.2359</v>
      </c>
      <c r="C7" s="0" t="n">
        <v>0.2288</v>
      </c>
      <c r="D7" s="0" t="n">
        <v>1.9219</v>
      </c>
      <c r="F7" s="129"/>
      <c r="G7" s="0" t="n">
        <v>0.5691</v>
      </c>
      <c r="H7" s="0" t="n">
        <v>0.5238</v>
      </c>
      <c r="I7" s="0" t="n">
        <v>1.4209</v>
      </c>
      <c r="L7" s="0" t="n">
        <v>-0.9402</v>
      </c>
      <c r="M7" s="0" t="n">
        <v>-0.5951</v>
      </c>
      <c r="N7" s="0" t="n">
        <v>4.7154</v>
      </c>
      <c r="P7" s="129"/>
      <c r="Q7" s="131"/>
      <c r="U7" s="129"/>
      <c r="V7" s="131"/>
      <c r="W7" s="131"/>
      <c r="X7" s="131"/>
    </row>
    <row r="9" customFormat="false" ht="14.25" hidden="false" customHeight="false" outlineLevel="0" collapsed="false">
      <c r="A9" s="129" t="s">
        <v>127</v>
      </c>
      <c r="B9" s="0" t="n">
        <v>2.7995</v>
      </c>
      <c r="C9" s="0" t="n">
        <v>0</v>
      </c>
      <c r="D9" s="0" t="n">
        <v>0</v>
      </c>
      <c r="F9" s="130" t="s">
        <v>128</v>
      </c>
      <c r="G9" s="0" t="n">
        <v>1.4855</v>
      </c>
      <c r="H9" s="0" t="n">
        <v>0</v>
      </c>
      <c r="I9" s="0" t="n">
        <v>0</v>
      </c>
      <c r="K9" s="130" t="s">
        <v>129</v>
      </c>
      <c r="L9" s="0" t="n">
        <v>4.2251</v>
      </c>
      <c r="M9" s="0" t="n">
        <v>0</v>
      </c>
      <c r="N9" s="0" t="n">
        <v>0</v>
      </c>
      <c r="P9" s="129" t="s">
        <v>130</v>
      </c>
      <c r="R9" s="0" t="n">
        <v>0</v>
      </c>
      <c r="S9" s="0" t="n">
        <v>0</v>
      </c>
      <c r="U9" s="129" t="s">
        <v>131</v>
      </c>
      <c r="W9" s="0" t="n">
        <v>0</v>
      </c>
      <c r="X9" s="0" t="n">
        <v>0</v>
      </c>
    </row>
    <row r="10" customFormat="false" ht="14.25" hidden="false" customHeight="false" outlineLevel="0" collapsed="false">
      <c r="B10" s="0" t="n">
        <v>0</v>
      </c>
      <c r="C10" s="0" t="n">
        <v>0</v>
      </c>
      <c r="D10" s="0" t="n">
        <v>0</v>
      </c>
      <c r="G10" s="0" t="n">
        <v>0</v>
      </c>
      <c r="H10" s="0" t="n">
        <v>0</v>
      </c>
      <c r="I10" s="0" t="n">
        <v>0</v>
      </c>
      <c r="L10" s="0" t="n">
        <v>0</v>
      </c>
      <c r="M10" s="0" t="n">
        <v>0</v>
      </c>
      <c r="N10" s="0" t="n">
        <v>0</v>
      </c>
      <c r="Q10" s="0" t="n">
        <v>0</v>
      </c>
      <c r="R10" s="0" t="n">
        <v>0</v>
      </c>
      <c r="S10" s="0" t="n">
        <v>0</v>
      </c>
      <c r="V10" s="0" t="n">
        <v>0</v>
      </c>
      <c r="W10" s="0" t="n">
        <v>0</v>
      </c>
      <c r="X10" s="0" t="n">
        <v>0</v>
      </c>
    </row>
    <row r="11" customFormat="false" ht="14.25" hidden="false" customHeight="false" outlineLevel="0" collapsed="false">
      <c r="B11" s="0" t="n">
        <v>0</v>
      </c>
      <c r="C11" s="0" t="n">
        <v>0</v>
      </c>
      <c r="D11" s="0" t="n">
        <v>0</v>
      </c>
      <c r="G11" s="0" t="n">
        <v>0</v>
      </c>
      <c r="H11" s="0" t="n">
        <v>0</v>
      </c>
      <c r="I11" s="0" t="n">
        <v>0</v>
      </c>
      <c r="L11" s="0" t="n">
        <v>0</v>
      </c>
      <c r="M11" s="0" t="n">
        <v>0</v>
      </c>
      <c r="N11" s="0" t="n">
        <v>0</v>
      </c>
      <c r="Q11" s="0" t="n">
        <v>0</v>
      </c>
      <c r="R11" s="0" t="n">
        <v>0</v>
      </c>
      <c r="S11" s="0" t="n">
        <v>0</v>
      </c>
      <c r="V11" s="0" t="n">
        <v>0</v>
      </c>
      <c r="W11" s="0" t="n">
        <v>0</v>
      </c>
      <c r="X11" s="0" t="n">
        <v>0</v>
      </c>
    </row>
    <row r="13" customFormat="false" ht="14.25" hidden="false" customHeight="false" outlineLevel="0" collapsed="false">
      <c r="A13" s="129" t="s">
        <v>132</v>
      </c>
      <c r="B13" s="0" t="n">
        <v>0</v>
      </c>
      <c r="C13" s="0" t="n">
        <v>0</v>
      </c>
      <c r="D13" s="0" t="n">
        <v>0</v>
      </c>
      <c r="F13" s="130" t="s">
        <v>133</v>
      </c>
      <c r="G13" s="0" t="n">
        <v>0</v>
      </c>
      <c r="H13" s="0" t="n">
        <v>0</v>
      </c>
      <c r="I13" s="0" t="n">
        <v>0</v>
      </c>
      <c r="K13" s="130" t="s">
        <v>134</v>
      </c>
      <c r="L13" s="0" t="n">
        <v>0</v>
      </c>
      <c r="M13" s="0" t="n">
        <v>0</v>
      </c>
      <c r="N13" s="0" t="n">
        <v>0</v>
      </c>
      <c r="P13" s="129" t="s">
        <v>135</v>
      </c>
      <c r="Q13" s="0" t="n">
        <v>0</v>
      </c>
      <c r="R13" s="0" t="n">
        <v>0</v>
      </c>
      <c r="S13" s="0" t="n">
        <v>0</v>
      </c>
      <c r="U13" s="129" t="s">
        <v>136</v>
      </c>
      <c r="V13" s="0" t="n">
        <v>0</v>
      </c>
      <c r="W13" s="0" t="n">
        <v>0</v>
      </c>
      <c r="X13" s="0" t="n">
        <v>0</v>
      </c>
    </row>
    <row r="14" customFormat="false" ht="14.25" hidden="false" customHeight="false" outlineLevel="0" collapsed="false">
      <c r="B14" s="0" t="n">
        <v>0</v>
      </c>
      <c r="C14" s="0" t="n">
        <v>2.7995</v>
      </c>
      <c r="D14" s="0" t="n">
        <v>0</v>
      </c>
      <c r="G14" s="0" t="n">
        <v>0</v>
      </c>
      <c r="H14" s="0" t="n">
        <v>1.4855</v>
      </c>
      <c r="I14" s="0" t="n">
        <v>0</v>
      </c>
      <c r="L14" s="0" t="n">
        <v>0</v>
      </c>
      <c r="M14" s="0" t="n">
        <v>4.2251</v>
      </c>
      <c r="N14" s="0" t="n">
        <v>0</v>
      </c>
      <c r="Q14" s="0" t="n">
        <v>0</v>
      </c>
      <c r="S14" s="0" t="n">
        <v>0</v>
      </c>
      <c r="V14" s="0" t="n">
        <v>0</v>
      </c>
      <c r="X14" s="0" t="n">
        <v>0</v>
      </c>
    </row>
    <row r="15" customFormat="false" ht="14.25" hidden="false" customHeight="false" outlineLevel="0" collapsed="false">
      <c r="B15" s="0" t="n">
        <v>0</v>
      </c>
      <c r="C15" s="0" t="n">
        <v>0</v>
      </c>
      <c r="D15" s="0" t="n">
        <v>0</v>
      </c>
      <c r="G15" s="0" t="n">
        <v>0</v>
      </c>
      <c r="H15" s="0" t="n">
        <v>0</v>
      </c>
      <c r="I15" s="0" t="n">
        <v>0</v>
      </c>
      <c r="L15" s="0" t="n">
        <v>0</v>
      </c>
      <c r="M15" s="0" t="n">
        <v>0</v>
      </c>
      <c r="N15" s="0" t="n">
        <v>0</v>
      </c>
      <c r="Q15" s="0" t="n">
        <v>0</v>
      </c>
      <c r="R15" s="0" t="n">
        <v>0</v>
      </c>
      <c r="S15" s="0" t="n">
        <v>0</v>
      </c>
      <c r="V15" s="0" t="n">
        <v>0</v>
      </c>
      <c r="W15" s="0" t="n">
        <v>0</v>
      </c>
      <c r="X15" s="0" t="n">
        <v>0</v>
      </c>
    </row>
    <row r="17" customFormat="false" ht="14.25" hidden="false" customHeight="false" outlineLevel="0" collapsed="false">
      <c r="A17" s="129" t="s">
        <v>137</v>
      </c>
      <c r="B17" s="0" t="n">
        <v>0</v>
      </c>
      <c r="C17" s="0" t="n">
        <v>0</v>
      </c>
      <c r="D17" s="0" t="n">
        <v>0</v>
      </c>
      <c r="F17" s="130" t="s">
        <v>138</v>
      </c>
      <c r="G17" s="0" t="n">
        <v>0</v>
      </c>
      <c r="H17" s="0" t="n">
        <v>0</v>
      </c>
      <c r="I17" s="0" t="n">
        <v>0</v>
      </c>
      <c r="K17" s="130" t="s">
        <v>139</v>
      </c>
      <c r="L17" s="0" t="n">
        <v>0</v>
      </c>
      <c r="M17" s="0" t="n">
        <v>0</v>
      </c>
      <c r="N17" s="0" t="n">
        <v>0</v>
      </c>
      <c r="P17" s="129" t="s">
        <v>140</v>
      </c>
      <c r="Q17" s="0" t="n">
        <v>0</v>
      </c>
      <c r="R17" s="0" t="n">
        <v>0</v>
      </c>
      <c r="S17" s="0" t="n">
        <v>0</v>
      </c>
      <c r="U17" s="129" t="s">
        <v>141</v>
      </c>
      <c r="V17" s="0" t="n">
        <v>0</v>
      </c>
      <c r="W17" s="0" t="n">
        <v>0</v>
      </c>
      <c r="X17" s="0" t="n">
        <v>0</v>
      </c>
    </row>
    <row r="18" customFormat="false" ht="14.25" hidden="false" customHeight="false" outlineLevel="0" collapsed="false">
      <c r="B18" s="0" t="n">
        <v>0</v>
      </c>
      <c r="C18" s="0" t="n">
        <v>1.9217</v>
      </c>
      <c r="D18" s="0" t="n">
        <v>0</v>
      </c>
      <c r="G18" s="0" t="n">
        <v>0</v>
      </c>
      <c r="H18" s="0" t="n">
        <v>1.4212</v>
      </c>
      <c r="I18" s="0" t="n">
        <v>0</v>
      </c>
      <c r="L18" s="0" t="n">
        <v>0</v>
      </c>
      <c r="M18" s="0" t="n">
        <v>4.3637</v>
      </c>
      <c r="N18" s="0" t="n">
        <v>0</v>
      </c>
      <c r="Q18" s="0" t="n">
        <v>0</v>
      </c>
      <c r="S18" s="0" t="n">
        <v>0</v>
      </c>
      <c r="V18" s="0" t="n">
        <v>0</v>
      </c>
      <c r="X18" s="0" t="n">
        <v>0</v>
      </c>
    </row>
    <row r="19" customFormat="false" ht="14.25" hidden="false" customHeight="false" outlineLevel="0" collapsed="false">
      <c r="B19" s="0" t="n">
        <v>0</v>
      </c>
      <c r="C19" s="0" t="n">
        <v>0</v>
      </c>
      <c r="D19" s="0" t="n">
        <v>0</v>
      </c>
      <c r="G19" s="0" t="n">
        <v>0</v>
      </c>
      <c r="H19" s="0" t="n">
        <v>0</v>
      </c>
      <c r="I19" s="0" t="n">
        <v>0</v>
      </c>
      <c r="L19" s="0" t="n">
        <v>0</v>
      </c>
      <c r="M19" s="0" t="n">
        <v>0</v>
      </c>
      <c r="N19" s="0" t="n">
        <v>0</v>
      </c>
      <c r="Q19" s="0" t="n">
        <v>0</v>
      </c>
      <c r="R19" s="0" t="n">
        <v>0</v>
      </c>
      <c r="S19" s="0" t="n">
        <v>0</v>
      </c>
      <c r="V19" s="0" t="n">
        <v>0</v>
      </c>
      <c r="W19" s="0" t="n">
        <v>0</v>
      </c>
      <c r="X19" s="0" t="n">
        <v>0</v>
      </c>
    </row>
    <row r="21" customFormat="false" ht="14.25" hidden="false" customHeight="false" outlineLevel="0" collapsed="false">
      <c r="P21" s="0" t="s">
        <v>142</v>
      </c>
      <c r="U21" s="0" t="s">
        <v>143</v>
      </c>
    </row>
    <row r="22" customFormat="false" ht="14.25" hidden="false" customHeight="false" outlineLevel="0" collapsed="false">
      <c r="A22" s="130" t="s">
        <v>144</v>
      </c>
      <c r="B22" s="0" t="n">
        <v>0.0003048</v>
      </c>
    </row>
    <row r="23" customFormat="false" ht="14.25" hidden="false" customHeight="false" outlineLevel="0" collapsed="false">
      <c r="A23" s="129"/>
    </row>
    <row r="24" customFormat="false" ht="14.25" hidden="false" customHeight="false" outlineLevel="0" collapsed="false">
      <c r="A24" s="130" t="s">
        <v>145</v>
      </c>
      <c r="B24" s="0" t="n">
        <v>1.60934</v>
      </c>
    </row>
    <row r="25" customFormat="false" ht="14.25" hidden="false" customHeight="false" outlineLevel="0" collapsed="false">
      <c r="A25" s="129"/>
    </row>
    <row r="26" customFormat="false" ht="14.25" hidden="false" customHeight="false" outlineLevel="0" collapsed="false">
      <c r="A26" s="130" t="s">
        <v>146</v>
      </c>
      <c r="B26" s="131" t="n">
        <v>2.65258238486492E-009</v>
      </c>
      <c r="C26" s="0" t="s">
        <v>147</v>
      </c>
    </row>
    <row r="27" customFormat="false" ht="14.25" hidden="false" customHeight="false" outlineLevel="0" collapsed="false">
      <c r="A27" s="129"/>
    </row>
    <row r="28" customFormat="false" ht="14.25" hidden="false" customHeight="false" outlineLevel="0" collapsed="false">
      <c r="A28" s="130" t="s">
        <v>148</v>
      </c>
      <c r="B28" s="133" t="s">
        <v>149</v>
      </c>
    </row>
    <row r="29" customFormat="false" ht="14.25" hidden="false" customHeight="false" outlineLevel="0" collapsed="false">
      <c r="A29" s="129"/>
    </row>
    <row r="30" customFormat="false" ht="14.25" hidden="false" customHeight="false" outlineLevel="0" collapsed="false">
      <c r="A30" s="130" t="s">
        <v>150</v>
      </c>
      <c r="D30" s="0" t="s">
        <v>5</v>
      </c>
      <c r="F30" s="0" t="s">
        <v>2</v>
      </c>
    </row>
    <row r="31" customFormat="false" ht="14.25" hidden="false" customHeight="false" outlineLevel="0" collapsed="false">
      <c r="D31" s="0" t="s">
        <v>151</v>
      </c>
      <c r="F31" s="134" t="n">
        <v>830</v>
      </c>
    </row>
    <row r="32" customFormat="false" ht="14.25" hidden="false" customHeight="false" outlineLevel="0" collapsed="false">
      <c r="A32" s="135" t="s">
        <v>152</v>
      </c>
      <c r="D32" s="0" t="s">
        <v>153</v>
      </c>
      <c r="F32" s="134" t="n">
        <v>844</v>
      </c>
    </row>
    <row r="33" customFormat="false" ht="14.25" hidden="false" customHeight="false" outlineLevel="0" collapsed="false">
      <c r="A33" s="135" t="s">
        <v>154</v>
      </c>
      <c r="D33" s="0" t="s">
        <v>155</v>
      </c>
      <c r="F33" s="134" t="n">
        <v>848</v>
      </c>
    </row>
    <row r="34" customFormat="false" ht="14.25" hidden="false" customHeight="false" outlineLevel="0" collapsed="false">
      <c r="A34" s="135" t="s">
        <v>156</v>
      </c>
      <c r="D34" s="0" t="s">
        <v>157</v>
      </c>
      <c r="F34" s="134" t="n">
        <v>860</v>
      </c>
    </row>
    <row r="35" customFormat="false" ht="14.25" hidden="false" customHeight="false" outlineLevel="0" collapsed="false">
      <c r="A35" s="135" t="s">
        <v>158</v>
      </c>
      <c r="D35" s="0" t="s">
        <v>159</v>
      </c>
      <c r="F35" s="134" t="n">
        <v>840</v>
      </c>
    </row>
    <row r="36" customFormat="false" ht="14.25" hidden="false" customHeight="false" outlineLevel="0" collapsed="false">
      <c r="A36" s="135" t="s">
        <v>160</v>
      </c>
      <c r="D36" s="0" t="s">
        <v>161</v>
      </c>
      <c r="F36" s="134" t="n">
        <v>890</v>
      </c>
    </row>
    <row r="37" customFormat="false" ht="14.25" hidden="false" customHeight="false" outlineLevel="0" collapsed="false">
      <c r="A37" s="135" t="s">
        <v>162</v>
      </c>
      <c r="D37" s="0" t="s">
        <v>163</v>
      </c>
    </row>
    <row r="38" customFormat="false" ht="14.25" hidden="false" customHeight="false" outlineLevel="0" collapsed="false">
      <c r="D38" s="0" t="s">
        <v>164</v>
      </c>
      <c r="F38" s="0" t="s">
        <v>165</v>
      </c>
    </row>
    <row r="39" customFormat="false" ht="14.25" hidden="false" customHeight="false" outlineLevel="0" collapsed="false">
      <c r="A39" s="135"/>
      <c r="D39" s="0" t="s">
        <v>166</v>
      </c>
      <c r="F39" s="0" t="s">
        <v>167</v>
      </c>
    </row>
    <row r="40" customFormat="false" ht="14.25" hidden="false" customHeight="false" outlineLevel="0" collapsed="false">
      <c r="A40" s="135"/>
      <c r="D40" s="0" t="s">
        <v>168</v>
      </c>
      <c r="F40" s="0" t="s">
        <v>169</v>
      </c>
    </row>
    <row r="41" customFormat="false" ht="14.25" hidden="false" customHeight="false" outlineLevel="0" collapsed="false">
      <c r="D41" s="0" t="s">
        <v>170</v>
      </c>
      <c r="F41" s="0" t="s">
        <v>171</v>
      </c>
    </row>
    <row r="42" customFormat="false" ht="14.25" hidden="false" customHeight="false" outlineLevel="0" collapsed="false">
      <c r="D42" s="0" t="s">
        <v>172</v>
      </c>
    </row>
    <row r="43" customFormat="false" ht="14.25" hidden="false" customHeight="false" outlineLevel="0" collapsed="false">
      <c r="D43" s="0" t="s">
        <v>173</v>
      </c>
    </row>
    <row r="44" customFormat="false" ht="14.25" hidden="false" customHeight="false" outlineLevel="0" collapsed="false">
      <c r="D44" s="0" t="s">
        <v>174</v>
      </c>
    </row>
    <row r="45" customFormat="false" ht="14.25" hidden="false" customHeight="false" outlineLevel="0" collapsed="false">
      <c r="D45" s="0" t="s">
        <v>175</v>
      </c>
    </row>
    <row r="46" customFormat="false" ht="14.25" hidden="false" customHeight="false" outlineLevel="0" collapsed="false">
      <c r="D46" s="0" t="s">
        <v>176</v>
      </c>
    </row>
    <row r="47" customFormat="false" ht="14.25" hidden="false" customHeight="false" outlineLevel="0" collapsed="false">
      <c r="D47" s="0" t="s">
        <v>177</v>
      </c>
    </row>
    <row r="48" customFormat="false" ht="14.25" hidden="false" customHeight="false" outlineLevel="0" collapsed="false">
      <c r="D48" s="0" t="s">
        <v>178</v>
      </c>
    </row>
    <row r="49" customFormat="false" ht="14.25" hidden="false" customHeight="false" outlineLevel="0" collapsed="false">
      <c r="D49" s="0" t="s">
        <v>179</v>
      </c>
    </row>
    <row r="51" customFormat="false" ht="14.25" hidden="false" customHeight="false" outlineLevel="0" collapsed="false">
      <c r="D51" s="0" t="s">
        <v>165</v>
      </c>
    </row>
    <row r="52" customFormat="false" ht="14.25" hidden="false" customHeight="false" outlineLevel="0" collapsed="false">
      <c r="D52" s="0" t="s">
        <v>167</v>
      </c>
    </row>
    <row r="53" customFormat="false" ht="14.25" hidden="false" customHeight="false" outlineLevel="0" collapsed="false">
      <c r="D53" s="0" t="s">
        <v>169</v>
      </c>
    </row>
    <row r="54" customFormat="false" ht="14.25" hidden="false" customHeight="false" outlineLevel="0" collapsed="false">
      <c r="D54" s="0" t="s">
        <v>171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13"/>
  <sheetViews>
    <sheetView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G100" activeCellId="0" sqref="G100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9.67"/>
    <col collapsed="false" customWidth="true" hidden="false" outlineLevel="0" max="3" min="3" style="0" width="11.44"/>
    <col collapsed="false" customWidth="true" hidden="false" outlineLevel="0" max="4" min="4" style="0" width="11.67"/>
    <col collapsed="false" customWidth="true" hidden="false" outlineLevel="0" max="5" min="5" style="0" width="11.33"/>
    <col collapsed="false" customWidth="true" hidden="false" outlineLevel="0" max="6" min="6" style="0" width="10.11"/>
    <col collapsed="false" customWidth="true" hidden="false" outlineLevel="0" max="7" min="7" style="0" width="9.88"/>
    <col collapsed="false" customWidth="true" hidden="false" outlineLevel="0" max="8" min="8" style="0" width="10.33"/>
    <col collapsed="false" customWidth="true" hidden="false" outlineLevel="0" max="9" min="9" style="0" width="11.11"/>
    <col collapsed="false" customWidth="true" hidden="false" outlineLevel="0" max="11" min="10" style="0" width="11.44"/>
    <col collapsed="false" customWidth="true" hidden="false" outlineLevel="0" max="13" min="12" style="0" width="9.88"/>
    <col collapsed="false" customWidth="true" hidden="false" outlineLevel="0" max="14" min="14" style="0" width="10.44"/>
    <col collapsed="false" customWidth="true" hidden="false" outlineLevel="0" max="24" min="24" style="0" width="10.66"/>
    <col collapsed="false" customWidth="true" hidden="false" outlineLevel="0" max="25" min="25" style="0" width="11.44"/>
    <col collapsed="false" customWidth="true" hidden="false" outlineLevel="0" max="26" min="26" style="0" width="11"/>
    <col collapsed="false" customWidth="true" hidden="false" outlineLevel="0" max="27" min="27" style="0" width="10.33"/>
    <col collapsed="false" customWidth="true" hidden="false" outlineLevel="0" max="28" min="28" style="0" width="10.66"/>
    <col collapsed="false" customWidth="true" hidden="false" outlineLevel="0" max="29" min="29" style="0" width="9.88"/>
    <col collapsed="false" customWidth="true" hidden="false" outlineLevel="0" max="31" min="30" style="0" width="10.66"/>
    <col collapsed="false" customWidth="true" hidden="false" outlineLevel="0" max="32" min="32" style="0" width="10.88"/>
    <col collapsed="false" customWidth="true" hidden="false" outlineLevel="0" max="33" min="33" style="0" width="10.33"/>
    <col collapsed="false" customWidth="true" hidden="false" outlineLevel="0" max="34" min="34" style="0" width="9.88"/>
    <col collapsed="false" customWidth="true" hidden="false" outlineLevel="0" max="35" min="35" style="0" width="9.44"/>
    <col collapsed="false" customWidth="true" hidden="false" outlineLevel="0" max="43" min="43" style="0" width="10.66"/>
    <col collapsed="false" customWidth="true" hidden="false" outlineLevel="0" max="44" min="44" style="0" width="9.33"/>
    <col collapsed="false" customWidth="true" hidden="false" outlineLevel="0" max="45" min="45" style="0" width="9"/>
    <col collapsed="false" customWidth="true" hidden="false" outlineLevel="0" max="46" min="46" style="0" width="9.44"/>
    <col collapsed="false" customWidth="true" hidden="false" outlineLevel="0" max="47" min="47" style="0" width="8.88"/>
    <col collapsed="false" customWidth="true" hidden="false" outlineLevel="0" max="49" min="49" style="0" width="9.88"/>
    <col collapsed="false" customWidth="true" hidden="false" outlineLevel="0" max="50" min="50" style="0" width="7.33"/>
    <col collapsed="false" customWidth="true" hidden="false" outlineLevel="0" max="51" min="51" style="0" width="6.88"/>
    <col collapsed="false" customWidth="true" hidden="false" outlineLevel="0" max="52" min="52" style="0" width="7.11"/>
    <col collapsed="false" customWidth="true" hidden="false" outlineLevel="0" max="54" min="53" style="0" width="7"/>
  </cols>
  <sheetData>
    <row r="1" customFormat="false" ht="14.25" hidden="false" customHeight="false" outlineLevel="0" collapsed="false">
      <c r="A1" s="136" t="s">
        <v>180</v>
      </c>
      <c r="B1" s="137" t="s">
        <v>181</v>
      </c>
      <c r="C1" s="137" t="s">
        <v>182</v>
      </c>
      <c r="D1" s="137" t="s">
        <v>183</v>
      </c>
      <c r="E1" s="137" t="s">
        <v>184</v>
      </c>
      <c r="F1" s="137" t="s">
        <v>182</v>
      </c>
      <c r="G1" s="137" t="s">
        <v>183</v>
      </c>
      <c r="H1" s="137" t="s">
        <v>184</v>
      </c>
      <c r="I1" s="137" t="s">
        <v>185</v>
      </c>
      <c r="J1" s="137" t="s">
        <v>186</v>
      </c>
      <c r="K1" s="137" t="s">
        <v>187</v>
      </c>
      <c r="L1" s="137" t="s">
        <v>185</v>
      </c>
      <c r="M1" s="137" t="s">
        <v>186</v>
      </c>
      <c r="N1" s="137" t="s">
        <v>187</v>
      </c>
      <c r="O1" s="137" t="s">
        <v>188</v>
      </c>
      <c r="P1" s="137" t="s">
        <v>189</v>
      </c>
      <c r="Q1" s="137" t="s">
        <v>190</v>
      </c>
      <c r="R1" s="137" t="s">
        <v>191</v>
      </c>
      <c r="S1" s="137" t="s">
        <v>192</v>
      </c>
      <c r="T1" s="137" t="s">
        <v>193</v>
      </c>
      <c r="U1" s="137" t="s">
        <v>181</v>
      </c>
      <c r="W1" s="138" t="s">
        <v>194</v>
      </c>
      <c r="X1" s="137" t="s">
        <v>182</v>
      </c>
      <c r="Y1" s="137" t="s">
        <v>183</v>
      </c>
      <c r="Z1" s="137" t="s">
        <v>184</v>
      </c>
      <c r="AA1" s="137" t="s">
        <v>182</v>
      </c>
      <c r="AB1" s="137" t="s">
        <v>183</v>
      </c>
      <c r="AC1" s="137" t="s">
        <v>184</v>
      </c>
      <c r="AD1" s="137" t="s">
        <v>185</v>
      </c>
      <c r="AE1" s="137" t="s">
        <v>186</v>
      </c>
      <c r="AF1" s="137" t="s">
        <v>187</v>
      </c>
      <c r="AG1" s="137" t="s">
        <v>185</v>
      </c>
      <c r="AH1" s="137" t="s">
        <v>186</v>
      </c>
      <c r="AI1" s="137" t="s">
        <v>187</v>
      </c>
      <c r="AJ1" s="137" t="s">
        <v>188</v>
      </c>
      <c r="AK1" s="137" t="s">
        <v>189</v>
      </c>
      <c r="AL1" s="137" t="s">
        <v>190</v>
      </c>
      <c r="AM1" s="137" t="s">
        <v>191</v>
      </c>
      <c r="AN1" s="137" t="s">
        <v>192</v>
      </c>
      <c r="AO1" s="137" t="s">
        <v>193</v>
      </c>
      <c r="AP1" s="136" t="s">
        <v>180</v>
      </c>
      <c r="AQ1" s="137" t="s">
        <v>195</v>
      </c>
      <c r="AR1" s="137" t="s">
        <v>186</v>
      </c>
      <c r="AS1" s="137" t="s">
        <v>185</v>
      </c>
      <c r="AT1" s="137" t="s">
        <v>184</v>
      </c>
      <c r="AU1" s="137" t="s">
        <v>182</v>
      </c>
      <c r="AV1" s="139" t="s">
        <v>183</v>
      </c>
      <c r="AW1" s="137" t="s">
        <v>196</v>
      </c>
      <c r="AX1" s="137" t="s">
        <v>192</v>
      </c>
      <c r="AY1" s="137" t="s">
        <v>191</v>
      </c>
      <c r="AZ1" s="137" t="s">
        <v>190</v>
      </c>
      <c r="BA1" s="137" t="s">
        <v>189</v>
      </c>
      <c r="BB1" s="137" t="s">
        <v>188</v>
      </c>
    </row>
    <row r="2" customFormat="false" ht="14.25" hidden="false" customHeight="false" outlineLevel="0" collapsed="false">
      <c r="A2" s="0" t="s">
        <v>197</v>
      </c>
      <c r="B2" s="140" t="n">
        <v>0.488636</v>
      </c>
      <c r="C2" s="140" t="s">
        <v>198</v>
      </c>
      <c r="D2" s="140" t="s">
        <v>198</v>
      </c>
      <c r="E2" s="140" t="s">
        <v>198</v>
      </c>
      <c r="F2" s="140" t="s">
        <v>199</v>
      </c>
      <c r="G2" s="140" t="s">
        <v>199</v>
      </c>
      <c r="H2" s="140" t="s">
        <v>199</v>
      </c>
      <c r="I2" s="140" t="s">
        <v>198</v>
      </c>
      <c r="J2" s="140" t="s">
        <v>198</v>
      </c>
      <c r="K2" s="140" t="s">
        <v>198</v>
      </c>
      <c r="L2" s="140" t="s">
        <v>199</v>
      </c>
      <c r="M2" s="140" t="s">
        <v>199</v>
      </c>
      <c r="N2" s="140" t="s">
        <v>199</v>
      </c>
      <c r="O2" s="140"/>
      <c r="P2" s="140"/>
      <c r="Q2" s="140"/>
      <c r="R2" s="140"/>
      <c r="S2" s="140"/>
      <c r="T2" s="140"/>
      <c r="W2" s="141"/>
      <c r="X2" s="140" t="s">
        <v>198</v>
      </c>
      <c r="Y2" s="140" t="s">
        <v>198</v>
      </c>
      <c r="Z2" s="140" t="s">
        <v>198</v>
      </c>
      <c r="AA2" s="140" t="s">
        <v>199</v>
      </c>
      <c r="AB2" s="140" t="s">
        <v>199</v>
      </c>
      <c r="AC2" s="140" t="s">
        <v>199</v>
      </c>
      <c r="AD2" s="140" t="s">
        <v>198</v>
      </c>
      <c r="AE2" s="140" t="s">
        <v>198</v>
      </c>
      <c r="AF2" s="140" t="s">
        <v>198</v>
      </c>
      <c r="AG2" s="140" t="s">
        <v>199</v>
      </c>
      <c r="AH2" s="140" t="s">
        <v>199</v>
      </c>
      <c r="AI2" s="140" t="s">
        <v>199</v>
      </c>
      <c r="AJ2" s="140"/>
      <c r="AK2" s="140"/>
      <c r="AL2" s="140"/>
      <c r="AM2" s="140"/>
      <c r="AN2" s="140"/>
      <c r="AO2" s="140"/>
      <c r="AQ2" s="0" t="n">
        <f aca="false">AI3</f>
        <v>0.6532086048</v>
      </c>
      <c r="AR2" s="0" t="n">
        <f aca="false">AH3</f>
        <v>0.6468563368</v>
      </c>
      <c r="AS2" s="0" t="n">
        <f aca="false">AG3</f>
        <v>0.6495926984</v>
      </c>
      <c r="AT2" s="0" t="n">
        <f aca="false">AC3</f>
        <v>0.1026624236</v>
      </c>
      <c r="AU2" s="0" t="n">
        <f aca="false">AA3</f>
        <v>0.104079468</v>
      </c>
      <c r="AV2" s="0" t="n">
        <f aca="false">AB3</f>
        <v>0.1009521976</v>
      </c>
      <c r="AW2" s="142" t="n">
        <f aca="false">AO3</f>
        <v>2.60687306</v>
      </c>
      <c r="AX2" s="143" t="n">
        <f aca="false">AN3</f>
        <v>2.4910174644</v>
      </c>
      <c r="AY2" s="143" t="n">
        <f aca="false">AM3</f>
        <v>2.388452768</v>
      </c>
      <c r="AZ2" s="143" t="n">
        <f aca="false">AL3</f>
        <v>-0.7482483068</v>
      </c>
      <c r="BA2" s="0" t="n">
        <f aca="false">AK3</f>
        <v>-0.3035406832</v>
      </c>
      <c r="BB2" s="0" t="n">
        <f aca="false">AJ3</f>
        <v>-0.4858507748</v>
      </c>
    </row>
    <row r="3" customFormat="false" ht="14.25" hidden="false" customHeight="false" outlineLevel="0" collapsed="false">
      <c r="B3" s="140"/>
      <c r="C3" s="140" t="n">
        <v>0.5015</v>
      </c>
      <c r="D3" s="140" t="n">
        <v>0.4591</v>
      </c>
      <c r="E3" s="140" t="n">
        <v>0.5779</v>
      </c>
      <c r="F3" s="140" t="n">
        <v>0.213</v>
      </c>
      <c r="G3" s="140" t="n">
        <v>0.2066</v>
      </c>
      <c r="H3" s="140" t="n">
        <v>0.2101</v>
      </c>
      <c r="I3" s="140" t="n">
        <v>1.3471</v>
      </c>
      <c r="J3" s="140" t="n">
        <v>1.3569</v>
      </c>
      <c r="K3" s="140" t="n">
        <v>1.3343</v>
      </c>
      <c r="L3" s="140" t="n">
        <v>1.3294</v>
      </c>
      <c r="M3" s="140" t="n">
        <v>1.3238</v>
      </c>
      <c r="N3" s="140" t="n">
        <v>1.3368</v>
      </c>
      <c r="O3" s="140" t="n">
        <v>-0.9943</v>
      </c>
      <c r="P3" s="140" t="n">
        <v>-0.6212</v>
      </c>
      <c r="Q3" s="140" t="n">
        <v>-1.5313</v>
      </c>
      <c r="R3" s="140" t="n">
        <v>4.888</v>
      </c>
      <c r="S3" s="140" t="n">
        <v>5.0979</v>
      </c>
      <c r="T3" s="140" t="n">
        <v>5.335</v>
      </c>
      <c r="U3" s="0" t="n">
        <f aca="false">B2+B3</f>
        <v>0.488636</v>
      </c>
      <c r="V3" s="144" t="n">
        <v>2580</v>
      </c>
      <c r="W3" s="141" t="n">
        <f aca="false">U3/V3</f>
        <v>0.000189393798449612</v>
      </c>
      <c r="X3" s="0" t="n">
        <f aca="false">C3*U3</f>
        <v>0.245050954</v>
      </c>
      <c r="Y3" s="0" t="n">
        <f aca="false">D3*U3</f>
        <v>0.2243327876</v>
      </c>
      <c r="Z3" s="0" t="n">
        <f aca="false">E3*U3</f>
        <v>0.2823827444</v>
      </c>
      <c r="AA3" s="0" t="n">
        <f aca="false">F3*U3</f>
        <v>0.104079468</v>
      </c>
      <c r="AB3" s="0" t="n">
        <f aca="false">G3*U3</f>
        <v>0.1009521976</v>
      </c>
      <c r="AC3" s="0" t="n">
        <f aca="false">H3*U3</f>
        <v>0.1026624236</v>
      </c>
      <c r="AD3" s="0" t="n">
        <f aca="false">I3*U3</f>
        <v>0.6582415556</v>
      </c>
      <c r="AE3" s="0" t="n">
        <f aca="false">J3*U3</f>
        <v>0.6630301884</v>
      </c>
      <c r="AF3" s="0" t="n">
        <f aca="false">K3*U3</f>
        <v>0.6519870148</v>
      </c>
      <c r="AG3" s="0" t="n">
        <f aca="false">L3*U3</f>
        <v>0.6495926984</v>
      </c>
      <c r="AH3" s="0" t="n">
        <f aca="false">M3*U3</f>
        <v>0.6468563368</v>
      </c>
      <c r="AI3" s="0" t="n">
        <f aca="false">N3*U3</f>
        <v>0.6532086048</v>
      </c>
      <c r="AJ3" s="0" t="n">
        <f aca="false">O3*U3</f>
        <v>-0.4858507748</v>
      </c>
      <c r="AK3" s="0" t="n">
        <f aca="false">P3*U3</f>
        <v>-0.3035406832</v>
      </c>
      <c r="AL3" s="0" t="n">
        <f aca="false">Q3*U3</f>
        <v>-0.7482483068</v>
      </c>
      <c r="AM3" s="0" t="n">
        <f aca="false">R3*U3</f>
        <v>2.388452768</v>
      </c>
      <c r="AN3" s="0" t="n">
        <f aca="false">S3*U3</f>
        <v>2.4910174644</v>
      </c>
      <c r="AO3" s="0" t="n">
        <f aca="false">T3*U3</f>
        <v>2.60687306</v>
      </c>
      <c r="AQ3" s="0" t="n">
        <f aca="false">AF3</f>
        <v>0.6519870148</v>
      </c>
      <c r="AR3" s="0" t="n">
        <f aca="false">AE3</f>
        <v>0.6630301884</v>
      </c>
      <c r="AS3" s="0" t="n">
        <f aca="false">AD3</f>
        <v>0.6582415556</v>
      </c>
      <c r="AT3" s="0" t="n">
        <f aca="false">Z3</f>
        <v>0.2823827444</v>
      </c>
      <c r="AU3" s="0" t="n">
        <f aca="false">X3</f>
        <v>0.245050954</v>
      </c>
      <c r="AV3" s="0" t="n">
        <f aca="false">Y3</f>
        <v>0.2243327876</v>
      </c>
      <c r="AW3" s="142"/>
      <c r="AX3" s="143"/>
      <c r="AY3" s="143"/>
      <c r="AZ3" s="143"/>
    </row>
    <row r="4" customFormat="false" ht="14.25" hidden="false" customHeight="false" outlineLevel="0" collapsed="false">
      <c r="D4" s="145"/>
      <c r="F4" s="145"/>
      <c r="G4" s="145"/>
      <c r="H4" s="145"/>
      <c r="W4" s="141"/>
      <c r="AW4" s="142"/>
      <c r="AX4" s="143"/>
      <c r="AY4" s="143"/>
      <c r="AZ4" s="143"/>
    </row>
    <row r="5" customFormat="false" ht="14.25" hidden="false" customHeight="false" outlineLevel="0" collapsed="false">
      <c r="A5" s="136" t="s">
        <v>151</v>
      </c>
      <c r="B5" s="137" t="s">
        <v>181</v>
      </c>
      <c r="C5" s="137" t="s">
        <v>182</v>
      </c>
      <c r="D5" s="137" t="s">
        <v>183</v>
      </c>
      <c r="E5" s="137" t="s">
        <v>184</v>
      </c>
      <c r="F5" s="137" t="s">
        <v>182</v>
      </c>
      <c r="G5" s="137" t="s">
        <v>183</v>
      </c>
      <c r="H5" s="137" t="s">
        <v>184</v>
      </c>
      <c r="I5" s="137" t="s">
        <v>185</v>
      </c>
      <c r="J5" s="137" t="s">
        <v>186</v>
      </c>
      <c r="K5" s="137" t="s">
        <v>187</v>
      </c>
      <c r="L5" s="137" t="s">
        <v>185</v>
      </c>
      <c r="M5" s="137" t="s">
        <v>186</v>
      </c>
      <c r="N5" s="137" t="s">
        <v>187</v>
      </c>
      <c r="O5" s="137" t="s">
        <v>188</v>
      </c>
      <c r="P5" s="137" t="s">
        <v>189</v>
      </c>
      <c r="Q5" s="137" t="s">
        <v>190</v>
      </c>
      <c r="R5" s="137" t="s">
        <v>191</v>
      </c>
      <c r="S5" s="137" t="s">
        <v>192</v>
      </c>
      <c r="T5" s="137" t="s">
        <v>193</v>
      </c>
      <c r="U5" s="137" t="s">
        <v>181</v>
      </c>
      <c r="W5" s="141"/>
      <c r="X5" s="137" t="s">
        <v>182</v>
      </c>
      <c r="Y5" s="137" t="s">
        <v>183</v>
      </c>
      <c r="Z5" s="137" t="s">
        <v>184</v>
      </c>
      <c r="AA5" s="137" t="s">
        <v>182</v>
      </c>
      <c r="AB5" s="137" t="s">
        <v>183</v>
      </c>
      <c r="AC5" s="137" t="s">
        <v>184</v>
      </c>
      <c r="AD5" s="137" t="s">
        <v>185</v>
      </c>
      <c r="AE5" s="137" t="s">
        <v>186</v>
      </c>
      <c r="AF5" s="137" t="s">
        <v>187</v>
      </c>
      <c r="AG5" s="137" t="s">
        <v>185</v>
      </c>
      <c r="AH5" s="137" t="s">
        <v>186</v>
      </c>
      <c r="AI5" s="137" t="s">
        <v>187</v>
      </c>
      <c r="AJ5" s="137" t="s">
        <v>188</v>
      </c>
      <c r="AK5" s="137" t="s">
        <v>189</v>
      </c>
      <c r="AL5" s="137" t="s">
        <v>190</v>
      </c>
      <c r="AM5" s="137" t="s">
        <v>191</v>
      </c>
      <c r="AN5" s="137" t="s">
        <v>192</v>
      </c>
      <c r="AO5" s="137" t="s">
        <v>193</v>
      </c>
      <c r="AP5" s="136" t="s">
        <v>151</v>
      </c>
      <c r="AQ5" s="137" t="s">
        <v>195</v>
      </c>
      <c r="AR5" s="137" t="s">
        <v>186</v>
      </c>
      <c r="AS5" s="137" t="s">
        <v>185</v>
      </c>
      <c r="AT5" s="137" t="s">
        <v>184</v>
      </c>
      <c r="AU5" s="137" t="s">
        <v>182</v>
      </c>
      <c r="AV5" s="139" t="s">
        <v>183</v>
      </c>
      <c r="AW5" s="137" t="s">
        <v>196</v>
      </c>
      <c r="AX5" s="137" t="s">
        <v>192</v>
      </c>
      <c r="AY5" s="137" t="s">
        <v>191</v>
      </c>
      <c r="AZ5" s="137" t="s">
        <v>190</v>
      </c>
      <c r="BA5" s="137" t="s">
        <v>189</v>
      </c>
      <c r="BB5" s="137" t="s">
        <v>188</v>
      </c>
    </row>
    <row r="6" customFormat="false" ht="14.25" hidden="false" customHeight="false" outlineLevel="0" collapsed="false">
      <c r="B6" s="140" t="n">
        <v>0.081913</v>
      </c>
      <c r="C6" s="140" t="s">
        <v>198</v>
      </c>
      <c r="D6" s="140" t="s">
        <v>198</v>
      </c>
      <c r="E6" s="140" t="s">
        <v>198</v>
      </c>
      <c r="F6" s="140" t="s">
        <v>199</v>
      </c>
      <c r="G6" s="140" t="s">
        <v>199</v>
      </c>
      <c r="H6" s="140" t="s">
        <v>199</v>
      </c>
      <c r="I6" s="140" t="s">
        <v>198</v>
      </c>
      <c r="J6" s="140" t="s">
        <v>198</v>
      </c>
      <c r="K6" s="140" t="s">
        <v>198</v>
      </c>
      <c r="L6" s="140" t="s">
        <v>199</v>
      </c>
      <c r="M6" s="140" t="s">
        <v>199</v>
      </c>
      <c r="N6" s="140" t="s">
        <v>199</v>
      </c>
      <c r="O6" s="140"/>
      <c r="P6" s="140"/>
      <c r="Q6" s="140"/>
      <c r="R6" s="140"/>
      <c r="S6" s="140"/>
      <c r="T6" s="140"/>
      <c r="W6" s="141"/>
      <c r="X6" s="140" t="s">
        <v>198</v>
      </c>
      <c r="Y6" s="140" t="s">
        <v>198</v>
      </c>
      <c r="Z6" s="140" t="s">
        <v>198</v>
      </c>
      <c r="AA6" s="140" t="s">
        <v>199</v>
      </c>
      <c r="AB6" s="140" t="s">
        <v>199</v>
      </c>
      <c r="AC6" s="140" t="s">
        <v>199</v>
      </c>
      <c r="AD6" s="140" t="s">
        <v>198</v>
      </c>
      <c r="AE6" s="140" t="s">
        <v>198</v>
      </c>
      <c r="AF6" s="140" t="s">
        <v>198</v>
      </c>
      <c r="AG6" s="140" t="s">
        <v>199</v>
      </c>
      <c r="AH6" s="140" t="s">
        <v>199</v>
      </c>
      <c r="AI6" s="140" t="s">
        <v>199</v>
      </c>
      <c r="AJ6" s="140"/>
      <c r="AK6" s="140"/>
      <c r="AL6" s="140"/>
      <c r="AM6" s="140"/>
      <c r="AN6" s="140"/>
      <c r="AO6" s="140"/>
      <c r="AQ6" s="0" t="n">
        <f aca="false">AI7</f>
        <v>0.4380051936</v>
      </c>
      <c r="AR6" s="0" t="n">
        <f aca="false">AH7</f>
        <v>0.4337457176</v>
      </c>
      <c r="AS6" s="0" t="n">
        <f aca="false">AG7</f>
        <v>0.4355805688</v>
      </c>
      <c r="AT6" s="0" t="n">
        <f aca="false">AC7</f>
        <v>0.0688396852</v>
      </c>
      <c r="AU6" s="0" t="n">
        <f aca="false">AA7</f>
        <v>0.069789876</v>
      </c>
      <c r="AV6" s="0" t="n">
        <f aca="false">AB7</f>
        <v>0.0676929032</v>
      </c>
      <c r="AW6" s="142" t="n">
        <f aca="false">AO7</f>
        <v>1.74802342</v>
      </c>
      <c r="AX6" s="143" t="n">
        <f aca="false">AN7</f>
        <v>1.6703371308</v>
      </c>
      <c r="AY6" s="143" t="n">
        <f aca="false">AM7</f>
        <v>1.601562976</v>
      </c>
      <c r="AZ6" s="143" t="n">
        <f aca="false">AL7</f>
        <v>-0.5017335076</v>
      </c>
      <c r="BA6" s="0" t="n">
        <f aca="false">AK7</f>
        <v>-0.2035374224</v>
      </c>
      <c r="BB6" s="0" t="n">
        <f aca="false">AJ7</f>
        <v>-0.3257843836</v>
      </c>
    </row>
    <row r="7" customFormat="false" ht="14.25" hidden="false" customHeight="false" outlineLevel="0" collapsed="false">
      <c r="B7" s="140" t="n">
        <v>0.245739</v>
      </c>
      <c r="C7" s="140" t="n">
        <v>0.5015</v>
      </c>
      <c r="D7" s="140" t="n">
        <v>0.4591</v>
      </c>
      <c r="E7" s="140" t="n">
        <v>0.5779</v>
      </c>
      <c r="F7" s="140" t="n">
        <v>0.213</v>
      </c>
      <c r="G7" s="140" t="n">
        <v>0.2066</v>
      </c>
      <c r="H7" s="140" t="n">
        <v>0.2101</v>
      </c>
      <c r="I7" s="140" t="n">
        <v>1.3471</v>
      </c>
      <c r="J7" s="140" t="n">
        <v>1.3569</v>
      </c>
      <c r="K7" s="140" t="n">
        <v>1.3343</v>
      </c>
      <c r="L7" s="140" t="n">
        <v>1.3294</v>
      </c>
      <c r="M7" s="140" t="n">
        <v>1.3238</v>
      </c>
      <c r="N7" s="140" t="n">
        <v>1.3368</v>
      </c>
      <c r="O7" s="140" t="n">
        <v>-0.9943</v>
      </c>
      <c r="P7" s="140" t="n">
        <v>-0.6212</v>
      </c>
      <c r="Q7" s="140" t="n">
        <v>-1.5313</v>
      </c>
      <c r="R7" s="140" t="n">
        <v>4.888</v>
      </c>
      <c r="S7" s="140" t="n">
        <v>5.0979</v>
      </c>
      <c r="T7" s="140" t="n">
        <v>5.335</v>
      </c>
      <c r="U7" s="0" t="n">
        <f aca="false">B6+B7</f>
        <v>0.327652</v>
      </c>
      <c r="V7" s="144" t="n">
        <v>1730</v>
      </c>
      <c r="W7" s="141" t="n">
        <f aca="false">U7/V7</f>
        <v>0.000189394219653179</v>
      </c>
      <c r="X7" s="0" t="n">
        <f aca="false">C7*U7</f>
        <v>0.164317478</v>
      </c>
      <c r="Y7" s="0" t="n">
        <f aca="false">D7*U7</f>
        <v>0.1504250332</v>
      </c>
      <c r="Z7" s="0" t="n">
        <f aca="false">E7*U7</f>
        <v>0.1893500908</v>
      </c>
      <c r="AA7" s="0" t="n">
        <f aca="false">F7*U7</f>
        <v>0.069789876</v>
      </c>
      <c r="AB7" s="0" t="n">
        <f aca="false">G7*U7</f>
        <v>0.0676929032</v>
      </c>
      <c r="AC7" s="0" t="n">
        <f aca="false">H7*U7</f>
        <v>0.0688396852</v>
      </c>
      <c r="AD7" s="0" t="n">
        <f aca="false">I7*U7</f>
        <v>0.4413800092</v>
      </c>
      <c r="AE7" s="0" t="n">
        <f aca="false">J7*U7</f>
        <v>0.4445909988</v>
      </c>
      <c r="AF7" s="0" t="n">
        <f aca="false">K7*U7</f>
        <v>0.4371860636</v>
      </c>
      <c r="AG7" s="0" t="n">
        <f aca="false">L7*U7</f>
        <v>0.4355805688</v>
      </c>
      <c r="AH7" s="0" t="n">
        <f aca="false">M7*U7</f>
        <v>0.4337457176</v>
      </c>
      <c r="AI7" s="0" t="n">
        <f aca="false">N7*U7</f>
        <v>0.4380051936</v>
      </c>
      <c r="AJ7" s="0" t="n">
        <f aca="false">O7*U7</f>
        <v>-0.3257843836</v>
      </c>
      <c r="AK7" s="0" t="n">
        <f aca="false">P7*U7</f>
        <v>-0.2035374224</v>
      </c>
      <c r="AL7" s="0" t="n">
        <f aca="false">Q7*U7</f>
        <v>-0.5017335076</v>
      </c>
      <c r="AM7" s="0" t="n">
        <f aca="false">R7*U7</f>
        <v>1.601562976</v>
      </c>
      <c r="AN7" s="0" t="n">
        <f aca="false">S7*U7</f>
        <v>1.6703371308</v>
      </c>
      <c r="AO7" s="0" t="n">
        <f aca="false">T7*U7</f>
        <v>1.74802342</v>
      </c>
      <c r="AQ7" s="0" t="n">
        <f aca="false">AF7</f>
        <v>0.4371860636</v>
      </c>
      <c r="AR7" s="0" t="n">
        <f aca="false">AE7</f>
        <v>0.4445909988</v>
      </c>
      <c r="AS7" s="0" t="n">
        <f aca="false">AD7</f>
        <v>0.4413800092</v>
      </c>
      <c r="AT7" s="0" t="n">
        <f aca="false">Z7</f>
        <v>0.1893500908</v>
      </c>
      <c r="AU7" s="0" t="n">
        <f aca="false">X7</f>
        <v>0.164317478</v>
      </c>
      <c r="AV7" s="0" t="n">
        <f aca="false">Y7</f>
        <v>0.1504250332</v>
      </c>
      <c r="AW7" s="142"/>
      <c r="AX7" s="143"/>
      <c r="AY7" s="143"/>
      <c r="AZ7" s="143"/>
    </row>
    <row r="8" customFormat="false" ht="14.25" hidden="false" customHeight="false" outlineLevel="0" collapsed="false">
      <c r="W8" s="141"/>
      <c r="AW8" s="142"/>
      <c r="AX8" s="143"/>
      <c r="AY8" s="143"/>
      <c r="AZ8" s="143"/>
    </row>
    <row r="9" customFormat="false" ht="14.25" hidden="false" customHeight="false" outlineLevel="0" collapsed="false">
      <c r="A9" s="136" t="s">
        <v>200</v>
      </c>
      <c r="B9" s="137" t="s">
        <v>181</v>
      </c>
      <c r="C9" s="137" t="s">
        <v>182</v>
      </c>
      <c r="D9" s="137" t="s">
        <v>183</v>
      </c>
      <c r="E9" s="137" t="s">
        <v>184</v>
      </c>
      <c r="F9" s="137" t="s">
        <v>182</v>
      </c>
      <c r="G9" s="137" t="s">
        <v>183</v>
      </c>
      <c r="H9" s="137" t="s">
        <v>184</v>
      </c>
      <c r="I9" s="137" t="s">
        <v>185</v>
      </c>
      <c r="J9" s="137" t="s">
        <v>186</v>
      </c>
      <c r="K9" s="137" t="s">
        <v>187</v>
      </c>
      <c r="L9" s="137" t="s">
        <v>185</v>
      </c>
      <c r="M9" s="137" t="s">
        <v>186</v>
      </c>
      <c r="N9" s="137" t="s">
        <v>187</v>
      </c>
      <c r="O9" s="137" t="s">
        <v>188</v>
      </c>
      <c r="P9" s="137" t="s">
        <v>189</v>
      </c>
      <c r="Q9" s="137" t="s">
        <v>190</v>
      </c>
      <c r="R9" s="137" t="s">
        <v>191</v>
      </c>
      <c r="S9" s="137" t="s">
        <v>192</v>
      </c>
      <c r="T9" s="137" t="s">
        <v>193</v>
      </c>
      <c r="U9" s="137" t="s">
        <v>181</v>
      </c>
      <c r="W9" s="141"/>
      <c r="X9" s="137" t="s">
        <v>182</v>
      </c>
      <c r="Y9" s="137" t="s">
        <v>183</v>
      </c>
      <c r="Z9" s="137" t="s">
        <v>184</v>
      </c>
      <c r="AA9" s="137" t="s">
        <v>182</v>
      </c>
      <c r="AB9" s="137" t="s">
        <v>183</v>
      </c>
      <c r="AC9" s="137" t="s">
        <v>184</v>
      </c>
      <c r="AD9" s="137" t="s">
        <v>185</v>
      </c>
      <c r="AE9" s="137" t="s">
        <v>186</v>
      </c>
      <c r="AF9" s="137" t="s">
        <v>187</v>
      </c>
      <c r="AG9" s="137" t="s">
        <v>185</v>
      </c>
      <c r="AH9" s="137" t="s">
        <v>186</v>
      </c>
      <c r="AI9" s="137" t="s">
        <v>187</v>
      </c>
      <c r="AJ9" s="137" t="s">
        <v>188</v>
      </c>
      <c r="AK9" s="137" t="s">
        <v>189</v>
      </c>
      <c r="AL9" s="137" t="s">
        <v>190</v>
      </c>
      <c r="AM9" s="137" t="s">
        <v>191</v>
      </c>
      <c r="AN9" s="137" t="s">
        <v>192</v>
      </c>
      <c r="AO9" s="137" t="s">
        <v>193</v>
      </c>
      <c r="AP9" s="136" t="s">
        <v>200</v>
      </c>
      <c r="AQ9" s="137" t="s">
        <v>195</v>
      </c>
      <c r="AR9" s="137" t="s">
        <v>186</v>
      </c>
      <c r="AS9" s="137" t="s">
        <v>185</v>
      </c>
      <c r="AT9" s="137" t="s">
        <v>184</v>
      </c>
      <c r="AU9" s="137" t="s">
        <v>182</v>
      </c>
      <c r="AV9" s="139" t="s">
        <v>183</v>
      </c>
      <c r="AW9" s="137" t="s">
        <v>196</v>
      </c>
      <c r="AX9" s="137" t="s">
        <v>192</v>
      </c>
      <c r="AY9" s="137" t="s">
        <v>191</v>
      </c>
      <c r="AZ9" s="137" t="s">
        <v>190</v>
      </c>
      <c r="BA9" s="137" t="s">
        <v>189</v>
      </c>
      <c r="BB9" s="137" t="s">
        <v>188</v>
      </c>
    </row>
    <row r="10" customFormat="false" ht="14.25" hidden="false" customHeight="false" outlineLevel="0" collapsed="false">
      <c r="B10" s="140" t="n">
        <v>6.104167</v>
      </c>
      <c r="C10" s="140" t="s">
        <v>198</v>
      </c>
      <c r="D10" s="140" t="s">
        <v>198</v>
      </c>
      <c r="E10" s="140" t="s">
        <v>198</v>
      </c>
      <c r="F10" s="140" t="s">
        <v>199</v>
      </c>
      <c r="G10" s="140" t="s">
        <v>199</v>
      </c>
      <c r="H10" s="140" t="s">
        <v>199</v>
      </c>
      <c r="I10" s="140" t="s">
        <v>198</v>
      </c>
      <c r="J10" s="140" t="s">
        <v>198</v>
      </c>
      <c r="K10" s="140" t="s">
        <v>198</v>
      </c>
      <c r="L10" s="140" t="s">
        <v>199</v>
      </c>
      <c r="M10" s="140" t="s">
        <v>199</v>
      </c>
      <c r="N10" s="140" t="s">
        <v>199</v>
      </c>
      <c r="O10" s="140"/>
      <c r="P10" s="140"/>
      <c r="Q10" s="140"/>
      <c r="R10" s="140"/>
      <c r="S10" s="140"/>
      <c r="T10" s="140"/>
      <c r="W10" s="141"/>
      <c r="X10" s="140" t="s">
        <v>198</v>
      </c>
      <c r="Y10" s="140" t="s">
        <v>198</v>
      </c>
      <c r="Z10" s="140" t="s">
        <v>198</v>
      </c>
      <c r="AA10" s="140" t="s">
        <v>199</v>
      </c>
      <c r="AB10" s="140" t="s">
        <v>199</v>
      </c>
      <c r="AC10" s="140" t="s">
        <v>199</v>
      </c>
      <c r="AD10" s="140" t="s">
        <v>198</v>
      </c>
      <c r="AE10" s="140" t="s">
        <v>198</v>
      </c>
      <c r="AF10" s="140" t="s">
        <v>198</v>
      </c>
      <c r="AG10" s="140" t="s">
        <v>199</v>
      </c>
      <c r="AH10" s="140" t="s">
        <v>199</v>
      </c>
      <c r="AI10" s="140" t="s">
        <v>199</v>
      </c>
      <c r="AJ10" s="140"/>
      <c r="AK10" s="140"/>
      <c r="AL10" s="140"/>
      <c r="AM10" s="140"/>
      <c r="AN10" s="140"/>
      <c r="AO10" s="140"/>
      <c r="AQ10" s="0" t="n">
        <f aca="false">AI11</f>
        <v>8.1600504456</v>
      </c>
      <c r="AR10" s="0" t="n">
        <f aca="false">AH11</f>
        <v>8.0806962746</v>
      </c>
      <c r="AS10" s="0" t="n">
        <f aca="false">AG11</f>
        <v>8.1148796098</v>
      </c>
      <c r="AT10" s="0" t="n">
        <f aca="false">AC11</f>
        <v>1.2824854867</v>
      </c>
      <c r="AU10" s="0" t="n">
        <f aca="false">AA11</f>
        <v>1.300187571</v>
      </c>
      <c r="AV10" s="0" t="n">
        <f aca="false">AB11</f>
        <v>1.2611209022</v>
      </c>
      <c r="AW10" s="142" t="n">
        <f aca="false">AO11</f>
        <v>32.565730945</v>
      </c>
      <c r="AX10" s="143" t="n">
        <f aca="false">AN11</f>
        <v>31.1184329493</v>
      </c>
      <c r="AY10" s="143" t="n">
        <f aca="false">AM11</f>
        <v>29.837168296</v>
      </c>
      <c r="AZ10" s="143" t="n">
        <f aca="false">AL11</f>
        <v>-9.3473109271</v>
      </c>
      <c r="BA10" s="0" t="n">
        <f aca="false">AK11</f>
        <v>-3.7919085404</v>
      </c>
      <c r="BB10" s="0" t="n">
        <f aca="false">AJ11</f>
        <v>-6.0693732481</v>
      </c>
    </row>
    <row r="11" customFormat="false" ht="14.25" hidden="false" customHeight="false" outlineLevel="0" collapsed="false">
      <c r="B11" s="140"/>
      <c r="C11" s="140" t="n">
        <v>0.5015</v>
      </c>
      <c r="D11" s="140" t="n">
        <v>0.4591</v>
      </c>
      <c r="E11" s="140" t="n">
        <v>0.5779</v>
      </c>
      <c r="F11" s="140" t="n">
        <v>0.213</v>
      </c>
      <c r="G11" s="140" t="n">
        <v>0.2066</v>
      </c>
      <c r="H11" s="140" t="n">
        <v>0.2101</v>
      </c>
      <c r="I11" s="140" t="n">
        <v>1.3471</v>
      </c>
      <c r="J11" s="140" t="n">
        <v>1.3569</v>
      </c>
      <c r="K11" s="140" t="n">
        <v>1.3343</v>
      </c>
      <c r="L11" s="140" t="n">
        <v>1.3294</v>
      </c>
      <c r="M11" s="140" t="n">
        <v>1.3238</v>
      </c>
      <c r="N11" s="140" t="n">
        <v>1.3368</v>
      </c>
      <c r="O11" s="140" t="n">
        <v>-0.9943</v>
      </c>
      <c r="P11" s="140" t="n">
        <v>-0.6212</v>
      </c>
      <c r="Q11" s="140" t="n">
        <v>-1.5313</v>
      </c>
      <c r="R11" s="140" t="n">
        <v>4.888</v>
      </c>
      <c r="S11" s="140" t="n">
        <v>5.0979</v>
      </c>
      <c r="T11" s="140" t="n">
        <v>5.335</v>
      </c>
      <c r="U11" s="0" t="n">
        <f aca="false">B10+B11</f>
        <v>6.104167</v>
      </c>
      <c r="V11" s="144" t="n">
        <v>32230</v>
      </c>
      <c r="W11" s="141" t="n">
        <f aca="false">U11/V11</f>
        <v>0.000189393949736271</v>
      </c>
      <c r="X11" s="0" t="n">
        <f aca="false">C11*U11</f>
        <v>3.0612397505</v>
      </c>
      <c r="Y11" s="0" t="n">
        <f aca="false">D11*U11</f>
        <v>2.8024230697</v>
      </c>
      <c r="Z11" s="0" t="n">
        <f aca="false">E11*U11</f>
        <v>3.5275981093</v>
      </c>
      <c r="AA11" s="0" t="n">
        <f aca="false">F11*U11</f>
        <v>1.300187571</v>
      </c>
      <c r="AB11" s="0" t="n">
        <f aca="false">G11*U11</f>
        <v>1.2611209022</v>
      </c>
      <c r="AC11" s="0" t="n">
        <f aca="false">H11*U11</f>
        <v>1.2824854867</v>
      </c>
      <c r="AD11" s="0" t="n">
        <f aca="false">I11*U11</f>
        <v>8.2229233657</v>
      </c>
      <c r="AE11" s="0" t="n">
        <f aca="false">J11*U11</f>
        <v>8.2827442023</v>
      </c>
      <c r="AF11" s="0" t="n">
        <f aca="false">K11*U11</f>
        <v>8.1447900281</v>
      </c>
      <c r="AG11" s="0" t="n">
        <f aca="false">L11*U11</f>
        <v>8.1148796098</v>
      </c>
      <c r="AH11" s="0" t="n">
        <f aca="false">M11*U11</f>
        <v>8.0806962746</v>
      </c>
      <c r="AI11" s="0" t="n">
        <f aca="false">N11*U11</f>
        <v>8.1600504456</v>
      </c>
      <c r="AJ11" s="0" t="n">
        <f aca="false">O11*U11</f>
        <v>-6.0693732481</v>
      </c>
      <c r="AK11" s="0" t="n">
        <f aca="false">P11*U11</f>
        <v>-3.7919085404</v>
      </c>
      <c r="AL11" s="0" t="n">
        <f aca="false">Q11*U11</f>
        <v>-9.3473109271</v>
      </c>
      <c r="AM11" s="0" t="n">
        <f aca="false">R11*U11</f>
        <v>29.837168296</v>
      </c>
      <c r="AN11" s="0" t="n">
        <f aca="false">S11*U11</f>
        <v>31.1184329493</v>
      </c>
      <c r="AO11" s="0" t="n">
        <f aca="false">T11*U11</f>
        <v>32.565730945</v>
      </c>
      <c r="AQ11" s="0" t="n">
        <f aca="false">AF11</f>
        <v>8.1447900281</v>
      </c>
      <c r="AR11" s="0" t="n">
        <f aca="false">AE11</f>
        <v>8.2827442023</v>
      </c>
      <c r="AS11" s="0" t="n">
        <f aca="false">AD11</f>
        <v>8.2229233657</v>
      </c>
      <c r="AT11" s="0" t="n">
        <f aca="false">Z11</f>
        <v>3.5275981093</v>
      </c>
      <c r="AU11" s="0" t="n">
        <f aca="false">X11</f>
        <v>3.0612397505</v>
      </c>
      <c r="AV11" s="0" t="n">
        <f aca="false">Y11</f>
        <v>2.8024230697</v>
      </c>
      <c r="AW11" s="142"/>
      <c r="AX11" s="143"/>
      <c r="AY11" s="143"/>
      <c r="AZ11" s="143"/>
    </row>
    <row r="12" customFormat="false" ht="14.25" hidden="false" customHeight="false" outlineLevel="0" collapsed="false">
      <c r="W12" s="141"/>
      <c r="AW12" s="142"/>
      <c r="AX12" s="143"/>
      <c r="AY12" s="143"/>
      <c r="AZ12" s="143"/>
    </row>
    <row r="13" customFormat="false" ht="14.25" hidden="false" customHeight="false" outlineLevel="0" collapsed="false">
      <c r="A13" s="136" t="s">
        <v>201</v>
      </c>
      <c r="B13" s="137" t="s">
        <v>181</v>
      </c>
      <c r="C13" s="137" t="s">
        <v>182</v>
      </c>
      <c r="D13" s="137" t="s">
        <v>183</v>
      </c>
      <c r="E13" s="137" t="s">
        <v>184</v>
      </c>
      <c r="F13" s="137" t="s">
        <v>182</v>
      </c>
      <c r="G13" s="137" t="s">
        <v>183</v>
      </c>
      <c r="H13" s="137" t="s">
        <v>184</v>
      </c>
      <c r="I13" s="137" t="s">
        <v>185</v>
      </c>
      <c r="J13" s="137" t="s">
        <v>186</v>
      </c>
      <c r="K13" s="137" t="s">
        <v>187</v>
      </c>
      <c r="L13" s="137" t="s">
        <v>185</v>
      </c>
      <c r="M13" s="137" t="s">
        <v>186</v>
      </c>
      <c r="N13" s="137" t="s">
        <v>187</v>
      </c>
      <c r="O13" s="137" t="s">
        <v>188</v>
      </c>
      <c r="P13" s="137" t="s">
        <v>189</v>
      </c>
      <c r="Q13" s="137" t="s">
        <v>190</v>
      </c>
      <c r="R13" s="137" t="s">
        <v>191</v>
      </c>
      <c r="S13" s="137" t="s">
        <v>192</v>
      </c>
      <c r="T13" s="137" t="s">
        <v>193</v>
      </c>
      <c r="U13" s="137" t="s">
        <v>181</v>
      </c>
      <c r="W13" s="141"/>
      <c r="X13" s="137" t="s">
        <v>182</v>
      </c>
      <c r="Y13" s="137" t="s">
        <v>183</v>
      </c>
      <c r="Z13" s="137" t="s">
        <v>184</v>
      </c>
      <c r="AA13" s="137" t="s">
        <v>182</v>
      </c>
      <c r="AB13" s="137" t="s">
        <v>183</v>
      </c>
      <c r="AC13" s="137" t="s">
        <v>184</v>
      </c>
      <c r="AD13" s="137" t="s">
        <v>185</v>
      </c>
      <c r="AE13" s="137" t="s">
        <v>186</v>
      </c>
      <c r="AF13" s="137" t="s">
        <v>187</v>
      </c>
      <c r="AG13" s="137" t="s">
        <v>185</v>
      </c>
      <c r="AH13" s="137" t="s">
        <v>186</v>
      </c>
      <c r="AI13" s="137" t="s">
        <v>187</v>
      </c>
      <c r="AJ13" s="137" t="s">
        <v>188</v>
      </c>
      <c r="AK13" s="137" t="s">
        <v>189</v>
      </c>
      <c r="AL13" s="137" t="s">
        <v>190</v>
      </c>
      <c r="AM13" s="137" t="s">
        <v>191</v>
      </c>
      <c r="AN13" s="137" t="s">
        <v>192</v>
      </c>
      <c r="AO13" s="137" t="s">
        <v>193</v>
      </c>
      <c r="AP13" s="136" t="s">
        <v>201</v>
      </c>
      <c r="AQ13" s="137" t="s">
        <v>195</v>
      </c>
      <c r="AR13" s="137" t="s">
        <v>186</v>
      </c>
      <c r="AS13" s="137" t="s">
        <v>185</v>
      </c>
      <c r="AT13" s="137" t="s">
        <v>184</v>
      </c>
      <c r="AU13" s="137" t="s">
        <v>182</v>
      </c>
      <c r="AV13" s="139" t="s">
        <v>183</v>
      </c>
      <c r="AW13" s="137" t="s">
        <v>196</v>
      </c>
      <c r="AX13" s="137" t="s">
        <v>192</v>
      </c>
      <c r="AY13" s="137" t="s">
        <v>191</v>
      </c>
      <c r="AZ13" s="137" t="s">
        <v>190</v>
      </c>
      <c r="BA13" s="137" t="s">
        <v>189</v>
      </c>
      <c r="BB13" s="137" t="s">
        <v>188</v>
      </c>
    </row>
    <row r="14" customFormat="false" ht="14.25" hidden="false" customHeight="false" outlineLevel="0" collapsed="false">
      <c r="B14" s="140" t="n">
        <v>7.102273</v>
      </c>
      <c r="C14" s="140" t="s">
        <v>198</v>
      </c>
      <c r="D14" s="140" t="s">
        <v>198</v>
      </c>
      <c r="E14" s="140" t="s">
        <v>198</v>
      </c>
      <c r="F14" s="140" t="s">
        <v>199</v>
      </c>
      <c r="G14" s="140" t="s">
        <v>199</v>
      </c>
      <c r="H14" s="140" t="s">
        <v>199</v>
      </c>
      <c r="I14" s="140" t="s">
        <v>198</v>
      </c>
      <c r="J14" s="140" t="s">
        <v>198</v>
      </c>
      <c r="K14" s="140" t="s">
        <v>198</v>
      </c>
      <c r="L14" s="140" t="s">
        <v>199</v>
      </c>
      <c r="M14" s="140" t="s">
        <v>199</v>
      </c>
      <c r="N14" s="140" t="s">
        <v>199</v>
      </c>
      <c r="O14" s="140"/>
      <c r="P14" s="140"/>
      <c r="Q14" s="140"/>
      <c r="R14" s="140"/>
      <c r="S14" s="140"/>
      <c r="T14" s="140"/>
      <c r="W14" s="141"/>
      <c r="X14" s="140" t="s">
        <v>198</v>
      </c>
      <c r="Y14" s="140" t="s">
        <v>198</v>
      </c>
      <c r="Z14" s="140" t="s">
        <v>198</v>
      </c>
      <c r="AA14" s="140" t="s">
        <v>199</v>
      </c>
      <c r="AB14" s="140" t="s">
        <v>199</v>
      </c>
      <c r="AC14" s="140" t="s">
        <v>199</v>
      </c>
      <c r="AD14" s="140" t="s">
        <v>198</v>
      </c>
      <c r="AE14" s="140" t="s">
        <v>198</v>
      </c>
      <c r="AF14" s="140" t="s">
        <v>198</v>
      </c>
      <c r="AG14" s="140" t="s">
        <v>199</v>
      </c>
      <c r="AH14" s="140" t="s">
        <v>199</v>
      </c>
      <c r="AI14" s="140" t="s">
        <v>199</v>
      </c>
      <c r="AJ14" s="140"/>
      <c r="AK14" s="140"/>
      <c r="AL14" s="140"/>
      <c r="AM14" s="140"/>
      <c r="AN14" s="140"/>
      <c r="AO14" s="140"/>
      <c r="AQ14" s="0" t="n">
        <f aca="false">AI15</f>
        <v>9.4943185464</v>
      </c>
      <c r="AR14" s="0" t="n">
        <f aca="false">AH15</f>
        <v>9.4019889974</v>
      </c>
      <c r="AS14" s="0" t="n">
        <f aca="false">AG15</f>
        <v>9.4417617262</v>
      </c>
      <c r="AT14" s="0" t="n">
        <f aca="false">AC15</f>
        <v>1.4921875573</v>
      </c>
      <c r="AU14" s="0" t="n">
        <f aca="false">AA15</f>
        <v>1.512784149</v>
      </c>
      <c r="AV14" s="0" t="n">
        <f aca="false">AB15</f>
        <v>1.4673296018</v>
      </c>
      <c r="AW14" s="142" t="n">
        <f aca="false">AO15</f>
        <v>37.890626455</v>
      </c>
      <c r="AX14" s="143" t="n">
        <f aca="false">AN15</f>
        <v>36.2066775267</v>
      </c>
      <c r="AY14" s="143" t="n">
        <f aca="false">AM15</f>
        <v>34.715910424</v>
      </c>
      <c r="AZ14" s="143" t="n">
        <f aca="false">AL15</f>
        <v>-10.8757106449</v>
      </c>
      <c r="BA14" s="0" t="n">
        <f aca="false">AK15</f>
        <v>-4.4119319876</v>
      </c>
      <c r="BB14" s="0" t="n">
        <f aca="false">AJ15</f>
        <v>-7.0617900439</v>
      </c>
    </row>
    <row r="15" customFormat="false" ht="14.25" hidden="false" customHeight="false" outlineLevel="0" collapsed="false">
      <c r="B15" s="140"/>
      <c r="C15" s="140" t="n">
        <v>0.5015</v>
      </c>
      <c r="D15" s="140" t="n">
        <v>0.4591</v>
      </c>
      <c r="E15" s="140" t="n">
        <v>0.5779</v>
      </c>
      <c r="F15" s="140" t="n">
        <v>0.213</v>
      </c>
      <c r="G15" s="140" t="n">
        <v>0.2066</v>
      </c>
      <c r="H15" s="140" t="n">
        <v>0.2101</v>
      </c>
      <c r="I15" s="140" t="n">
        <v>1.3471</v>
      </c>
      <c r="J15" s="140" t="n">
        <v>1.3569</v>
      </c>
      <c r="K15" s="140" t="n">
        <v>1.3343</v>
      </c>
      <c r="L15" s="140" t="n">
        <v>1.3294</v>
      </c>
      <c r="M15" s="140" t="n">
        <v>1.3238</v>
      </c>
      <c r="N15" s="140" t="n">
        <v>1.3368</v>
      </c>
      <c r="O15" s="140" t="n">
        <v>-0.9943</v>
      </c>
      <c r="P15" s="140" t="n">
        <v>-0.6212</v>
      </c>
      <c r="Q15" s="140" t="n">
        <v>-1.5313</v>
      </c>
      <c r="R15" s="140" t="n">
        <v>4.888</v>
      </c>
      <c r="S15" s="140" t="n">
        <v>5.0979</v>
      </c>
      <c r="T15" s="140" t="n">
        <v>5.335</v>
      </c>
      <c r="U15" s="0" t="n">
        <f aca="false">B14+B15</f>
        <v>7.102273</v>
      </c>
      <c r="V15" s="144" t="n">
        <v>37500</v>
      </c>
      <c r="W15" s="141" t="n">
        <f aca="false">U15/V15</f>
        <v>0.000189393946666667</v>
      </c>
      <c r="X15" s="0" t="n">
        <f aca="false">C15*U15</f>
        <v>3.5617899095</v>
      </c>
      <c r="Y15" s="0" t="n">
        <f aca="false">D15*U15</f>
        <v>3.2606535343</v>
      </c>
      <c r="Z15" s="0" t="n">
        <f aca="false">E15*U15</f>
        <v>4.1044035667</v>
      </c>
      <c r="AA15" s="0" t="n">
        <f aca="false">F15*U15</f>
        <v>1.512784149</v>
      </c>
      <c r="AB15" s="0" t="n">
        <f aca="false">G15*U15</f>
        <v>1.4673296018</v>
      </c>
      <c r="AC15" s="0" t="n">
        <f aca="false">H15*U15</f>
        <v>1.4921875573</v>
      </c>
      <c r="AD15" s="0" t="n">
        <f aca="false">I15*U15</f>
        <v>9.5674719583</v>
      </c>
      <c r="AE15" s="0" t="n">
        <f aca="false">J15*U15</f>
        <v>9.6370742337</v>
      </c>
      <c r="AF15" s="0" t="n">
        <f aca="false">K15*U15</f>
        <v>9.4765628639</v>
      </c>
      <c r="AG15" s="0" t="n">
        <f aca="false">L15*U15</f>
        <v>9.4417617262</v>
      </c>
      <c r="AH15" s="0" t="n">
        <f aca="false">M15*U15</f>
        <v>9.4019889974</v>
      </c>
      <c r="AI15" s="0" t="n">
        <f aca="false">N15*U15</f>
        <v>9.4943185464</v>
      </c>
      <c r="AJ15" s="0" t="n">
        <f aca="false">O15*U15</f>
        <v>-7.0617900439</v>
      </c>
      <c r="AK15" s="0" t="n">
        <f aca="false">P15*U15</f>
        <v>-4.4119319876</v>
      </c>
      <c r="AL15" s="0" t="n">
        <f aca="false">Q15*U15</f>
        <v>-10.8757106449</v>
      </c>
      <c r="AM15" s="0" t="n">
        <f aca="false">R15*U15</f>
        <v>34.715910424</v>
      </c>
      <c r="AN15" s="0" t="n">
        <f aca="false">S15*U15</f>
        <v>36.2066775267</v>
      </c>
      <c r="AO15" s="0" t="n">
        <f aca="false">T15*U15</f>
        <v>37.890626455</v>
      </c>
      <c r="AQ15" s="0" t="n">
        <f aca="false">AF15</f>
        <v>9.4765628639</v>
      </c>
      <c r="AR15" s="0" t="n">
        <f aca="false">AE15</f>
        <v>9.6370742337</v>
      </c>
      <c r="AS15" s="0" t="n">
        <f aca="false">AD15</f>
        <v>9.5674719583</v>
      </c>
      <c r="AT15" s="0" t="n">
        <f aca="false">Z15</f>
        <v>4.1044035667</v>
      </c>
      <c r="AU15" s="0" t="n">
        <f aca="false">X15</f>
        <v>3.5617899095</v>
      </c>
      <c r="AV15" s="0" t="n">
        <f aca="false">Y15</f>
        <v>3.2606535343</v>
      </c>
      <c r="AW15" s="142"/>
      <c r="AX15" s="143"/>
      <c r="AY15" s="143"/>
      <c r="AZ15" s="143"/>
    </row>
    <row r="16" customFormat="false" ht="14.25" hidden="false" customHeight="false" outlineLevel="0" collapsed="false">
      <c r="W16" s="141"/>
      <c r="AW16" s="142"/>
      <c r="AX16" s="143"/>
      <c r="AY16" s="143"/>
      <c r="AZ16" s="143"/>
    </row>
    <row r="17" customFormat="false" ht="14.25" hidden="false" customHeight="false" outlineLevel="0" collapsed="false">
      <c r="A17" s="136" t="s">
        <v>202</v>
      </c>
      <c r="B17" s="137" t="s">
        <v>181</v>
      </c>
      <c r="C17" s="137" t="s">
        <v>182</v>
      </c>
      <c r="D17" s="137" t="s">
        <v>183</v>
      </c>
      <c r="E17" s="137" t="s">
        <v>184</v>
      </c>
      <c r="F17" s="137" t="s">
        <v>182</v>
      </c>
      <c r="G17" s="137" t="s">
        <v>183</v>
      </c>
      <c r="H17" s="137" t="s">
        <v>184</v>
      </c>
      <c r="I17" s="137" t="s">
        <v>185</v>
      </c>
      <c r="J17" s="137" t="s">
        <v>186</v>
      </c>
      <c r="K17" s="137" t="s">
        <v>187</v>
      </c>
      <c r="L17" s="137" t="s">
        <v>185</v>
      </c>
      <c r="M17" s="137" t="s">
        <v>186</v>
      </c>
      <c r="N17" s="137" t="s">
        <v>187</v>
      </c>
      <c r="O17" s="137" t="s">
        <v>188</v>
      </c>
      <c r="P17" s="137" t="s">
        <v>189</v>
      </c>
      <c r="Q17" s="137" t="s">
        <v>190</v>
      </c>
      <c r="R17" s="137" t="s">
        <v>191</v>
      </c>
      <c r="S17" s="137" t="s">
        <v>192</v>
      </c>
      <c r="T17" s="137" t="s">
        <v>193</v>
      </c>
      <c r="U17" s="137" t="s">
        <v>181</v>
      </c>
      <c r="W17" s="141"/>
      <c r="X17" s="137" t="s">
        <v>182</v>
      </c>
      <c r="Y17" s="137" t="s">
        <v>183</v>
      </c>
      <c r="Z17" s="137" t="s">
        <v>184</v>
      </c>
      <c r="AA17" s="137" t="s">
        <v>182</v>
      </c>
      <c r="AB17" s="137" t="s">
        <v>183</v>
      </c>
      <c r="AC17" s="137" t="s">
        <v>184</v>
      </c>
      <c r="AD17" s="137" t="s">
        <v>185</v>
      </c>
      <c r="AE17" s="137" t="s">
        <v>186</v>
      </c>
      <c r="AF17" s="137" t="s">
        <v>187</v>
      </c>
      <c r="AG17" s="137" t="s">
        <v>185</v>
      </c>
      <c r="AH17" s="137" t="s">
        <v>186</v>
      </c>
      <c r="AI17" s="137" t="s">
        <v>187</v>
      </c>
      <c r="AJ17" s="137" t="s">
        <v>188</v>
      </c>
      <c r="AK17" s="137" t="s">
        <v>189</v>
      </c>
      <c r="AL17" s="137" t="s">
        <v>190</v>
      </c>
      <c r="AM17" s="137" t="s">
        <v>191</v>
      </c>
      <c r="AN17" s="137" t="s">
        <v>192</v>
      </c>
      <c r="AO17" s="137" t="s">
        <v>193</v>
      </c>
      <c r="AP17" s="136" t="s">
        <v>202</v>
      </c>
      <c r="AQ17" s="137" t="s">
        <v>195</v>
      </c>
      <c r="AR17" s="137" t="s">
        <v>186</v>
      </c>
      <c r="AS17" s="137" t="s">
        <v>185</v>
      </c>
      <c r="AT17" s="137" t="s">
        <v>184</v>
      </c>
      <c r="AU17" s="137" t="s">
        <v>182</v>
      </c>
      <c r="AV17" s="139" t="s">
        <v>183</v>
      </c>
      <c r="AW17" s="137" t="s">
        <v>196</v>
      </c>
      <c r="AX17" s="137" t="s">
        <v>192</v>
      </c>
      <c r="AY17" s="137" t="s">
        <v>191</v>
      </c>
      <c r="AZ17" s="137" t="s">
        <v>190</v>
      </c>
      <c r="BA17" s="137" t="s">
        <v>189</v>
      </c>
      <c r="BB17" s="137" t="s">
        <v>188</v>
      </c>
    </row>
    <row r="18" customFormat="false" ht="14.25" hidden="false" customHeight="false" outlineLevel="0" collapsed="false">
      <c r="B18" s="140" t="n">
        <v>5.630682</v>
      </c>
      <c r="C18" s="140" t="s">
        <v>198</v>
      </c>
      <c r="D18" s="140" t="s">
        <v>198</v>
      </c>
      <c r="E18" s="140" t="s">
        <v>198</v>
      </c>
      <c r="F18" s="140" t="s">
        <v>199</v>
      </c>
      <c r="G18" s="140" t="s">
        <v>199</v>
      </c>
      <c r="H18" s="140" t="s">
        <v>199</v>
      </c>
      <c r="I18" s="140" t="s">
        <v>198</v>
      </c>
      <c r="J18" s="140" t="s">
        <v>198</v>
      </c>
      <c r="K18" s="140" t="s">
        <v>198</v>
      </c>
      <c r="L18" s="140" t="s">
        <v>199</v>
      </c>
      <c r="M18" s="140" t="s">
        <v>199</v>
      </c>
      <c r="N18" s="140" t="s">
        <v>199</v>
      </c>
      <c r="O18" s="140"/>
      <c r="P18" s="140"/>
      <c r="Q18" s="140"/>
      <c r="R18" s="140"/>
      <c r="S18" s="140"/>
      <c r="T18" s="140"/>
      <c r="W18" s="141"/>
      <c r="X18" s="140" t="s">
        <v>198</v>
      </c>
      <c r="Y18" s="140" t="s">
        <v>198</v>
      </c>
      <c r="Z18" s="140" t="s">
        <v>198</v>
      </c>
      <c r="AA18" s="140" t="s">
        <v>199</v>
      </c>
      <c r="AB18" s="140" t="s">
        <v>199</v>
      </c>
      <c r="AC18" s="140" t="s">
        <v>199</v>
      </c>
      <c r="AD18" s="140" t="s">
        <v>198</v>
      </c>
      <c r="AE18" s="140" t="s">
        <v>198</v>
      </c>
      <c r="AF18" s="140" t="s">
        <v>198</v>
      </c>
      <c r="AG18" s="140" t="s">
        <v>199</v>
      </c>
      <c r="AH18" s="140" t="s">
        <v>199</v>
      </c>
      <c r="AI18" s="140" t="s">
        <v>199</v>
      </c>
      <c r="AJ18" s="140"/>
      <c r="AK18" s="140"/>
      <c r="AL18" s="140"/>
      <c r="AM18" s="140"/>
      <c r="AN18" s="140"/>
      <c r="AO18" s="140"/>
      <c r="AQ18" s="0" t="n">
        <f aca="false">AI19</f>
        <v>7.5270956976</v>
      </c>
      <c r="AR18" s="0" t="n">
        <f aca="false">AH19</f>
        <v>7.4538968316</v>
      </c>
      <c r="AS18" s="0" t="n">
        <f aca="false">AG19</f>
        <v>7.4854286508</v>
      </c>
      <c r="AT18" s="0" t="n">
        <f aca="false">AC19</f>
        <v>1.1830062882</v>
      </c>
      <c r="AU18" s="0" t="n">
        <f aca="false">AA19</f>
        <v>1.199335266</v>
      </c>
      <c r="AV18" s="0" t="n">
        <f aca="false">AB19</f>
        <v>1.1632989012</v>
      </c>
      <c r="AW18" s="142" t="n">
        <f aca="false">AO19</f>
        <v>30.03968847</v>
      </c>
      <c r="AX18" s="143" t="n">
        <f aca="false">AN19</f>
        <v>28.7046537678</v>
      </c>
      <c r="AY18" s="143" t="n">
        <f aca="false">AM19</f>
        <v>27.522773616</v>
      </c>
      <c r="AZ18" s="143" t="n">
        <f aca="false">AL19</f>
        <v>-8.6222633466</v>
      </c>
      <c r="BA18" s="0" t="n">
        <f aca="false">AK19</f>
        <v>-3.4977796584</v>
      </c>
      <c r="BB18" s="0" t="n">
        <f aca="false">AJ19</f>
        <v>-5.5985871126</v>
      </c>
    </row>
    <row r="19" customFormat="false" ht="14.25" hidden="false" customHeight="false" outlineLevel="0" collapsed="false">
      <c r="B19" s="140"/>
      <c r="C19" s="140" t="n">
        <v>0.5015</v>
      </c>
      <c r="D19" s="140" t="n">
        <v>0.4591</v>
      </c>
      <c r="E19" s="140" t="n">
        <v>0.5779</v>
      </c>
      <c r="F19" s="140" t="n">
        <v>0.213</v>
      </c>
      <c r="G19" s="140" t="n">
        <v>0.2066</v>
      </c>
      <c r="H19" s="140" t="n">
        <v>0.2101</v>
      </c>
      <c r="I19" s="140" t="n">
        <v>1.3471</v>
      </c>
      <c r="J19" s="140" t="n">
        <v>1.3569</v>
      </c>
      <c r="K19" s="140" t="n">
        <v>1.3343</v>
      </c>
      <c r="L19" s="140" t="n">
        <v>1.3294</v>
      </c>
      <c r="M19" s="140" t="n">
        <v>1.3238</v>
      </c>
      <c r="N19" s="140" t="n">
        <v>1.3368</v>
      </c>
      <c r="O19" s="140" t="n">
        <v>-0.9943</v>
      </c>
      <c r="P19" s="140" t="n">
        <v>-0.6212</v>
      </c>
      <c r="Q19" s="140" t="n">
        <v>-1.5313</v>
      </c>
      <c r="R19" s="140" t="n">
        <v>4.888</v>
      </c>
      <c r="S19" s="140" t="n">
        <v>5.0979</v>
      </c>
      <c r="T19" s="140" t="n">
        <v>5.335</v>
      </c>
      <c r="U19" s="0" t="n">
        <f aca="false">B18+B19</f>
        <v>5.630682</v>
      </c>
      <c r="V19" s="144" t="n">
        <v>29730</v>
      </c>
      <c r="W19" s="141" t="n">
        <f aca="false">U19/V19</f>
        <v>0.000189393945509586</v>
      </c>
      <c r="X19" s="0" t="n">
        <f aca="false">C19*U19</f>
        <v>2.823787023</v>
      </c>
      <c r="Y19" s="0" t="n">
        <f aca="false">D19*U19</f>
        <v>2.5850461062</v>
      </c>
      <c r="Z19" s="0" t="n">
        <f aca="false">E19*U19</f>
        <v>3.2539711278</v>
      </c>
      <c r="AA19" s="0" t="n">
        <f aca="false">F19*U19</f>
        <v>1.199335266</v>
      </c>
      <c r="AB19" s="0" t="n">
        <f aca="false">G19*U19</f>
        <v>1.1632989012</v>
      </c>
      <c r="AC19" s="0" t="n">
        <f aca="false">H19*U19</f>
        <v>1.1830062882</v>
      </c>
      <c r="AD19" s="0" t="n">
        <f aca="false">I19*U19</f>
        <v>7.5850917222</v>
      </c>
      <c r="AE19" s="0" t="n">
        <f aca="false">J19*U19</f>
        <v>7.6402724058</v>
      </c>
      <c r="AF19" s="0" t="n">
        <f aca="false">K19*U19</f>
        <v>7.5130189926</v>
      </c>
      <c r="AG19" s="0" t="n">
        <f aca="false">L19*U19</f>
        <v>7.4854286508</v>
      </c>
      <c r="AH19" s="0" t="n">
        <f aca="false">M19*U19</f>
        <v>7.4538968316</v>
      </c>
      <c r="AI19" s="0" t="n">
        <f aca="false">N19*U19</f>
        <v>7.5270956976</v>
      </c>
      <c r="AJ19" s="0" t="n">
        <f aca="false">O19*U19</f>
        <v>-5.5985871126</v>
      </c>
      <c r="AK19" s="0" t="n">
        <f aca="false">P19*U19</f>
        <v>-3.4977796584</v>
      </c>
      <c r="AL19" s="0" t="n">
        <f aca="false">Q19*U19</f>
        <v>-8.6222633466</v>
      </c>
      <c r="AM19" s="0" t="n">
        <f aca="false">R19*U19</f>
        <v>27.522773616</v>
      </c>
      <c r="AN19" s="0" t="n">
        <f aca="false">S19*U19</f>
        <v>28.7046537678</v>
      </c>
      <c r="AO19" s="0" t="n">
        <f aca="false">T19*U19</f>
        <v>30.03968847</v>
      </c>
      <c r="AQ19" s="0" t="n">
        <f aca="false">AF19</f>
        <v>7.5130189926</v>
      </c>
      <c r="AR19" s="0" t="n">
        <f aca="false">AE19</f>
        <v>7.6402724058</v>
      </c>
      <c r="AS19" s="0" t="n">
        <f aca="false">AD19</f>
        <v>7.5850917222</v>
      </c>
      <c r="AT19" s="0" t="n">
        <f aca="false">Z19</f>
        <v>3.2539711278</v>
      </c>
      <c r="AU19" s="0" t="n">
        <f aca="false">X19</f>
        <v>2.823787023</v>
      </c>
      <c r="AV19" s="0" t="n">
        <f aca="false">Y19</f>
        <v>2.5850461062</v>
      </c>
      <c r="AW19" s="142"/>
      <c r="AX19" s="143"/>
      <c r="AY19" s="143"/>
      <c r="AZ19" s="143"/>
    </row>
    <row r="20" customFormat="false" ht="14.25" hidden="false" customHeight="false" outlineLevel="0" collapsed="false">
      <c r="W20" s="141"/>
      <c r="AW20" s="142"/>
      <c r="AX20" s="143"/>
      <c r="AY20" s="143"/>
      <c r="AZ20" s="143"/>
    </row>
    <row r="21" customFormat="false" ht="14.25" hidden="false" customHeight="false" outlineLevel="0" collapsed="false">
      <c r="A21" s="136" t="s">
        <v>203</v>
      </c>
      <c r="B21" s="137" t="s">
        <v>181</v>
      </c>
      <c r="C21" s="137" t="s">
        <v>182</v>
      </c>
      <c r="D21" s="137" t="s">
        <v>183</v>
      </c>
      <c r="E21" s="137" t="s">
        <v>184</v>
      </c>
      <c r="F21" s="137" t="s">
        <v>182</v>
      </c>
      <c r="G21" s="137" t="s">
        <v>183</v>
      </c>
      <c r="H21" s="137" t="s">
        <v>184</v>
      </c>
      <c r="I21" s="137" t="s">
        <v>185</v>
      </c>
      <c r="J21" s="137" t="s">
        <v>186</v>
      </c>
      <c r="K21" s="137" t="s">
        <v>187</v>
      </c>
      <c r="L21" s="137" t="s">
        <v>185</v>
      </c>
      <c r="M21" s="137" t="s">
        <v>186</v>
      </c>
      <c r="N21" s="137" t="s">
        <v>187</v>
      </c>
      <c r="O21" s="137" t="s">
        <v>188</v>
      </c>
      <c r="P21" s="137" t="s">
        <v>189</v>
      </c>
      <c r="Q21" s="137" t="s">
        <v>190</v>
      </c>
      <c r="R21" s="137" t="s">
        <v>191</v>
      </c>
      <c r="S21" s="137" t="s">
        <v>192</v>
      </c>
      <c r="T21" s="137" t="s">
        <v>193</v>
      </c>
      <c r="U21" s="137" t="s">
        <v>181</v>
      </c>
      <c r="W21" s="141"/>
      <c r="X21" s="137" t="s">
        <v>182</v>
      </c>
      <c r="Y21" s="137" t="s">
        <v>183</v>
      </c>
      <c r="Z21" s="137" t="s">
        <v>184</v>
      </c>
      <c r="AA21" s="137" t="s">
        <v>182</v>
      </c>
      <c r="AB21" s="137" t="s">
        <v>183</v>
      </c>
      <c r="AC21" s="137" t="s">
        <v>184</v>
      </c>
      <c r="AD21" s="137" t="s">
        <v>185</v>
      </c>
      <c r="AE21" s="137" t="s">
        <v>186</v>
      </c>
      <c r="AF21" s="137" t="s">
        <v>187</v>
      </c>
      <c r="AG21" s="137" t="s">
        <v>185</v>
      </c>
      <c r="AH21" s="137" t="s">
        <v>186</v>
      </c>
      <c r="AI21" s="137" t="s">
        <v>187</v>
      </c>
      <c r="AJ21" s="137" t="s">
        <v>188</v>
      </c>
      <c r="AK21" s="137" t="s">
        <v>189</v>
      </c>
      <c r="AL21" s="137" t="s">
        <v>190</v>
      </c>
      <c r="AM21" s="137" t="s">
        <v>191</v>
      </c>
      <c r="AN21" s="137" t="s">
        <v>192</v>
      </c>
      <c r="AO21" s="137" t="s">
        <v>193</v>
      </c>
      <c r="AP21" s="136" t="s">
        <v>203</v>
      </c>
      <c r="AQ21" s="137" t="s">
        <v>195</v>
      </c>
      <c r="AR21" s="137" t="s">
        <v>186</v>
      </c>
      <c r="AS21" s="137" t="s">
        <v>185</v>
      </c>
      <c r="AT21" s="137" t="s">
        <v>184</v>
      </c>
      <c r="AU21" s="137" t="s">
        <v>182</v>
      </c>
      <c r="AV21" s="139" t="s">
        <v>183</v>
      </c>
      <c r="AW21" s="137" t="s">
        <v>196</v>
      </c>
      <c r="AX21" s="137" t="s">
        <v>192</v>
      </c>
      <c r="AY21" s="137" t="s">
        <v>191</v>
      </c>
      <c r="AZ21" s="137" t="s">
        <v>190</v>
      </c>
      <c r="BA21" s="137" t="s">
        <v>189</v>
      </c>
      <c r="BB21" s="137" t="s">
        <v>188</v>
      </c>
    </row>
    <row r="22" customFormat="false" ht="14.25" hidden="false" customHeight="false" outlineLevel="0" collapsed="false">
      <c r="B22" s="140" t="n">
        <v>2</v>
      </c>
      <c r="C22" s="140" t="s">
        <v>198</v>
      </c>
      <c r="D22" s="140" t="s">
        <v>198</v>
      </c>
      <c r="E22" s="140" t="s">
        <v>198</v>
      </c>
      <c r="F22" s="140" t="s">
        <v>199</v>
      </c>
      <c r="G22" s="140" t="s">
        <v>199</v>
      </c>
      <c r="H22" s="140" t="s">
        <v>199</v>
      </c>
      <c r="I22" s="140" t="s">
        <v>198</v>
      </c>
      <c r="J22" s="140" t="s">
        <v>198</v>
      </c>
      <c r="K22" s="140" t="s">
        <v>198</v>
      </c>
      <c r="L22" s="140" t="s">
        <v>199</v>
      </c>
      <c r="M22" s="140" t="s">
        <v>199</v>
      </c>
      <c r="N22" s="140" t="s">
        <v>199</v>
      </c>
      <c r="O22" s="140"/>
      <c r="P22" s="140"/>
      <c r="Q22" s="140"/>
      <c r="R22" s="140"/>
      <c r="S22" s="140"/>
      <c r="T22" s="140"/>
      <c r="W22" s="141"/>
      <c r="X22" s="140" t="s">
        <v>198</v>
      </c>
      <c r="Y22" s="140" t="s">
        <v>198</v>
      </c>
      <c r="Z22" s="140" t="s">
        <v>198</v>
      </c>
      <c r="AA22" s="140" t="s">
        <v>199</v>
      </c>
      <c r="AB22" s="140" t="s">
        <v>199</v>
      </c>
      <c r="AC22" s="140" t="s">
        <v>199</v>
      </c>
      <c r="AD22" s="140" t="s">
        <v>198</v>
      </c>
      <c r="AE22" s="140" t="s">
        <v>198</v>
      </c>
      <c r="AF22" s="140" t="s">
        <v>198</v>
      </c>
      <c r="AG22" s="140" t="s">
        <v>199</v>
      </c>
      <c r="AH22" s="140" t="s">
        <v>199</v>
      </c>
      <c r="AI22" s="140" t="s">
        <v>199</v>
      </c>
      <c r="AJ22" s="140"/>
      <c r="AK22" s="140"/>
      <c r="AL22" s="140"/>
      <c r="AM22" s="140"/>
      <c r="AN22" s="140"/>
      <c r="AO22" s="140"/>
      <c r="AQ22" s="0" t="n">
        <f aca="false">AI23</f>
        <v>2.6736</v>
      </c>
      <c r="AR22" s="0" t="n">
        <f aca="false">AH23</f>
        <v>2.6476</v>
      </c>
      <c r="AS22" s="0" t="n">
        <f aca="false">AG23</f>
        <v>2.6588</v>
      </c>
      <c r="AT22" s="0" t="n">
        <f aca="false">AC23</f>
        <v>0.4202</v>
      </c>
      <c r="AU22" s="0" t="n">
        <f aca="false">AA23</f>
        <v>0.426</v>
      </c>
      <c r="AV22" s="0" t="n">
        <f aca="false">AB23</f>
        <v>0.4132</v>
      </c>
      <c r="AW22" s="142" t="n">
        <f aca="false">AO23</f>
        <v>10.67</v>
      </c>
      <c r="AX22" s="143" t="n">
        <f aca="false">AN23</f>
        <v>10.1958</v>
      </c>
      <c r="AY22" s="143" t="n">
        <f aca="false">AM23</f>
        <v>9.776</v>
      </c>
      <c r="AZ22" s="143" t="n">
        <f aca="false">AL23</f>
        <v>-3.0626</v>
      </c>
      <c r="BA22" s="0" t="n">
        <f aca="false">AK23</f>
        <v>-1.2424</v>
      </c>
      <c r="BB22" s="0" t="n">
        <f aca="false">AJ23</f>
        <v>-1.9886</v>
      </c>
    </row>
    <row r="23" customFormat="false" ht="14.25" hidden="false" customHeight="false" outlineLevel="0" collapsed="false">
      <c r="B23" s="140"/>
      <c r="C23" s="140" t="n">
        <v>0.5015</v>
      </c>
      <c r="D23" s="140" t="n">
        <v>0.4591</v>
      </c>
      <c r="E23" s="140" t="n">
        <v>0.5779</v>
      </c>
      <c r="F23" s="140" t="n">
        <v>0.213</v>
      </c>
      <c r="G23" s="140" t="n">
        <v>0.2066</v>
      </c>
      <c r="H23" s="140" t="n">
        <v>0.2101</v>
      </c>
      <c r="I23" s="140" t="n">
        <v>1.3471</v>
      </c>
      <c r="J23" s="140" t="n">
        <v>1.3569</v>
      </c>
      <c r="K23" s="140" t="n">
        <v>1.3343</v>
      </c>
      <c r="L23" s="140" t="n">
        <v>1.3294</v>
      </c>
      <c r="M23" s="140" t="n">
        <v>1.3238</v>
      </c>
      <c r="N23" s="140" t="n">
        <v>1.3368</v>
      </c>
      <c r="O23" s="140" t="n">
        <v>-0.9943</v>
      </c>
      <c r="P23" s="140" t="n">
        <v>-0.6212</v>
      </c>
      <c r="Q23" s="140" t="n">
        <v>-1.5313</v>
      </c>
      <c r="R23" s="140" t="n">
        <v>4.888</v>
      </c>
      <c r="S23" s="140" t="n">
        <v>5.0979</v>
      </c>
      <c r="T23" s="140" t="n">
        <v>5.335</v>
      </c>
      <c r="U23" s="0" t="n">
        <f aca="false">B22+B23</f>
        <v>2</v>
      </c>
      <c r="V23" s="144" t="n">
        <v>10560</v>
      </c>
      <c r="W23" s="141" t="n">
        <f aca="false">U23/V23</f>
        <v>0.000189393939393939</v>
      </c>
      <c r="X23" s="0" t="n">
        <f aca="false">C23*U23</f>
        <v>1.003</v>
      </c>
      <c r="Y23" s="0" t="n">
        <f aca="false">D23*U23</f>
        <v>0.9182</v>
      </c>
      <c r="Z23" s="0" t="n">
        <f aca="false">E23*U23</f>
        <v>1.1558</v>
      </c>
      <c r="AA23" s="0" t="n">
        <f aca="false">F23*U23</f>
        <v>0.426</v>
      </c>
      <c r="AB23" s="0" t="n">
        <f aca="false">G23*U23</f>
        <v>0.4132</v>
      </c>
      <c r="AC23" s="0" t="n">
        <f aca="false">H23*U23</f>
        <v>0.4202</v>
      </c>
      <c r="AD23" s="0" t="n">
        <f aca="false">I23*U23</f>
        <v>2.6942</v>
      </c>
      <c r="AE23" s="0" t="n">
        <f aca="false">J23*U23</f>
        <v>2.7138</v>
      </c>
      <c r="AF23" s="0" t="n">
        <f aca="false">K23*U23</f>
        <v>2.6686</v>
      </c>
      <c r="AG23" s="0" t="n">
        <f aca="false">L23*U23</f>
        <v>2.6588</v>
      </c>
      <c r="AH23" s="0" t="n">
        <f aca="false">M23*U23</f>
        <v>2.6476</v>
      </c>
      <c r="AI23" s="0" t="n">
        <f aca="false">N23*U23</f>
        <v>2.6736</v>
      </c>
      <c r="AJ23" s="0" t="n">
        <f aca="false">O23*U23</f>
        <v>-1.9886</v>
      </c>
      <c r="AK23" s="0" t="n">
        <f aca="false">P23*U23</f>
        <v>-1.2424</v>
      </c>
      <c r="AL23" s="0" t="n">
        <f aca="false">Q23*U23</f>
        <v>-3.0626</v>
      </c>
      <c r="AM23" s="0" t="n">
        <f aca="false">R23*U23</f>
        <v>9.776</v>
      </c>
      <c r="AN23" s="0" t="n">
        <f aca="false">S23*U23</f>
        <v>10.1958</v>
      </c>
      <c r="AO23" s="0" t="n">
        <f aca="false">T23*U23</f>
        <v>10.67</v>
      </c>
      <c r="AQ23" s="0" t="n">
        <f aca="false">AF23</f>
        <v>2.6686</v>
      </c>
      <c r="AR23" s="0" t="n">
        <f aca="false">AE23</f>
        <v>2.7138</v>
      </c>
      <c r="AS23" s="0" t="n">
        <f aca="false">AD23</f>
        <v>2.6942</v>
      </c>
      <c r="AT23" s="0" t="n">
        <f aca="false">Z23</f>
        <v>1.1558</v>
      </c>
      <c r="AU23" s="0" t="n">
        <f aca="false">X23</f>
        <v>1.003</v>
      </c>
      <c r="AV23" s="0" t="n">
        <f aca="false">Y23</f>
        <v>0.9182</v>
      </c>
      <c r="AW23" s="142"/>
      <c r="AX23" s="143"/>
      <c r="AY23" s="143"/>
      <c r="AZ23" s="143"/>
    </row>
    <row r="24" customFormat="false" ht="14.25" hidden="false" customHeight="false" outlineLevel="0" collapsed="false">
      <c r="W24" s="141"/>
      <c r="Y24" s="146"/>
      <c r="Z24" s="146"/>
      <c r="AA24" s="143"/>
      <c r="AW24" s="142"/>
      <c r="AX24" s="143"/>
      <c r="AY24" s="143"/>
      <c r="AZ24" s="143"/>
    </row>
    <row r="25" customFormat="false" ht="14.25" hidden="false" customHeight="false" outlineLevel="0" collapsed="false">
      <c r="A25" s="147" t="s">
        <v>204</v>
      </c>
      <c r="B25" s="137" t="s">
        <v>181</v>
      </c>
      <c r="C25" s="137" t="s">
        <v>182</v>
      </c>
      <c r="D25" s="137" t="s">
        <v>183</v>
      </c>
      <c r="E25" s="137" t="s">
        <v>184</v>
      </c>
      <c r="F25" s="137" t="s">
        <v>182</v>
      </c>
      <c r="G25" s="137" t="s">
        <v>183</v>
      </c>
      <c r="H25" s="137" t="s">
        <v>184</v>
      </c>
      <c r="I25" s="137" t="s">
        <v>185</v>
      </c>
      <c r="J25" s="137" t="s">
        <v>186</v>
      </c>
      <c r="K25" s="137" t="s">
        <v>187</v>
      </c>
      <c r="L25" s="137" t="s">
        <v>185</v>
      </c>
      <c r="M25" s="137" t="s">
        <v>186</v>
      </c>
      <c r="N25" s="137" t="s">
        <v>187</v>
      </c>
      <c r="O25" s="137" t="s">
        <v>188</v>
      </c>
      <c r="P25" s="137" t="s">
        <v>189</v>
      </c>
      <c r="Q25" s="137" t="s">
        <v>190</v>
      </c>
      <c r="R25" s="137" t="s">
        <v>191</v>
      </c>
      <c r="S25" s="137" t="s">
        <v>192</v>
      </c>
      <c r="T25" s="137" t="s">
        <v>193</v>
      </c>
      <c r="U25" s="137" t="s">
        <v>181</v>
      </c>
      <c r="W25" s="141"/>
      <c r="X25" s="137" t="s">
        <v>182</v>
      </c>
      <c r="Y25" s="137" t="s">
        <v>183</v>
      </c>
      <c r="Z25" s="137" t="s">
        <v>184</v>
      </c>
      <c r="AA25" s="137" t="s">
        <v>182</v>
      </c>
      <c r="AB25" s="137" t="s">
        <v>183</v>
      </c>
      <c r="AC25" s="137" t="s">
        <v>184</v>
      </c>
      <c r="AD25" s="137" t="s">
        <v>185</v>
      </c>
      <c r="AE25" s="137" t="s">
        <v>186</v>
      </c>
      <c r="AF25" s="137" t="s">
        <v>187</v>
      </c>
      <c r="AG25" s="137" t="s">
        <v>185</v>
      </c>
      <c r="AH25" s="137" t="s">
        <v>186</v>
      </c>
      <c r="AI25" s="137" t="s">
        <v>187</v>
      </c>
      <c r="AJ25" s="137" t="s">
        <v>188</v>
      </c>
      <c r="AK25" s="137" t="s">
        <v>189</v>
      </c>
      <c r="AL25" s="137" t="s">
        <v>190</v>
      </c>
      <c r="AM25" s="137" t="s">
        <v>191</v>
      </c>
      <c r="AN25" s="137" t="s">
        <v>192</v>
      </c>
      <c r="AO25" s="137" t="s">
        <v>193</v>
      </c>
      <c r="AP25" s="147" t="s">
        <v>204</v>
      </c>
      <c r="AQ25" s="137" t="s">
        <v>195</v>
      </c>
      <c r="AR25" s="137" t="s">
        <v>186</v>
      </c>
      <c r="AS25" s="137" t="s">
        <v>185</v>
      </c>
      <c r="AT25" s="137" t="s">
        <v>184</v>
      </c>
      <c r="AU25" s="137" t="s">
        <v>182</v>
      </c>
      <c r="AV25" s="139" t="s">
        <v>183</v>
      </c>
      <c r="AW25" s="137" t="s">
        <v>196</v>
      </c>
      <c r="AX25" s="137" t="s">
        <v>192</v>
      </c>
      <c r="AY25" s="137" t="s">
        <v>191</v>
      </c>
      <c r="AZ25" s="137" t="s">
        <v>190</v>
      </c>
      <c r="BA25" s="137" t="s">
        <v>189</v>
      </c>
      <c r="BB25" s="137" t="s">
        <v>188</v>
      </c>
    </row>
    <row r="26" customFormat="false" ht="14.25" hidden="false" customHeight="false" outlineLevel="0" collapsed="false">
      <c r="A26" s="0" t="s">
        <v>197</v>
      </c>
      <c r="B26" s="140" t="n">
        <v>0.001894</v>
      </c>
      <c r="C26" s="140" t="s">
        <v>198</v>
      </c>
      <c r="D26" s="140" t="s">
        <v>198</v>
      </c>
      <c r="E26" s="140" t="s">
        <v>198</v>
      </c>
      <c r="F26" s="140" t="s">
        <v>199</v>
      </c>
      <c r="G26" s="140" t="s">
        <v>199</v>
      </c>
      <c r="H26" s="140" t="s">
        <v>199</v>
      </c>
      <c r="I26" s="140" t="s">
        <v>198</v>
      </c>
      <c r="J26" s="140" t="s">
        <v>198</v>
      </c>
      <c r="K26" s="140" t="s">
        <v>198</v>
      </c>
      <c r="L26" s="140" t="s">
        <v>199</v>
      </c>
      <c r="M26" s="140" t="s">
        <v>199</v>
      </c>
      <c r="N26" s="140" t="s">
        <v>199</v>
      </c>
      <c r="O26" s="140"/>
      <c r="P26" s="140"/>
      <c r="Q26" s="140"/>
      <c r="R26" s="140"/>
      <c r="S26" s="140"/>
      <c r="T26" s="140"/>
      <c r="W26" s="141"/>
      <c r="X26" s="140" t="s">
        <v>198</v>
      </c>
      <c r="Y26" s="140" t="s">
        <v>198</v>
      </c>
      <c r="Z26" s="140" t="s">
        <v>198</v>
      </c>
      <c r="AA26" s="140" t="s">
        <v>199</v>
      </c>
      <c r="AB26" s="140" t="s">
        <v>199</v>
      </c>
      <c r="AC26" s="140" t="s">
        <v>199</v>
      </c>
      <c r="AD26" s="140" t="s">
        <v>198</v>
      </c>
      <c r="AE26" s="140" t="s">
        <v>198</v>
      </c>
      <c r="AF26" s="140" t="s">
        <v>198</v>
      </c>
      <c r="AG26" s="140" t="s">
        <v>199</v>
      </c>
      <c r="AH26" s="140" t="s">
        <v>199</v>
      </c>
      <c r="AI26" s="140" t="s">
        <v>199</v>
      </c>
      <c r="AJ26" s="140"/>
      <c r="AK26" s="140"/>
      <c r="AL26" s="140"/>
      <c r="AM26" s="140"/>
      <c r="AN26" s="140"/>
      <c r="AO26" s="140"/>
      <c r="AQ26" s="0" t="n">
        <f aca="false">AI27</f>
        <v>0.00365542</v>
      </c>
      <c r="AR26" s="0" t="n">
        <f aca="false">AH27</f>
        <v>0.0036283358</v>
      </c>
      <c r="AS26" s="0" t="n">
        <f aca="false">AG27</f>
        <v>0.0036400786</v>
      </c>
      <c r="AT26" s="0" t="n">
        <f aca="false">AC27</f>
        <v>0.0004407338</v>
      </c>
      <c r="AU26" s="0" t="n">
        <f aca="false">AA27</f>
        <v>0.0004467946</v>
      </c>
      <c r="AV26" s="0" t="n">
        <f aca="false">AB27</f>
        <v>0.0004333472</v>
      </c>
      <c r="AW26" s="142" t="n">
        <f aca="false">AO27</f>
        <v>0.0096986058</v>
      </c>
      <c r="AX26" s="143" t="n">
        <f aca="false">AN27</f>
        <v>0.009291017</v>
      </c>
      <c r="AY26" s="143" t="n">
        <f aca="false">AM27</f>
        <v>0.0089309676</v>
      </c>
      <c r="AZ26" s="143" t="n">
        <f aca="false">AL27</f>
        <v>-0.0027205416</v>
      </c>
      <c r="BA26" s="0" t="n">
        <f aca="false">AK27</f>
        <v>-0.0011271194</v>
      </c>
      <c r="BB26" s="0" t="n">
        <f aca="false">AJ27</f>
        <v>-0.0017807388</v>
      </c>
    </row>
    <row r="27" customFormat="false" ht="14.25" hidden="false" customHeight="false" outlineLevel="0" collapsed="false">
      <c r="B27" s="140"/>
      <c r="C27" s="140" t="n">
        <v>0.5691</v>
      </c>
      <c r="D27" s="140" t="n">
        <v>0.5238</v>
      </c>
      <c r="E27" s="140" t="n">
        <v>0.6442</v>
      </c>
      <c r="F27" s="140" t="n">
        <v>0.2359</v>
      </c>
      <c r="G27" s="140" t="n">
        <v>0.2288</v>
      </c>
      <c r="H27" s="140" t="n">
        <v>0.2327</v>
      </c>
      <c r="I27" s="140" t="n">
        <v>1.4209</v>
      </c>
      <c r="J27" s="140" t="n">
        <v>1.4281</v>
      </c>
      <c r="K27" s="140" t="n">
        <v>1.4115</v>
      </c>
      <c r="L27" s="140" t="n">
        <v>1.9219</v>
      </c>
      <c r="M27" s="140" t="n">
        <v>1.9157</v>
      </c>
      <c r="N27" s="140" t="n">
        <v>1.93</v>
      </c>
      <c r="O27" s="140" t="n">
        <v>-0.9402</v>
      </c>
      <c r="P27" s="140" t="n">
        <v>-0.5951</v>
      </c>
      <c r="Q27" s="140" t="n">
        <v>-1.4364</v>
      </c>
      <c r="R27" s="140" t="n">
        <v>4.7154</v>
      </c>
      <c r="S27" s="140" t="n">
        <v>4.9055</v>
      </c>
      <c r="T27" s="140" t="n">
        <v>5.1207</v>
      </c>
      <c r="U27" s="0" t="n">
        <f aca="false">B26+B27</f>
        <v>0.001894</v>
      </c>
      <c r="V27" s="144" t="n">
        <v>10</v>
      </c>
      <c r="W27" s="141" t="n">
        <f aca="false">U27/V27</f>
        <v>0.0001894</v>
      </c>
      <c r="X27" s="0" t="n">
        <f aca="false">C27*U27</f>
        <v>0.0010778754</v>
      </c>
      <c r="Y27" s="0" t="n">
        <f aca="false">D27*U27</f>
        <v>0.0009920772</v>
      </c>
      <c r="Z27" s="0" t="n">
        <f aca="false">E27*U27</f>
        <v>0.0012201148</v>
      </c>
      <c r="AA27" s="0" t="n">
        <f aca="false">F27*U27</f>
        <v>0.0004467946</v>
      </c>
      <c r="AB27" s="0" t="n">
        <f aca="false">G27*U27</f>
        <v>0.0004333472</v>
      </c>
      <c r="AC27" s="0" t="n">
        <f aca="false">H27*U27</f>
        <v>0.0004407338</v>
      </c>
      <c r="AD27" s="0" t="n">
        <f aca="false">I27*U27</f>
        <v>0.0026911846</v>
      </c>
      <c r="AE27" s="0" t="n">
        <f aca="false">J27*U27</f>
        <v>0.0027048214</v>
      </c>
      <c r="AF27" s="0" t="n">
        <f aca="false">K27*U27</f>
        <v>0.002673381</v>
      </c>
      <c r="AG27" s="0" t="n">
        <f aca="false">L27*U27</f>
        <v>0.0036400786</v>
      </c>
      <c r="AH27" s="0" t="n">
        <f aca="false">M27*U27</f>
        <v>0.0036283358</v>
      </c>
      <c r="AI27" s="0" t="n">
        <f aca="false">N27*U27</f>
        <v>0.00365542</v>
      </c>
      <c r="AJ27" s="0" t="n">
        <f aca="false">O27*U27</f>
        <v>-0.0017807388</v>
      </c>
      <c r="AK27" s="0" t="n">
        <f aca="false">P27*U27</f>
        <v>-0.0011271194</v>
      </c>
      <c r="AL27" s="0" t="n">
        <f aca="false">Q27*U27</f>
        <v>-0.0027205416</v>
      </c>
      <c r="AM27" s="0" t="n">
        <f aca="false">R27*U27</f>
        <v>0.0089309676</v>
      </c>
      <c r="AN27" s="0" t="n">
        <f aca="false">S27*U27</f>
        <v>0.009291017</v>
      </c>
      <c r="AO27" s="0" t="n">
        <f aca="false">T27*U27</f>
        <v>0.0096986058</v>
      </c>
      <c r="AQ27" s="0" t="n">
        <f aca="false">AF27</f>
        <v>0.002673381</v>
      </c>
      <c r="AR27" s="0" t="n">
        <f aca="false">AE27</f>
        <v>0.0027048214</v>
      </c>
      <c r="AS27" s="0" t="n">
        <f aca="false">AD27</f>
        <v>0.0026911846</v>
      </c>
      <c r="AT27" s="0" t="n">
        <f aca="false">Z27</f>
        <v>0.0012201148</v>
      </c>
      <c r="AU27" s="0" t="n">
        <f aca="false">X27</f>
        <v>0.0010778754</v>
      </c>
      <c r="AV27" s="0" t="n">
        <f aca="false">Y27</f>
        <v>0.0009920772</v>
      </c>
      <c r="AW27" s="142"/>
      <c r="AX27" s="143"/>
      <c r="AY27" s="143"/>
      <c r="AZ27" s="143"/>
    </row>
    <row r="28" customFormat="false" ht="14.25" hidden="false" customHeight="false" outlineLevel="0" collapsed="false">
      <c r="W28" s="141"/>
      <c r="Y28" s="146"/>
      <c r="Z28" s="146"/>
      <c r="AA28" s="143"/>
      <c r="AW28" s="142"/>
      <c r="AX28" s="143"/>
      <c r="AY28" s="143"/>
      <c r="AZ28" s="143"/>
    </row>
    <row r="29" customFormat="false" ht="14.25" hidden="false" customHeight="false" outlineLevel="0" collapsed="false">
      <c r="A29" s="147" t="s">
        <v>205</v>
      </c>
      <c r="B29" s="137" t="s">
        <v>181</v>
      </c>
      <c r="C29" s="137" t="s">
        <v>182</v>
      </c>
      <c r="D29" s="137" t="s">
        <v>183</v>
      </c>
      <c r="E29" s="137" t="s">
        <v>184</v>
      </c>
      <c r="F29" s="137" t="s">
        <v>182</v>
      </c>
      <c r="G29" s="137" t="s">
        <v>183</v>
      </c>
      <c r="H29" s="137" t="s">
        <v>184</v>
      </c>
      <c r="I29" s="137" t="s">
        <v>185</v>
      </c>
      <c r="J29" s="137" t="s">
        <v>186</v>
      </c>
      <c r="K29" s="137" t="s">
        <v>187</v>
      </c>
      <c r="L29" s="137" t="s">
        <v>185</v>
      </c>
      <c r="M29" s="137" t="s">
        <v>186</v>
      </c>
      <c r="N29" s="137" t="s">
        <v>187</v>
      </c>
      <c r="O29" s="137" t="s">
        <v>188</v>
      </c>
      <c r="P29" s="137" t="s">
        <v>189</v>
      </c>
      <c r="Q29" s="137" t="s">
        <v>190</v>
      </c>
      <c r="R29" s="137" t="s">
        <v>191</v>
      </c>
      <c r="S29" s="137" t="s">
        <v>192</v>
      </c>
      <c r="T29" s="137" t="s">
        <v>193</v>
      </c>
      <c r="U29" s="137" t="s">
        <v>181</v>
      </c>
      <c r="W29" s="141"/>
      <c r="X29" s="137" t="s">
        <v>182</v>
      </c>
      <c r="Y29" s="137" t="s">
        <v>183</v>
      </c>
      <c r="Z29" s="137" t="s">
        <v>184</v>
      </c>
      <c r="AA29" s="137" t="s">
        <v>182</v>
      </c>
      <c r="AB29" s="137" t="s">
        <v>183</v>
      </c>
      <c r="AC29" s="137" t="s">
        <v>184</v>
      </c>
      <c r="AD29" s="137" t="s">
        <v>185</v>
      </c>
      <c r="AE29" s="137" t="s">
        <v>186</v>
      </c>
      <c r="AF29" s="137" t="s">
        <v>187</v>
      </c>
      <c r="AG29" s="137" t="s">
        <v>185</v>
      </c>
      <c r="AH29" s="137" t="s">
        <v>186</v>
      </c>
      <c r="AI29" s="137" t="s">
        <v>187</v>
      </c>
      <c r="AJ29" s="137" t="s">
        <v>188</v>
      </c>
      <c r="AK29" s="137" t="s">
        <v>189</v>
      </c>
      <c r="AL29" s="137" t="s">
        <v>190</v>
      </c>
      <c r="AM29" s="137" t="s">
        <v>191</v>
      </c>
      <c r="AN29" s="137" t="s">
        <v>192</v>
      </c>
      <c r="AO29" s="137" t="s">
        <v>193</v>
      </c>
      <c r="AP29" s="147" t="s">
        <v>205</v>
      </c>
      <c r="AQ29" s="137" t="s">
        <v>195</v>
      </c>
      <c r="AR29" s="137" t="s">
        <v>186</v>
      </c>
      <c r="AS29" s="137" t="s">
        <v>185</v>
      </c>
      <c r="AT29" s="137" t="s">
        <v>184</v>
      </c>
      <c r="AU29" s="137" t="s">
        <v>182</v>
      </c>
      <c r="AV29" s="139" t="s">
        <v>183</v>
      </c>
      <c r="AW29" s="137" t="s">
        <v>196</v>
      </c>
      <c r="AX29" s="137" t="s">
        <v>192</v>
      </c>
      <c r="AY29" s="137" t="s">
        <v>191</v>
      </c>
      <c r="AZ29" s="137" t="s">
        <v>190</v>
      </c>
      <c r="BA29" s="137" t="s">
        <v>189</v>
      </c>
      <c r="BB29" s="137" t="s">
        <v>188</v>
      </c>
    </row>
    <row r="30" customFormat="false" ht="14.25" hidden="false" customHeight="false" outlineLevel="0" collapsed="false">
      <c r="B30" s="140" t="n">
        <v>0.058712</v>
      </c>
      <c r="C30" s="140" t="s">
        <v>198</v>
      </c>
      <c r="D30" s="140" t="s">
        <v>198</v>
      </c>
      <c r="E30" s="140" t="s">
        <v>198</v>
      </c>
      <c r="F30" s="140" t="s">
        <v>199</v>
      </c>
      <c r="G30" s="140" t="s">
        <v>199</v>
      </c>
      <c r="H30" s="140" t="s">
        <v>199</v>
      </c>
      <c r="I30" s="140" t="s">
        <v>198</v>
      </c>
      <c r="J30" s="140" t="s">
        <v>198</v>
      </c>
      <c r="K30" s="140" t="s">
        <v>198</v>
      </c>
      <c r="L30" s="140" t="s">
        <v>199</v>
      </c>
      <c r="M30" s="140" t="s">
        <v>199</v>
      </c>
      <c r="N30" s="140" t="s">
        <v>199</v>
      </c>
      <c r="O30" s="140"/>
      <c r="P30" s="140"/>
      <c r="Q30" s="140"/>
      <c r="R30" s="140"/>
      <c r="S30" s="140"/>
      <c r="T30" s="140"/>
      <c r="W30" s="141"/>
      <c r="X30" s="140" t="s">
        <v>198</v>
      </c>
      <c r="Y30" s="140" t="s">
        <v>198</v>
      </c>
      <c r="Z30" s="140" t="s">
        <v>198</v>
      </c>
      <c r="AA30" s="140" t="s">
        <v>199</v>
      </c>
      <c r="AB30" s="140" t="s">
        <v>199</v>
      </c>
      <c r="AC30" s="140" t="s">
        <v>199</v>
      </c>
      <c r="AD30" s="140" t="s">
        <v>198</v>
      </c>
      <c r="AE30" s="140" t="s">
        <v>198</v>
      </c>
      <c r="AF30" s="140" t="s">
        <v>198</v>
      </c>
      <c r="AG30" s="140" t="s">
        <v>199</v>
      </c>
      <c r="AH30" s="140" t="s">
        <v>199</v>
      </c>
      <c r="AI30" s="140" t="s">
        <v>199</v>
      </c>
      <c r="AJ30" s="140"/>
      <c r="AK30" s="140"/>
      <c r="AL30" s="140"/>
      <c r="AM30" s="140"/>
      <c r="AN30" s="140"/>
      <c r="AO30" s="140"/>
      <c r="AQ30" s="0" t="n">
        <f aca="false">AI31</f>
        <v>0.11331416</v>
      </c>
      <c r="AR30" s="0" t="n">
        <f aca="false">AH31</f>
        <v>0.1124745784</v>
      </c>
      <c r="AS30" s="0" t="n">
        <f aca="false">AG31</f>
        <v>0.1128385928</v>
      </c>
      <c r="AT30" s="0" t="n">
        <f aca="false">AC31</f>
        <v>0.0136622824</v>
      </c>
      <c r="AU30" s="0" t="n">
        <f aca="false">AA31</f>
        <v>0.0138501608</v>
      </c>
      <c r="AV30" s="0" t="n">
        <f aca="false">AB31</f>
        <v>0.0134333056</v>
      </c>
      <c r="AW30" s="142" t="n">
        <f aca="false">AO31</f>
        <v>0.3006465384</v>
      </c>
      <c r="AX30" s="143" t="n">
        <f aca="false">AN31</f>
        <v>0.288011716</v>
      </c>
      <c r="AY30" s="143" t="n">
        <f aca="false">AM31</f>
        <v>0.2768505648</v>
      </c>
      <c r="AZ30" s="143" t="n">
        <f aca="false">AL31</f>
        <v>-0.0843339168</v>
      </c>
      <c r="BA30" s="0" t="n">
        <f aca="false">AK31</f>
        <v>-0.0349395112</v>
      </c>
      <c r="BB30" s="0" t="n">
        <f aca="false">AJ31</f>
        <v>-0.0552010224</v>
      </c>
    </row>
    <row r="31" customFormat="false" ht="14.25" hidden="false" customHeight="false" outlineLevel="0" collapsed="false">
      <c r="B31" s="140"/>
      <c r="C31" s="140" t="n">
        <v>0.5691</v>
      </c>
      <c r="D31" s="140" t="n">
        <v>0.5238</v>
      </c>
      <c r="E31" s="140" t="n">
        <v>0.6442</v>
      </c>
      <c r="F31" s="140" t="n">
        <v>0.2359</v>
      </c>
      <c r="G31" s="140" t="n">
        <v>0.2288</v>
      </c>
      <c r="H31" s="140" t="n">
        <v>0.2327</v>
      </c>
      <c r="I31" s="140" t="n">
        <v>1.4209</v>
      </c>
      <c r="J31" s="140" t="n">
        <v>1.4281</v>
      </c>
      <c r="K31" s="140" t="n">
        <v>1.4115</v>
      </c>
      <c r="L31" s="140" t="n">
        <v>1.9219</v>
      </c>
      <c r="M31" s="140" t="n">
        <v>1.9157</v>
      </c>
      <c r="N31" s="140" t="n">
        <v>1.93</v>
      </c>
      <c r="O31" s="140" t="n">
        <v>-0.9402</v>
      </c>
      <c r="P31" s="140" t="n">
        <v>-0.5951</v>
      </c>
      <c r="Q31" s="140" t="n">
        <v>-1.4364</v>
      </c>
      <c r="R31" s="140" t="n">
        <v>4.7154</v>
      </c>
      <c r="S31" s="140" t="n">
        <v>4.9055</v>
      </c>
      <c r="T31" s="140" t="n">
        <v>5.1207</v>
      </c>
      <c r="U31" s="0" t="n">
        <f aca="false">B30+B31</f>
        <v>0.058712</v>
      </c>
      <c r="V31" s="144" t="n">
        <v>310</v>
      </c>
      <c r="W31" s="141" t="n">
        <f aca="false">U31/V31</f>
        <v>0.000189393548387097</v>
      </c>
      <c r="X31" s="0" t="n">
        <f aca="false">C31*U31</f>
        <v>0.0334129992</v>
      </c>
      <c r="Y31" s="0" t="n">
        <f aca="false">D31*U31</f>
        <v>0.0307533456</v>
      </c>
      <c r="Z31" s="0" t="n">
        <f aca="false">E31*U31</f>
        <v>0.0378222704</v>
      </c>
      <c r="AA31" s="0" t="n">
        <f aca="false">F31*U31</f>
        <v>0.0138501608</v>
      </c>
      <c r="AB31" s="0" t="n">
        <f aca="false">G31*U31</f>
        <v>0.0134333056</v>
      </c>
      <c r="AC31" s="0" t="n">
        <f aca="false">H31*U31</f>
        <v>0.0136622824</v>
      </c>
      <c r="AD31" s="0" t="n">
        <f aca="false">I31*U31</f>
        <v>0.0834238808</v>
      </c>
      <c r="AE31" s="0" t="n">
        <f aca="false">J31*U31</f>
        <v>0.0838466072</v>
      </c>
      <c r="AF31" s="0" t="n">
        <f aca="false">K31*U31</f>
        <v>0.082871988</v>
      </c>
      <c r="AG31" s="0" t="n">
        <f aca="false">L31*U31</f>
        <v>0.1128385928</v>
      </c>
      <c r="AH31" s="0" t="n">
        <f aca="false">M31*U31</f>
        <v>0.1124745784</v>
      </c>
      <c r="AI31" s="0" t="n">
        <f aca="false">N31*U31</f>
        <v>0.11331416</v>
      </c>
      <c r="AJ31" s="0" t="n">
        <f aca="false">O31*U31</f>
        <v>-0.0552010224</v>
      </c>
      <c r="AK31" s="0" t="n">
        <f aca="false">P31*U31</f>
        <v>-0.0349395112</v>
      </c>
      <c r="AL31" s="0" t="n">
        <f aca="false">Q31*U31</f>
        <v>-0.0843339168</v>
      </c>
      <c r="AM31" s="0" t="n">
        <f aca="false">R31*U31</f>
        <v>0.2768505648</v>
      </c>
      <c r="AN31" s="0" t="n">
        <f aca="false">S31*U31</f>
        <v>0.288011716</v>
      </c>
      <c r="AO31" s="0" t="n">
        <f aca="false">T31*U31</f>
        <v>0.3006465384</v>
      </c>
      <c r="AQ31" s="0" t="n">
        <f aca="false">AF31</f>
        <v>0.082871988</v>
      </c>
      <c r="AR31" s="0" t="n">
        <f aca="false">AE31</f>
        <v>0.0838466072</v>
      </c>
      <c r="AS31" s="0" t="n">
        <f aca="false">AD31</f>
        <v>0.0834238808</v>
      </c>
      <c r="AT31" s="0" t="n">
        <f aca="false">Z31</f>
        <v>0.0378222704</v>
      </c>
      <c r="AU31" s="0" t="n">
        <f aca="false">X31</f>
        <v>0.0334129992</v>
      </c>
      <c r="AV31" s="0" t="n">
        <f aca="false">Y31</f>
        <v>0.0307533456</v>
      </c>
      <c r="AW31" s="142"/>
      <c r="AX31" s="143"/>
      <c r="AY31" s="143"/>
      <c r="AZ31" s="143"/>
    </row>
    <row r="32" customFormat="false" ht="14.25" hidden="false" customHeight="false" outlineLevel="0" collapsed="false">
      <c r="W32" s="141"/>
      <c r="Y32" s="146"/>
      <c r="Z32" s="146"/>
      <c r="AA32" s="143"/>
      <c r="AW32" s="142"/>
      <c r="AX32" s="143"/>
      <c r="AY32" s="143"/>
      <c r="AZ32" s="143"/>
    </row>
    <row r="33" customFormat="false" ht="14.25" hidden="false" customHeight="false" outlineLevel="0" collapsed="false">
      <c r="A33" s="147" t="s">
        <v>155</v>
      </c>
      <c r="B33" s="137" t="s">
        <v>181</v>
      </c>
      <c r="C33" s="137" t="s">
        <v>182</v>
      </c>
      <c r="D33" s="137" t="s">
        <v>183</v>
      </c>
      <c r="E33" s="137" t="s">
        <v>184</v>
      </c>
      <c r="F33" s="137" t="s">
        <v>182</v>
      </c>
      <c r="G33" s="137" t="s">
        <v>183</v>
      </c>
      <c r="H33" s="137" t="s">
        <v>184</v>
      </c>
      <c r="I33" s="137" t="s">
        <v>185</v>
      </c>
      <c r="J33" s="137" t="s">
        <v>186</v>
      </c>
      <c r="K33" s="137" t="s">
        <v>187</v>
      </c>
      <c r="L33" s="137" t="s">
        <v>185</v>
      </c>
      <c r="M33" s="137" t="s">
        <v>186</v>
      </c>
      <c r="N33" s="137" t="s">
        <v>187</v>
      </c>
      <c r="O33" s="137" t="s">
        <v>188</v>
      </c>
      <c r="P33" s="137" t="s">
        <v>189</v>
      </c>
      <c r="Q33" s="137" t="s">
        <v>190</v>
      </c>
      <c r="R33" s="137" t="s">
        <v>191</v>
      </c>
      <c r="S33" s="137" t="s">
        <v>192</v>
      </c>
      <c r="T33" s="137" t="s">
        <v>193</v>
      </c>
      <c r="U33" s="137" t="s">
        <v>181</v>
      </c>
      <c r="W33" s="141"/>
      <c r="X33" s="137" t="s">
        <v>182</v>
      </c>
      <c r="Y33" s="137" t="s">
        <v>183</v>
      </c>
      <c r="Z33" s="137" t="s">
        <v>184</v>
      </c>
      <c r="AA33" s="137" t="s">
        <v>182</v>
      </c>
      <c r="AB33" s="137" t="s">
        <v>183</v>
      </c>
      <c r="AC33" s="137" t="s">
        <v>184</v>
      </c>
      <c r="AD33" s="137" t="s">
        <v>185</v>
      </c>
      <c r="AE33" s="137" t="s">
        <v>186</v>
      </c>
      <c r="AF33" s="137" t="s">
        <v>187</v>
      </c>
      <c r="AG33" s="137" t="s">
        <v>185</v>
      </c>
      <c r="AH33" s="137" t="s">
        <v>186</v>
      </c>
      <c r="AI33" s="137" t="s">
        <v>187</v>
      </c>
      <c r="AJ33" s="137" t="s">
        <v>188</v>
      </c>
      <c r="AK33" s="137" t="s">
        <v>189</v>
      </c>
      <c r="AL33" s="137" t="s">
        <v>190</v>
      </c>
      <c r="AM33" s="137" t="s">
        <v>191</v>
      </c>
      <c r="AN33" s="137" t="s">
        <v>192</v>
      </c>
      <c r="AO33" s="137" t="s">
        <v>193</v>
      </c>
      <c r="AP33" s="147" t="s">
        <v>155</v>
      </c>
      <c r="AQ33" s="137" t="s">
        <v>195</v>
      </c>
      <c r="AR33" s="137" t="s">
        <v>186</v>
      </c>
      <c r="AS33" s="137" t="s">
        <v>185</v>
      </c>
      <c r="AT33" s="137" t="s">
        <v>184</v>
      </c>
      <c r="AU33" s="137" t="s">
        <v>182</v>
      </c>
      <c r="AV33" s="139" t="s">
        <v>183</v>
      </c>
      <c r="AW33" s="137" t="s">
        <v>196</v>
      </c>
      <c r="AX33" s="137" t="s">
        <v>192</v>
      </c>
      <c r="AY33" s="137" t="s">
        <v>191</v>
      </c>
      <c r="AZ33" s="137" t="s">
        <v>190</v>
      </c>
      <c r="BA33" s="137" t="s">
        <v>189</v>
      </c>
      <c r="BB33" s="137" t="s">
        <v>188</v>
      </c>
    </row>
    <row r="34" customFormat="false" ht="14.25" hidden="false" customHeight="false" outlineLevel="0" collapsed="false">
      <c r="B34" s="140" t="n">
        <v>0.483428</v>
      </c>
      <c r="C34" s="140" t="s">
        <v>198</v>
      </c>
      <c r="D34" s="140" t="s">
        <v>198</v>
      </c>
      <c r="E34" s="140" t="s">
        <v>198</v>
      </c>
      <c r="F34" s="140" t="s">
        <v>199</v>
      </c>
      <c r="G34" s="140" t="s">
        <v>199</v>
      </c>
      <c r="H34" s="140" t="s">
        <v>199</v>
      </c>
      <c r="I34" s="140" t="s">
        <v>198</v>
      </c>
      <c r="J34" s="140" t="s">
        <v>198</v>
      </c>
      <c r="K34" s="140" t="s">
        <v>198</v>
      </c>
      <c r="L34" s="140" t="s">
        <v>199</v>
      </c>
      <c r="M34" s="140" t="s">
        <v>199</v>
      </c>
      <c r="N34" s="140" t="s">
        <v>199</v>
      </c>
      <c r="O34" s="140"/>
      <c r="P34" s="140"/>
      <c r="Q34" s="140"/>
      <c r="R34" s="140"/>
      <c r="S34" s="140"/>
      <c r="T34" s="140"/>
      <c r="W34" s="141"/>
      <c r="X34" s="140" t="s">
        <v>198</v>
      </c>
      <c r="Y34" s="140" t="s">
        <v>198</v>
      </c>
      <c r="Z34" s="140" t="s">
        <v>198</v>
      </c>
      <c r="AA34" s="140" t="s">
        <v>199</v>
      </c>
      <c r="AB34" s="140" t="s">
        <v>199</v>
      </c>
      <c r="AC34" s="140" t="s">
        <v>199</v>
      </c>
      <c r="AD34" s="140" t="s">
        <v>198</v>
      </c>
      <c r="AE34" s="140" t="s">
        <v>198</v>
      </c>
      <c r="AF34" s="140" t="s">
        <v>198</v>
      </c>
      <c r="AG34" s="140" t="s">
        <v>199</v>
      </c>
      <c r="AH34" s="140" t="s">
        <v>199</v>
      </c>
      <c r="AI34" s="140" t="s">
        <v>199</v>
      </c>
      <c r="AJ34" s="140"/>
      <c r="AK34" s="140"/>
      <c r="AL34" s="140"/>
      <c r="AM34" s="140"/>
      <c r="AN34" s="140"/>
      <c r="AO34" s="140"/>
      <c r="AQ34" s="0" t="n">
        <f aca="false">AI35</f>
        <v>3.73206416</v>
      </c>
      <c r="AR34" s="0" t="n">
        <f aca="false">AH35</f>
        <v>3.7044120784</v>
      </c>
      <c r="AS34" s="0" t="n">
        <f aca="false">AG35</f>
        <v>3.7164010928</v>
      </c>
      <c r="AT34" s="0" t="n">
        <f aca="false">AC35</f>
        <v>0.4499747824</v>
      </c>
      <c r="AU34" s="0" t="n">
        <f aca="false">AA35</f>
        <v>0.4561626608</v>
      </c>
      <c r="AV34" s="0" t="n">
        <f aca="false">AB35</f>
        <v>0.4424333056</v>
      </c>
      <c r="AW34" s="142" t="n">
        <f aca="false">AO35</f>
        <v>9.9019590384</v>
      </c>
      <c r="AX34" s="143" t="n">
        <f aca="false">AN35</f>
        <v>9.485824216</v>
      </c>
      <c r="AY34" s="143" t="n">
        <f aca="false">AM35</f>
        <v>9.1182255648</v>
      </c>
      <c r="AZ34" s="143" t="n">
        <f aca="false">AL35</f>
        <v>-2.7775839168</v>
      </c>
      <c r="BA34" s="0" t="n">
        <f aca="false">AK35</f>
        <v>-1.1507520112</v>
      </c>
      <c r="BB34" s="0" t="n">
        <f aca="false">AJ35</f>
        <v>-1.8180760224</v>
      </c>
    </row>
    <row r="35" customFormat="false" ht="14.25" hidden="false" customHeight="false" outlineLevel="0" collapsed="false">
      <c r="B35" s="140" t="n">
        <v>1.450284</v>
      </c>
      <c r="C35" s="140" t="n">
        <v>0.5691</v>
      </c>
      <c r="D35" s="140" t="n">
        <v>0.5238</v>
      </c>
      <c r="E35" s="140" t="n">
        <v>0.6442</v>
      </c>
      <c r="F35" s="140" t="n">
        <v>0.2359</v>
      </c>
      <c r="G35" s="140" t="n">
        <v>0.2288</v>
      </c>
      <c r="H35" s="140" t="n">
        <v>0.2327</v>
      </c>
      <c r="I35" s="140" t="n">
        <v>1.4209</v>
      </c>
      <c r="J35" s="140" t="n">
        <v>1.4281</v>
      </c>
      <c r="K35" s="140" t="n">
        <v>1.4115</v>
      </c>
      <c r="L35" s="140" t="n">
        <v>1.9219</v>
      </c>
      <c r="M35" s="140" t="n">
        <v>1.9157</v>
      </c>
      <c r="N35" s="140" t="n">
        <v>1.93</v>
      </c>
      <c r="O35" s="140" t="n">
        <v>-0.9402</v>
      </c>
      <c r="P35" s="140" t="n">
        <v>-0.5951</v>
      </c>
      <c r="Q35" s="140" t="n">
        <v>-1.4364</v>
      </c>
      <c r="R35" s="140" t="n">
        <v>4.7154</v>
      </c>
      <c r="S35" s="140" t="n">
        <v>4.9055</v>
      </c>
      <c r="T35" s="140" t="n">
        <v>5.1207</v>
      </c>
      <c r="U35" s="140" t="n">
        <f aca="false">B34+B35</f>
        <v>1.933712</v>
      </c>
      <c r="V35" s="144" t="n">
        <v>10210</v>
      </c>
      <c r="W35" s="141" t="n">
        <f aca="false">U35/V35</f>
        <v>0.000189393927522037</v>
      </c>
      <c r="X35" s="0" t="n">
        <f aca="false">C35*U35</f>
        <v>1.1004754992</v>
      </c>
      <c r="Y35" s="0" t="n">
        <f aca="false">D35*U35</f>
        <v>1.0128783456</v>
      </c>
      <c r="Z35" s="0" t="n">
        <f aca="false">E35*U35</f>
        <v>1.2456972704</v>
      </c>
      <c r="AA35" s="0" t="n">
        <f aca="false">F35*U35</f>
        <v>0.4561626608</v>
      </c>
      <c r="AB35" s="0" t="n">
        <f aca="false">G35*U35</f>
        <v>0.4424333056</v>
      </c>
      <c r="AC35" s="0" t="n">
        <f aca="false">H35*U35</f>
        <v>0.4499747824</v>
      </c>
      <c r="AD35" s="0" t="n">
        <f aca="false">I35*U35</f>
        <v>2.7476113808</v>
      </c>
      <c r="AE35" s="0" t="n">
        <f aca="false">J35*U35</f>
        <v>2.7615341072</v>
      </c>
      <c r="AF35" s="0" t="n">
        <f aca="false">K35*U35</f>
        <v>2.729434488</v>
      </c>
      <c r="AG35" s="0" t="n">
        <f aca="false">L35*U35</f>
        <v>3.7164010928</v>
      </c>
      <c r="AH35" s="0" t="n">
        <f aca="false">M35*U35</f>
        <v>3.7044120784</v>
      </c>
      <c r="AI35" s="0" t="n">
        <f aca="false">N35*U35</f>
        <v>3.73206416</v>
      </c>
      <c r="AJ35" s="0" t="n">
        <f aca="false">O35*U35</f>
        <v>-1.8180760224</v>
      </c>
      <c r="AK35" s="0" t="n">
        <f aca="false">P35*U35</f>
        <v>-1.1507520112</v>
      </c>
      <c r="AL35" s="0" t="n">
        <f aca="false">Q35*U35</f>
        <v>-2.7775839168</v>
      </c>
      <c r="AM35" s="0" t="n">
        <f aca="false">R35*U35</f>
        <v>9.1182255648</v>
      </c>
      <c r="AN35" s="0" t="n">
        <f aca="false">S35*U35</f>
        <v>9.485824216</v>
      </c>
      <c r="AO35" s="0" t="n">
        <f aca="false">T35*U35</f>
        <v>9.9019590384</v>
      </c>
      <c r="AQ35" s="0" t="n">
        <f aca="false">AF35</f>
        <v>2.729434488</v>
      </c>
      <c r="AR35" s="0" t="n">
        <f aca="false">AE35</f>
        <v>2.7615341072</v>
      </c>
      <c r="AS35" s="0" t="n">
        <f aca="false">AD35</f>
        <v>2.7476113808</v>
      </c>
      <c r="AT35" s="0" t="n">
        <f aca="false">Z35</f>
        <v>1.2456972704</v>
      </c>
      <c r="AU35" s="0" t="n">
        <f aca="false">X35</f>
        <v>1.1004754992</v>
      </c>
      <c r="AV35" s="0" t="n">
        <f aca="false">Y35</f>
        <v>1.0128783456</v>
      </c>
      <c r="AW35" s="142"/>
      <c r="AX35" s="143"/>
      <c r="AY35" s="143"/>
      <c r="AZ35" s="143"/>
    </row>
    <row r="36" customFormat="false" ht="14.25" hidden="false" customHeight="false" outlineLevel="0" collapsed="false">
      <c r="W36" s="141"/>
      <c r="AW36" s="142"/>
      <c r="AX36" s="143"/>
      <c r="AY36" s="143"/>
      <c r="AZ36" s="143"/>
    </row>
    <row r="37" customFormat="false" ht="14.25" hidden="false" customHeight="false" outlineLevel="0" collapsed="false">
      <c r="A37" s="147" t="s">
        <v>163</v>
      </c>
      <c r="B37" s="137" t="s">
        <v>181</v>
      </c>
      <c r="C37" s="137" t="s">
        <v>182</v>
      </c>
      <c r="D37" s="137" t="s">
        <v>183</v>
      </c>
      <c r="E37" s="137" t="s">
        <v>184</v>
      </c>
      <c r="F37" s="137" t="s">
        <v>182</v>
      </c>
      <c r="G37" s="137" t="s">
        <v>183</v>
      </c>
      <c r="H37" s="137" t="s">
        <v>184</v>
      </c>
      <c r="I37" s="137" t="s">
        <v>185</v>
      </c>
      <c r="J37" s="137" t="s">
        <v>186</v>
      </c>
      <c r="K37" s="137" t="s">
        <v>187</v>
      </c>
      <c r="L37" s="137" t="s">
        <v>185</v>
      </c>
      <c r="M37" s="137" t="s">
        <v>186</v>
      </c>
      <c r="N37" s="137" t="s">
        <v>187</v>
      </c>
      <c r="O37" s="137" t="s">
        <v>188</v>
      </c>
      <c r="P37" s="137" t="s">
        <v>189</v>
      </c>
      <c r="Q37" s="137" t="s">
        <v>190</v>
      </c>
      <c r="R37" s="137" t="s">
        <v>191</v>
      </c>
      <c r="S37" s="137" t="s">
        <v>192</v>
      </c>
      <c r="T37" s="137" t="s">
        <v>193</v>
      </c>
      <c r="U37" s="137" t="s">
        <v>181</v>
      </c>
      <c r="W37" s="141"/>
      <c r="X37" s="137" t="s">
        <v>182</v>
      </c>
      <c r="Y37" s="137" t="s">
        <v>183</v>
      </c>
      <c r="Z37" s="137" t="s">
        <v>184</v>
      </c>
      <c r="AA37" s="137" t="s">
        <v>182</v>
      </c>
      <c r="AB37" s="137" t="s">
        <v>183</v>
      </c>
      <c r="AC37" s="137" t="s">
        <v>184</v>
      </c>
      <c r="AD37" s="137" t="s">
        <v>185</v>
      </c>
      <c r="AE37" s="137" t="s">
        <v>186</v>
      </c>
      <c r="AF37" s="137" t="s">
        <v>187</v>
      </c>
      <c r="AG37" s="137" t="s">
        <v>185</v>
      </c>
      <c r="AH37" s="137" t="s">
        <v>186</v>
      </c>
      <c r="AI37" s="137" t="s">
        <v>187</v>
      </c>
      <c r="AJ37" s="137" t="s">
        <v>188</v>
      </c>
      <c r="AK37" s="137" t="s">
        <v>189</v>
      </c>
      <c r="AL37" s="137" t="s">
        <v>190</v>
      </c>
      <c r="AM37" s="137" t="s">
        <v>191</v>
      </c>
      <c r="AN37" s="137" t="s">
        <v>192</v>
      </c>
      <c r="AO37" s="137" t="s">
        <v>193</v>
      </c>
      <c r="AP37" s="147" t="s">
        <v>163</v>
      </c>
      <c r="AQ37" s="137" t="s">
        <v>195</v>
      </c>
      <c r="AR37" s="137" t="s">
        <v>186</v>
      </c>
      <c r="AS37" s="137" t="s">
        <v>185</v>
      </c>
      <c r="AT37" s="137" t="s">
        <v>184</v>
      </c>
      <c r="AU37" s="137" t="s">
        <v>182</v>
      </c>
      <c r="AV37" s="139" t="s">
        <v>183</v>
      </c>
      <c r="AW37" s="137" t="s">
        <v>196</v>
      </c>
      <c r="AX37" s="137" t="s">
        <v>192</v>
      </c>
      <c r="AY37" s="137" t="s">
        <v>191</v>
      </c>
      <c r="AZ37" s="137" t="s">
        <v>190</v>
      </c>
      <c r="BA37" s="137" t="s">
        <v>189</v>
      </c>
      <c r="BB37" s="137" t="s">
        <v>188</v>
      </c>
    </row>
    <row r="38" customFormat="false" ht="14.25" hidden="false" customHeight="false" outlineLevel="0" collapsed="false">
      <c r="B38" s="140" t="n">
        <v>0.119318</v>
      </c>
      <c r="C38" s="140" t="s">
        <v>198</v>
      </c>
      <c r="D38" s="140" t="s">
        <v>198</v>
      </c>
      <c r="E38" s="140" t="s">
        <v>198</v>
      </c>
      <c r="F38" s="140" t="s">
        <v>199</v>
      </c>
      <c r="G38" s="140" t="s">
        <v>199</v>
      </c>
      <c r="H38" s="140" t="s">
        <v>199</v>
      </c>
      <c r="I38" s="140" t="s">
        <v>198</v>
      </c>
      <c r="J38" s="140" t="s">
        <v>198</v>
      </c>
      <c r="K38" s="140" t="s">
        <v>198</v>
      </c>
      <c r="L38" s="140" t="s">
        <v>199</v>
      </c>
      <c r="M38" s="140" t="s">
        <v>199</v>
      </c>
      <c r="N38" s="140" t="s">
        <v>199</v>
      </c>
      <c r="O38" s="140"/>
      <c r="P38" s="140"/>
      <c r="Q38" s="140"/>
      <c r="R38" s="140"/>
      <c r="S38" s="140"/>
      <c r="T38" s="140"/>
      <c r="W38" s="141"/>
      <c r="X38" s="140" t="s">
        <v>198</v>
      </c>
      <c r="Y38" s="140" t="s">
        <v>198</v>
      </c>
      <c r="Z38" s="140" t="s">
        <v>198</v>
      </c>
      <c r="AA38" s="140" t="s">
        <v>199</v>
      </c>
      <c r="AB38" s="140" t="s">
        <v>199</v>
      </c>
      <c r="AC38" s="140" t="s">
        <v>199</v>
      </c>
      <c r="AD38" s="140" t="s">
        <v>198</v>
      </c>
      <c r="AE38" s="140" t="s">
        <v>198</v>
      </c>
      <c r="AF38" s="140" t="s">
        <v>198</v>
      </c>
      <c r="AG38" s="140" t="s">
        <v>199</v>
      </c>
      <c r="AH38" s="140" t="s">
        <v>199</v>
      </c>
      <c r="AI38" s="140" t="s">
        <v>199</v>
      </c>
      <c r="AJ38" s="140"/>
      <c r="AK38" s="140"/>
      <c r="AL38" s="140"/>
      <c r="AM38" s="140"/>
      <c r="AN38" s="140"/>
      <c r="AO38" s="140"/>
      <c r="AQ38" s="0" t="n">
        <f aca="false">AI39</f>
        <v>0.30704563</v>
      </c>
      <c r="AR38" s="0" t="n">
        <f aca="false">AH39</f>
        <v>0.3047706287</v>
      </c>
      <c r="AS38" s="0" t="n">
        <f aca="false">AG39</f>
        <v>0.3057569929</v>
      </c>
      <c r="AT38" s="0" t="n">
        <f aca="false">AC39</f>
        <v>0.0370204757</v>
      </c>
      <c r="AU38" s="0" t="n">
        <f aca="false">AA39</f>
        <v>0.0375295669</v>
      </c>
      <c r="AV38" s="0" t="n">
        <f aca="false">AB39</f>
        <v>0.0364000208</v>
      </c>
      <c r="AW38" s="142" t="n">
        <f aca="false">AO39</f>
        <v>0.8146572837</v>
      </c>
      <c r="AX38" s="143" t="n">
        <f aca="false">AN39</f>
        <v>0.7804209005</v>
      </c>
      <c r="AY38" s="143" t="n">
        <f aca="false">AM39</f>
        <v>0.7501777014</v>
      </c>
      <c r="AZ38" s="143" t="n">
        <f aca="false">AL39</f>
        <v>-0.2285183124</v>
      </c>
      <c r="BA38" s="0" t="n">
        <f aca="false">AK39</f>
        <v>-0.0946750541</v>
      </c>
      <c r="BB38" s="0" t="n">
        <f aca="false">AJ39</f>
        <v>-0.1495773582</v>
      </c>
    </row>
    <row r="39" customFormat="false" ht="14.25" hidden="false" customHeight="false" outlineLevel="0" collapsed="false">
      <c r="B39" s="140" t="n">
        <v>0.039773</v>
      </c>
      <c r="C39" s="140" t="n">
        <v>0.5691</v>
      </c>
      <c r="D39" s="140" t="n">
        <v>0.5238</v>
      </c>
      <c r="E39" s="140" t="n">
        <v>0.6442</v>
      </c>
      <c r="F39" s="140" t="n">
        <v>0.2359</v>
      </c>
      <c r="G39" s="140" t="n">
        <v>0.2288</v>
      </c>
      <c r="H39" s="140" t="n">
        <v>0.2327</v>
      </c>
      <c r="I39" s="140" t="n">
        <v>1.4209</v>
      </c>
      <c r="J39" s="140" t="n">
        <v>1.4281</v>
      </c>
      <c r="K39" s="140" t="n">
        <v>1.4115</v>
      </c>
      <c r="L39" s="140" t="n">
        <v>1.9219</v>
      </c>
      <c r="M39" s="140" t="n">
        <v>1.9157</v>
      </c>
      <c r="N39" s="140" t="n">
        <v>1.93</v>
      </c>
      <c r="O39" s="140" t="n">
        <v>-0.9402</v>
      </c>
      <c r="P39" s="140" t="n">
        <v>-0.5951</v>
      </c>
      <c r="Q39" s="140" t="n">
        <v>-1.4364</v>
      </c>
      <c r="R39" s="140" t="n">
        <v>4.7154</v>
      </c>
      <c r="S39" s="140" t="n">
        <v>4.9055</v>
      </c>
      <c r="T39" s="140" t="n">
        <v>5.1207</v>
      </c>
      <c r="U39" s="0" t="n">
        <f aca="false">B38+B39</f>
        <v>0.159091</v>
      </c>
      <c r="V39" s="144" t="n">
        <v>840</v>
      </c>
      <c r="W39" s="141" t="n">
        <f aca="false">U39/V39</f>
        <v>0.000189394047619048</v>
      </c>
      <c r="X39" s="0" t="n">
        <f aca="false">C39*U39</f>
        <v>0.0905386881</v>
      </c>
      <c r="Y39" s="0" t="n">
        <f aca="false">D39*U39</f>
        <v>0.0833318658</v>
      </c>
      <c r="Z39" s="0" t="n">
        <f aca="false">E39*U39</f>
        <v>0.1024864222</v>
      </c>
      <c r="AA39" s="0" t="n">
        <f aca="false">F39*U39</f>
        <v>0.0375295669</v>
      </c>
      <c r="AB39" s="0" t="n">
        <f aca="false">G39*U39</f>
        <v>0.0364000208</v>
      </c>
      <c r="AC39" s="0" t="n">
        <f aca="false">H39*U39</f>
        <v>0.0370204757</v>
      </c>
      <c r="AD39" s="0" t="n">
        <f aca="false">I39*U39</f>
        <v>0.2260524019</v>
      </c>
      <c r="AE39" s="0" t="n">
        <f aca="false">J39*U39</f>
        <v>0.2271978571</v>
      </c>
      <c r="AF39" s="0" t="n">
        <f aca="false">K39*U39</f>
        <v>0.2245569465</v>
      </c>
      <c r="AG39" s="0" t="n">
        <f aca="false">L39*U39</f>
        <v>0.3057569929</v>
      </c>
      <c r="AH39" s="0" t="n">
        <f aca="false">M39*U39</f>
        <v>0.3047706287</v>
      </c>
      <c r="AI39" s="0" t="n">
        <f aca="false">N39*U39</f>
        <v>0.30704563</v>
      </c>
      <c r="AJ39" s="0" t="n">
        <f aca="false">O39*U39</f>
        <v>-0.1495773582</v>
      </c>
      <c r="AK39" s="0" t="n">
        <f aca="false">P39*U39</f>
        <v>-0.0946750541</v>
      </c>
      <c r="AL39" s="0" t="n">
        <f aca="false">Q39*U39</f>
        <v>-0.2285183124</v>
      </c>
      <c r="AM39" s="0" t="n">
        <f aca="false">R39*U39</f>
        <v>0.7501777014</v>
      </c>
      <c r="AN39" s="0" t="n">
        <f aca="false">S39*U39</f>
        <v>0.7804209005</v>
      </c>
      <c r="AO39" s="0" t="n">
        <f aca="false">T39*U39</f>
        <v>0.8146572837</v>
      </c>
      <c r="AQ39" s="0" t="n">
        <f aca="false">AF39</f>
        <v>0.2245569465</v>
      </c>
      <c r="AR39" s="0" t="n">
        <f aca="false">AE39</f>
        <v>0.2271978571</v>
      </c>
      <c r="AS39" s="0" t="n">
        <f aca="false">AD39</f>
        <v>0.2260524019</v>
      </c>
      <c r="AT39" s="0" t="n">
        <f aca="false">Z39</f>
        <v>0.1024864222</v>
      </c>
      <c r="AU39" s="0" t="n">
        <f aca="false">X39</f>
        <v>0.0905386881</v>
      </c>
      <c r="AV39" s="0" t="n">
        <f aca="false">Y39</f>
        <v>0.0833318658</v>
      </c>
      <c r="AW39" s="142"/>
      <c r="AX39" s="143"/>
      <c r="AY39" s="143"/>
      <c r="AZ39" s="143"/>
    </row>
    <row r="40" customFormat="false" ht="14.25" hidden="false" customHeight="false" outlineLevel="0" collapsed="false">
      <c r="W40" s="141"/>
      <c r="AW40" s="142"/>
      <c r="AX40" s="143"/>
      <c r="AY40" s="143"/>
      <c r="AZ40" s="143"/>
    </row>
    <row r="41" customFormat="false" ht="14.25" hidden="false" customHeight="false" outlineLevel="0" collapsed="false">
      <c r="A41" s="147" t="s">
        <v>164</v>
      </c>
      <c r="B41" s="137" t="s">
        <v>181</v>
      </c>
      <c r="C41" s="137" t="s">
        <v>182</v>
      </c>
      <c r="D41" s="137" t="s">
        <v>183</v>
      </c>
      <c r="E41" s="137" t="s">
        <v>184</v>
      </c>
      <c r="F41" s="137" t="s">
        <v>182</v>
      </c>
      <c r="G41" s="137" t="s">
        <v>183</v>
      </c>
      <c r="H41" s="137" t="s">
        <v>184</v>
      </c>
      <c r="I41" s="137" t="s">
        <v>185</v>
      </c>
      <c r="J41" s="137" t="s">
        <v>186</v>
      </c>
      <c r="K41" s="137" t="s">
        <v>187</v>
      </c>
      <c r="L41" s="137" t="s">
        <v>185</v>
      </c>
      <c r="M41" s="137" t="s">
        <v>186</v>
      </c>
      <c r="N41" s="137" t="s">
        <v>187</v>
      </c>
      <c r="O41" s="137" t="s">
        <v>188</v>
      </c>
      <c r="P41" s="137" t="s">
        <v>189</v>
      </c>
      <c r="Q41" s="137" t="s">
        <v>190</v>
      </c>
      <c r="R41" s="137" t="s">
        <v>191</v>
      </c>
      <c r="S41" s="137" t="s">
        <v>192</v>
      </c>
      <c r="T41" s="137" t="s">
        <v>193</v>
      </c>
      <c r="U41" s="137" t="s">
        <v>181</v>
      </c>
      <c r="W41" s="141"/>
      <c r="X41" s="137" t="s">
        <v>182</v>
      </c>
      <c r="Y41" s="137" t="s">
        <v>183</v>
      </c>
      <c r="Z41" s="137" t="s">
        <v>184</v>
      </c>
      <c r="AA41" s="137" t="s">
        <v>182</v>
      </c>
      <c r="AB41" s="137" t="s">
        <v>183</v>
      </c>
      <c r="AC41" s="137" t="s">
        <v>184</v>
      </c>
      <c r="AD41" s="137" t="s">
        <v>185</v>
      </c>
      <c r="AE41" s="137" t="s">
        <v>186</v>
      </c>
      <c r="AF41" s="137" t="s">
        <v>187</v>
      </c>
      <c r="AG41" s="137" t="s">
        <v>185</v>
      </c>
      <c r="AH41" s="137" t="s">
        <v>186</v>
      </c>
      <c r="AI41" s="137" t="s">
        <v>187</v>
      </c>
      <c r="AJ41" s="137" t="s">
        <v>188</v>
      </c>
      <c r="AK41" s="137" t="s">
        <v>189</v>
      </c>
      <c r="AL41" s="137" t="s">
        <v>190</v>
      </c>
      <c r="AM41" s="137" t="s">
        <v>191</v>
      </c>
      <c r="AN41" s="137" t="s">
        <v>192</v>
      </c>
      <c r="AO41" s="137" t="s">
        <v>193</v>
      </c>
      <c r="AP41" s="147" t="s">
        <v>164</v>
      </c>
      <c r="AQ41" s="137" t="s">
        <v>195</v>
      </c>
      <c r="AR41" s="137" t="s">
        <v>186</v>
      </c>
      <c r="AS41" s="137" t="s">
        <v>185</v>
      </c>
      <c r="AT41" s="137" t="s">
        <v>184</v>
      </c>
      <c r="AU41" s="137" t="s">
        <v>182</v>
      </c>
      <c r="AV41" s="139" t="s">
        <v>183</v>
      </c>
      <c r="AW41" s="137" t="s">
        <v>196</v>
      </c>
      <c r="AX41" s="137" t="s">
        <v>192</v>
      </c>
      <c r="AY41" s="137" t="s">
        <v>191</v>
      </c>
      <c r="AZ41" s="137" t="s">
        <v>190</v>
      </c>
      <c r="BA41" s="137" t="s">
        <v>189</v>
      </c>
      <c r="BB41" s="137" t="s">
        <v>188</v>
      </c>
    </row>
    <row r="42" customFormat="false" ht="14.25" hidden="false" customHeight="false" outlineLevel="0" collapsed="false">
      <c r="B42" s="140" t="n">
        <v>0.967803</v>
      </c>
      <c r="C42" s="140" t="s">
        <v>198</v>
      </c>
      <c r="D42" s="140" t="s">
        <v>198</v>
      </c>
      <c r="E42" s="140" t="s">
        <v>198</v>
      </c>
      <c r="F42" s="140" t="s">
        <v>199</v>
      </c>
      <c r="G42" s="140" t="s">
        <v>199</v>
      </c>
      <c r="H42" s="140" t="s">
        <v>199</v>
      </c>
      <c r="I42" s="140" t="s">
        <v>198</v>
      </c>
      <c r="J42" s="140" t="s">
        <v>198</v>
      </c>
      <c r="K42" s="140" t="s">
        <v>198</v>
      </c>
      <c r="L42" s="140" t="s">
        <v>199</v>
      </c>
      <c r="M42" s="140" t="s">
        <v>199</v>
      </c>
      <c r="N42" s="140" t="s">
        <v>199</v>
      </c>
      <c r="O42" s="140"/>
      <c r="P42" s="140"/>
      <c r="Q42" s="140"/>
      <c r="R42" s="140"/>
      <c r="S42" s="140"/>
      <c r="T42" s="140"/>
      <c r="W42" s="141"/>
      <c r="X42" s="140" t="s">
        <v>198</v>
      </c>
      <c r="Y42" s="140" t="s">
        <v>198</v>
      </c>
      <c r="Z42" s="140" t="s">
        <v>198</v>
      </c>
      <c r="AA42" s="140" t="s">
        <v>199</v>
      </c>
      <c r="AB42" s="140" t="s">
        <v>199</v>
      </c>
      <c r="AC42" s="140" t="s">
        <v>199</v>
      </c>
      <c r="AD42" s="140" t="s">
        <v>198</v>
      </c>
      <c r="AE42" s="140" t="s">
        <v>198</v>
      </c>
      <c r="AF42" s="140" t="s">
        <v>198</v>
      </c>
      <c r="AG42" s="140" t="s">
        <v>199</v>
      </c>
      <c r="AH42" s="140" t="s">
        <v>199</v>
      </c>
      <c r="AI42" s="140" t="s">
        <v>199</v>
      </c>
      <c r="AJ42" s="140"/>
      <c r="AK42" s="140"/>
      <c r="AL42" s="140"/>
      <c r="AM42" s="140"/>
      <c r="AN42" s="140"/>
      <c r="AO42" s="140"/>
      <c r="AQ42" s="0" t="n">
        <f aca="false">AI43</f>
        <v>7.47143916</v>
      </c>
      <c r="AR42" s="0" t="n">
        <f aca="false">AH43</f>
        <v>7.4160808284</v>
      </c>
      <c r="AS42" s="0" t="n">
        <f aca="false">AG43</f>
        <v>7.4400823428</v>
      </c>
      <c r="AT42" s="0" t="n">
        <f aca="false">AC43</f>
        <v>0.9008310324</v>
      </c>
      <c r="AU42" s="0" t="n">
        <f aca="false">AA43</f>
        <v>0.9132189108</v>
      </c>
      <c r="AV42" s="0" t="n">
        <f aca="false">AB43</f>
        <v>0.8857333056</v>
      </c>
      <c r="AW42" s="142" t="n">
        <f aca="false">AO43</f>
        <v>19.8233152884</v>
      </c>
      <c r="AX42" s="143" t="n">
        <f aca="false">AN43</f>
        <v>18.990230466</v>
      </c>
      <c r="AY42" s="143" t="n">
        <f aca="false">AM43</f>
        <v>18.2543130648</v>
      </c>
      <c r="AZ42" s="143" t="n">
        <f aca="false">AL43</f>
        <v>-5.5606089168</v>
      </c>
      <c r="BA42" s="0" t="n">
        <f aca="false">AK43</f>
        <v>-2.3037582612</v>
      </c>
      <c r="BB42" s="0" t="n">
        <f aca="false">AJ43</f>
        <v>-3.6397135224</v>
      </c>
    </row>
    <row r="43" customFormat="false" ht="14.25" hidden="false" customHeight="false" outlineLevel="0" collapsed="false">
      <c r="B43" s="140" t="n">
        <v>2.903409</v>
      </c>
      <c r="C43" s="140" t="n">
        <v>0.5691</v>
      </c>
      <c r="D43" s="140" t="n">
        <v>0.5238</v>
      </c>
      <c r="E43" s="140" t="n">
        <v>0.6442</v>
      </c>
      <c r="F43" s="140" t="n">
        <v>0.2359</v>
      </c>
      <c r="G43" s="140" t="n">
        <v>0.2288</v>
      </c>
      <c r="H43" s="140" t="n">
        <v>0.2327</v>
      </c>
      <c r="I43" s="140" t="n">
        <v>1.4209</v>
      </c>
      <c r="J43" s="140" t="n">
        <v>1.4281</v>
      </c>
      <c r="K43" s="140" t="n">
        <v>1.4115</v>
      </c>
      <c r="L43" s="140" t="n">
        <v>1.9219</v>
      </c>
      <c r="M43" s="140" t="n">
        <v>1.9157</v>
      </c>
      <c r="N43" s="140" t="n">
        <v>1.93</v>
      </c>
      <c r="O43" s="140" t="n">
        <v>-0.9402</v>
      </c>
      <c r="P43" s="140" t="n">
        <v>-0.5951</v>
      </c>
      <c r="Q43" s="140" t="n">
        <v>-1.4364</v>
      </c>
      <c r="R43" s="140" t="n">
        <v>4.7154</v>
      </c>
      <c r="S43" s="140" t="n">
        <v>4.9055</v>
      </c>
      <c r="T43" s="140" t="n">
        <v>5.1207</v>
      </c>
      <c r="U43" s="0" t="n">
        <f aca="false">B42+B43</f>
        <v>3.871212</v>
      </c>
      <c r="V43" s="144" t="n">
        <v>20440</v>
      </c>
      <c r="W43" s="141" t="n">
        <f aca="false">U43/V43</f>
        <v>0.000189393933463796</v>
      </c>
      <c r="X43" s="0" t="n">
        <f aca="false">C43*U43</f>
        <v>2.2031067492</v>
      </c>
      <c r="Y43" s="0" t="n">
        <f aca="false">D43*U43</f>
        <v>2.0277408456</v>
      </c>
      <c r="Z43" s="0" t="n">
        <f aca="false">E43*U43</f>
        <v>2.4938347704</v>
      </c>
      <c r="AA43" s="0" t="n">
        <f aca="false">F43*U43</f>
        <v>0.9132189108</v>
      </c>
      <c r="AB43" s="0" t="n">
        <f aca="false">G43*U43</f>
        <v>0.8857333056</v>
      </c>
      <c r="AC43" s="0" t="n">
        <f aca="false">H43*U43</f>
        <v>0.9008310324</v>
      </c>
      <c r="AD43" s="0" t="n">
        <f aca="false">I43*U43</f>
        <v>5.5006051308</v>
      </c>
      <c r="AE43" s="0" t="n">
        <f aca="false">J43*U43</f>
        <v>5.5284778572</v>
      </c>
      <c r="AF43" s="0" t="n">
        <f aca="false">K43*U43</f>
        <v>5.464215738</v>
      </c>
      <c r="AG43" s="0" t="n">
        <f aca="false">L43*U43</f>
        <v>7.4400823428</v>
      </c>
      <c r="AH43" s="0" t="n">
        <f aca="false">M43*U43</f>
        <v>7.4160808284</v>
      </c>
      <c r="AI43" s="0" t="n">
        <f aca="false">N43*U43</f>
        <v>7.47143916</v>
      </c>
      <c r="AJ43" s="0" t="n">
        <f aca="false">O43*U43</f>
        <v>-3.6397135224</v>
      </c>
      <c r="AK43" s="0" t="n">
        <f aca="false">P43*U43</f>
        <v>-2.3037582612</v>
      </c>
      <c r="AL43" s="0" t="n">
        <f aca="false">Q43*U43</f>
        <v>-5.5606089168</v>
      </c>
      <c r="AM43" s="0" t="n">
        <f aca="false">R43*U43</f>
        <v>18.2543130648</v>
      </c>
      <c r="AN43" s="0" t="n">
        <f aca="false">S43*U43</f>
        <v>18.990230466</v>
      </c>
      <c r="AO43" s="0" t="n">
        <f aca="false">T43*U43</f>
        <v>19.8233152884</v>
      </c>
      <c r="AQ43" s="0" t="n">
        <f aca="false">AF43</f>
        <v>5.464215738</v>
      </c>
      <c r="AR43" s="0" t="n">
        <f aca="false">AE43</f>
        <v>5.5284778572</v>
      </c>
      <c r="AS43" s="0" t="n">
        <f aca="false">AD43</f>
        <v>5.5006051308</v>
      </c>
      <c r="AT43" s="0" t="n">
        <f aca="false">Z43</f>
        <v>2.4938347704</v>
      </c>
      <c r="AU43" s="0" t="n">
        <f aca="false">X43</f>
        <v>2.2031067492</v>
      </c>
      <c r="AV43" s="0" t="n">
        <f aca="false">Y43</f>
        <v>2.0277408456</v>
      </c>
      <c r="AW43" s="142"/>
      <c r="AX43" s="143"/>
      <c r="AY43" s="143"/>
      <c r="AZ43" s="143"/>
    </row>
    <row r="44" customFormat="false" ht="14.25" hidden="false" customHeight="false" outlineLevel="0" collapsed="false">
      <c r="W44" s="141"/>
      <c r="AW44" s="142"/>
      <c r="AX44" s="143"/>
      <c r="AY44" s="143"/>
      <c r="AZ44" s="143"/>
    </row>
    <row r="45" customFormat="false" ht="14.25" hidden="false" customHeight="false" outlineLevel="0" collapsed="false">
      <c r="A45" s="147" t="s">
        <v>206</v>
      </c>
      <c r="B45" s="137" t="s">
        <v>181</v>
      </c>
      <c r="C45" s="137" t="s">
        <v>182</v>
      </c>
      <c r="D45" s="137" t="s">
        <v>183</v>
      </c>
      <c r="E45" s="137" t="s">
        <v>184</v>
      </c>
      <c r="F45" s="137" t="s">
        <v>182</v>
      </c>
      <c r="G45" s="137" t="s">
        <v>183</v>
      </c>
      <c r="H45" s="137" t="s">
        <v>184</v>
      </c>
      <c r="I45" s="137" t="s">
        <v>185</v>
      </c>
      <c r="J45" s="137" t="s">
        <v>186</v>
      </c>
      <c r="K45" s="137" t="s">
        <v>187</v>
      </c>
      <c r="L45" s="137" t="s">
        <v>185</v>
      </c>
      <c r="M45" s="137" t="s">
        <v>186</v>
      </c>
      <c r="N45" s="137" t="s">
        <v>187</v>
      </c>
      <c r="O45" s="137" t="s">
        <v>188</v>
      </c>
      <c r="P45" s="137" t="s">
        <v>189</v>
      </c>
      <c r="Q45" s="137" t="s">
        <v>190</v>
      </c>
      <c r="R45" s="137" t="s">
        <v>191</v>
      </c>
      <c r="S45" s="137" t="s">
        <v>192</v>
      </c>
      <c r="T45" s="137" t="s">
        <v>193</v>
      </c>
      <c r="U45" s="137" t="s">
        <v>181</v>
      </c>
      <c r="W45" s="141"/>
      <c r="X45" s="137" t="s">
        <v>182</v>
      </c>
      <c r="Y45" s="137" t="s">
        <v>183</v>
      </c>
      <c r="Z45" s="137" t="s">
        <v>184</v>
      </c>
      <c r="AA45" s="137" t="s">
        <v>182</v>
      </c>
      <c r="AB45" s="137" t="s">
        <v>183</v>
      </c>
      <c r="AC45" s="137" t="s">
        <v>184</v>
      </c>
      <c r="AD45" s="137" t="s">
        <v>185</v>
      </c>
      <c r="AE45" s="137" t="s">
        <v>186</v>
      </c>
      <c r="AF45" s="137" t="s">
        <v>187</v>
      </c>
      <c r="AG45" s="137" t="s">
        <v>185</v>
      </c>
      <c r="AH45" s="137" t="s">
        <v>186</v>
      </c>
      <c r="AI45" s="137" t="s">
        <v>187</v>
      </c>
      <c r="AJ45" s="137" t="s">
        <v>188</v>
      </c>
      <c r="AK45" s="137" t="s">
        <v>189</v>
      </c>
      <c r="AL45" s="137" t="s">
        <v>190</v>
      </c>
      <c r="AM45" s="137" t="s">
        <v>191</v>
      </c>
      <c r="AN45" s="137" t="s">
        <v>192</v>
      </c>
      <c r="AO45" s="137" t="s">
        <v>193</v>
      </c>
      <c r="AP45" s="147" t="s">
        <v>206</v>
      </c>
      <c r="AQ45" s="137" t="s">
        <v>195</v>
      </c>
      <c r="AR45" s="137" t="s">
        <v>186</v>
      </c>
      <c r="AS45" s="137" t="s">
        <v>185</v>
      </c>
      <c r="AT45" s="137" t="s">
        <v>184</v>
      </c>
      <c r="AU45" s="137" t="s">
        <v>182</v>
      </c>
      <c r="AV45" s="139" t="s">
        <v>183</v>
      </c>
      <c r="AW45" s="137" t="s">
        <v>196</v>
      </c>
      <c r="AX45" s="137" t="s">
        <v>192</v>
      </c>
      <c r="AY45" s="137" t="s">
        <v>191</v>
      </c>
      <c r="AZ45" s="137" t="s">
        <v>190</v>
      </c>
      <c r="BA45" s="137" t="s">
        <v>189</v>
      </c>
      <c r="BB45" s="137" t="s">
        <v>188</v>
      </c>
    </row>
    <row r="46" customFormat="false" ht="14.25" hidden="false" customHeight="false" outlineLevel="0" collapsed="false">
      <c r="B46" s="140" t="n">
        <v>0.098485</v>
      </c>
      <c r="C46" s="140" t="s">
        <v>198</v>
      </c>
      <c r="D46" s="140" t="s">
        <v>198</v>
      </c>
      <c r="E46" s="140" t="s">
        <v>198</v>
      </c>
      <c r="F46" s="140" t="s">
        <v>199</v>
      </c>
      <c r="G46" s="140" t="s">
        <v>199</v>
      </c>
      <c r="H46" s="140" t="s">
        <v>199</v>
      </c>
      <c r="I46" s="140" t="s">
        <v>198</v>
      </c>
      <c r="J46" s="140" t="s">
        <v>198</v>
      </c>
      <c r="K46" s="140" t="s">
        <v>198</v>
      </c>
      <c r="L46" s="140" t="s">
        <v>199</v>
      </c>
      <c r="M46" s="140" t="s">
        <v>199</v>
      </c>
      <c r="N46" s="140" t="s">
        <v>199</v>
      </c>
      <c r="O46" s="140"/>
      <c r="P46" s="140"/>
      <c r="Q46" s="140"/>
      <c r="R46" s="140"/>
      <c r="S46" s="140"/>
      <c r="T46" s="140"/>
      <c r="W46" s="141"/>
      <c r="X46" s="140" t="s">
        <v>198</v>
      </c>
      <c r="Y46" s="140" t="s">
        <v>198</v>
      </c>
      <c r="Z46" s="140" t="s">
        <v>198</v>
      </c>
      <c r="AA46" s="140" t="s">
        <v>199</v>
      </c>
      <c r="AB46" s="140" t="s">
        <v>199</v>
      </c>
      <c r="AC46" s="140" t="s">
        <v>199</v>
      </c>
      <c r="AD46" s="140" t="s">
        <v>198</v>
      </c>
      <c r="AE46" s="140" t="s">
        <v>198</v>
      </c>
      <c r="AF46" s="140" t="s">
        <v>198</v>
      </c>
      <c r="AG46" s="140" t="s">
        <v>199</v>
      </c>
      <c r="AH46" s="140" t="s">
        <v>199</v>
      </c>
      <c r="AI46" s="140" t="s">
        <v>199</v>
      </c>
      <c r="AJ46" s="140"/>
      <c r="AK46" s="140"/>
      <c r="AL46" s="140"/>
      <c r="AM46" s="140"/>
      <c r="AN46" s="140"/>
      <c r="AO46" s="140"/>
      <c r="AQ46" s="0" t="n">
        <f aca="false">AI47</f>
        <v>0.19007605</v>
      </c>
      <c r="AR46" s="0" t="n">
        <f aca="false">AH47</f>
        <v>0.1886677145</v>
      </c>
      <c r="AS46" s="0" t="n">
        <f aca="false">AG47</f>
        <v>0.1892783215</v>
      </c>
      <c r="AT46" s="0" t="n">
        <f aca="false">AC47</f>
        <v>0.0229174595</v>
      </c>
      <c r="AU46" s="0" t="n">
        <f aca="false">AA47</f>
        <v>0.0232326115</v>
      </c>
      <c r="AV46" s="0" t="n">
        <f aca="false">AB47</f>
        <v>0.022533368</v>
      </c>
      <c r="AW46" s="142" t="n">
        <f aca="false">AO47</f>
        <v>0.5043121395</v>
      </c>
      <c r="AX46" s="143" t="n">
        <f aca="false">AN47</f>
        <v>0.4831181675</v>
      </c>
      <c r="AY46" s="143" t="n">
        <f aca="false">AM47</f>
        <v>0.464396169</v>
      </c>
      <c r="AZ46" s="143" t="n">
        <f aca="false">AL47</f>
        <v>-0.141463854</v>
      </c>
      <c r="BA46" s="0" t="n">
        <f aca="false">AK47</f>
        <v>-0.0586084235</v>
      </c>
      <c r="BB46" s="0" t="n">
        <f aca="false">AJ47</f>
        <v>-0.092595597</v>
      </c>
    </row>
    <row r="47" customFormat="false" ht="14.25" hidden="false" customHeight="false" outlineLevel="0" collapsed="false">
      <c r="B47" s="140"/>
      <c r="C47" s="140" t="n">
        <v>0.5691</v>
      </c>
      <c r="D47" s="140" t="n">
        <v>0.5238</v>
      </c>
      <c r="E47" s="140" t="n">
        <v>0.6442</v>
      </c>
      <c r="F47" s="140" t="n">
        <v>0.2359</v>
      </c>
      <c r="G47" s="140" t="n">
        <v>0.2288</v>
      </c>
      <c r="H47" s="140" t="n">
        <v>0.2327</v>
      </c>
      <c r="I47" s="140" t="n">
        <v>1.4209</v>
      </c>
      <c r="J47" s="140" t="n">
        <v>1.4281</v>
      </c>
      <c r="K47" s="140" t="n">
        <v>1.4115</v>
      </c>
      <c r="L47" s="140" t="n">
        <v>1.9219</v>
      </c>
      <c r="M47" s="140" t="n">
        <v>1.9157</v>
      </c>
      <c r="N47" s="140" t="n">
        <v>1.93</v>
      </c>
      <c r="O47" s="140" t="n">
        <v>-0.9402</v>
      </c>
      <c r="P47" s="140" t="n">
        <v>-0.5951</v>
      </c>
      <c r="Q47" s="140" t="n">
        <v>-1.4364</v>
      </c>
      <c r="R47" s="140" t="n">
        <v>4.7154</v>
      </c>
      <c r="S47" s="140" t="n">
        <v>4.9055</v>
      </c>
      <c r="T47" s="140" t="n">
        <v>5.1207</v>
      </c>
      <c r="U47" s="0" t="n">
        <f aca="false">B46+B47</f>
        <v>0.098485</v>
      </c>
      <c r="V47" s="144" t="n">
        <v>520</v>
      </c>
      <c r="W47" s="141" t="n">
        <f aca="false">U47/V47</f>
        <v>0.000189394230769231</v>
      </c>
      <c r="X47" s="0" t="n">
        <f aca="false">C47*U47</f>
        <v>0.0560478135</v>
      </c>
      <c r="Y47" s="0" t="n">
        <f aca="false">D47*U47</f>
        <v>0.051586443</v>
      </c>
      <c r="Z47" s="0" t="n">
        <f aca="false">E47*U47</f>
        <v>0.063444037</v>
      </c>
      <c r="AA47" s="0" t="n">
        <f aca="false">F47*U47</f>
        <v>0.0232326115</v>
      </c>
      <c r="AB47" s="0" t="n">
        <f aca="false">G47*U47</f>
        <v>0.022533368</v>
      </c>
      <c r="AC47" s="0" t="n">
        <f aca="false">H47*U47</f>
        <v>0.0229174595</v>
      </c>
      <c r="AD47" s="0" t="n">
        <f aca="false">I47*U47</f>
        <v>0.1399373365</v>
      </c>
      <c r="AE47" s="0" t="n">
        <f aca="false">J47*U47</f>
        <v>0.1406464285</v>
      </c>
      <c r="AF47" s="0" t="n">
        <f aca="false">K47*U47</f>
        <v>0.1390115775</v>
      </c>
      <c r="AG47" s="0" t="n">
        <f aca="false">L47*U47</f>
        <v>0.1892783215</v>
      </c>
      <c r="AH47" s="0" t="n">
        <f aca="false">M47*U47</f>
        <v>0.1886677145</v>
      </c>
      <c r="AI47" s="0" t="n">
        <f aca="false">N47*U47</f>
        <v>0.19007605</v>
      </c>
      <c r="AJ47" s="0" t="n">
        <f aca="false">O47*U47</f>
        <v>-0.092595597</v>
      </c>
      <c r="AK47" s="0" t="n">
        <f aca="false">P47*U47</f>
        <v>-0.0586084235</v>
      </c>
      <c r="AL47" s="0" t="n">
        <f aca="false">Q47*U47</f>
        <v>-0.141463854</v>
      </c>
      <c r="AM47" s="0" t="n">
        <f aca="false">R47*U47</f>
        <v>0.464396169</v>
      </c>
      <c r="AN47" s="0" t="n">
        <f aca="false">S47*U47</f>
        <v>0.4831181675</v>
      </c>
      <c r="AO47" s="0" t="n">
        <f aca="false">T47*U47</f>
        <v>0.5043121395</v>
      </c>
      <c r="AQ47" s="0" t="n">
        <f aca="false">AF47</f>
        <v>0.1390115775</v>
      </c>
      <c r="AR47" s="0" t="n">
        <f aca="false">AE47</f>
        <v>0.1406464285</v>
      </c>
      <c r="AS47" s="0" t="n">
        <f aca="false">AD47</f>
        <v>0.1399373365</v>
      </c>
      <c r="AT47" s="0" t="n">
        <f aca="false">Z47</f>
        <v>0.063444037</v>
      </c>
      <c r="AU47" s="0" t="n">
        <f aca="false">X47</f>
        <v>0.0560478135</v>
      </c>
      <c r="AV47" s="0" t="n">
        <f aca="false">Y47</f>
        <v>0.051586443</v>
      </c>
      <c r="AW47" s="142"/>
      <c r="AX47" s="143"/>
      <c r="AY47" s="143"/>
      <c r="AZ47" s="143"/>
    </row>
    <row r="48" customFormat="false" ht="14.25" hidden="false" customHeight="false" outlineLevel="0" collapsed="false">
      <c r="W48" s="141"/>
      <c r="AW48" s="142"/>
      <c r="AX48" s="143"/>
      <c r="AY48" s="143"/>
      <c r="AZ48" s="143"/>
    </row>
    <row r="49" customFormat="false" ht="14.25" hidden="false" customHeight="false" outlineLevel="0" collapsed="false">
      <c r="A49" s="147" t="s">
        <v>207</v>
      </c>
      <c r="B49" s="137" t="s">
        <v>181</v>
      </c>
      <c r="C49" s="137" t="s">
        <v>182</v>
      </c>
      <c r="D49" s="137" t="s">
        <v>183</v>
      </c>
      <c r="E49" s="137" t="s">
        <v>184</v>
      </c>
      <c r="F49" s="137" t="s">
        <v>182</v>
      </c>
      <c r="G49" s="137" t="s">
        <v>183</v>
      </c>
      <c r="H49" s="137" t="s">
        <v>184</v>
      </c>
      <c r="I49" s="137" t="s">
        <v>185</v>
      </c>
      <c r="J49" s="137" t="s">
        <v>186</v>
      </c>
      <c r="K49" s="137" t="s">
        <v>187</v>
      </c>
      <c r="L49" s="137" t="s">
        <v>185</v>
      </c>
      <c r="M49" s="137" t="s">
        <v>186</v>
      </c>
      <c r="N49" s="137" t="s">
        <v>187</v>
      </c>
      <c r="O49" s="137" t="s">
        <v>188</v>
      </c>
      <c r="P49" s="137" t="s">
        <v>189</v>
      </c>
      <c r="Q49" s="137" t="s">
        <v>190</v>
      </c>
      <c r="R49" s="137" t="s">
        <v>191</v>
      </c>
      <c r="S49" s="137" t="s">
        <v>192</v>
      </c>
      <c r="T49" s="137" t="s">
        <v>193</v>
      </c>
      <c r="U49" s="137" t="s">
        <v>181</v>
      </c>
      <c r="W49" s="141"/>
      <c r="X49" s="137" t="s">
        <v>182</v>
      </c>
      <c r="Y49" s="137" t="s">
        <v>183</v>
      </c>
      <c r="Z49" s="137" t="s">
        <v>184</v>
      </c>
      <c r="AA49" s="137" t="s">
        <v>182</v>
      </c>
      <c r="AB49" s="137" t="s">
        <v>183</v>
      </c>
      <c r="AC49" s="137" t="s">
        <v>184</v>
      </c>
      <c r="AD49" s="137" t="s">
        <v>185</v>
      </c>
      <c r="AE49" s="137" t="s">
        <v>186</v>
      </c>
      <c r="AF49" s="137" t="s">
        <v>187</v>
      </c>
      <c r="AG49" s="137" t="s">
        <v>185</v>
      </c>
      <c r="AH49" s="137" t="s">
        <v>186</v>
      </c>
      <c r="AI49" s="137" t="s">
        <v>187</v>
      </c>
      <c r="AJ49" s="137" t="s">
        <v>188</v>
      </c>
      <c r="AK49" s="137" t="s">
        <v>189</v>
      </c>
      <c r="AL49" s="137" t="s">
        <v>190</v>
      </c>
      <c r="AM49" s="137" t="s">
        <v>191</v>
      </c>
      <c r="AN49" s="137" t="s">
        <v>192</v>
      </c>
      <c r="AO49" s="137" t="s">
        <v>193</v>
      </c>
      <c r="AP49" s="147" t="s">
        <v>207</v>
      </c>
      <c r="AQ49" s="137" t="s">
        <v>195</v>
      </c>
      <c r="AR49" s="137" t="s">
        <v>186</v>
      </c>
      <c r="AS49" s="137" t="s">
        <v>185</v>
      </c>
      <c r="AT49" s="137" t="s">
        <v>184</v>
      </c>
      <c r="AU49" s="137" t="s">
        <v>182</v>
      </c>
      <c r="AV49" s="139" t="s">
        <v>183</v>
      </c>
      <c r="AW49" s="137" t="s">
        <v>196</v>
      </c>
      <c r="AX49" s="137" t="s">
        <v>192</v>
      </c>
      <c r="AY49" s="137" t="s">
        <v>191</v>
      </c>
      <c r="AZ49" s="137" t="s">
        <v>190</v>
      </c>
      <c r="BA49" s="137" t="s">
        <v>189</v>
      </c>
      <c r="BB49" s="137" t="s">
        <v>188</v>
      </c>
    </row>
    <row r="50" customFormat="false" ht="14.25" hidden="false" customHeight="false" outlineLevel="0" collapsed="false">
      <c r="B50" s="140" t="n">
        <v>6.975379</v>
      </c>
      <c r="C50" s="140" t="s">
        <v>198</v>
      </c>
      <c r="D50" s="140" t="s">
        <v>198</v>
      </c>
      <c r="E50" s="140" t="s">
        <v>198</v>
      </c>
      <c r="F50" s="140" t="s">
        <v>199</v>
      </c>
      <c r="G50" s="140" t="s">
        <v>199</v>
      </c>
      <c r="H50" s="140" t="s">
        <v>199</v>
      </c>
      <c r="I50" s="140" t="s">
        <v>198</v>
      </c>
      <c r="J50" s="140" t="s">
        <v>198</v>
      </c>
      <c r="K50" s="140" t="s">
        <v>198</v>
      </c>
      <c r="L50" s="140" t="s">
        <v>199</v>
      </c>
      <c r="M50" s="140" t="s">
        <v>199</v>
      </c>
      <c r="N50" s="140" t="s">
        <v>199</v>
      </c>
      <c r="O50" s="140"/>
      <c r="P50" s="140"/>
      <c r="Q50" s="140"/>
      <c r="R50" s="140"/>
      <c r="S50" s="140"/>
      <c r="T50" s="140"/>
      <c r="W50" s="141"/>
      <c r="X50" s="140" t="s">
        <v>198</v>
      </c>
      <c r="Y50" s="140" t="s">
        <v>198</v>
      </c>
      <c r="Z50" s="140" t="s">
        <v>198</v>
      </c>
      <c r="AA50" s="140" t="s">
        <v>199</v>
      </c>
      <c r="AB50" s="140" t="s">
        <v>199</v>
      </c>
      <c r="AC50" s="140" t="s">
        <v>199</v>
      </c>
      <c r="AD50" s="140" t="s">
        <v>198</v>
      </c>
      <c r="AE50" s="140" t="s">
        <v>198</v>
      </c>
      <c r="AF50" s="140" t="s">
        <v>198</v>
      </c>
      <c r="AG50" s="140" t="s">
        <v>199</v>
      </c>
      <c r="AH50" s="140" t="s">
        <v>199</v>
      </c>
      <c r="AI50" s="140" t="s">
        <v>199</v>
      </c>
      <c r="AJ50" s="140"/>
      <c r="AK50" s="140"/>
      <c r="AL50" s="140"/>
      <c r="AM50" s="140"/>
      <c r="AN50" s="140"/>
      <c r="AO50" s="140"/>
      <c r="AQ50" s="0" t="n">
        <f aca="false">AI51</f>
        <v>13.46248147</v>
      </c>
      <c r="AR50" s="0" t="n">
        <f aca="false">AH51</f>
        <v>13.3627335503</v>
      </c>
      <c r="AS50" s="0" t="n">
        <f aca="false">AG51</f>
        <v>13.4059809001</v>
      </c>
      <c r="AT50" s="0" t="n">
        <f aca="false">AC51</f>
        <v>1.6231706933</v>
      </c>
      <c r="AU50" s="0" t="n">
        <f aca="false">AA51</f>
        <v>1.6454919061</v>
      </c>
      <c r="AV50" s="0" t="n">
        <f aca="false">AB51</f>
        <v>1.5959667152</v>
      </c>
      <c r="AW50" s="142" t="n">
        <f aca="false">AO51</f>
        <v>35.7188232453</v>
      </c>
      <c r="AX50" s="143" t="n">
        <f aca="false">AN51</f>
        <v>34.2177216845</v>
      </c>
      <c r="AY50" s="143" t="n">
        <f aca="false">AM51</f>
        <v>32.8917021366</v>
      </c>
      <c r="AZ50" s="143" t="n">
        <f aca="false">AL51</f>
        <v>-10.0194343956</v>
      </c>
      <c r="BA50" s="0" t="n">
        <f aca="false">AK51</f>
        <v>-4.1510480429</v>
      </c>
      <c r="BB50" s="0" t="n">
        <f aca="false">AJ51</f>
        <v>-6.5582513358</v>
      </c>
    </row>
    <row r="51" customFormat="false" ht="14.25" hidden="false" customHeight="false" outlineLevel="0" collapsed="false">
      <c r="B51" s="140"/>
      <c r="C51" s="140" t="n">
        <v>0.5691</v>
      </c>
      <c r="D51" s="140" t="n">
        <v>0.5238</v>
      </c>
      <c r="E51" s="140" t="n">
        <v>0.6442</v>
      </c>
      <c r="F51" s="140" t="n">
        <v>0.2359</v>
      </c>
      <c r="G51" s="140" t="n">
        <v>0.2288</v>
      </c>
      <c r="H51" s="140" t="n">
        <v>0.2327</v>
      </c>
      <c r="I51" s="140" t="n">
        <v>1.4209</v>
      </c>
      <c r="J51" s="140" t="n">
        <v>1.4281</v>
      </c>
      <c r="K51" s="140" t="n">
        <v>1.4115</v>
      </c>
      <c r="L51" s="140" t="n">
        <v>1.9219</v>
      </c>
      <c r="M51" s="140" t="n">
        <v>1.9157</v>
      </c>
      <c r="N51" s="140" t="n">
        <v>1.93</v>
      </c>
      <c r="O51" s="140" t="n">
        <v>-0.9402</v>
      </c>
      <c r="P51" s="140" t="n">
        <v>-0.5951</v>
      </c>
      <c r="Q51" s="140" t="n">
        <v>-1.4364</v>
      </c>
      <c r="R51" s="140" t="n">
        <v>4.7154</v>
      </c>
      <c r="S51" s="140" t="n">
        <v>4.9055</v>
      </c>
      <c r="T51" s="140" t="n">
        <v>5.1207</v>
      </c>
      <c r="U51" s="0" t="n">
        <f aca="false">B50+B51</f>
        <v>6.975379</v>
      </c>
      <c r="V51" s="144" t="n">
        <v>36830</v>
      </c>
      <c r="W51" s="141" t="n">
        <f aca="false">U51/V51</f>
        <v>0.000189393945153408</v>
      </c>
      <c r="X51" s="0" t="n">
        <f aca="false">C51*U51</f>
        <v>3.9696881889</v>
      </c>
      <c r="Y51" s="0" t="n">
        <f aca="false">D51*U51</f>
        <v>3.6537035202</v>
      </c>
      <c r="Z51" s="0" t="n">
        <f aca="false">E51*U51</f>
        <v>4.4935391518</v>
      </c>
      <c r="AA51" s="0" t="n">
        <f aca="false">F51*U51</f>
        <v>1.6454919061</v>
      </c>
      <c r="AB51" s="0" t="n">
        <f aca="false">G51*U51</f>
        <v>1.5959667152</v>
      </c>
      <c r="AC51" s="0" t="n">
        <f aca="false">H51*U51</f>
        <v>1.6231706933</v>
      </c>
      <c r="AD51" s="0" t="n">
        <f aca="false">I51*U51</f>
        <v>9.9113160211</v>
      </c>
      <c r="AE51" s="0" t="n">
        <f aca="false">J51*U51</f>
        <v>9.9615387499</v>
      </c>
      <c r="AF51" s="0" t="n">
        <f aca="false">K51*U51</f>
        <v>9.8457474585</v>
      </c>
      <c r="AG51" s="0" t="n">
        <f aca="false">L51*U51</f>
        <v>13.4059809001</v>
      </c>
      <c r="AH51" s="0" t="n">
        <f aca="false">M51*U51</f>
        <v>13.3627335503</v>
      </c>
      <c r="AI51" s="0" t="n">
        <f aca="false">N51*U51</f>
        <v>13.46248147</v>
      </c>
      <c r="AJ51" s="0" t="n">
        <f aca="false">O51*U51</f>
        <v>-6.5582513358</v>
      </c>
      <c r="AK51" s="0" t="n">
        <f aca="false">P51*U51</f>
        <v>-4.1510480429</v>
      </c>
      <c r="AL51" s="0" t="n">
        <f aca="false">Q51*U51</f>
        <v>-10.0194343956</v>
      </c>
      <c r="AM51" s="0" t="n">
        <f aca="false">R51*U51</f>
        <v>32.8917021366</v>
      </c>
      <c r="AN51" s="0" t="n">
        <f aca="false">S51*U51</f>
        <v>34.2177216845</v>
      </c>
      <c r="AO51" s="0" t="n">
        <f aca="false">T51*U51</f>
        <v>35.7188232453</v>
      </c>
      <c r="AQ51" s="0" t="n">
        <f aca="false">AF51</f>
        <v>9.8457474585</v>
      </c>
      <c r="AR51" s="0" t="n">
        <f aca="false">AE51</f>
        <v>9.9615387499</v>
      </c>
      <c r="AS51" s="0" t="n">
        <f aca="false">AD51</f>
        <v>9.9113160211</v>
      </c>
      <c r="AT51" s="0" t="n">
        <f aca="false">Z51</f>
        <v>4.4935391518</v>
      </c>
      <c r="AU51" s="0" t="n">
        <f aca="false">X51</f>
        <v>3.9696881889</v>
      </c>
      <c r="AV51" s="0" t="n">
        <f aca="false">Y51</f>
        <v>3.6537035202</v>
      </c>
      <c r="AW51" s="142"/>
      <c r="AX51" s="143"/>
      <c r="AY51" s="143"/>
      <c r="AZ51" s="143"/>
    </row>
    <row r="52" customFormat="false" ht="14.25" hidden="false" customHeight="false" outlineLevel="0" collapsed="false">
      <c r="W52" s="141"/>
      <c r="AW52" s="142"/>
      <c r="AX52" s="143"/>
      <c r="AY52" s="143"/>
      <c r="AZ52" s="143"/>
    </row>
    <row r="53" customFormat="false" ht="14.25" hidden="false" customHeight="false" outlineLevel="0" collapsed="false">
      <c r="A53" s="147" t="s">
        <v>208</v>
      </c>
      <c r="B53" s="137" t="s">
        <v>181</v>
      </c>
      <c r="C53" s="137" t="s">
        <v>182</v>
      </c>
      <c r="D53" s="137" t="s">
        <v>183</v>
      </c>
      <c r="E53" s="137" t="s">
        <v>184</v>
      </c>
      <c r="F53" s="137" t="s">
        <v>182</v>
      </c>
      <c r="G53" s="137" t="s">
        <v>183</v>
      </c>
      <c r="H53" s="137" t="s">
        <v>184</v>
      </c>
      <c r="I53" s="137" t="s">
        <v>185</v>
      </c>
      <c r="J53" s="137" t="s">
        <v>186</v>
      </c>
      <c r="K53" s="137" t="s">
        <v>187</v>
      </c>
      <c r="L53" s="137" t="s">
        <v>185</v>
      </c>
      <c r="M53" s="137" t="s">
        <v>186</v>
      </c>
      <c r="N53" s="137" t="s">
        <v>187</v>
      </c>
      <c r="O53" s="137" t="s">
        <v>188</v>
      </c>
      <c r="P53" s="137" t="s">
        <v>189</v>
      </c>
      <c r="Q53" s="137" t="s">
        <v>190</v>
      </c>
      <c r="R53" s="137" t="s">
        <v>191</v>
      </c>
      <c r="S53" s="137" t="s">
        <v>192</v>
      </c>
      <c r="T53" s="137" t="s">
        <v>193</v>
      </c>
      <c r="U53" s="137" t="s">
        <v>181</v>
      </c>
      <c r="W53" s="141"/>
      <c r="X53" s="137" t="s">
        <v>182</v>
      </c>
      <c r="Y53" s="137" t="s">
        <v>183</v>
      </c>
      <c r="Z53" s="137" t="s">
        <v>184</v>
      </c>
      <c r="AA53" s="137" t="s">
        <v>182</v>
      </c>
      <c r="AB53" s="137" t="s">
        <v>183</v>
      </c>
      <c r="AC53" s="137" t="s">
        <v>184</v>
      </c>
      <c r="AD53" s="137" t="s">
        <v>185</v>
      </c>
      <c r="AE53" s="137" t="s">
        <v>186</v>
      </c>
      <c r="AF53" s="137" t="s">
        <v>187</v>
      </c>
      <c r="AG53" s="137" t="s">
        <v>185</v>
      </c>
      <c r="AH53" s="137" t="s">
        <v>186</v>
      </c>
      <c r="AI53" s="137" t="s">
        <v>187</v>
      </c>
      <c r="AJ53" s="137" t="s">
        <v>188</v>
      </c>
      <c r="AK53" s="137" t="s">
        <v>189</v>
      </c>
      <c r="AL53" s="137" t="s">
        <v>190</v>
      </c>
      <c r="AM53" s="137" t="s">
        <v>191</v>
      </c>
      <c r="AN53" s="137" t="s">
        <v>192</v>
      </c>
      <c r="AO53" s="137" t="s">
        <v>193</v>
      </c>
      <c r="AP53" s="147" t="s">
        <v>208</v>
      </c>
      <c r="AQ53" s="137" t="s">
        <v>195</v>
      </c>
      <c r="AR53" s="137" t="s">
        <v>186</v>
      </c>
      <c r="AS53" s="137" t="s">
        <v>185</v>
      </c>
      <c r="AT53" s="137" t="s">
        <v>184</v>
      </c>
      <c r="AU53" s="137" t="s">
        <v>182</v>
      </c>
      <c r="AV53" s="139" t="s">
        <v>183</v>
      </c>
      <c r="AW53" s="137" t="s">
        <v>196</v>
      </c>
      <c r="AX53" s="137" t="s">
        <v>192</v>
      </c>
      <c r="AY53" s="137" t="s">
        <v>191</v>
      </c>
      <c r="AZ53" s="137" t="s">
        <v>190</v>
      </c>
      <c r="BA53" s="137" t="s">
        <v>189</v>
      </c>
      <c r="BB53" s="137" t="s">
        <v>188</v>
      </c>
    </row>
    <row r="54" customFormat="false" ht="14.25" hidden="false" customHeight="false" outlineLevel="0" collapsed="false">
      <c r="B54" s="140" t="n">
        <v>0.001894</v>
      </c>
      <c r="C54" s="140" t="s">
        <v>198</v>
      </c>
      <c r="D54" s="140" t="s">
        <v>198</v>
      </c>
      <c r="E54" s="140" t="s">
        <v>198</v>
      </c>
      <c r="F54" s="140" t="s">
        <v>199</v>
      </c>
      <c r="G54" s="140" t="s">
        <v>199</v>
      </c>
      <c r="H54" s="140" t="s">
        <v>199</v>
      </c>
      <c r="I54" s="140" t="s">
        <v>198</v>
      </c>
      <c r="J54" s="140" t="s">
        <v>198</v>
      </c>
      <c r="K54" s="140" t="s">
        <v>198</v>
      </c>
      <c r="L54" s="140" t="s">
        <v>199</v>
      </c>
      <c r="M54" s="140" t="s">
        <v>199</v>
      </c>
      <c r="N54" s="140" t="s">
        <v>199</v>
      </c>
      <c r="O54" s="140"/>
      <c r="P54" s="140"/>
      <c r="Q54" s="140"/>
      <c r="R54" s="140"/>
      <c r="S54" s="140"/>
      <c r="T54" s="140"/>
      <c r="W54" s="141"/>
      <c r="X54" s="140" t="s">
        <v>198</v>
      </c>
      <c r="Y54" s="140" t="s">
        <v>198</v>
      </c>
      <c r="Z54" s="140" t="s">
        <v>198</v>
      </c>
      <c r="AA54" s="140" t="s">
        <v>199</v>
      </c>
      <c r="AB54" s="140" t="s">
        <v>199</v>
      </c>
      <c r="AC54" s="140" t="s">
        <v>199</v>
      </c>
      <c r="AD54" s="140" t="s">
        <v>198</v>
      </c>
      <c r="AE54" s="140" t="s">
        <v>198</v>
      </c>
      <c r="AF54" s="140" t="s">
        <v>198</v>
      </c>
      <c r="AG54" s="140" t="s">
        <v>199</v>
      </c>
      <c r="AH54" s="140" t="s">
        <v>199</v>
      </c>
      <c r="AI54" s="140" t="s">
        <v>199</v>
      </c>
      <c r="AJ54" s="140"/>
      <c r="AK54" s="140"/>
      <c r="AL54" s="140"/>
      <c r="AM54" s="140"/>
      <c r="AN54" s="140"/>
      <c r="AO54" s="140"/>
      <c r="AQ54" s="0" t="n">
        <f aca="false">AI55</f>
        <v>0.00365542</v>
      </c>
      <c r="AR54" s="0" t="n">
        <f aca="false">AH55</f>
        <v>0.0036283358</v>
      </c>
      <c r="AS54" s="0" t="n">
        <f aca="false">AG55</f>
        <v>0.0036400786</v>
      </c>
      <c r="AT54" s="0" t="n">
        <f aca="false">AC55</f>
        <v>0.0004407338</v>
      </c>
      <c r="AU54" s="0" t="n">
        <f aca="false">AA55</f>
        <v>0.0004467946</v>
      </c>
      <c r="AV54" s="0" t="n">
        <f aca="false">AB55</f>
        <v>0.0004333472</v>
      </c>
      <c r="AW54" s="142" t="n">
        <f aca="false">AO55</f>
        <v>0.0096986058</v>
      </c>
      <c r="AX54" s="143" t="n">
        <f aca="false">AN55</f>
        <v>0.009291017</v>
      </c>
      <c r="AY54" s="143" t="n">
        <f aca="false">AM55</f>
        <v>0.0089309676</v>
      </c>
      <c r="AZ54" s="143" t="n">
        <f aca="false">AL55</f>
        <v>-0.0027205416</v>
      </c>
      <c r="BA54" s="0" t="n">
        <f aca="false">AK55</f>
        <v>-0.0011271194</v>
      </c>
      <c r="BB54" s="0" t="n">
        <f aca="false">AJ55</f>
        <v>-0.0017807388</v>
      </c>
    </row>
    <row r="55" customFormat="false" ht="14.25" hidden="false" customHeight="false" outlineLevel="0" collapsed="false">
      <c r="B55" s="140"/>
      <c r="C55" s="140" t="n">
        <v>0.5691</v>
      </c>
      <c r="D55" s="140" t="n">
        <v>0.5238</v>
      </c>
      <c r="E55" s="140" t="n">
        <v>0.6442</v>
      </c>
      <c r="F55" s="140" t="n">
        <v>0.2359</v>
      </c>
      <c r="G55" s="140" t="n">
        <v>0.2288</v>
      </c>
      <c r="H55" s="140" t="n">
        <v>0.2327</v>
      </c>
      <c r="I55" s="140" t="n">
        <v>1.4209</v>
      </c>
      <c r="J55" s="140" t="n">
        <v>1.4281</v>
      </c>
      <c r="K55" s="140" t="n">
        <v>1.4115</v>
      </c>
      <c r="L55" s="140" t="n">
        <v>1.9219</v>
      </c>
      <c r="M55" s="140" t="n">
        <v>1.9157</v>
      </c>
      <c r="N55" s="140" t="n">
        <v>1.93</v>
      </c>
      <c r="O55" s="140" t="n">
        <v>-0.9402</v>
      </c>
      <c r="P55" s="140" t="n">
        <v>-0.5951</v>
      </c>
      <c r="Q55" s="140" t="n">
        <v>-1.4364</v>
      </c>
      <c r="R55" s="140" t="n">
        <v>4.7154</v>
      </c>
      <c r="S55" s="140" t="n">
        <v>4.9055</v>
      </c>
      <c r="T55" s="140" t="n">
        <v>5.1207</v>
      </c>
      <c r="U55" s="0" t="n">
        <f aca="false">B54+B55</f>
        <v>0.001894</v>
      </c>
      <c r="V55" s="144" t="n">
        <v>10</v>
      </c>
      <c r="W55" s="141" t="n">
        <f aca="false">U55/V55</f>
        <v>0.0001894</v>
      </c>
      <c r="X55" s="0" t="n">
        <f aca="false">C55*U55</f>
        <v>0.0010778754</v>
      </c>
      <c r="Y55" s="0" t="n">
        <f aca="false">D55*U55</f>
        <v>0.0009920772</v>
      </c>
      <c r="Z55" s="0" t="n">
        <f aca="false">E55*U55</f>
        <v>0.0012201148</v>
      </c>
      <c r="AA55" s="0" t="n">
        <f aca="false">F55*U55</f>
        <v>0.0004467946</v>
      </c>
      <c r="AB55" s="0" t="n">
        <f aca="false">G55*U55</f>
        <v>0.0004333472</v>
      </c>
      <c r="AC55" s="0" t="n">
        <f aca="false">H55*U55</f>
        <v>0.0004407338</v>
      </c>
      <c r="AD55" s="0" t="n">
        <f aca="false">I55*U55</f>
        <v>0.0026911846</v>
      </c>
      <c r="AE55" s="0" t="n">
        <f aca="false">J55*U55</f>
        <v>0.0027048214</v>
      </c>
      <c r="AF55" s="0" t="n">
        <f aca="false">K55*U55</f>
        <v>0.002673381</v>
      </c>
      <c r="AG55" s="0" t="n">
        <f aca="false">L55*U55</f>
        <v>0.0036400786</v>
      </c>
      <c r="AH55" s="0" t="n">
        <f aca="false">M55*U55</f>
        <v>0.0036283358</v>
      </c>
      <c r="AI55" s="0" t="n">
        <f aca="false">N55*U55</f>
        <v>0.00365542</v>
      </c>
      <c r="AJ55" s="0" t="n">
        <f aca="false">O55*U55</f>
        <v>-0.0017807388</v>
      </c>
      <c r="AK55" s="0" t="n">
        <f aca="false">P55*U55</f>
        <v>-0.0011271194</v>
      </c>
      <c r="AL55" s="0" t="n">
        <f aca="false">Q55*U55</f>
        <v>-0.0027205416</v>
      </c>
      <c r="AM55" s="0" t="n">
        <f aca="false">R55*U55</f>
        <v>0.0089309676</v>
      </c>
      <c r="AN55" s="0" t="n">
        <f aca="false">S55*U55</f>
        <v>0.009291017</v>
      </c>
      <c r="AO55" s="0" t="n">
        <f aca="false">T55*U55</f>
        <v>0.0096986058</v>
      </c>
      <c r="AQ55" s="0" t="n">
        <f aca="false">AF55</f>
        <v>0.002673381</v>
      </c>
      <c r="AR55" s="0" t="n">
        <f aca="false">AE55</f>
        <v>0.0027048214</v>
      </c>
      <c r="AS55" s="0" t="n">
        <f aca="false">AD55</f>
        <v>0.0026911846</v>
      </c>
      <c r="AT55" s="0" t="n">
        <f aca="false">Z55</f>
        <v>0.0012201148</v>
      </c>
      <c r="AU55" s="0" t="n">
        <f aca="false">X55</f>
        <v>0.0010778754</v>
      </c>
      <c r="AV55" s="0" t="n">
        <f aca="false">Y55</f>
        <v>0.0009920772</v>
      </c>
      <c r="AW55" s="142"/>
      <c r="AX55" s="143"/>
      <c r="AY55" s="143"/>
      <c r="AZ55" s="143"/>
    </row>
    <row r="56" customFormat="false" ht="14.25" hidden="false" customHeight="false" outlineLevel="0" collapsed="false">
      <c r="W56" s="141"/>
      <c r="AW56" s="142"/>
      <c r="AX56" s="143"/>
      <c r="AY56" s="143"/>
      <c r="AZ56" s="143"/>
    </row>
    <row r="57" customFormat="false" ht="14.25" hidden="false" customHeight="false" outlineLevel="0" collapsed="false">
      <c r="A57" s="147" t="s">
        <v>166</v>
      </c>
      <c r="B57" s="137" t="s">
        <v>181</v>
      </c>
      <c r="C57" s="137" t="s">
        <v>182</v>
      </c>
      <c r="D57" s="137" t="s">
        <v>183</v>
      </c>
      <c r="E57" s="137" t="s">
        <v>184</v>
      </c>
      <c r="F57" s="137" t="s">
        <v>182</v>
      </c>
      <c r="G57" s="137" t="s">
        <v>183</v>
      </c>
      <c r="H57" s="137" t="s">
        <v>184</v>
      </c>
      <c r="I57" s="137" t="s">
        <v>185</v>
      </c>
      <c r="J57" s="137" t="s">
        <v>186</v>
      </c>
      <c r="K57" s="137" t="s">
        <v>187</v>
      </c>
      <c r="L57" s="137" t="s">
        <v>185</v>
      </c>
      <c r="M57" s="137" t="s">
        <v>186</v>
      </c>
      <c r="N57" s="137" t="s">
        <v>187</v>
      </c>
      <c r="O57" s="137" t="s">
        <v>188</v>
      </c>
      <c r="P57" s="137" t="s">
        <v>189</v>
      </c>
      <c r="Q57" s="137" t="s">
        <v>190</v>
      </c>
      <c r="R57" s="137" t="s">
        <v>191</v>
      </c>
      <c r="S57" s="137" t="s">
        <v>192</v>
      </c>
      <c r="T57" s="137" t="s">
        <v>193</v>
      </c>
      <c r="U57" s="137" t="s">
        <v>181</v>
      </c>
      <c r="W57" s="141"/>
      <c r="X57" s="137" t="s">
        <v>182</v>
      </c>
      <c r="Y57" s="137" t="s">
        <v>183</v>
      </c>
      <c r="Z57" s="137" t="s">
        <v>184</v>
      </c>
      <c r="AA57" s="137" t="s">
        <v>182</v>
      </c>
      <c r="AB57" s="137" t="s">
        <v>183</v>
      </c>
      <c r="AC57" s="137" t="s">
        <v>184</v>
      </c>
      <c r="AD57" s="137" t="s">
        <v>185</v>
      </c>
      <c r="AE57" s="137" t="s">
        <v>186</v>
      </c>
      <c r="AF57" s="137" t="s">
        <v>187</v>
      </c>
      <c r="AG57" s="137" t="s">
        <v>185</v>
      </c>
      <c r="AH57" s="137" t="s">
        <v>186</v>
      </c>
      <c r="AI57" s="137" t="s">
        <v>187</v>
      </c>
      <c r="AJ57" s="137" t="s">
        <v>188</v>
      </c>
      <c r="AK57" s="137" t="s">
        <v>189</v>
      </c>
      <c r="AL57" s="137" t="s">
        <v>190</v>
      </c>
      <c r="AM57" s="137" t="s">
        <v>191</v>
      </c>
      <c r="AN57" s="137" t="s">
        <v>192</v>
      </c>
      <c r="AO57" s="137" t="s">
        <v>193</v>
      </c>
      <c r="AP57" s="147" t="s">
        <v>166</v>
      </c>
      <c r="AQ57" s="137" t="s">
        <v>195</v>
      </c>
      <c r="AR57" s="137" t="s">
        <v>186</v>
      </c>
      <c r="AS57" s="137" t="s">
        <v>185</v>
      </c>
      <c r="AT57" s="137" t="s">
        <v>184</v>
      </c>
      <c r="AU57" s="137" t="s">
        <v>182</v>
      </c>
      <c r="AV57" s="139" t="s">
        <v>183</v>
      </c>
      <c r="AW57" s="137" t="s">
        <v>196</v>
      </c>
      <c r="AX57" s="137" t="s">
        <v>192</v>
      </c>
      <c r="AY57" s="137" t="s">
        <v>191</v>
      </c>
      <c r="AZ57" s="137" t="s">
        <v>190</v>
      </c>
      <c r="BA57" s="137" t="s">
        <v>189</v>
      </c>
      <c r="BB57" s="137" t="s">
        <v>188</v>
      </c>
    </row>
    <row r="58" customFormat="false" ht="14.25" hidden="false" customHeight="false" outlineLevel="0" collapsed="false">
      <c r="B58" s="140" t="n">
        <v>0.232008</v>
      </c>
      <c r="C58" s="140" t="s">
        <v>198</v>
      </c>
      <c r="D58" s="140" t="s">
        <v>198</v>
      </c>
      <c r="E58" s="140" t="s">
        <v>198</v>
      </c>
      <c r="F58" s="140" t="s">
        <v>199</v>
      </c>
      <c r="G58" s="140" t="s">
        <v>199</v>
      </c>
      <c r="H58" s="140" t="s">
        <v>199</v>
      </c>
      <c r="I58" s="140" t="s">
        <v>198</v>
      </c>
      <c r="J58" s="140" t="s">
        <v>198</v>
      </c>
      <c r="K58" s="140" t="s">
        <v>198</v>
      </c>
      <c r="L58" s="140" t="s">
        <v>199</v>
      </c>
      <c r="M58" s="140" t="s">
        <v>199</v>
      </c>
      <c r="N58" s="140" t="s">
        <v>199</v>
      </c>
      <c r="O58" s="140"/>
      <c r="P58" s="140"/>
      <c r="Q58" s="140"/>
      <c r="R58" s="140"/>
      <c r="S58" s="140"/>
      <c r="T58" s="140"/>
      <c r="W58" s="141"/>
      <c r="X58" s="140" t="s">
        <v>198</v>
      </c>
      <c r="Y58" s="140" t="s">
        <v>198</v>
      </c>
      <c r="Z58" s="140" t="s">
        <v>198</v>
      </c>
      <c r="AA58" s="140" t="s">
        <v>199</v>
      </c>
      <c r="AB58" s="140" t="s">
        <v>199</v>
      </c>
      <c r="AC58" s="140" t="s">
        <v>199</v>
      </c>
      <c r="AD58" s="140" t="s">
        <v>198</v>
      </c>
      <c r="AE58" s="140" t="s">
        <v>198</v>
      </c>
      <c r="AF58" s="140" t="s">
        <v>198</v>
      </c>
      <c r="AG58" s="140" t="s">
        <v>199</v>
      </c>
      <c r="AH58" s="140" t="s">
        <v>199</v>
      </c>
      <c r="AI58" s="140" t="s">
        <v>199</v>
      </c>
      <c r="AJ58" s="140"/>
      <c r="AK58" s="140"/>
      <c r="AL58" s="140"/>
      <c r="AM58" s="140"/>
      <c r="AN58" s="140"/>
      <c r="AO58" s="140"/>
      <c r="AQ58" s="0" t="n">
        <f aca="false">AI59</f>
        <v>1.79109983</v>
      </c>
      <c r="AR58" s="0" t="n">
        <f aca="false">AH59</f>
        <v>1.7778289867</v>
      </c>
      <c r="AS58" s="0" t="n">
        <f aca="false">AG59</f>
        <v>1.7835827789</v>
      </c>
      <c r="AT58" s="0" t="n">
        <f aca="false">AC59</f>
        <v>0.2159528137</v>
      </c>
      <c r="AU58" s="0" t="n">
        <f aca="false">AA59</f>
        <v>0.2189225129</v>
      </c>
      <c r="AV58" s="0" t="n">
        <f aca="false">AB59</f>
        <v>0.2123334928</v>
      </c>
      <c r="AW58" s="142" t="n">
        <f aca="false">AO59</f>
        <v>4.7521683417</v>
      </c>
      <c r="AX58" s="143" t="n">
        <f aca="false">AN59</f>
        <v>4.5524560705</v>
      </c>
      <c r="AY58" s="143" t="n">
        <f aca="false">AM59</f>
        <v>4.3760373774</v>
      </c>
      <c r="AZ58" s="143" t="n">
        <f aca="false">AL59</f>
        <v>-1.3330237284</v>
      </c>
      <c r="BA58" s="0" t="n">
        <f aca="false">AK59</f>
        <v>-0.5522712481</v>
      </c>
      <c r="BB58" s="0" t="n">
        <f aca="false">AJ59</f>
        <v>-0.8725347462</v>
      </c>
    </row>
    <row r="59" customFormat="false" ht="14.25" hidden="false" customHeight="false" outlineLevel="0" collapsed="false">
      <c r="B59" s="140" t="n">
        <v>0.696023</v>
      </c>
      <c r="C59" s="140" t="n">
        <v>0.5691</v>
      </c>
      <c r="D59" s="140" t="n">
        <v>0.5238</v>
      </c>
      <c r="E59" s="140" t="n">
        <v>0.6442</v>
      </c>
      <c r="F59" s="140" t="n">
        <v>0.2359</v>
      </c>
      <c r="G59" s="140" t="n">
        <v>0.2288</v>
      </c>
      <c r="H59" s="140" t="n">
        <v>0.2327</v>
      </c>
      <c r="I59" s="140" t="n">
        <v>1.4209</v>
      </c>
      <c r="J59" s="140" t="n">
        <v>1.4281</v>
      </c>
      <c r="K59" s="140" t="n">
        <v>1.4115</v>
      </c>
      <c r="L59" s="140" t="n">
        <v>1.9219</v>
      </c>
      <c r="M59" s="140" t="n">
        <v>1.9157</v>
      </c>
      <c r="N59" s="140" t="n">
        <v>1.93</v>
      </c>
      <c r="O59" s="140" t="n">
        <v>-0.9402</v>
      </c>
      <c r="P59" s="140" t="n">
        <v>-0.5951</v>
      </c>
      <c r="Q59" s="140" t="n">
        <v>-1.4364</v>
      </c>
      <c r="R59" s="140" t="n">
        <v>4.7154</v>
      </c>
      <c r="S59" s="140" t="n">
        <v>4.9055</v>
      </c>
      <c r="T59" s="140" t="n">
        <v>5.1207</v>
      </c>
      <c r="U59" s="0" t="n">
        <f aca="false">B58+B59</f>
        <v>0.928031</v>
      </c>
      <c r="V59" s="144" t="n">
        <v>4900</v>
      </c>
      <c r="W59" s="141" t="n">
        <f aca="false">U59/V59</f>
        <v>0.000189394081632653</v>
      </c>
      <c r="X59" s="0" t="n">
        <f aca="false">C59*U59</f>
        <v>0.5281424421</v>
      </c>
      <c r="Y59" s="0" t="n">
        <f aca="false">D59*U59</f>
        <v>0.4861026378</v>
      </c>
      <c r="Z59" s="0" t="n">
        <f aca="false">E59*U59</f>
        <v>0.5978375702</v>
      </c>
      <c r="AA59" s="0" t="n">
        <f aca="false">F59*U59</f>
        <v>0.2189225129</v>
      </c>
      <c r="AB59" s="0" t="n">
        <f aca="false">G59*U59</f>
        <v>0.2123334928</v>
      </c>
      <c r="AC59" s="0" t="n">
        <f aca="false">H59*U59</f>
        <v>0.2159528137</v>
      </c>
      <c r="AD59" s="0" t="n">
        <f aca="false">I59*U59</f>
        <v>1.3186392479</v>
      </c>
      <c r="AE59" s="0" t="n">
        <f aca="false">J59*U59</f>
        <v>1.3253210711</v>
      </c>
      <c r="AF59" s="0" t="n">
        <f aca="false">K59*U59</f>
        <v>1.3099157565</v>
      </c>
      <c r="AG59" s="0" t="n">
        <f aca="false">L59*U59</f>
        <v>1.7835827789</v>
      </c>
      <c r="AH59" s="0" t="n">
        <f aca="false">M59*U59</f>
        <v>1.7778289867</v>
      </c>
      <c r="AI59" s="0" t="n">
        <f aca="false">N59*U59</f>
        <v>1.79109983</v>
      </c>
      <c r="AJ59" s="0" t="n">
        <f aca="false">O59*U59</f>
        <v>-0.8725347462</v>
      </c>
      <c r="AK59" s="0" t="n">
        <f aca="false">P59*U59</f>
        <v>-0.5522712481</v>
      </c>
      <c r="AL59" s="0" t="n">
        <f aca="false">Q59*U59</f>
        <v>-1.3330237284</v>
      </c>
      <c r="AM59" s="0" t="n">
        <f aca="false">R59*U59</f>
        <v>4.3760373774</v>
      </c>
      <c r="AN59" s="0" t="n">
        <f aca="false">S59*U59</f>
        <v>4.5524560705</v>
      </c>
      <c r="AO59" s="0" t="n">
        <f aca="false">T59*U59</f>
        <v>4.7521683417</v>
      </c>
      <c r="AQ59" s="0" t="n">
        <f aca="false">AF59</f>
        <v>1.3099157565</v>
      </c>
      <c r="AR59" s="0" t="n">
        <f aca="false">AE59</f>
        <v>1.3253210711</v>
      </c>
      <c r="AS59" s="0" t="n">
        <f aca="false">AD59</f>
        <v>1.3186392479</v>
      </c>
      <c r="AT59" s="0" t="n">
        <f aca="false">Z59</f>
        <v>0.5978375702</v>
      </c>
      <c r="AU59" s="0" t="n">
        <f aca="false">X59</f>
        <v>0.5281424421</v>
      </c>
      <c r="AV59" s="0" t="n">
        <f aca="false">Y59</f>
        <v>0.4861026378</v>
      </c>
      <c r="AW59" s="142"/>
      <c r="AX59" s="143"/>
      <c r="AY59" s="143"/>
      <c r="AZ59" s="143"/>
    </row>
    <row r="60" customFormat="false" ht="14.25" hidden="false" customHeight="false" outlineLevel="0" collapsed="false">
      <c r="W60" s="141"/>
      <c r="AW60" s="142"/>
      <c r="AX60" s="143"/>
      <c r="AY60" s="143"/>
      <c r="AZ60" s="143"/>
    </row>
    <row r="61" customFormat="false" ht="14.25" hidden="false" customHeight="false" outlineLevel="0" collapsed="false">
      <c r="A61" s="147" t="s">
        <v>177</v>
      </c>
      <c r="B61" s="137" t="s">
        <v>181</v>
      </c>
      <c r="C61" s="137" t="s">
        <v>182</v>
      </c>
      <c r="D61" s="137" t="s">
        <v>183</v>
      </c>
      <c r="E61" s="137" t="s">
        <v>184</v>
      </c>
      <c r="F61" s="137" t="s">
        <v>182</v>
      </c>
      <c r="G61" s="137" t="s">
        <v>183</v>
      </c>
      <c r="H61" s="137" t="s">
        <v>184</v>
      </c>
      <c r="I61" s="137" t="s">
        <v>185</v>
      </c>
      <c r="J61" s="137" t="s">
        <v>186</v>
      </c>
      <c r="K61" s="137" t="s">
        <v>187</v>
      </c>
      <c r="L61" s="137" t="s">
        <v>185</v>
      </c>
      <c r="M61" s="137" t="s">
        <v>186</v>
      </c>
      <c r="N61" s="137" t="s">
        <v>187</v>
      </c>
      <c r="O61" s="137" t="s">
        <v>188</v>
      </c>
      <c r="P61" s="137" t="s">
        <v>189</v>
      </c>
      <c r="Q61" s="137" t="s">
        <v>190</v>
      </c>
      <c r="R61" s="137" t="s">
        <v>191</v>
      </c>
      <c r="S61" s="137" t="s">
        <v>192</v>
      </c>
      <c r="T61" s="137" t="s">
        <v>193</v>
      </c>
      <c r="U61" s="137" t="s">
        <v>181</v>
      </c>
      <c r="W61" s="141"/>
      <c r="X61" s="137" t="s">
        <v>182</v>
      </c>
      <c r="Y61" s="137" t="s">
        <v>183</v>
      </c>
      <c r="Z61" s="137" t="s">
        <v>184</v>
      </c>
      <c r="AA61" s="137" t="s">
        <v>182</v>
      </c>
      <c r="AB61" s="137" t="s">
        <v>183</v>
      </c>
      <c r="AC61" s="137" t="s">
        <v>184</v>
      </c>
      <c r="AD61" s="137" t="s">
        <v>185</v>
      </c>
      <c r="AE61" s="137" t="s">
        <v>186</v>
      </c>
      <c r="AF61" s="137" t="s">
        <v>187</v>
      </c>
      <c r="AG61" s="137" t="s">
        <v>185</v>
      </c>
      <c r="AH61" s="137" t="s">
        <v>186</v>
      </c>
      <c r="AI61" s="137" t="s">
        <v>187</v>
      </c>
      <c r="AJ61" s="137" t="s">
        <v>188</v>
      </c>
      <c r="AK61" s="137" t="s">
        <v>189</v>
      </c>
      <c r="AL61" s="137" t="s">
        <v>190</v>
      </c>
      <c r="AM61" s="137" t="s">
        <v>191</v>
      </c>
      <c r="AN61" s="137" t="s">
        <v>192</v>
      </c>
      <c r="AO61" s="137" t="s">
        <v>193</v>
      </c>
      <c r="AP61" s="147" t="s">
        <v>177</v>
      </c>
      <c r="AQ61" s="137" t="s">
        <v>195</v>
      </c>
      <c r="AR61" s="137" t="s">
        <v>186</v>
      </c>
      <c r="AS61" s="137" t="s">
        <v>185</v>
      </c>
      <c r="AT61" s="137" t="s">
        <v>184</v>
      </c>
      <c r="AU61" s="137" t="s">
        <v>182</v>
      </c>
      <c r="AV61" s="139" t="s">
        <v>183</v>
      </c>
      <c r="AW61" s="137" t="s">
        <v>196</v>
      </c>
      <c r="AX61" s="137" t="s">
        <v>192</v>
      </c>
      <c r="AY61" s="137" t="s">
        <v>191</v>
      </c>
      <c r="AZ61" s="137" t="s">
        <v>190</v>
      </c>
      <c r="BA61" s="137" t="s">
        <v>189</v>
      </c>
      <c r="BB61" s="137" t="s">
        <v>188</v>
      </c>
    </row>
    <row r="62" customFormat="false" ht="14.25" hidden="false" customHeight="false" outlineLevel="0" collapsed="false">
      <c r="B62" s="140" t="n">
        <v>0.276042</v>
      </c>
      <c r="C62" s="140" t="s">
        <v>198</v>
      </c>
      <c r="D62" s="140" t="s">
        <v>198</v>
      </c>
      <c r="E62" s="140" t="s">
        <v>198</v>
      </c>
      <c r="F62" s="140" t="s">
        <v>199</v>
      </c>
      <c r="G62" s="140" t="s">
        <v>199</v>
      </c>
      <c r="H62" s="140" t="s">
        <v>199</v>
      </c>
      <c r="I62" s="140" t="s">
        <v>198</v>
      </c>
      <c r="J62" s="140" t="s">
        <v>198</v>
      </c>
      <c r="K62" s="140" t="s">
        <v>198</v>
      </c>
      <c r="L62" s="140" t="s">
        <v>199</v>
      </c>
      <c r="M62" s="140" t="s">
        <v>199</v>
      </c>
      <c r="N62" s="140" t="s">
        <v>199</v>
      </c>
      <c r="O62" s="140"/>
      <c r="P62" s="140"/>
      <c r="Q62" s="140"/>
      <c r="R62" s="140"/>
      <c r="S62" s="140"/>
      <c r="T62" s="140"/>
      <c r="W62" s="141"/>
      <c r="X62" s="140" t="s">
        <v>198</v>
      </c>
      <c r="Y62" s="140" t="s">
        <v>198</v>
      </c>
      <c r="Z62" s="140" t="s">
        <v>198</v>
      </c>
      <c r="AA62" s="140" t="s">
        <v>199</v>
      </c>
      <c r="AB62" s="140" t="s">
        <v>199</v>
      </c>
      <c r="AC62" s="140" t="s">
        <v>199</v>
      </c>
      <c r="AD62" s="140" t="s">
        <v>198</v>
      </c>
      <c r="AE62" s="140" t="s">
        <v>198</v>
      </c>
      <c r="AF62" s="140" t="s">
        <v>198</v>
      </c>
      <c r="AG62" s="140" t="s">
        <v>199</v>
      </c>
      <c r="AH62" s="140" t="s">
        <v>199</v>
      </c>
      <c r="AI62" s="140" t="s">
        <v>199</v>
      </c>
      <c r="AJ62" s="140"/>
      <c r="AK62" s="140"/>
      <c r="AL62" s="140"/>
      <c r="AM62" s="140"/>
      <c r="AN62" s="140"/>
      <c r="AO62" s="140"/>
      <c r="AQ62" s="0" t="n">
        <f aca="false">AI63</f>
        <v>2.13104231</v>
      </c>
      <c r="AR62" s="0" t="n">
        <f aca="false">AH63</f>
        <v>2.1152527219</v>
      </c>
      <c r="AS62" s="0" t="n">
        <f aca="false">AG63</f>
        <v>2.1220985573</v>
      </c>
      <c r="AT62" s="0" t="n">
        <f aca="false">AC63</f>
        <v>0.2569396609</v>
      </c>
      <c r="AU62" s="0" t="n">
        <f aca="false">AA63</f>
        <v>0.2604729953</v>
      </c>
      <c r="AV62" s="0" t="n">
        <f aca="false">AB63</f>
        <v>0.2526334096</v>
      </c>
      <c r="AW62" s="142" t="n">
        <f aca="false">AO63</f>
        <v>5.6541079569</v>
      </c>
      <c r="AX62" s="143" t="n">
        <f aca="false">AN63</f>
        <v>5.4164912185</v>
      </c>
      <c r="AY62" s="143" t="n">
        <f aca="false">AM63</f>
        <v>5.2065890718</v>
      </c>
      <c r="AZ62" s="143" t="n">
        <f aca="false">AL63</f>
        <v>-1.5860254788</v>
      </c>
      <c r="BA62" s="0" t="n">
        <f aca="false">AK63</f>
        <v>-0.6570897817</v>
      </c>
      <c r="BB62" s="0" t="n">
        <f aca="false">AJ63</f>
        <v>-1.0381378134</v>
      </c>
    </row>
    <row r="63" customFormat="false" ht="14.25" hidden="false" customHeight="false" outlineLevel="0" collapsed="false">
      <c r="B63" s="140" t="n">
        <v>0.828125</v>
      </c>
      <c r="C63" s="140" t="n">
        <v>0.5691</v>
      </c>
      <c r="D63" s="140" t="n">
        <v>0.5238</v>
      </c>
      <c r="E63" s="140" t="n">
        <v>0.6442</v>
      </c>
      <c r="F63" s="140" t="n">
        <v>0.2359</v>
      </c>
      <c r="G63" s="140" t="n">
        <v>0.2288</v>
      </c>
      <c r="H63" s="140" t="n">
        <v>0.2327</v>
      </c>
      <c r="I63" s="140" t="n">
        <v>1.4209</v>
      </c>
      <c r="J63" s="140" t="n">
        <v>1.4281</v>
      </c>
      <c r="K63" s="140" t="n">
        <v>1.4115</v>
      </c>
      <c r="L63" s="140" t="n">
        <v>1.9219</v>
      </c>
      <c r="M63" s="140" t="n">
        <v>1.9157</v>
      </c>
      <c r="N63" s="140" t="n">
        <v>1.93</v>
      </c>
      <c r="O63" s="140" t="n">
        <v>-0.9402</v>
      </c>
      <c r="P63" s="140" t="n">
        <v>-0.5951</v>
      </c>
      <c r="Q63" s="140" t="n">
        <v>-1.4364</v>
      </c>
      <c r="R63" s="140" t="n">
        <v>4.7154</v>
      </c>
      <c r="S63" s="140" t="n">
        <v>4.9055</v>
      </c>
      <c r="T63" s="140" t="n">
        <v>5.1207</v>
      </c>
      <c r="U63" s="0" t="n">
        <f aca="false">B62+B63</f>
        <v>1.104167</v>
      </c>
      <c r="V63" s="144" t="n">
        <v>5830</v>
      </c>
      <c r="W63" s="141" t="n">
        <f aca="false">U63/V63</f>
        <v>0.000189393996569468</v>
      </c>
      <c r="X63" s="0" t="n">
        <f aca="false">C63*U63</f>
        <v>0.6283814397</v>
      </c>
      <c r="Y63" s="0" t="n">
        <f aca="false">D63*U63</f>
        <v>0.5783626746</v>
      </c>
      <c r="Z63" s="0" t="n">
        <f aca="false">E63*U63</f>
        <v>0.7113043814</v>
      </c>
      <c r="AA63" s="0" t="n">
        <f aca="false">F63*U63</f>
        <v>0.2604729953</v>
      </c>
      <c r="AB63" s="0" t="n">
        <f aca="false">G63*U63</f>
        <v>0.2526334096</v>
      </c>
      <c r="AC63" s="0" t="n">
        <f aca="false">H63*U63</f>
        <v>0.2569396609</v>
      </c>
      <c r="AD63" s="0" t="n">
        <f aca="false">I63*U63</f>
        <v>1.5689108903</v>
      </c>
      <c r="AE63" s="0" t="n">
        <f aca="false">J63*U63</f>
        <v>1.5768608927</v>
      </c>
      <c r="AF63" s="0" t="n">
        <f aca="false">K63*U63</f>
        <v>1.5585317205</v>
      </c>
      <c r="AG63" s="0" t="n">
        <f aca="false">L63*U63</f>
        <v>2.1220985573</v>
      </c>
      <c r="AH63" s="0" t="n">
        <f aca="false">M63*U63</f>
        <v>2.1152527219</v>
      </c>
      <c r="AI63" s="0" t="n">
        <f aca="false">N63*U63</f>
        <v>2.13104231</v>
      </c>
      <c r="AJ63" s="0" t="n">
        <f aca="false">O63*U63</f>
        <v>-1.0381378134</v>
      </c>
      <c r="AK63" s="0" t="n">
        <f aca="false">P63*U63</f>
        <v>-0.6570897817</v>
      </c>
      <c r="AL63" s="0" t="n">
        <f aca="false">Q63*U63</f>
        <v>-1.5860254788</v>
      </c>
      <c r="AM63" s="0" t="n">
        <f aca="false">R63*U63</f>
        <v>5.2065890718</v>
      </c>
      <c r="AN63" s="0" t="n">
        <f aca="false">S63*U63</f>
        <v>5.4164912185</v>
      </c>
      <c r="AO63" s="0" t="n">
        <f aca="false">T63*U63</f>
        <v>5.6541079569</v>
      </c>
      <c r="AQ63" s="0" t="n">
        <f aca="false">AF63</f>
        <v>1.5585317205</v>
      </c>
      <c r="AR63" s="0" t="n">
        <f aca="false">AE63</f>
        <v>1.5768608927</v>
      </c>
      <c r="AS63" s="0" t="n">
        <f aca="false">AD63</f>
        <v>1.5689108903</v>
      </c>
      <c r="AT63" s="0" t="n">
        <f aca="false">Z63</f>
        <v>0.7113043814</v>
      </c>
      <c r="AU63" s="0" t="n">
        <f aca="false">X63</f>
        <v>0.6283814397</v>
      </c>
      <c r="AV63" s="0" t="n">
        <f aca="false">Y63</f>
        <v>0.5783626746</v>
      </c>
      <c r="AW63" s="142"/>
      <c r="AX63" s="143"/>
      <c r="AY63" s="143"/>
      <c r="AZ63" s="143"/>
    </row>
    <row r="64" customFormat="false" ht="14.25" hidden="false" customHeight="false" outlineLevel="0" collapsed="false">
      <c r="W64" s="141"/>
      <c r="AW64" s="142"/>
      <c r="AX64" s="143"/>
      <c r="AY64" s="143"/>
      <c r="AZ64" s="143"/>
    </row>
    <row r="65" customFormat="false" ht="14.25" hidden="false" customHeight="false" outlineLevel="0" collapsed="false">
      <c r="A65" s="147" t="s">
        <v>209</v>
      </c>
      <c r="B65" s="137" t="s">
        <v>181</v>
      </c>
      <c r="C65" s="137" t="s">
        <v>182</v>
      </c>
      <c r="D65" s="137" t="s">
        <v>183</v>
      </c>
      <c r="E65" s="137" t="s">
        <v>184</v>
      </c>
      <c r="F65" s="137" t="s">
        <v>182</v>
      </c>
      <c r="G65" s="137" t="s">
        <v>183</v>
      </c>
      <c r="H65" s="137" t="s">
        <v>184</v>
      </c>
      <c r="I65" s="137" t="s">
        <v>185</v>
      </c>
      <c r="J65" s="137" t="s">
        <v>186</v>
      </c>
      <c r="K65" s="137" t="s">
        <v>187</v>
      </c>
      <c r="L65" s="137" t="s">
        <v>185</v>
      </c>
      <c r="M65" s="137" t="s">
        <v>186</v>
      </c>
      <c r="N65" s="137" t="s">
        <v>187</v>
      </c>
      <c r="O65" s="137" t="s">
        <v>188</v>
      </c>
      <c r="P65" s="137" t="s">
        <v>189</v>
      </c>
      <c r="Q65" s="137" t="s">
        <v>190</v>
      </c>
      <c r="R65" s="137" t="s">
        <v>191</v>
      </c>
      <c r="S65" s="137" t="s">
        <v>192</v>
      </c>
      <c r="T65" s="137" t="s">
        <v>193</v>
      </c>
      <c r="U65" s="137" t="s">
        <v>181</v>
      </c>
      <c r="W65" s="141"/>
      <c r="X65" s="137" t="s">
        <v>182</v>
      </c>
      <c r="Y65" s="137" t="s">
        <v>183</v>
      </c>
      <c r="Z65" s="137" t="s">
        <v>184</v>
      </c>
      <c r="AA65" s="137" t="s">
        <v>182</v>
      </c>
      <c r="AB65" s="137" t="s">
        <v>183</v>
      </c>
      <c r="AC65" s="137" t="s">
        <v>184</v>
      </c>
      <c r="AD65" s="137" t="s">
        <v>185</v>
      </c>
      <c r="AE65" s="137" t="s">
        <v>186</v>
      </c>
      <c r="AF65" s="137" t="s">
        <v>187</v>
      </c>
      <c r="AG65" s="137" t="s">
        <v>185</v>
      </c>
      <c r="AH65" s="137" t="s">
        <v>186</v>
      </c>
      <c r="AI65" s="137" t="s">
        <v>187</v>
      </c>
      <c r="AJ65" s="137" t="s">
        <v>188</v>
      </c>
      <c r="AK65" s="137" t="s">
        <v>189</v>
      </c>
      <c r="AL65" s="137" t="s">
        <v>190</v>
      </c>
      <c r="AM65" s="137" t="s">
        <v>191</v>
      </c>
      <c r="AN65" s="137" t="s">
        <v>192</v>
      </c>
      <c r="AO65" s="137" t="s">
        <v>193</v>
      </c>
      <c r="AP65" s="147" t="s">
        <v>209</v>
      </c>
      <c r="AQ65" s="137" t="s">
        <v>195</v>
      </c>
      <c r="AR65" s="137" t="s">
        <v>186</v>
      </c>
      <c r="AS65" s="137" t="s">
        <v>185</v>
      </c>
      <c r="AT65" s="137" t="s">
        <v>184</v>
      </c>
      <c r="AU65" s="137" t="s">
        <v>182</v>
      </c>
      <c r="AV65" s="139" t="s">
        <v>183</v>
      </c>
      <c r="AW65" s="137" t="s">
        <v>196</v>
      </c>
      <c r="AX65" s="137" t="s">
        <v>192</v>
      </c>
      <c r="AY65" s="137" t="s">
        <v>191</v>
      </c>
      <c r="AZ65" s="137" t="s">
        <v>190</v>
      </c>
      <c r="BA65" s="137" t="s">
        <v>189</v>
      </c>
      <c r="BB65" s="137" t="s">
        <v>188</v>
      </c>
    </row>
    <row r="66" customFormat="false" ht="14.25" hidden="false" customHeight="false" outlineLevel="0" collapsed="false">
      <c r="B66" s="140" t="n">
        <v>0.05303</v>
      </c>
      <c r="C66" s="140" t="s">
        <v>198</v>
      </c>
      <c r="D66" s="140" t="s">
        <v>198</v>
      </c>
      <c r="E66" s="140" t="s">
        <v>198</v>
      </c>
      <c r="F66" s="140" t="s">
        <v>199</v>
      </c>
      <c r="G66" s="140" t="s">
        <v>199</v>
      </c>
      <c r="H66" s="140" t="s">
        <v>199</v>
      </c>
      <c r="I66" s="140" t="s">
        <v>198</v>
      </c>
      <c r="J66" s="140" t="s">
        <v>198</v>
      </c>
      <c r="K66" s="140" t="s">
        <v>198</v>
      </c>
      <c r="L66" s="140" t="s">
        <v>199</v>
      </c>
      <c r="M66" s="140" t="s">
        <v>199</v>
      </c>
      <c r="N66" s="140" t="s">
        <v>199</v>
      </c>
      <c r="O66" s="140"/>
      <c r="P66" s="140"/>
      <c r="Q66" s="140"/>
      <c r="R66" s="140"/>
      <c r="S66" s="140"/>
      <c r="T66" s="140"/>
      <c r="W66" s="141"/>
      <c r="X66" s="140" t="s">
        <v>198</v>
      </c>
      <c r="Y66" s="140" t="s">
        <v>198</v>
      </c>
      <c r="Z66" s="140" t="s">
        <v>198</v>
      </c>
      <c r="AA66" s="140" t="s">
        <v>199</v>
      </c>
      <c r="AB66" s="140" t="s">
        <v>199</v>
      </c>
      <c r="AC66" s="140" t="s">
        <v>199</v>
      </c>
      <c r="AD66" s="140" t="s">
        <v>198</v>
      </c>
      <c r="AE66" s="140" t="s">
        <v>198</v>
      </c>
      <c r="AF66" s="140" t="s">
        <v>198</v>
      </c>
      <c r="AG66" s="140" t="s">
        <v>199</v>
      </c>
      <c r="AH66" s="140" t="s">
        <v>199</v>
      </c>
      <c r="AI66" s="140" t="s">
        <v>199</v>
      </c>
      <c r="AJ66" s="140"/>
      <c r="AK66" s="140"/>
      <c r="AL66" s="140"/>
      <c r="AM66" s="140"/>
      <c r="AN66" s="140"/>
      <c r="AO66" s="140"/>
      <c r="AQ66" s="0" t="n">
        <f aca="false">AI67</f>
        <v>0.1023479</v>
      </c>
      <c r="AR66" s="0" t="n">
        <f aca="false">AH67</f>
        <v>0.101589571</v>
      </c>
      <c r="AS66" s="0" t="n">
        <f aca="false">AG67</f>
        <v>0.101918357</v>
      </c>
      <c r="AT66" s="0" t="n">
        <f aca="false">AC67</f>
        <v>0.012340081</v>
      </c>
      <c r="AU66" s="0" t="n">
        <f aca="false">AA67</f>
        <v>0.012509777</v>
      </c>
      <c r="AV66" s="0" t="n">
        <f aca="false">AB67</f>
        <v>0.012133264</v>
      </c>
      <c r="AW66" s="142" t="n">
        <f aca="false">AO67</f>
        <v>0.271550721</v>
      </c>
      <c r="AX66" s="143" t="n">
        <f aca="false">AN67</f>
        <v>0.260138665</v>
      </c>
      <c r="AY66" s="143" t="n">
        <f aca="false">AM67</f>
        <v>0.250057662</v>
      </c>
      <c r="AZ66" s="143" t="n">
        <f aca="false">AL67</f>
        <v>-0.076172292</v>
      </c>
      <c r="BA66" s="0" t="n">
        <f aca="false">AK67</f>
        <v>-0.031558153</v>
      </c>
      <c r="BB66" s="0" t="n">
        <f aca="false">AJ67</f>
        <v>-0.049858806</v>
      </c>
    </row>
    <row r="67" customFormat="false" ht="14.25" hidden="false" customHeight="false" outlineLevel="0" collapsed="false">
      <c r="B67" s="140"/>
      <c r="C67" s="140" t="n">
        <v>0.5691</v>
      </c>
      <c r="D67" s="140" t="n">
        <v>0.5238</v>
      </c>
      <c r="E67" s="140" t="n">
        <v>0.6442</v>
      </c>
      <c r="F67" s="140" t="n">
        <v>0.2359</v>
      </c>
      <c r="G67" s="140" t="n">
        <v>0.2288</v>
      </c>
      <c r="H67" s="140" t="n">
        <v>0.2327</v>
      </c>
      <c r="I67" s="140" t="n">
        <v>1.4209</v>
      </c>
      <c r="J67" s="140" t="n">
        <v>1.4281</v>
      </c>
      <c r="K67" s="140" t="n">
        <v>1.4115</v>
      </c>
      <c r="L67" s="140" t="n">
        <v>1.9219</v>
      </c>
      <c r="M67" s="140" t="n">
        <v>1.9157</v>
      </c>
      <c r="N67" s="140" t="n">
        <v>1.93</v>
      </c>
      <c r="O67" s="140" t="n">
        <v>-0.9402</v>
      </c>
      <c r="P67" s="140" t="n">
        <v>-0.5951</v>
      </c>
      <c r="Q67" s="140" t="n">
        <v>-1.4364</v>
      </c>
      <c r="R67" s="140" t="n">
        <v>4.7154</v>
      </c>
      <c r="S67" s="140" t="n">
        <v>4.9055</v>
      </c>
      <c r="T67" s="140" t="n">
        <v>5.1207</v>
      </c>
      <c r="U67" s="0" t="n">
        <f aca="false">B66+B67</f>
        <v>0.05303</v>
      </c>
      <c r="V67" s="144" t="n">
        <v>280</v>
      </c>
      <c r="W67" s="141" t="n">
        <f aca="false">U67/V67</f>
        <v>0.000189392857142857</v>
      </c>
      <c r="X67" s="0" t="n">
        <f aca="false">C67*U67</f>
        <v>0.030179373</v>
      </c>
      <c r="Y67" s="0" t="n">
        <f aca="false">D67*U67</f>
        <v>0.027777114</v>
      </c>
      <c r="Z67" s="0" t="n">
        <f aca="false">E67*U67</f>
        <v>0.034161926</v>
      </c>
      <c r="AA67" s="0" t="n">
        <f aca="false">F67*U67</f>
        <v>0.012509777</v>
      </c>
      <c r="AB67" s="0" t="n">
        <f aca="false">G67*U67</f>
        <v>0.012133264</v>
      </c>
      <c r="AC67" s="0" t="n">
        <f aca="false">H67*U67</f>
        <v>0.012340081</v>
      </c>
      <c r="AD67" s="0" t="n">
        <f aca="false">I67*U67</f>
        <v>0.075350327</v>
      </c>
      <c r="AE67" s="0" t="n">
        <f aca="false">J67*U67</f>
        <v>0.075732143</v>
      </c>
      <c r="AF67" s="0" t="n">
        <f aca="false">K67*U67</f>
        <v>0.074851845</v>
      </c>
      <c r="AG67" s="0" t="n">
        <f aca="false">L67*U67</f>
        <v>0.101918357</v>
      </c>
      <c r="AH67" s="0" t="n">
        <f aca="false">M67*U67</f>
        <v>0.101589571</v>
      </c>
      <c r="AI67" s="0" t="n">
        <f aca="false">N67*U67</f>
        <v>0.1023479</v>
      </c>
      <c r="AJ67" s="0" t="n">
        <f aca="false">O67*U67</f>
        <v>-0.049858806</v>
      </c>
      <c r="AK67" s="0" t="n">
        <f aca="false">P67*U67</f>
        <v>-0.031558153</v>
      </c>
      <c r="AL67" s="0" t="n">
        <f aca="false">Q67*U67</f>
        <v>-0.076172292</v>
      </c>
      <c r="AM67" s="0" t="n">
        <f aca="false">R67*U67</f>
        <v>0.250057662</v>
      </c>
      <c r="AN67" s="0" t="n">
        <f aca="false">S67*U67</f>
        <v>0.260138665</v>
      </c>
      <c r="AO67" s="0" t="n">
        <f aca="false">T67*U67</f>
        <v>0.271550721</v>
      </c>
      <c r="AQ67" s="0" t="n">
        <f aca="false">AF67</f>
        <v>0.074851845</v>
      </c>
      <c r="AR67" s="0" t="n">
        <f aca="false">AE67</f>
        <v>0.075732143</v>
      </c>
      <c r="AS67" s="0" t="n">
        <f aca="false">AD67</f>
        <v>0.075350327</v>
      </c>
      <c r="AT67" s="0" t="n">
        <f aca="false">Z67</f>
        <v>0.034161926</v>
      </c>
      <c r="AU67" s="0" t="n">
        <f aca="false">X67</f>
        <v>0.030179373</v>
      </c>
      <c r="AV67" s="0" t="n">
        <f aca="false">Y67</f>
        <v>0.027777114</v>
      </c>
      <c r="AW67" s="142"/>
      <c r="AX67" s="143"/>
      <c r="AY67" s="143"/>
      <c r="AZ67" s="143"/>
    </row>
    <row r="68" customFormat="false" ht="14.25" hidden="false" customHeight="false" outlineLevel="0" collapsed="false">
      <c r="W68" s="141"/>
      <c r="AW68" s="142"/>
      <c r="AX68" s="143"/>
      <c r="AY68" s="143"/>
      <c r="AZ68" s="143"/>
    </row>
    <row r="69" customFormat="false" ht="14.25" hidden="false" customHeight="false" outlineLevel="0" collapsed="false">
      <c r="A69" s="147" t="s">
        <v>172</v>
      </c>
      <c r="B69" s="137" t="s">
        <v>181</v>
      </c>
      <c r="C69" s="137" t="s">
        <v>182</v>
      </c>
      <c r="D69" s="137" t="s">
        <v>183</v>
      </c>
      <c r="E69" s="137" t="s">
        <v>184</v>
      </c>
      <c r="F69" s="137" t="s">
        <v>182</v>
      </c>
      <c r="G69" s="137" t="s">
        <v>183</v>
      </c>
      <c r="H69" s="137" t="s">
        <v>184</v>
      </c>
      <c r="I69" s="137" t="s">
        <v>185</v>
      </c>
      <c r="J69" s="137" t="s">
        <v>186</v>
      </c>
      <c r="K69" s="137" t="s">
        <v>187</v>
      </c>
      <c r="L69" s="137" t="s">
        <v>185</v>
      </c>
      <c r="M69" s="137" t="s">
        <v>186</v>
      </c>
      <c r="N69" s="137" t="s">
        <v>187</v>
      </c>
      <c r="O69" s="137" t="s">
        <v>188</v>
      </c>
      <c r="P69" s="137" t="s">
        <v>189</v>
      </c>
      <c r="Q69" s="137" t="s">
        <v>190</v>
      </c>
      <c r="R69" s="137" t="s">
        <v>191</v>
      </c>
      <c r="S69" s="137" t="s">
        <v>192</v>
      </c>
      <c r="T69" s="137" t="s">
        <v>193</v>
      </c>
      <c r="U69" s="137" t="s">
        <v>181</v>
      </c>
      <c r="W69" s="141"/>
      <c r="X69" s="137" t="s">
        <v>182</v>
      </c>
      <c r="Y69" s="137" t="s">
        <v>183</v>
      </c>
      <c r="Z69" s="137" t="s">
        <v>184</v>
      </c>
      <c r="AA69" s="137" t="s">
        <v>182</v>
      </c>
      <c r="AB69" s="137" t="s">
        <v>183</v>
      </c>
      <c r="AC69" s="137" t="s">
        <v>184</v>
      </c>
      <c r="AD69" s="137" t="s">
        <v>185</v>
      </c>
      <c r="AE69" s="137" t="s">
        <v>186</v>
      </c>
      <c r="AF69" s="137" t="s">
        <v>187</v>
      </c>
      <c r="AG69" s="137" t="s">
        <v>185</v>
      </c>
      <c r="AH69" s="137" t="s">
        <v>186</v>
      </c>
      <c r="AI69" s="137" t="s">
        <v>187</v>
      </c>
      <c r="AJ69" s="137" t="s">
        <v>188</v>
      </c>
      <c r="AK69" s="137" t="s">
        <v>189</v>
      </c>
      <c r="AL69" s="137" t="s">
        <v>190</v>
      </c>
      <c r="AM69" s="137" t="s">
        <v>191</v>
      </c>
      <c r="AN69" s="137" t="s">
        <v>192</v>
      </c>
      <c r="AO69" s="137" t="s">
        <v>193</v>
      </c>
      <c r="AP69" s="147" t="s">
        <v>172</v>
      </c>
      <c r="AQ69" s="137" t="s">
        <v>195</v>
      </c>
      <c r="AR69" s="137" t="s">
        <v>186</v>
      </c>
      <c r="AS69" s="137" t="s">
        <v>185</v>
      </c>
      <c r="AT69" s="137" t="s">
        <v>184</v>
      </c>
      <c r="AU69" s="137" t="s">
        <v>182</v>
      </c>
      <c r="AV69" s="139" t="s">
        <v>183</v>
      </c>
      <c r="AW69" s="137" t="s">
        <v>196</v>
      </c>
      <c r="AX69" s="137" t="s">
        <v>192</v>
      </c>
      <c r="AY69" s="137" t="s">
        <v>191</v>
      </c>
      <c r="AZ69" s="137" t="s">
        <v>190</v>
      </c>
      <c r="BA69" s="137" t="s">
        <v>189</v>
      </c>
      <c r="BB69" s="137" t="s">
        <v>188</v>
      </c>
    </row>
    <row r="70" customFormat="false" ht="14.25" hidden="false" customHeight="false" outlineLevel="0" collapsed="false">
      <c r="B70" s="140" t="n">
        <v>0.06392</v>
      </c>
      <c r="C70" s="140" t="s">
        <v>198</v>
      </c>
      <c r="D70" s="140" t="s">
        <v>198</v>
      </c>
      <c r="E70" s="140" t="s">
        <v>198</v>
      </c>
      <c r="F70" s="140" t="s">
        <v>199</v>
      </c>
      <c r="G70" s="140" t="s">
        <v>199</v>
      </c>
      <c r="H70" s="140" t="s">
        <v>199</v>
      </c>
      <c r="I70" s="140" t="s">
        <v>198</v>
      </c>
      <c r="J70" s="140" t="s">
        <v>198</v>
      </c>
      <c r="K70" s="140" t="s">
        <v>198</v>
      </c>
      <c r="L70" s="140" t="s">
        <v>199</v>
      </c>
      <c r="M70" s="140" t="s">
        <v>199</v>
      </c>
      <c r="N70" s="140" t="s">
        <v>199</v>
      </c>
      <c r="O70" s="140"/>
      <c r="P70" s="140"/>
      <c r="Q70" s="140"/>
      <c r="R70" s="140"/>
      <c r="S70" s="140"/>
      <c r="T70" s="140"/>
      <c r="W70" s="141"/>
      <c r="X70" s="140" t="s">
        <v>198</v>
      </c>
      <c r="Y70" s="140" t="s">
        <v>198</v>
      </c>
      <c r="Z70" s="140" t="s">
        <v>198</v>
      </c>
      <c r="AA70" s="140" t="s">
        <v>199</v>
      </c>
      <c r="AB70" s="140" t="s">
        <v>199</v>
      </c>
      <c r="AC70" s="140" t="s">
        <v>199</v>
      </c>
      <c r="AD70" s="140" t="s">
        <v>198</v>
      </c>
      <c r="AE70" s="140" t="s">
        <v>198</v>
      </c>
      <c r="AF70" s="140" t="s">
        <v>198</v>
      </c>
      <c r="AG70" s="140" t="s">
        <v>199</v>
      </c>
      <c r="AH70" s="140" t="s">
        <v>199</v>
      </c>
      <c r="AI70" s="140" t="s">
        <v>199</v>
      </c>
      <c r="AJ70" s="140"/>
      <c r="AK70" s="140"/>
      <c r="AL70" s="140"/>
      <c r="AM70" s="140"/>
      <c r="AN70" s="140"/>
      <c r="AO70" s="140"/>
      <c r="AQ70" s="0" t="n">
        <f aca="false">AI71</f>
        <v>0.4934624</v>
      </c>
      <c r="AR70" s="0" t="n">
        <f aca="false">AH71</f>
        <v>0.489806176</v>
      </c>
      <c r="AS70" s="0" t="n">
        <f aca="false">AG71</f>
        <v>0.491391392</v>
      </c>
      <c r="AT70" s="0" t="n">
        <f aca="false">AC71</f>
        <v>0.059496736</v>
      </c>
      <c r="AU70" s="0" t="n">
        <f aca="false">AA71</f>
        <v>0.060314912</v>
      </c>
      <c r="AV70" s="0" t="n">
        <f aca="false">AB71</f>
        <v>0.058499584</v>
      </c>
      <c r="AW70" s="142" t="n">
        <f aca="false">AO71</f>
        <v>1.309260576</v>
      </c>
      <c r="AX70" s="143" t="n">
        <f aca="false">AN71</f>
        <v>1.25423824</v>
      </c>
      <c r="AY70" s="143" t="n">
        <f aca="false">AM71</f>
        <v>1.205633472</v>
      </c>
      <c r="AZ70" s="143" t="n">
        <f aca="false">AL71</f>
        <v>-0.367258752</v>
      </c>
      <c r="BA70" s="0" t="n">
        <f aca="false">AK71</f>
        <v>-0.152155168</v>
      </c>
      <c r="BB70" s="0" t="n">
        <f aca="false">AJ71</f>
        <v>-0.240390336</v>
      </c>
    </row>
    <row r="71" customFormat="false" ht="14.25" hidden="false" customHeight="false" outlineLevel="0" collapsed="false">
      <c r="B71" s="140" t="n">
        <v>0.19176</v>
      </c>
      <c r="C71" s="140" t="n">
        <v>0.5691</v>
      </c>
      <c r="D71" s="140" t="n">
        <v>0.5238</v>
      </c>
      <c r="E71" s="140" t="n">
        <v>0.6442</v>
      </c>
      <c r="F71" s="140" t="n">
        <v>0.2359</v>
      </c>
      <c r="G71" s="140" t="n">
        <v>0.2288</v>
      </c>
      <c r="H71" s="140" t="n">
        <v>0.2327</v>
      </c>
      <c r="I71" s="140" t="n">
        <v>1.4209</v>
      </c>
      <c r="J71" s="140" t="n">
        <v>1.4281</v>
      </c>
      <c r="K71" s="140" t="n">
        <v>1.4115</v>
      </c>
      <c r="L71" s="140" t="n">
        <v>1.9219</v>
      </c>
      <c r="M71" s="140" t="n">
        <v>1.9157</v>
      </c>
      <c r="N71" s="140" t="n">
        <v>1.93</v>
      </c>
      <c r="O71" s="140" t="n">
        <v>-0.9402</v>
      </c>
      <c r="P71" s="140" t="n">
        <v>-0.5951</v>
      </c>
      <c r="Q71" s="140" t="n">
        <v>-1.4364</v>
      </c>
      <c r="R71" s="140" t="n">
        <v>4.7154</v>
      </c>
      <c r="S71" s="140" t="n">
        <v>4.9055</v>
      </c>
      <c r="T71" s="140" t="n">
        <v>5.1207</v>
      </c>
      <c r="U71" s="0" t="n">
        <f aca="false">B70+B71</f>
        <v>0.25568</v>
      </c>
      <c r="V71" s="144" t="n">
        <v>1350</v>
      </c>
      <c r="W71" s="141" t="n">
        <f aca="false">U71/V71</f>
        <v>0.000189392592592593</v>
      </c>
      <c r="X71" s="0" t="n">
        <f aca="false">C71*U71</f>
        <v>0.145507488</v>
      </c>
      <c r="Y71" s="0" t="n">
        <f aca="false">D71*U71</f>
        <v>0.133925184</v>
      </c>
      <c r="Z71" s="0" t="n">
        <f aca="false">E71*U71</f>
        <v>0.164709056</v>
      </c>
      <c r="AA71" s="0" t="n">
        <f aca="false">F71*U71</f>
        <v>0.060314912</v>
      </c>
      <c r="AB71" s="0" t="n">
        <f aca="false">G71*U71</f>
        <v>0.058499584</v>
      </c>
      <c r="AC71" s="0" t="n">
        <f aca="false">H71*U71</f>
        <v>0.059496736</v>
      </c>
      <c r="AD71" s="0" t="n">
        <f aca="false">I71*U71</f>
        <v>0.363295712</v>
      </c>
      <c r="AE71" s="0" t="n">
        <f aca="false">J71*U71</f>
        <v>0.365136608</v>
      </c>
      <c r="AF71" s="0" t="n">
        <f aca="false">K71*U71</f>
        <v>0.36089232</v>
      </c>
      <c r="AG71" s="0" t="n">
        <f aca="false">L71*U71</f>
        <v>0.491391392</v>
      </c>
      <c r="AH71" s="0" t="n">
        <f aca="false">M71*U71</f>
        <v>0.489806176</v>
      </c>
      <c r="AI71" s="0" t="n">
        <f aca="false">N71*U71</f>
        <v>0.4934624</v>
      </c>
      <c r="AJ71" s="0" t="n">
        <f aca="false">O71*U71</f>
        <v>-0.240390336</v>
      </c>
      <c r="AK71" s="0" t="n">
        <f aca="false">P71*U71</f>
        <v>-0.152155168</v>
      </c>
      <c r="AL71" s="0" t="n">
        <f aca="false">Q71*U71</f>
        <v>-0.367258752</v>
      </c>
      <c r="AM71" s="0" t="n">
        <f aca="false">R71*U71</f>
        <v>1.205633472</v>
      </c>
      <c r="AN71" s="0" t="n">
        <f aca="false">S71*U71</f>
        <v>1.25423824</v>
      </c>
      <c r="AO71" s="0" t="n">
        <f aca="false">T71*U71</f>
        <v>1.309260576</v>
      </c>
      <c r="AQ71" s="0" t="n">
        <f aca="false">AF71</f>
        <v>0.36089232</v>
      </c>
      <c r="AR71" s="0" t="n">
        <f aca="false">AE71</f>
        <v>0.365136608</v>
      </c>
      <c r="AS71" s="0" t="n">
        <f aca="false">AD71</f>
        <v>0.363295712</v>
      </c>
      <c r="AT71" s="0" t="n">
        <f aca="false">Z71</f>
        <v>0.164709056</v>
      </c>
      <c r="AU71" s="0" t="n">
        <f aca="false">X71</f>
        <v>0.145507488</v>
      </c>
      <c r="AV71" s="0" t="n">
        <f aca="false">Y71</f>
        <v>0.133925184</v>
      </c>
      <c r="AW71" s="142"/>
      <c r="AX71" s="143"/>
      <c r="AY71" s="143"/>
      <c r="AZ71" s="143"/>
    </row>
    <row r="72" customFormat="false" ht="14.25" hidden="false" customHeight="false" outlineLevel="0" collapsed="false">
      <c r="W72" s="141"/>
      <c r="AW72" s="142"/>
      <c r="AX72" s="143"/>
      <c r="AY72" s="143"/>
      <c r="AZ72" s="143"/>
    </row>
    <row r="73" customFormat="false" ht="14.25" hidden="false" customHeight="false" outlineLevel="0" collapsed="false">
      <c r="A73" s="147" t="s">
        <v>173</v>
      </c>
      <c r="B73" s="137" t="s">
        <v>181</v>
      </c>
      <c r="C73" s="137" t="s">
        <v>182</v>
      </c>
      <c r="D73" s="137" t="s">
        <v>183</v>
      </c>
      <c r="E73" s="137" t="s">
        <v>184</v>
      </c>
      <c r="F73" s="137" t="s">
        <v>182</v>
      </c>
      <c r="G73" s="137" t="s">
        <v>183</v>
      </c>
      <c r="H73" s="137" t="s">
        <v>184</v>
      </c>
      <c r="I73" s="137" t="s">
        <v>185</v>
      </c>
      <c r="J73" s="137" t="s">
        <v>186</v>
      </c>
      <c r="K73" s="137" t="s">
        <v>187</v>
      </c>
      <c r="L73" s="137" t="s">
        <v>185</v>
      </c>
      <c r="M73" s="137" t="s">
        <v>186</v>
      </c>
      <c r="N73" s="137" t="s">
        <v>187</v>
      </c>
      <c r="O73" s="137" t="s">
        <v>188</v>
      </c>
      <c r="P73" s="137" t="s">
        <v>189</v>
      </c>
      <c r="Q73" s="137" t="s">
        <v>190</v>
      </c>
      <c r="R73" s="137" t="s">
        <v>191</v>
      </c>
      <c r="S73" s="137" t="s">
        <v>192</v>
      </c>
      <c r="T73" s="137" t="s">
        <v>193</v>
      </c>
      <c r="U73" s="137" t="s">
        <v>181</v>
      </c>
      <c r="W73" s="141"/>
      <c r="X73" s="137" t="s">
        <v>182</v>
      </c>
      <c r="Y73" s="137" t="s">
        <v>183</v>
      </c>
      <c r="Z73" s="137" t="s">
        <v>184</v>
      </c>
      <c r="AA73" s="137" t="s">
        <v>182</v>
      </c>
      <c r="AB73" s="137" t="s">
        <v>183</v>
      </c>
      <c r="AC73" s="137" t="s">
        <v>184</v>
      </c>
      <c r="AD73" s="137" t="s">
        <v>185</v>
      </c>
      <c r="AE73" s="137" t="s">
        <v>186</v>
      </c>
      <c r="AF73" s="137" t="s">
        <v>187</v>
      </c>
      <c r="AG73" s="137" t="s">
        <v>185</v>
      </c>
      <c r="AH73" s="137" t="s">
        <v>186</v>
      </c>
      <c r="AI73" s="137" t="s">
        <v>187</v>
      </c>
      <c r="AJ73" s="137" t="s">
        <v>188</v>
      </c>
      <c r="AK73" s="137" t="s">
        <v>189</v>
      </c>
      <c r="AL73" s="137" t="s">
        <v>190</v>
      </c>
      <c r="AM73" s="137" t="s">
        <v>191</v>
      </c>
      <c r="AN73" s="137" t="s">
        <v>192</v>
      </c>
      <c r="AO73" s="137" t="s">
        <v>193</v>
      </c>
      <c r="AP73" s="147" t="s">
        <v>173</v>
      </c>
      <c r="AQ73" s="137" t="s">
        <v>195</v>
      </c>
      <c r="AR73" s="137" t="s">
        <v>186</v>
      </c>
      <c r="AS73" s="137" t="s">
        <v>185</v>
      </c>
      <c r="AT73" s="137" t="s">
        <v>184</v>
      </c>
      <c r="AU73" s="137" t="s">
        <v>182</v>
      </c>
      <c r="AV73" s="139" t="s">
        <v>183</v>
      </c>
      <c r="AW73" s="137" t="s">
        <v>196</v>
      </c>
      <c r="AX73" s="137" t="s">
        <v>192</v>
      </c>
      <c r="AY73" s="137" t="s">
        <v>191</v>
      </c>
      <c r="AZ73" s="137" t="s">
        <v>190</v>
      </c>
      <c r="BA73" s="137" t="s">
        <v>189</v>
      </c>
      <c r="BB73" s="137" t="s">
        <v>188</v>
      </c>
    </row>
    <row r="74" customFormat="false" ht="14.25" hidden="false" customHeight="false" outlineLevel="0" collapsed="false">
      <c r="B74" s="140" t="n">
        <v>0.517045</v>
      </c>
      <c r="C74" s="140" t="s">
        <v>198</v>
      </c>
      <c r="D74" s="140" t="s">
        <v>198</v>
      </c>
      <c r="E74" s="140" t="s">
        <v>198</v>
      </c>
      <c r="F74" s="140" t="s">
        <v>199</v>
      </c>
      <c r="G74" s="140" t="s">
        <v>199</v>
      </c>
      <c r="H74" s="140" t="s">
        <v>199</v>
      </c>
      <c r="I74" s="140" t="s">
        <v>198</v>
      </c>
      <c r="J74" s="140" t="s">
        <v>198</v>
      </c>
      <c r="K74" s="140" t="s">
        <v>198</v>
      </c>
      <c r="L74" s="140" t="s">
        <v>199</v>
      </c>
      <c r="M74" s="140" t="s">
        <v>199</v>
      </c>
      <c r="N74" s="140" t="s">
        <v>199</v>
      </c>
      <c r="O74" s="140"/>
      <c r="P74" s="140"/>
      <c r="Q74" s="140"/>
      <c r="R74" s="140"/>
      <c r="S74" s="140"/>
      <c r="T74" s="140"/>
      <c r="W74" s="141"/>
      <c r="X74" s="140" t="s">
        <v>198</v>
      </c>
      <c r="Y74" s="140" t="s">
        <v>198</v>
      </c>
      <c r="Z74" s="140" t="s">
        <v>198</v>
      </c>
      <c r="AA74" s="140" t="s">
        <v>199</v>
      </c>
      <c r="AB74" s="140" t="s">
        <v>199</v>
      </c>
      <c r="AC74" s="140" t="s">
        <v>199</v>
      </c>
      <c r="AD74" s="140" t="s">
        <v>198</v>
      </c>
      <c r="AE74" s="140" t="s">
        <v>198</v>
      </c>
      <c r="AF74" s="140" t="s">
        <v>198</v>
      </c>
      <c r="AG74" s="140" t="s">
        <v>199</v>
      </c>
      <c r="AH74" s="140" t="s">
        <v>199</v>
      </c>
      <c r="AI74" s="140" t="s">
        <v>199</v>
      </c>
      <c r="AJ74" s="140"/>
      <c r="AK74" s="140"/>
      <c r="AL74" s="140"/>
      <c r="AM74" s="140"/>
      <c r="AN74" s="140"/>
      <c r="AO74" s="140"/>
      <c r="AQ74" s="0" t="n">
        <f aca="false">AI75</f>
        <v>1.33052849</v>
      </c>
      <c r="AR74" s="0" t="n">
        <f aca="false">AH75</f>
        <v>1.3206701701</v>
      </c>
      <c r="AS74" s="0" t="n">
        <f aca="false">AG75</f>
        <v>1.3249444067</v>
      </c>
      <c r="AT74" s="0" t="n">
        <f aca="false">AC75</f>
        <v>0.1604217511</v>
      </c>
      <c r="AU74" s="0" t="n">
        <f aca="false">AA75</f>
        <v>0.1626278087</v>
      </c>
      <c r="AV74" s="0" t="n">
        <f aca="false">AB75</f>
        <v>0.1577331184</v>
      </c>
      <c r="AW74" s="142" t="n">
        <f aca="false">AO75</f>
        <v>3.5301747351</v>
      </c>
      <c r="AX74" s="143" t="n">
        <f aca="false">AN75</f>
        <v>3.3818173615</v>
      </c>
      <c r="AY74" s="143" t="n">
        <f aca="false">AM75</f>
        <v>3.2507637522</v>
      </c>
      <c r="AZ74" s="143" t="n">
        <f aca="false">AL75</f>
        <v>-0.9902441052</v>
      </c>
      <c r="BA74" s="0" t="n">
        <f aca="false">AK75</f>
        <v>-0.4102577743</v>
      </c>
      <c r="BB74" s="0" t="n">
        <f aca="false">AJ75</f>
        <v>-0.6481672986</v>
      </c>
    </row>
    <row r="75" customFormat="false" ht="14.25" hidden="false" customHeight="false" outlineLevel="0" collapsed="false">
      <c r="B75" s="140" t="n">
        <v>0.172348</v>
      </c>
      <c r="C75" s="140" t="n">
        <v>0.5691</v>
      </c>
      <c r="D75" s="140" t="n">
        <v>0.5238</v>
      </c>
      <c r="E75" s="140" t="n">
        <v>0.6442</v>
      </c>
      <c r="F75" s="140" t="n">
        <v>0.2359</v>
      </c>
      <c r="G75" s="140" t="n">
        <v>0.2288</v>
      </c>
      <c r="H75" s="140" t="n">
        <v>0.2327</v>
      </c>
      <c r="I75" s="140" t="n">
        <v>1.4209</v>
      </c>
      <c r="J75" s="140" t="n">
        <v>1.4281</v>
      </c>
      <c r="K75" s="140" t="n">
        <v>1.4115</v>
      </c>
      <c r="L75" s="140" t="n">
        <v>1.9219</v>
      </c>
      <c r="M75" s="140" t="n">
        <v>1.9157</v>
      </c>
      <c r="N75" s="140" t="n">
        <v>1.93</v>
      </c>
      <c r="O75" s="140" t="n">
        <v>-0.9402</v>
      </c>
      <c r="P75" s="140" t="n">
        <v>-0.5951</v>
      </c>
      <c r="Q75" s="140" t="n">
        <v>-1.4364</v>
      </c>
      <c r="R75" s="140" t="n">
        <v>4.7154</v>
      </c>
      <c r="S75" s="140" t="n">
        <v>4.9055</v>
      </c>
      <c r="T75" s="140" t="n">
        <v>5.1207</v>
      </c>
      <c r="U75" s="0" t="n">
        <f aca="false">B74+B75</f>
        <v>0.689393</v>
      </c>
      <c r="V75" s="144" t="n">
        <v>3640</v>
      </c>
      <c r="W75" s="141" t="n">
        <f aca="false">U75/V75</f>
        <v>0.000189393681318681</v>
      </c>
      <c r="X75" s="0" t="n">
        <f aca="false">C75*U75</f>
        <v>0.3923335563</v>
      </c>
      <c r="Y75" s="0" t="n">
        <f aca="false">D75*U75</f>
        <v>0.3611040534</v>
      </c>
      <c r="Z75" s="0" t="n">
        <f aca="false">E75*U75</f>
        <v>0.4441069706</v>
      </c>
      <c r="AA75" s="0" t="n">
        <f aca="false">F75*U75</f>
        <v>0.1626278087</v>
      </c>
      <c r="AB75" s="0" t="n">
        <f aca="false">G75*U75</f>
        <v>0.1577331184</v>
      </c>
      <c r="AC75" s="0" t="n">
        <f aca="false">H75*U75</f>
        <v>0.1604217511</v>
      </c>
      <c r="AD75" s="0" t="n">
        <f aca="false">I75*U75</f>
        <v>0.9795585137</v>
      </c>
      <c r="AE75" s="0" t="n">
        <f aca="false">J75*U75</f>
        <v>0.9845221433</v>
      </c>
      <c r="AF75" s="0" t="n">
        <f aca="false">K75*U75</f>
        <v>0.9730782195</v>
      </c>
      <c r="AG75" s="0" t="n">
        <f aca="false">L75*U75</f>
        <v>1.3249444067</v>
      </c>
      <c r="AH75" s="0" t="n">
        <f aca="false">M75*U75</f>
        <v>1.3206701701</v>
      </c>
      <c r="AI75" s="0" t="n">
        <f aca="false">N75*U75</f>
        <v>1.33052849</v>
      </c>
      <c r="AJ75" s="0" t="n">
        <f aca="false">O75*U75</f>
        <v>-0.6481672986</v>
      </c>
      <c r="AK75" s="0" t="n">
        <f aca="false">P75*U75</f>
        <v>-0.4102577743</v>
      </c>
      <c r="AL75" s="0" t="n">
        <f aca="false">Q75*U75</f>
        <v>-0.9902441052</v>
      </c>
      <c r="AM75" s="0" t="n">
        <f aca="false">R75*U75</f>
        <v>3.2507637522</v>
      </c>
      <c r="AN75" s="0" t="n">
        <f aca="false">S75*U75</f>
        <v>3.3818173615</v>
      </c>
      <c r="AO75" s="0" t="n">
        <f aca="false">T75*U75</f>
        <v>3.5301747351</v>
      </c>
      <c r="AQ75" s="0" t="n">
        <f aca="false">AF75</f>
        <v>0.9730782195</v>
      </c>
      <c r="AR75" s="0" t="n">
        <f aca="false">AE75</f>
        <v>0.9845221433</v>
      </c>
      <c r="AS75" s="0" t="n">
        <f aca="false">AD75</f>
        <v>0.9795585137</v>
      </c>
      <c r="AT75" s="0" t="n">
        <f aca="false">Z75</f>
        <v>0.4441069706</v>
      </c>
      <c r="AU75" s="0" t="n">
        <f aca="false">X75</f>
        <v>0.3923335563</v>
      </c>
      <c r="AV75" s="0" t="n">
        <f aca="false">Y75</f>
        <v>0.3611040534</v>
      </c>
      <c r="AW75" s="142"/>
      <c r="AX75" s="143"/>
      <c r="AY75" s="143"/>
      <c r="AZ75" s="143"/>
    </row>
    <row r="76" customFormat="false" ht="14.25" hidden="false" customHeight="false" outlineLevel="0" collapsed="false">
      <c r="W76" s="141"/>
      <c r="AW76" s="142"/>
      <c r="AX76" s="143"/>
      <c r="AY76" s="143"/>
      <c r="AZ76" s="143"/>
    </row>
    <row r="77" customFormat="false" ht="14.25" hidden="false" customHeight="false" outlineLevel="0" collapsed="false">
      <c r="A77" s="147" t="s">
        <v>174</v>
      </c>
      <c r="B77" s="137" t="s">
        <v>181</v>
      </c>
      <c r="C77" s="137" t="s">
        <v>182</v>
      </c>
      <c r="D77" s="137" t="s">
        <v>183</v>
      </c>
      <c r="E77" s="137" t="s">
        <v>184</v>
      </c>
      <c r="F77" s="137" t="s">
        <v>182</v>
      </c>
      <c r="G77" s="137" t="s">
        <v>183</v>
      </c>
      <c r="H77" s="137" t="s">
        <v>184</v>
      </c>
      <c r="I77" s="137" t="s">
        <v>185</v>
      </c>
      <c r="J77" s="137" t="s">
        <v>186</v>
      </c>
      <c r="K77" s="137" t="s">
        <v>187</v>
      </c>
      <c r="L77" s="137" t="s">
        <v>185</v>
      </c>
      <c r="M77" s="137" t="s">
        <v>186</v>
      </c>
      <c r="N77" s="137" t="s">
        <v>187</v>
      </c>
      <c r="O77" s="137" t="s">
        <v>188</v>
      </c>
      <c r="P77" s="137" t="s">
        <v>189</v>
      </c>
      <c r="Q77" s="137" t="s">
        <v>190</v>
      </c>
      <c r="R77" s="137" t="s">
        <v>191</v>
      </c>
      <c r="S77" s="137" t="s">
        <v>192</v>
      </c>
      <c r="T77" s="137" t="s">
        <v>193</v>
      </c>
      <c r="U77" s="137" t="s">
        <v>181</v>
      </c>
      <c r="W77" s="141"/>
      <c r="X77" s="137" t="s">
        <v>182</v>
      </c>
      <c r="Y77" s="137" t="s">
        <v>183</v>
      </c>
      <c r="Z77" s="137" t="s">
        <v>184</v>
      </c>
      <c r="AA77" s="137" t="s">
        <v>182</v>
      </c>
      <c r="AB77" s="137" t="s">
        <v>183</v>
      </c>
      <c r="AC77" s="137" t="s">
        <v>184</v>
      </c>
      <c r="AD77" s="137" t="s">
        <v>185</v>
      </c>
      <c r="AE77" s="137" t="s">
        <v>186</v>
      </c>
      <c r="AF77" s="137" t="s">
        <v>187</v>
      </c>
      <c r="AG77" s="137" t="s">
        <v>185</v>
      </c>
      <c r="AH77" s="137" t="s">
        <v>186</v>
      </c>
      <c r="AI77" s="137" t="s">
        <v>187</v>
      </c>
      <c r="AJ77" s="137" t="s">
        <v>188</v>
      </c>
      <c r="AK77" s="137" t="s">
        <v>189</v>
      </c>
      <c r="AL77" s="137" t="s">
        <v>190</v>
      </c>
      <c r="AM77" s="137" t="s">
        <v>191</v>
      </c>
      <c r="AN77" s="137" t="s">
        <v>192</v>
      </c>
      <c r="AO77" s="137" t="s">
        <v>193</v>
      </c>
      <c r="AP77" s="147" t="s">
        <v>174</v>
      </c>
      <c r="AQ77" s="137" t="s">
        <v>195</v>
      </c>
      <c r="AR77" s="137" t="s">
        <v>186</v>
      </c>
      <c r="AS77" s="137" t="s">
        <v>185</v>
      </c>
      <c r="AT77" s="137" t="s">
        <v>184</v>
      </c>
      <c r="AU77" s="137" t="s">
        <v>182</v>
      </c>
      <c r="AV77" s="139" t="s">
        <v>183</v>
      </c>
      <c r="AW77" s="137" t="s">
        <v>196</v>
      </c>
      <c r="AX77" s="137" t="s">
        <v>192</v>
      </c>
      <c r="AY77" s="137" t="s">
        <v>191</v>
      </c>
      <c r="AZ77" s="137" t="s">
        <v>190</v>
      </c>
      <c r="BA77" s="137" t="s">
        <v>189</v>
      </c>
      <c r="BB77" s="137" t="s">
        <v>188</v>
      </c>
    </row>
    <row r="78" customFormat="false" ht="14.25" hidden="false" customHeight="false" outlineLevel="0" collapsed="false">
      <c r="B78" s="140" t="n">
        <v>0.025095</v>
      </c>
      <c r="C78" s="140" t="s">
        <v>198</v>
      </c>
      <c r="D78" s="140" t="s">
        <v>198</v>
      </c>
      <c r="E78" s="140" t="s">
        <v>198</v>
      </c>
      <c r="F78" s="140" t="s">
        <v>199</v>
      </c>
      <c r="G78" s="140" t="s">
        <v>199</v>
      </c>
      <c r="H78" s="140" t="s">
        <v>199</v>
      </c>
      <c r="I78" s="140" t="s">
        <v>198</v>
      </c>
      <c r="J78" s="140" t="s">
        <v>198</v>
      </c>
      <c r="K78" s="140" t="s">
        <v>198</v>
      </c>
      <c r="L78" s="140" t="s">
        <v>199</v>
      </c>
      <c r="M78" s="140" t="s">
        <v>199</v>
      </c>
      <c r="N78" s="140" t="s">
        <v>199</v>
      </c>
      <c r="O78" s="140"/>
      <c r="P78" s="140"/>
      <c r="Q78" s="140"/>
      <c r="R78" s="140"/>
      <c r="S78" s="140"/>
      <c r="T78" s="140"/>
      <c r="W78" s="141"/>
      <c r="X78" s="140" t="s">
        <v>198</v>
      </c>
      <c r="Y78" s="140" t="s">
        <v>198</v>
      </c>
      <c r="Z78" s="140" t="s">
        <v>198</v>
      </c>
      <c r="AA78" s="140" t="s">
        <v>199</v>
      </c>
      <c r="AB78" s="140" t="s">
        <v>199</v>
      </c>
      <c r="AC78" s="140" t="s">
        <v>199</v>
      </c>
      <c r="AD78" s="140" t="s">
        <v>198</v>
      </c>
      <c r="AE78" s="140" t="s">
        <v>198</v>
      </c>
      <c r="AF78" s="140" t="s">
        <v>198</v>
      </c>
      <c r="AG78" s="140" t="s">
        <v>199</v>
      </c>
      <c r="AH78" s="140" t="s">
        <v>199</v>
      </c>
      <c r="AI78" s="140" t="s">
        <v>199</v>
      </c>
      <c r="AJ78" s="140"/>
      <c r="AK78" s="140"/>
      <c r="AL78" s="140"/>
      <c r="AM78" s="140"/>
      <c r="AN78" s="140"/>
      <c r="AO78" s="140"/>
      <c r="AQ78" s="0" t="n">
        <f aca="false">AI79</f>
        <v>0.19373147</v>
      </c>
      <c r="AR78" s="0" t="n">
        <f aca="false">AH79</f>
        <v>0.1922960503</v>
      </c>
      <c r="AS78" s="0" t="n">
        <f aca="false">AG79</f>
        <v>0.1929184001</v>
      </c>
      <c r="AT78" s="0" t="n">
        <f aca="false">AC79</f>
        <v>0.0233581933</v>
      </c>
      <c r="AU78" s="0" t="n">
        <f aca="false">AA79</f>
        <v>0.0236794061</v>
      </c>
      <c r="AV78" s="0" t="n">
        <f aca="false">AB79</f>
        <v>0.0229667152</v>
      </c>
      <c r="AW78" s="142" t="n">
        <f aca="false">AO79</f>
        <v>0.5140107453</v>
      </c>
      <c r="AX78" s="143" t="n">
        <f aca="false">AN79</f>
        <v>0.4924091845</v>
      </c>
      <c r="AY78" s="143" t="n">
        <f aca="false">AM79</f>
        <v>0.4733271366</v>
      </c>
      <c r="AZ78" s="143" t="n">
        <f aca="false">AL79</f>
        <v>-0.1441843956</v>
      </c>
      <c r="BA78" s="0" t="n">
        <f aca="false">AK79</f>
        <v>-0.0597355429</v>
      </c>
      <c r="BB78" s="0" t="n">
        <f aca="false">AJ79</f>
        <v>-0.0943763358</v>
      </c>
    </row>
    <row r="79" customFormat="false" ht="14.25" hidden="false" customHeight="false" outlineLevel="0" collapsed="false">
      <c r="B79" s="140" t="n">
        <v>0.075284</v>
      </c>
      <c r="C79" s="140" t="n">
        <v>0.5691</v>
      </c>
      <c r="D79" s="140" t="n">
        <v>0.5238</v>
      </c>
      <c r="E79" s="140" t="n">
        <v>0.6442</v>
      </c>
      <c r="F79" s="140" t="n">
        <v>0.2359</v>
      </c>
      <c r="G79" s="140" t="n">
        <v>0.2288</v>
      </c>
      <c r="H79" s="140" t="n">
        <v>0.2327</v>
      </c>
      <c r="I79" s="140" t="n">
        <v>1.4209</v>
      </c>
      <c r="J79" s="140" t="n">
        <v>1.4281</v>
      </c>
      <c r="K79" s="140" t="n">
        <v>1.4115</v>
      </c>
      <c r="L79" s="140" t="n">
        <v>1.9219</v>
      </c>
      <c r="M79" s="140" t="n">
        <v>1.9157</v>
      </c>
      <c r="N79" s="140" t="n">
        <v>1.93</v>
      </c>
      <c r="O79" s="140" t="n">
        <v>-0.9402</v>
      </c>
      <c r="P79" s="140" t="n">
        <v>-0.5951</v>
      </c>
      <c r="Q79" s="140" t="n">
        <v>-1.4364</v>
      </c>
      <c r="R79" s="140" t="n">
        <v>4.7154</v>
      </c>
      <c r="S79" s="140" t="n">
        <v>4.9055</v>
      </c>
      <c r="T79" s="140" t="n">
        <v>5.1207</v>
      </c>
      <c r="U79" s="0" t="n">
        <f aca="false">B78+B79</f>
        <v>0.100379</v>
      </c>
      <c r="V79" s="144" t="n">
        <v>530</v>
      </c>
      <c r="W79" s="141" t="n">
        <f aca="false">U79/V79</f>
        <v>0.000189394339622642</v>
      </c>
      <c r="X79" s="0" t="n">
        <f aca="false">C79*U79</f>
        <v>0.0571256889</v>
      </c>
      <c r="Y79" s="0" t="n">
        <f aca="false">D79*U79</f>
        <v>0.0525785202</v>
      </c>
      <c r="Z79" s="0" t="n">
        <f aca="false">E79*U79</f>
        <v>0.0646641518</v>
      </c>
      <c r="AA79" s="0" t="n">
        <f aca="false">F79*U79</f>
        <v>0.0236794061</v>
      </c>
      <c r="AB79" s="0" t="n">
        <f aca="false">G79*U79</f>
        <v>0.0229667152</v>
      </c>
      <c r="AC79" s="0" t="n">
        <f aca="false">H79*U79</f>
        <v>0.0233581933</v>
      </c>
      <c r="AD79" s="0" t="n">
        <f aca="false">I79*U79</f>
        <v>0.1426285211</v>
      </c>
      <c r="AE79" s="0" t="n">
        <f aca="false">J79*U79</f>
        <v>0.1433512499</v>
      </c>
      <c r="AF79" s="0" t="n">
        <f aca="false">K79*U79</f>
        <v>0.1416849585</v>
      </c>
      <c r="AG79" s="0" t="n">
        <f aca="false">L79*U79</f>
        <v>0.1929184001</v>
      </c>
      <c r="AH79" s="0" t="n">
        <f aca="false">M79*U79</f>
        <v>0.1922960503</v>
      </c>
      <c r="AI79" s="0" t="n">
        <f aca="false">N79*U79</f>
        <v>0.19373147</v>
      </c>
      <c r="AJ79" s="0" t="n">
        <f aca="false">O79*U79</f>
        <v>-0.0943763358</v>
      </c>
      <c r="AK79" s="0" t="n">
        <f aca="false">P79*U79</f>
        <v>-0.0597355429</v>
      </c>
      <c r="AL79" s="0" t="n">
        <f aca="false">Q79*U79</f>
        <v>-0.1441843956</v>
      </c>
      <c r="AM79" s="0" t="n">
        <f aca="false">R79*U79</f>
        <v>0.4733271366</v>
      </c>
      <c r="AN79" s="0" t="n">
        <f aca="false">S79*U79</f>
        <v>0.4924091845</v>
      </c>
      <c r="AO79" s="0" t="n">
        <f aca="false">T79*U79</f>
        <v>0.5140107453</v>
      </c>
      <c r="AQ79" s="0" t="n">
        <f aca="false">AF79</f>
        <v>0.1416849585</v>
      </c>
      <c r="AR79" s="0" t="n">
        <f aca="false">AE79</f>
        <v>0.1433512499</v>
      </c>
      <c r="AS79" s="0" t="n">
        <f aca="false">AD79</f>
        <v>0.1426285211</v>
      </c>
      <c r="AT79" s="0" t="n">
        <f aca="false">Z79</f>
        <v>0.0646641518</v>
      </c>
      <c r="AU79" s="0" t="n">
        <f aca="false">X79</f>
        <v>0.0571256889</v>
      </c>
      <c r="AV79" s="0" t="n">
        <f aca="false">Y79</f>
        <v>0.0525785202</v>
      </c>
      <c r="AW79" s="142"/>
      <c r="AX79" s="143"/>
      <c r="AY79" s="143"/>
      <c r="AZ79" s="143"/>
    </row>
    <row r="80" customFormat="false" ht="14.25" hidden="false" customHeight="false" outlineLevel="0" collapsed="false">
      <c r="W80" s="141"/>
      <c r="AW80" s="142"/>
      <c r="AX80" s="143"/>
      <c r="AY80" s="143"/>
      <c r="AZ80" s="143"/>
    </row>
    <row r="81" customFormat="false" ht="14.25" hidden="false" customHeight="false" outlineLevel="0" collapsed="false">
      <c r="A81" s="147" t="s">
        <v>168</v>
      </c>
      <c r="B81" s="137" t="s">
        <v>181</v>
      </c>
      <c r="C81" s="137" t="s">
        <v>182</v>
      </c>
      <c r="D81" s="137" t="s">
        <v>183</v>
      </c>
      <c r="E81" s="137" t="s">
        <v>184</v>
      </c>
      <c r="F81" s="137" t="s">
        <v>182</v>
      </c>
      <c r="G81" s="137" t="s">
        <v>183</v>
      </c>
      <c r="H81" s="137" t="s">
        <v>184</v>
      </c>
      <c r="I81" s="137" t="s">
        <v>185</v>
      </c>
      <c r="J81" s="137" t="s">
        <v>186</v>
      </c>
      <c r="K81" s="137" t="s">
        <v>187</v>
      </c>
      <c r="L81" s="137" t="s">
        <v>185</v>
      </c>
      <c r="M81" s="137" t="s">
        <v>186</v>
      </c>
      <c r="N81" s="137" t="s">
        <v>187</v>
      </c>
      <c r="O81" s="137" t="s">
        <v>188</v>
      </c>
      <c r="P81" s="137" t="s">
        <v>189</v>
      </c>
      <c r="Q81" s="137" t="s">
        <v>190</v>
      </c>
      <c r="R81" s="137" t="s">
        <v>191</v>
      </c>
      <c r="S81" s="137" t="s">
        <v>192</v>
      </c>
      <c r="T81" s="137" t="s">
        <v>193</v>
      </c>
      <c r="U81" s="137" t="s">
        <v>181</v>
      </c>
      <c r="W81" s="141"/>
      <c r="X81" s="137" t="s">
        <v>182</v>
      </c>
      <c r="Y81" s="137" t="s">
        <v>183</v>
      </c>
      <c r="Z81" s="137" t="s">
        <v>184</v>
      </c>
      <c r="AA81" s="137" t="s">
        <v>182</v>
      </c>
      <c r="AB81" s="137" t="s">
        <v>183</v>
      </c>
      <c r="AC81" s="137" t="s">
        <v>184</v>
      </c>
      <c r="AD81" s="137" t="s">
        <v>185</v>
      </c>
      <c r="AE81" s="137" t="s">
        <v>186</v>
      </c>
      <c r="AF81" s="137" t="s">
        <v>187</v>
      </c>
      <c r="AG81" s="137" t="s">
        <v>185</v>
      </c>
      <c r="AH81" s="137" t="s">
        <v>186</v>
      </c>
      <c r="AI81" s="137" t="s">
        <v>187</v>
      </c>
      <c r="AJ81" s="137" t="s">
        <v>188</v>
      </c>
      <c r="AK81" s="137" t="s">
        <v>189</v>
      </c>
      <c r="AL81" s="137" t="s">
        <v>190</v>
      </c>
      <c r="AM81" s="137" t="s">
        <v>191</v>
      </c>
      <c r="AN81" s="137" t="s">
        <v>192</v>
      </c>
      <c r="AO81" s="137" t="s">
        <v>193</v>
      </c>
      <c r="AP81" s="147" t="s">
        <v>168</v>
      </c>
      <c r="AQ81" s="137" t="s">
        <v>195</v>
      </c>
      <c r="AR81" s="137" t="s">
        <v>186</v>
      </c>
      <c r="AS81" s="137" t="s">
        <v>185</v>
      </c>
      <c r="AT81" s="137" t="s">
        <v>184</v>
      </c>
      <c r="AU81" s="137" t="s">
        <v>182</v>
      </c>
      <c r="AV81" s="139" t="s">
        <v>183</v>
      </c>
      <c r="AW81" s="137" t="s">
        <v>196</v>
      </c>
      <c r="AX81" s="137" t="s">
        <v>192</v>
      </c>
      <c r="AY81" s="137" t="s">
        <v>191</v>
      </c>
      <c r="AZ81" s="137" t="s">
        <v>190</v>
      </c>
      <c r="BA81" s="137" t="s">
        <v>189</v>
      </c>
      <c r="BB81" s="137" t="s">
        <v>188</v>
      </c>
    </row>
    <row r="82" customFormat="false" ht="14.25" hidden="false" customHeight="false" outlineLevel="0" collapsed="false">
      <c r="B82" s="140" t="n">
        <v>0.095644</v>
      </c>
      <c r="C82" s="140" t="s">
        <v>198</v>
      </c>
      <c r="D82" s="140" t="s">
        <v>198</v>
      </c>
      <c r="E82" s="140" t="s">
        <v>198</v>
      </c>
      <c r="F82" s="140" t="s">
        <v>199</v>
      </c>
      <c r="G82" s="140" t="s">
        <v>199</v>
      </c>
      <c r="H82" s="140" t="s">
        <v>199</v>
      </c>
      <c r="I82" s="140" t="s">
        <v>198</v>
      </c>
      <c r="J82" s="140" t="s">
        <v>198</v>
      </c>
      <c r="K82" s="140" t="s">
        <v>198</v>
      </c>
      <c r="L82" s="140" t="s">
        <v>199</v>
      </c>
      <c r="M82" s="140" t="s">
        <v>199</v>
      </c>
      <c r="N82" s="140" t="s">
        <v>199</v>
      </c>
      <c r="O82" s="140"/>
      <c r="P82" s="140"/>
      <c r="Q82" s="140"/>
      <c r="R82" s="140"/>
      <c r="S82" s="140"/>
      <c r="T82" s="140"/>
      <c r="W82" s="141"/>
      <c r="X82" s="140" t="s">
        <v>198</v>
      </c>
      <c r="Y82" s="140" t="s">
        <v>198</v>
      </c>
      <c r="Z82" s="140" t="s">
        <v>198</v>
      </c>
      <c r="AA82" s="140" t="s">
        <v>199</v>
      </c>
      <c r="AB82" s="140" t="s">
        <v>199</v>
      </c>
      <c r="AC82" s="140" t="s">
        <v>199</v>
      </c>
      <c r="AD82" s="140" t="s">
        <v>198</v>
      </c>
      <c r="AE82" s="140" t="s">
        <v>198</v>
      </c>
      <c r="AF82" s="140" t="s">
        <v>198</v>
      </c>
      <c r="AG82" s="140" t="s">
        <v>199</v>
      </c>
      <c r="AH82" s="140" t="s">
        <v>199</v>
      </c>
      <c r="AI82" s="140" t="s">
        <v>199</v>
      </c>
      <c r="AJ82" s="140"/>
      <c r="AK82" s="140"/>
      <c r="AL82" s="140"/>
      <c r="AM82" s="140"/>
      <c r="AN82" s="140"/>
      <c r="AO82" s="140"/>
      <c r="AQ82" s="0" t="n">
        <f aca="false">AI83</f>
        <v>0.73837168</v>
      </c>
      <c r="AR82" s="0" t="n">
        <f aca="false">AH83</f>
        <v>0.7329008432</v>
      </c>
      <c r="AS82" s="0" t="n">
        <f aca="false">AG83</f>
        <v>0.7352728144</v>
      </c>
      <c r="AT82" s="0" t="n">
        <f aca="false">AC83</f>
        <v>0.0890254352</v>
      </c>
      <c r="AU82" s="0" t="n">
        <f aca="false">AA83</f>
        <v>0.0902496784</v>
      </c>
      <c r="AV82" s="0" t="n">
        <f aca="false">AB83</f>
        <v>0.0875333888</v>
      </c>
      <c r="AW82" s="142" t="n">
        <f aca="false">AO83</f>
        <v>1.9590569232</v>
      </c>
      <c r="AX82" s="143" t="n">
        <f aca="false">AN83</f>
        <v>1.876726568</v>
      </c>
      <c r="AY82" s="143" t="n">
        <f aca="false">AM83</f>
        <v>1.8039988704</v>
      </c>
      <c r="AZ82" s="143" t="n">
        <f aca="false">AL83</f>
        <v>-0.5495321664</v>
      </c>
      <c r="BA82" s="0" t="n">
        <f aca="false">AK83</f>
        <v>-0.2276709776</v>
      </c>
      <c r="BB82" s="0" t="n">
        <f aca="false">AJ83</f>
        <v>-0.3596979552</v>
      </c>
    </row>
    <row r="83" customFormat="false" ht="14.25" hidden="false" customHeight="false" outlineLevel="0" collapsed="false">
      <c r="B83" s="140" t="n">
        <v>0.286932</v>
      </c>
      <c r="C83" s="140" t="n">
        <v>0.5691</v>
      </c>
      <c r="D83" s="140" t="n">
        <v>0.5238</v>
      </c>
      <c r="E83" s="140" t="n">
        <v>0.6442</v>
      </c>
      <c r="F83" s="140" t="n">
        <v>0.2359</v>
      </c>
      <c r="G83" s="140" t="n">
        <v>0.2288</v>
      </c>
      <c r="H83" s="140" t="n">
        <v>0.2327</v>
      </c>
      <c r="I83" s="140" t="n">
        <v>1.4209</v>
      </c>
      <c r="J83" s="140" t="n">
        <v>1.4281</v>
      </c>
      <c r="K83" s="140" t="n">
        <v>1.4115</v>
      </c>
      <c r="L83" s="140" t="n">
        <v>1.9219</v>
      </c>
      <c r="M83" s="140" t="n">
        <v>1.9157</v>
      </c>
      <c r="N83" s="140" t="n">
        <v>1.93</v>
      </c>
      <c r="O83" s="140" t="n">
        <v>-0.9402</v>
      </c>
      <c r="P83" s="140" t="n">
        <v>-0.5951</v>
      </c>
      <c r="Q83" s="140" t="n">
        <v>-1.4364</v>
      </c>
      <c r="R83" s="140" t="n">
        <v>4.7154</v>
      </c>
      <c r="S83" s="140" t="n">
        <v>4.9055</v>
      </c>
      <c r="T83" s="140" t="n">
        <v>5.1207</v>
      </c>
      <c r="U83" s="0" t="n">
        <f aca="false">B82+B83</f>
        <v>0.382576</v>
      </c>
      <c r="V83" s="144" t="n">
        <v>2020</v>
      </c>
      <c r="W83" s="141" t="n">
        <f aca="false">U83/V83</f>
        <v>0.000189394059405941</v>
      </c>
      <c r="X83" s="0" t="n">
        <f aca="false">C83*U83</f>
        <v>0.2177240016</v>
      </c>
      <c r="Y83" s="0" t="n">
        <f aca="false">D83*U83</f>
        <v>0.2003933088</v>
      </c>
      <c r="Z83" s="0" t="n">
        <f aca="false">E83*U83</f>
        <v>0.2464554592</v>
      </c>
      <c r="AA83" s="0" t="n">
        <f aca="false">F83*U83</f>
        <v>0.0902496784</v>
      </c>
      <c r="AB83" s="0" t="n">
        <f aca="false">G83*U83</f>
        <v>0.0875333888</v>
      </c>
      <c r="AC83" s="0" t="n">
        <f aca="false">H83*U83</f>
        <v>0.0890254352</v>
      </c>
      <c r="AD83" s="0" t="n">
        <f aca="false">I83*U83</f>
        <v>0.5436022384</v>
      </c>
      <c r="AE83" s="0" t="n">
        <f aca="false">J83*U83</f>
        <v>0.5463567856</v>
      </c>
      <c r="AF83" s="0" t="n">
        <f aca="false">K83*U83</f>
        <v>0.540006024</v>
      </c>
      <c r="AG83" s="0" t="n">
        <f aca="false">L83*U83</f>
        <v>0.7352728144</v>
      </c>
      <c r="AH83" s="0" t="n">
        <f aca="false">M83*U83</f>
        <v>0.7329008432</v>
      </c>
      <c r="AI83" s="0" t="n">
        <f aca="false">N83*U83</f>
        <v>0.73837168</v>
      </c>
      <c r="AJ83" s="0" t="n">
        <f aca="false">O83*U83</f>
        <v>-0.3596979552</v>
      </c>
      <c r="AK83" s="0" t="n">
        <f aca="false">P83*U83</f>
        <v>-0.2276709776</v>
      </c>
      <c r="AL83" s="0" t="n">
        <f aca="false">Q83*U83</f>
        <v>-0.5495321664</v>
      </c>
      <c r="AM83" s="0" t="n">
        <f aca="false">R83*U83</f>
        <v>1.8039988704</v>
      </c>
      <c r="AN83" s="0" t="n">
        <f aca="false">S83*U83</f>
        <v>1.876726568</v>
      </c>
      <c r="AO83" s="0" t="n">
        <f aca="false">T83*U83</f>
        <v>1.9590569232</v>
      </c>
      <c r="AQ83" s="0" t="n">
        <f aca="false">AF83</f>
        <v>0.540006024</v>
      </c>
      <c r="AR83" s="0" t="n">
        <f aca="false">AE83</f>
        <v>0.5463567856</v>
      </c>
      <c r="AS83" s="0" t="n">
        <f aca="false">AD83</f>
        <v>0.5436022384</v>
      </c>
      <c r="AT83" s="0" t="n">
        <f aca="false">Z83</f>
        <v>0.2464554592</v>
      </c>
      <c r="AU83" s="0" t="n">
        <f aca="false">X83</f>
        <v>0.2177240016</v>
      </c>
      <c r="AV83" s="0" t="n">
        <f aca="false">Y83</f>
        <v>0.2003933088</v>
      </c>
      <c r="AW83" s="142"/>
      <c r="AX83" s="143"/>
      <c r="AY83" s="143"/>
      <c r="AZ83" s="143"/>
    </row>
    <row r="84" customFormat="false" ht="14.25" hidden="false" customHeight="false" outlineLevel="0" collapsed="false">
      <c r="W84" s="141"/>
      <c r="AW84" s="142"/>
      <c r="AX84" s="143"/>
      <c r="AY84" s="143"/>
      <c r="AZ84" s="143"/>
    </row>
    <row r="85" customFormat="false" ht="14.25" hidden="false" customHeight="false" outlineLevel="0" collapsed="false">
      <c r="A85" s="147" t="s">
        <v>178</v>
      </c>
      <c r="B85" s="137" t="s">
        <v>181</v>
      </c>
      <c r="C85" s="137" t="s">
        <v>182</v>
      </c>
      <c r="D85" s="137" t="s">
        <v>183</v>
      </c>
      <c r="E85" s="137" t="s">
        <v>184</v>
      </c>
      <c r="F85" s="137" t="s">
        <v>182</v>
      </c>
      <c r="G85" s="137" t="s">
        <v>183</v>
      </c>
      <c r="H85" s="137" t="s">
        <v>184</v>
      </c>
      <c r="I85" s="137" t="s">
        <v>185</v>
      </c>
      <c r="J85" s="137" t="s">
        <v>186</v>
      </c>
      <c r="K85" s="137" t="s">
        <v>187</v>
      </c>
      <c r="L85" s="137" t="s">
        <v>185</v>
      </c>
      <c r="M85" s="137" t="s">
        <v>186</v>
      </c>
      <c r="N85" s="137" t="s">
        <v>187</v>
      </c>
      <c r="O85" s="137" t="s">
        <v>188</v>
      </c>
      <c r="P85" s="137" t="s">
        <v>189</v>
      </c>
      <c r="Q85" s="137" t="s">
        <v>190</v>
      </c>
      <c r="R85" s="137" t="s">
        <v>191</v>
      </c>
      <c r="S85" s="137" t="s">
        <v>192</v>
      </c>
      <c r="T85" s="137" t="s">
        <v>193</v>
      </c>
      <c r="U85" s="137" t="s">
        <v>181</v>
      </c>
      <c r="W85" s="141"/>
      <c r="X85" s="137" t="s">
        <v>182</v>
      </c>
      <c r="Y85" s="137" t="s">
        <v>183</v>
      </c>
      <c r="Z85" s="137" t="s">
        <v>184</v>
      </c>
      <c r="AA85" s="137" t="s">
        <v>182</v>
      </c>
      <c r="AB85" s="137" t="s">
        <v>183</v>
      </c>
      <c r="AC85" s="137" t="s">
        <v>184</v>
      </c>
      <c r="AD85" s="137" t="s">
        <v>185</v>
      </c>
      <c r="AE85" s="137" t="s">
        <v>186</v>
      </c>
      <c r="AF85" s="137" t="s">
        <v>187</v>
      </c>
      <c r="AG85" s="137" t="s">
        <v>185</v>
      </c>
      <c r="AH85" s="137" t="s">
        <v>186</v>
      </c>
      <c r="AI85" s="137" t="s">
        <v>187</v>
      </c>
      <c r="AJ85" s="137" t="s">
        <v>188</v>
      </c>
      <c r="AK85" s="137" t="s">
        <v>189</v>
      </c>
      <c r="AL85" s="137" t="s">
        <v>190</v>
      </c>
      <c r="AM85" s="137" t="s">
        <v>191</v>
      </c>
      <c r="AN85" s="137" t="s">
        <v>192</v>
      </c>
      <c r="AO85" s="137" t="s">
        <v>193</v>
      </c>
      <c r="AP85" s="147" t="s">
        <v>178</v>
      </c>
      <c r="AQ85" s="137" t="s">
        <v>195</v>
      </c>
      <c r="AR85" s="137" t="s">
        <v>186</v>
      </c>
      <c r="AS85" s="137" t="s">
        <v>185</v>
      </c>
      <c r="AT85" s="137" t="s">
        <v>184</v>
      </c>
      <c r="AU85" s="137" t="s">
        <v>182</v>
      </c>
      <c r="AV85" s="139" t="s">
        <v>183</v>
      </c>
      <c r="AW85" s="137" t="s">
        <v>196</v>
      </c>
      <c r="AX85" s="137" t="s">
        <v>192</v>
      </c>
      <c r="AY85" s="137" t="s">
        <v>191</v>
      </c>
      <c r="AZ85" s="137" t="s">
        <v>190</v>
      </c>
      <c r="BA85" s="137" t="s">
        <v>189</v>
      </c>
      <c r="BB85" s="137" t="s">
        <v>188</v>
      </c>
    </row>
    <row r="86" customFormat="false" ht="14.25" hidden="false" customHeight="false" outlineLevel="0" collapsed="false">
      <c r="B86" s="140" t="n">
        <v>0.126894</v>
      </c>
      <c r="C86" s="140" t="s">
        <v>198</v>
      </c>
      <c r="D86" s="140" t="s">
        <v>198</v>
      </c>
      <c r="E86" s="140" t="s">
        <v>198</v>
      </c>
      <c r="F86" s="140" t="s">
        <v>199</v>
      </c>
      <c r="G86" s="140" t="s">
        <v>199</v>
      </c>
      <c r="H86" s="140" t="s">
        <v>199</v>
      </c>
      <c r="I86" s="140" t="s">
        <v>198</v>
      </c>
      <c r="J86" s="140" t="s">
        <v>198</v>
      </c>
      <c r="K86" s="140" t="s">
        <v>198</v>
      </c>
      <c r="L86" s="140" t="s">
        <v>199</v>
      </c>
      <c r="M86" s="140" t="s">
        <v>199</v>
      </c>
      <c r="N86" s="140" t="s">
        <v>199</v>
      </c>
      <c r="O86" s="140"/>
      <c r="P86" s="140"/>
      <c r="Q86" s="140"/>
      <c r="R86" s="140"/>
      <c r="S86" s="140"/>
      <c r="T86" s="140"/>
      <c r="W86" s="141"/>
      <c r="X86" s="140" t="s">
        <v>198</v>
      </c>
      <c r="Y86" s="140" t="s">
        <v>198</v>
      </c>
      <c r="Z86" s="140" t="s">
        <v>198</v>
      </c>
      <c r="AA86" s="140" t="s">
        <v>199</v>
      </c>
      <c r="AB86" s="140" t="s">
        <v>199</v>
      </c>
      <c r="AC86" s="140" t="s">
        <v>199</v>
      </c>
      <c r="AD86" s="140" t="s">
        <v>198</v>
      </c>
      <c r="AE86" s="140" t="s">
        <v>198</v>
      </c>
      <c r="AF86" s="140" t="s">
        <v>198</v>
      </c>
      <c r="AG86" s="140" t="s">
        <v>199</v>
      </c>
      <c r="AH86" s="140" t="s">
        <v>199</v>
      </c>
      <c r="AI86" s="140" t="s">
        <v>199</v>
      </c>
      <c r="AJ86" s="140"/>
      <c r="AK86" s="140"/>
      <c r="AL86" s="140"/>
      <c r="AM86" s="140"/>
      <c r="AN86" s="140"/>
      <c r="AO86" s="140"/>
      <c r="AQ86" s="0" t="n">
        <f aca="false">AI87</f>
        <v>0.97962168</v>
      </c>
      <c r="AR86" s="0" t="n">
        <f aca="false">AH87</f>
        <v>0.9723633432</v>
      </c>
      <c r="AS86" s="0" t="n">
        <f aca="false">AG87</f>
        <v>0.9755103144</v>
      </c>
      <c r="AT86" s="0" t="n">
        <f aca="false">AC87</f>
        <v>0.1181129352</v>
      </c>
      <c r="AU86" s="0" t="n">
        <f aca="false">AA87</f>
        <v>0.1197371784</v>
      </c>
      <c r="AV86" s="0" t="n">
        <f aca="false">AB87</f>
        <v>0.1161333888</v>
      </c>
      <c r="AW86" s="142" t="n">
        <f aca="false">AO87</f>
        <v>2.5991444232</v>
      </c>
      <c r="AX86" s="143" t="n">
        <f aca="false">AN87</f>
        <v>2.489914068</v>
      </c>
      <c r="AY86" s="143" t="n">
        <f aca="false">AM87</f>
        <v>2.3934238704</v>
      </c>
      <c r="AZ86" s="143" t="n">
        <f aca="false">AL87</f>
        <v>-0.7290821664</v>
      </c>
      <c r="BA86" s="0" t="n">
        <f aca="false">AK87</f>
        <v>-0.3020584776</v>
      </c>
      <c r="BB86" s="0" t="n">
        <f aca="false">AJ87</f>
        <v>-0.4772229552</v>
      </c>
    </row>
    <row r="87" customFormat="false" ht="14.25" hidden="false" customHeight="false" outlineLevel="0" collapsed="false">
      <c r="B87" s="140" t="n">
        <v>0.380682</v>
      </c>
      <c r="C87" s="140" t="n">
        <v>0.5691</v>
      </c>
      <c r="D87" s="140" t="n">
        <v>0.5238</v>
      </c>
      <c r="E87" s="140" t="n">
        <v>0.6442</v>
      </c>
      <c r="F87" s="140" t="n">
        <v>0.2359</v>
      </c>
      <c r="G87" s="140" t="n">
        <v>0.2288</v>
      </c>
      <c r="H87" s="140" t="n">
        <v>0.2327</v>
      </c>
      <c r="I87" s="140" t="n">
        <v>1.4209</v>
      </c>
      <c r="J87" s="140" t="n">
        <v>1.4281</v>
      </c>
      <c r="K87" s="140" t="n">
        <v>1.4115</v>
      </c>
      <c r="L87" s="140" t="n">
        <v>1.9219</v>
      </c>
      <c r="M87" s="140" t="n">
        <v>1.9157</v>
      </c>
      <c r="N87" s="140" t="n">
        <v>1.93</v>
      </c>
      <c r="O87" s="140" t="n">
        <v>-0.9402</v>
      </c>
      <c r="P87" s="140" t="n">
        <v>-0.5951</v>
      </c>
      <c r="Q87" s="140" t="n">
        <v>-1.4364</v>
      </c>
      <c r="R87" s="140" t="n">
        <v>4.7154</v>
      </c>
      <c r="S87" s="140" t="n">
        <v>4.9055</v>
      </c>
      <c r="T87" s="140" t="n">
        <v>5.1207</v>
      </c>
      <c r="U87" s="0" t="n">
        <f aca="false">B86+B87</f>
        <v>0.507576</v>
      </c>
      <c r="V87" s="144" t="n">
        <v>2680</v>
      </c>
      <c r="W87" s="141" t="n">
        <f aca="false">U87/V87</f>
        <v>0.000189394029850746</v>
      </c>
      <c r="X87" s="0" t="n">
        <f aca="false">C87*U87</f>
        <v>0.2888615016</v>
      </c>
      <c r="Y87" s="0" t="n">
        <f aca="false">D87*U87</f>
        <v>0.2658683088</v>
      </c>
      <c r="Z87" s="0" t="n">
        <f aca="false">E87*U87</f>
        <v>0.3269804592</v>
      </c>
      <c r="AA87" s="0" t="n">
        <f aca="false">F87*U87</f>
        <v>0.1197371784</v>
      </c>
      <c r="AB87" s="0" t="n">
        <f aca="false">G87*U87</f>
        <v>0.1161333888</v>
      </c>
      <c r="AC87" s="0" t="n">
        <f aca="false">H87*U87</f>
        <v>0.1181129352</v>
      </c>
      <c r="AD87" s="0" t="n">
        <f aca="false">I87*U87</f>
        <v>0.7212147384</v>
      </c>
      <c r="AE87" s="0" t="n">
        <f aca="false">J87*U87</f>
        <v>0.7248692856</v>
      </c>
      <c r="AF87" s="0" t="n">
        <f aca="false">K87*U87</f>
        <v>0.716443524</v>
      </c>
      <c r="AG87" s="0" t="n">
        <f aca="false">L87*U87</f>
        <v>0.9755103144</v>
      </c>
      <c r="AH87" s="0" t="n">
        <f aca="false">M87*U87</f>
        <v>0.9723633432</v>
      </c>
      <c r="AI87" s="0" t="n">
        <f aca="false">N87*U87</f>
        <v>0.97962168</v>
      </c>
      <c r="AJ87" s="0" t="n">
        <f aca="false">O87*U87</f>
        <v>-0.4772229552</v>
      </c>
      <c r="AK87" s="0" t="n">
        <f aca="false">P87*U87</f>
        <v>-0.3020584776</v>
      </c>
      <c r="AL87" s="0" t="n">
        <f aca="false">Q87*U87</f>
        <v>-0.7290821664</v>
      </c>
      <c r="AM87" s="0" t="n">
        <f aca="false">R87*U87</f>
        <v>2.3934238704</v>
      </c>
      <c r="AN87" s="0" t="n">
        <f aca="false">S87*U87</f>
        <v>2.489914068</v>
      </c>
      <c r="AO87" s="0" t="n">
        <f aca="false">T87*U87</f>
        <v>2.5991444232</v>
      </c>
      <c r="AQ87" s="0" t="n">
        <f aca="false">AF87</f>
        <v>0.716443524</v>
      </c>
      <c r="AR87" s="0" t="n">
        <f aca="false">AE87</f>
        <v>0.7248692856</v>
      </c>
      <c r="AS87" s="0" t="n">
        <f aca="false">AD87</f>
        <v>0.7212147384</v>
      </c>
      <c r="AT87" s="0" t="n">
        <f aca="false">Z87</f>
        <v>0.3269804592</v>
      </c>
      <c r="AU87" s="0" t="n">
        <f aca="false">X87</f>
        <v>0.2888615016</v>
      </c>
      <c r="AV87" s="0" t="n">
        <f aca="false">Y87</f>
        <v>0.2658683088</v>
      </c>
      <c r="AW87" s="142"/>
      <c r="AX87" s="143"/>
      <c r="AY87" s="143"/>
      <c r="AZ87" s="143"/>
    </row>
    <row r="88" customFormat="false" ht="14.25" hidden="false" customHeight="false" outlineLevel="0" collapsed="false">
      <c r="W88" s="141"/>
      <c r="AW88" s="142"/>
      <c r="AX88" s="143"/>
      <c r="AY88" s="143"/>
      <c r="AZ88" s="143"/>
    </row>
    <row r="89" customFormat="false" ht="14.25" hidden="false" customHeight="false" outlineLevel="0" collapsed="false">
      <c r="A89" s="147" t="s">
        <v>170</v>
      </c>
      <c r="B89" s="137" t="s">
        <v>181</v>
      </c>
      <c r="C89" s="137" t="s">
        <v>182</v>
      </c>
      <c r="D89" s="137" t="s">
        <v>183</v>
      </c>
      <c r="E89" s="137" t="s">
        <v>184</v>
      </c>
      <c r="F89" s="137" t="s">
        <v>182</v>
      </c>
      <c r="G89" s="137" t="s">
        <v>183</v>
      </c>
      <c r="H89" s="137" t="s">
        <v>184</v>
      </c>
      <c r="I89" s="137" t="s">
        <v>185</v>
      </c>
      <c r="J89" s="137" t="s">
        <v>186</v>
      </c>
      <c r="K89" s="137" t="s">
        <v>187</v>
      </c>
      <c r="L89" s="137" t="s">
        <v>185</v>
      </c>
      <c r="M89" s="137" t="s">
        <v>186</v>
      </c>
      <c r="N89" s="137" t="s">
        <v>187</v>
      </c>
      <c r="O89" s="137" t="s">
        <v>188</v>
      </c>
      <c r="P89" s="137" t="s">
        <v>189</v>
      </c>
      <c r="Q89" s="137" t="s">
        <v>190</v>
      </c>
      <c r="R89" s="137" t="s">
        <v>191</v>
      </c>
      <c r="S89" s="137" t="s">
        <v>192</v>
      </c>
      <c r="T89" s="137" t="s">
        <v>193</v>
      </c>
      <c r="U89" s="137" t="s">
        <v>181</v>
      </c>
      <c r="W89" s="141"/>
      <c r="X89" s="137" t="s">
        <v>182</v>
      </c>
      <c r="Y89" s="137" t="s">
        <v>183</v>
      </c>
      <c r="Z89" s="137" t="s">
        <v>184</v>
      </c>
      <c r="AA89" s="137" t="s">
        <v>182</v>
      </c>
      <c r="AB89" s="137" t="s">
        <v>183</v>
      </c>
      <c r="AC89" s="137" t="s">
        <v>184</v>
      </c>
      <c r="AD89" s="137" t="s">
        <v>185</v>
      </c>
      <c r="AE89" s="137" t="s">
        <v>186</v>
      </c>
      <c r="AF89" s="137" t="s">
        <v>187</v>
      </c>
      <c r="AG89" s="137" t="s">
        <v>185</v>
      </c>
      <c r="AH89" s="137" t="s">
        <v>186</v>
      </c>
      <c r="AI89" s="137" t="s">
        <v>187</v>
      </c>
      <c r="AJ89" s="137" t="s">
        <v>188</v>
      </c>
      <c r="AK89" s="137" t="s">
        <v>189</v>
      </c>
      <c r="AL89" s="137" t="s">
        <v>190</v>
      </c>
      <c r="AM89" s="137" t="s">
        <v>191</v>
      </c>
      <c r="AN89" s="137" t="s">
        <v>192</v>
      </c>
      <c r="AO89" s="137" t="s">
        <v>193</v>
      </c>
      <c r="AP89" s="147" t="s">
        <v>170</v>
      </c>
      <c r="AQ89" s="137" t="s">
        <v>195</v>
      </c>
      <c r="AR89" s="137" t="s">
        <v>186</v>
      </c>
      <c r="AS89" s="137" t="s">
        <v>185</v>
      </c>
      <c r="AT89" s="137" t="s">
        <v>184</v>
      </c>
      <c r="AU89" s="137" t="s">
        <v>182</v>
      </c>
      <c r="AV89" s="139" t="s">
        <v>183</v>
      </c>
      <c r="AW89" s="137" t="s">
        <v>196</v>
      </c>
      <c r="AX89" s="137" t="s">
        <v>192</v>
      </c>
      <c r="AY89" s="137" t="s">
        <v>191</v>
      </c>
      <c r="AZ89" s="137" t="s">
        <v>190</v>
      </c>
      <c r="BA89" s="137" t="s">
        <v>189</v>
      </c>
      <c r="BB89" s="137" t="s">
        <v>188</v>
      </c>
    </row>
    <row r="90" customFormat="false" ht="14.25" hidden="false" customHeight="false" outlineLevel="0" collapsed="false">
      <c r="B90" s="140" t="n">
        <v>0.04072</v>
      </c>
      <c r="C90" s="140" t="s">
        <v>198</v>
      </c>
      <c r="D90" s="140" t="s">
        <v>198</v>
      </c>
      <c r="E90" s="140" t="s">
        <v>198</v>
      </c>
      <c r="F90" s="140" t="s">
        <v>199</v>
      </c>
      <c r="G90" s="140" t="s">
        <v>199</v>
      </c>
      <c r="H90" s="140" t="s">
        <v>199</v>
      </c>
      <c r="I90" s="140" t="s">
        <v>198</v>
      </c>
      <c r="J90" s="140" t="s">
        <v>198</v>
      </c>
      <c r="K90" s="140" t="s">
        <v>198</v>
      </c>
      <c r="L90" s="140" t="s">
        <v>199</v>
      </c>
      <c r="M90" s="140" t="s">
        <v>199</v>
      </c>
      <c r="N90" s="140" t="s">
        <v>199</v>
      </c>
      <c r="O90" s="140"/>
      <c r="P90" s="140"/>
      <c r="Q90" s="140"/>
      <c r="R90" s="140"/>
      <c r="S90" s="140"/>
      <c r="T90" s="140"/>
      <c r="W90" s="141"/>
      <c r="X90" s="140" t="s">
        <v>198</v>
      </c>
      <c r="Y90" s="140" t="s">
        <v>198</v>
      </c>
      <c r="Z90" s="140" t="s">
        <v>198</v>
      </c>
      <c r="AA90" s="140" t="s">
        <v>199</v>
      </c>
      <c r="AB90" s="140" t="s">
        <v>199</v>
      </c>
      <c r="AC90" s="140" t="s">
        <v>199</v>
      </c>
      <c r="AD90" s="140" t="s">
        <v>198</v>
      </c>
      <c r="AE90" s="140" t="s">
        <v>198</v>
      </c>
      <c r="AF90" s="140" t="s">
        <v>198</v>
      </c>
      <c r="AG90" s="140" t="s">
        <v>199</v>
      </c>
      <c r="AH90" s="140" t="s">
        <v>199</v>
      </c>
      <c r="AI90" s="140" t="s">
        <v>199</v>
      </c>
      <c r="AJ90" s="140"/>
      <c r="AK90" s="140"/>
      <c r="AL90" s="140"/>
      <c r="AM90" s="140"/>
      <c r="AN90" s="140"/>
      <c r="AO90" s="140"/>
      <c r="AQ90" s="0" t="n">
        <f aca="false">AI91</f>
        <v>0.31435647</v>
      </c>
      <c r="AR90" s="0" t="n">
        <f aca="false">AH91</f>
        <v>0.3120273003</v>
      </c>
      <c r="AS90" s="0" t="n">
        <f aca="false">AG91</f>
        <v>0.3130371501</v>
      </c>
      <c r="AT90" s="0" t="n">
        <f aca="false">AC91</f>
        <v>0.0379019433</v>
      </c>
      <c r="AU90" s="0" t="n">
        <f aca="false">AA91</f>
        <v>0.0384231561</v>
      </c>
      <c r="AV90" s="0" t="n">
        <f aca="false">AB91</f>
        <v>0.0372667152</v>
      </c>
      <c r="AW90" s="142" t="n">
        <f aca="false">AO91</f>
        <v>0.8340544953</v>
      </c>
      <c r="AX90" s="143" t="n">
        <f aca="false">AN91</f>
        <v>0.7990029345</v>
      </c>
      <c r="AY90" s="143" t="n">
        <f aca="false">AM91</f>
        <v>0.7680396366</v>
      </c>
      <c r="AZ90" s="143" t="n">
        <f aca="false">AL91</f>
        <v>-0.2339593956</v>
      </c>
      <c r="BA90" s="0" t="n">
        <f aca="false">AK91</f>
        <v>-0.0969292929</v>
      </c>
      <c r="BB90" s="0" t="n">
        <f aca="false">AJ91</f>
        <v>-0.1531388358</v>
      </c>
    </row>
    <row r="91" customFormat="false" ht="14.25" hidden="false" customHeight="false" outlineLevel="0" collapsed="false">
      <c r="B91" s="140" t="n">
        <v>0.122159</v>
      </c>
      <c r="C91" s="140" t="n">
        <v>0.5691</v>
      </c>
      <c r="D91" s="140" t="n">
        <v>0.5238</v>
      </c>
      <c r="E91" s="140" t="n">
        <v>0.6442</v>
      </c>
      <c r="F91" s="140" t="n">
        <v>0.2359</v>
      </c>
      <c r="G91" s="140" t="n">
        <v>0.2288</v>
      </c>
      <c r="H91" s="140" t="n">
        <v>0.2327</v>
      </c>
      <c r="I91" s="140" t="n">
        <v>1.4209</v>
      </c>
      <c r="J91" s="140" t="n">
        <v>1.4281</v>
      </c>
      <c r="K91" s="140" t="n">
        <v>1.4115</v>
      </c>
      <c r="L91" s="140" t="n">
        <v>1.9219</v>
      </c>
      <c r="M91" s="140" t="n">
        <v>1.9157</v>
      </c>
      <c r="N91" s="140" t="n">
        <v>1.93</v>
      </c>
      <c r="O91" s="140" t="n">
        <v>-0.9402</v>
      </c>
      <c r="P91" s="140" t="n">
        <v>-0.5951</v>
      </c>
      <c r="Q91" s="140" t="n">
        <v>-1.4364</v>
      </c>
      <c r="R91" s="140" t="n">
        <v>4.7154</v>
      </c>
      <c r="S91" s="140" t="n">
        <v>4.9055</v>
      </c>
      <c r="T91" s="140" t="n">
        <v>5.1207</v>
      </c>
      <c r="U91" s="0" t="n">
        <f aca="false">B90+B91</f>
        <v>0.162879</v>
      </c>
      <c r="V91" s="144" t="n">
        <v>860</v>
      </c>
      <c r="W91" s="141" t="n">
        <f aca="false">U91/V91</f>
        <v>0.000189394186046512</v>
      </c>
      <c r="X91" s="0" t="n">
        <f aca="false">C91*U91</f>
        <v>0.0926944389</v>
      </c>
      <c r="Y91" s="0" t="n">
        <f aca="false">D91*U91</f>
        <v>0.0853160202</v>
      </c>
      <c r="Z91" s="0" t="n">
        <f aca="false">E91*U91</f>
        <v>0.1049266518</v>
      </c>
      <c r="AA91" s="0" t="n">
        <f aca="false">F91*U91</f>
        <v>0.0384231561</v>
      </c>
      <c r="AB91" s="0" t="n">
        <f aca="false">G91*U91</f>
        <v>0.0372667152</v>
      </c>
      <c r="AC91" s="0" t="n">
        <f aca="false">H91*U91</f>
        <v>0.0379019433</v>
      </c>
      <c r="AD91" s="0" t="n">
        <f aca="false">I91*U91</f>
        <v>0.2314347711</v>
      </c>
      <c r="AE91" s="0" t="n">
        <f aca="false">J91*U91</f>
        <v>0.2326074999</v>
      </c>
      <c r="AF91" s="0" t="n">
        <f aca="false">K91*U91</f>
        <v>0.2299037085</v>
      </c>
      <c r="AG91" s="0" t="n">
        <f aca="false">L91*U91</f>
        <v>0.3130371501</v>
      </c>
      <c r="AH91" s="0" t="n">
        <f aca="false">M91*U91</f>
        <v>0.3120273003</v>
      </c>
      <c r="AI91" s="0" t="n">
        <f aca="false">N91*U91</f>
        <v>0.31435647</v>
      </c>
      <c r="AJ91" s="0" t="n">
        <f aca="false">O91*U91</f>
        <v>-0.1531388358</v>
      </c>
      <c r="AK91" s="0" t="n">
        <f aca="false">P91*U91</f>
        <v>-0.0969292929</v>
      </c>
      <c r="AL91" s="0" t="n">
        <f aca="false">Q91*U91</f>
        <v>-0.2339593956</v>
      </c>
      <c r="AM91" s="0" t="n">
        <f aca="false">R91*U91</f>
        <v>0.7680396366</v>
      </c>
      <c r="AN91" s="0" t="n">
        <f aca="false">S91*U91</f>
        <v>0.7990029345</v>
      </c>
      <c r="AO91" s="0" t="n">
        <f aca="false">T91*U91</f>
        <v>0.8340544953</v>
      </c>
      <c r="AQ91" s="0" t="n">
        <f aca="false">AF91</f>
        <v>0.2299037085</v>
      </c>
      <c r="AR91" s="0" t="n">
        <f aca="false">AE91</f>
        <v>0.2326074999</v>
      </c>
      <c r="AS91" s="0" t="n">
        <f aca="false">AD91</f>
        <v>0.2314347711</v>
      </c>
      <c r="AT91" s="0" t="n">
        <f aca="false">Z91</f>
        <v>0.1049266518</v>
      </c>
      <c r="AU91" s="0" t="n">
        <f aca="false">X91</f>
        <v>0.0926944389</v>
      </c>
      <c r="AV91" s="0" t="n">
        <f aca="false">Y91</f>
        <v>0.0853160202</v>
      </c>
      <c r="AW91" s="142"/>
      <c r="AX91" s="143"/>
      <c r="AY91" s="143"/>
      <c r="AZ91" s="143"/>
    </row>
    <row r="92" customFormat="false" ht="14.25" hidden="false" customHeight="false" outlineLevel="0" collapsed="false">
      <c r="W92" s="141"/>
      <c r="AW92" s="142"/>
      <c r="AX92" s="143"/>
      <c r="AY92" s="143"/>
      <c r="AZ92" s="143"/>
    </row>
    <row r="93" customFormat="false" ht="14.25" hidden="false" customHeight="false" outlineLevel="0" collapsed="false">
      <c r="A93" s="147" t="s">
        <v>210</v>
      </c>
      <c r="B93" s="137" t="s">
        <v>181</v>
      </c>
      <c r="C93" s="137" t="s">
        <v>182</v>
      </c>
      <c r="D93" s="137" t="s">
        <v>183</v>
      </c>
      <c r="E93" s="137" t="s">
        <v>184</v>
      </c>
      <c r="F93" s="137" t="s">
        <v>182</v>
      </c>
      <c r="G93" s="137" t="s">
        <v>183</v>
      </c>
      <c r="H93" s="137" t="s">
        <v>184</v>
      </c>
      <c r="I93" s="137" t="s">
        <v>185</v>
      </c>
      <c r="J93" s="137" t="s">
        <v>186</v>
      </c>
      <c r="K93" s="137" t="s">
        <v>187</v>
      </c>
      <c r="L93" s="137" t="s">
        <v>185</v>
      </c>
      <c r="M93" s="137" t="s">
        <v>186</v>
      </c>
      <c r="N93" s="137" t="s">
        <v>187</v>
      </c>
      <c r="O93" s="137" t="s">
        <v>188</v>
      </c>
      <c r="P93" s="137" t="s">
        <v>189</v>
      </c>
      <c r="Q93" s="137" t="s">
        <v>190</v>
      </c>
      <c r="R93" s="137" t="s">
        <v>191</v>
      </c>
      <c r="S93" s="137" t="s">
        <v>192</v>
      </c>
      <c r="T93" s="137" t="s">
        <v>193</v>
      </c>
      <c r="U93" s="137" t="s">
        <v>181</v>
      </c>
      <c r="W93" s="141"/>
      <c r="X93" s="137" t="s">
        <v>182</v>
      </c>
      <c r="Y93" s="137" t="s">
        <v>183</v>
      </c>
      <c r="Z93" s="137" t="s">
        <v>184</v>
      </c>
      <c r="AA93" s="137" t="s">
        <v>182</v>
      </c>
      <c r="AB93" s="137" t="s">
        <v>183</v>
      </c>
      <c r="AC93" s="137" t="s">
        <v>184</v>
      </c>
      <c r="AD93" s="137" t="s">
        <v>185</v>
      </c>
      <c r="AE93" s="137" t="s">
        <v>186</v>
      </c>
      <c r="AF93" s="137" t="s">
        <v>187</v>
      </c>
      <c r="AG93" s="137" t="s">
        <v>185</v>
      </c>
      <c r="AH93" s="137" t="s">
        <v>186</v>
      </c>
      <c r="AI93" s="137" t="s">
        <v>187</v>
      </c>
      <c r="AJ93" s="137" t="s">
        <v>188</v>
      </c>
      <c r="AK93" s="137" t="s">
        <v>189</v>
      </c>
      <c r="AL93" s="137" t="s">
        <v>190</v>
      </c>
      <c r="AM93" s="137" t="s">
        <v>191</v>
      </c>
      <c r="AN93" s="137" t="s">
        <v>192</v>
      </c>
      <c r="AO93" s="137" t="s">
        <v>193</v>
      </c>
      <c r="AP93" s="147" t="s">
        <v>210</v>
      </c>
      <c r="AQ93" s="137" t="s">
        <v>195</v>
      </c>
      <c r="AR93" s="137" t="s">
        <v>186</v>
      </c>
      <c r="AS93" s="137" t="s">
        <v>185</v>
      </c>
      <c r="AT93" s="137" t="s">
        <v>184</v>
      </c>
      <c r="AU93" s="137" t="s">
        <v>182</v>
      </c>
      <c r="AV93" s="139" t="s">
        <v>183</v>
      </c>
      <c r="AW93" s="137" t="s">
        <v>196</v>
      </c>
      <c r="AX93" s="137" t="s">
        <v>192</v>
      </c>
      <c r="AY93" s="137" t="s">
        <v>191</v>
      </c>
      <c r="AZ93" s="137" t="s">
        <v>190</v>
      </c>
      <c r="BA93" s="137" t="s">
        <v>189</v>
      </c>
      <c r="BB93" s="137" t="s">
        <v>188</v>
      </c>
    </row>
    <row r="94" customFormat="false" ht="14.25" hidden="false" customHeight="false" outlineLevel="0" collapsed="false">
      <c r="B94" s="140" t="n">
        <v>0.05303</v>
      </c>
      <c r="C94" s="140" t="s">
        <v>198</v>
      </c>
      <c r="D94" s="140" t="s">
        <v>198</v>
      </c>
      <c r="E94" s="140" t="s">
        <v>198</v>
      </c>
      <c r="F94" s="140" t="s">
        <v>199</v>
      </c>
      <c r="G94" s="140" t="s">
        <v>199</v>
      </c>
      <c r="H94" s="140" t="s">
        <v>199</v>
      </c>
      <c r="I94" s="140" t="s">
        <v>198</v>
      </c>
      <c r="J94" s="140" t="s">
        <v>198</v>
      </c>
      <c r="K94" s="140" t="s">
        <v>198</v>
      </c>
      <c r="L94" s="140" t="s">
        <v>199</v>
      </c>
      <c r="M94" s="140" t="s">
        <v>199</v>
      </c>
      <c r="N94" s="140" t="s">
        <v>199</v>
      </c>
      <c r="O94" s="140"/>
      <c r="P94" s="140"/>
      <c r="Q94" s="140"/>
      <c r="R94" s="140"/>
      <c r="S94" s="140"/>
      <c r="T94" s="140"/>
      <c r="W94" s="141"/>
      <c r="X94" s="140" t="s">
        <v>198</v>
      </c>
      <c r="Y94" s="140" t="s">
        <v>198</v>
      </c>
      <c r="Z94" s="140" t="s">
        <v>198</v>
      </c>
      <c r="AA94" s="140" t="s">
        <v>199</v>
      </c>
      <c r="AB94" s="140" t="s">
        <v>199</v>
      </c>
      <c r="AC94" s="140" t="s">
        <v>199</v>
      </c>
      <c r="AD94" s="140" t="s">
        <v>198</v>
      </c>
      <c r="AE94" s="140" t="s">
        <v>198</v>
      </c>
      <c r="AF94" s="140" t="s">
        <v>198</v>
      </c>
      <c r="AG94" s="140" t="s">
        <v>199</v>
      </c>
      <c r="AH94" s="140" t="s">
        <v>199</v>
      </c>
      <c r="AI94" s="140" t="s">
        <v>199</v>
      </c>
      <c r="AJ94" s="140"/>
      <c r="AK94" s="140"/>
      <c r="AL94" s="140"/>
      <c r="AM94" s="140"/>
      <c r="AN94" s="140"/>
      <c r="AO94" s="140"/>
      <c r="AQ94" s="0" t="n">
        <f aca="false">AI95</f>
        <v>0.1023479</v>
      </c>
      <c r="AR94" s="0" t="n">
        <f aca="false">AH95</f>
        <v>0.101589571</v>
      </c>
      <c r="AS94" s="0" t="n">
        <f aca="false">AG95</f>
        <v>0.101918357</v>
      </c>
      <c r="AT94" s="0" t="n">
        <f aca="false">AC95</f>
        <v>0.012340081</v>
      </c>
      <c r="AU94" s="0" t="n">
        <f aca="false">AA95</f>
        <v>0.012509777</v>
      </c>
      <c r="AV94" s="0" t="n">
        <f aca="false">AB95</f>
        <v>0.012133264</v>
      </c>
      <c r="AW94" s="142" t="n">
        <f aca="false">AO95</f>
        <v>0.271550721</v>
      </c>
      <c r="AX94" s="143" t="n">
        <f aca="false">AN95</f>
        <v>0.260138665</v>
      </c>
      <c r="AY94" s="143" t="n">
        <f aca="false">AM95</f>
        <v>0.250057662</v>
      </c>
      <c r="AZ94" s="143" t="n">
        <f aca="false">AL95</f>
        <v>-0.076172292</v>
      </c>
      <c r="BA94" s="0" t="n">
        <f aca="false">AK95</f>
        <v>-0.031558153</v>
      </c>
      <c r="BB94" s="0" t="n">
        <f aca="false">AJ95</f>
        <v>-0.049858806</v>
      </c>
    </row>
    <row r="95" customFormat="false" ht="14.25" hidden="false" customHeight="false" outlineLevel="0" collapsed="false">
      <c r="B95" s="140"/>
      <c r="C95" s="140" t="n">
        <v>0.5691</v>
      </c>
      <c r="D95" s="140" t="n">
        <v>0.5238</v>
      </c>
      <c r="E95" s="140" t="n">
        <v>0.6442</v>
      </c>
      <c r="F95" s="140" t="n">
        <v>0.2359</v>
      </c>
      <c r="G95" s="140" t="n">
        <v>0.2288</v>
      </c>
      <c r="H95" s="140" t="n">
        <v>0.2327</v>
      </c>
      <c r="I95" s="140" t="n">
        <v>1.4209</v>
      </c>
      <c r="J95" s="140" t="n">
        <v>1.4281</v>
      </c>
      <c r="K95" s="140" t="n">
        <v>1.4115</v>
      </c>
      <c r="L95" s="140" t="n">
        <v>1.9219</v>
      </c>
      <c r="M95" s="140" t="n">
        <v>1.9157</v>
      </c>
      <c r="N95" s="140" t="n">
        <v>1.93</v>
      </c>
      <c r="O95" s="140" t="n">
        <v>-0.9402</v>
      </c>
      <c r="P95" s="140" t="n">
        <v>-0.5951</v>
      </c>
      <c r="Q95" s="140" t="n">
        <v>-1.4364</v>
      </c>
      <c r="R95" s="140" t="n">
        <v>4.7154</v>
      </c>
      <c r="S95" s="140" t="n">
        <v>4.9055</v>
      </c>
      <c r="T95" s="140" t="n">
        <v>5.1207</v>
      </c>
      <c r="U95" s="0" t="n">
        <f aca="false">B94+B95</f>
        <v>0.05303</v>
      </c>
      <c r="V95" s="144" t="n">
        <v>280</v>
      </c>
      <c r="W95" s="141" t="n">
        <f aca="false">U95/V95</f>
        <v>0.000189392857142857</v>
      </c>
      <c r="X95" s="0" t="n">
        <f aca="false">C95*U95</f>
        <v>0.030179373</v>
      </c>
      <c r="Y95" s="0" t="n">
        <f aca="false">D95*U95</f>
        <v>0.027777114</v>
      </c>
      <c r="Z95" s="0" t="n">
        <f aca="false">E95*U95</f>
        <v>0.034161926</v>
      </c>
      <c r="AA95" s="0" t="n">
        <f aca="false">F95*U95</f>
        <v>0.012509777</v>
      </c>
      <c r="AB95" s="0" t="n">
        <f aca="false">G95*U95</f>
        <v>0.012133264</v>
      </c>
      <c r="AC95" s="0" t="n">
        <f aca="false">H95*U95</f>
        <v>0.012340081</v>
      </c>
      <c r="AD95" s="0" t="n">
        <f aca="false">I95*U95</f>
        <v>0.075350327</v>
      </c>
      <c r="AE95" s="0" t="n">
        <f aca="false">J95*U95</f>
        <v>0.075732143</v>
      </c>
      <c r="AF95" s="0" t="n">
        <f aca="false">K95*U95</f>
        <v>0.074851845</v>
      </c>
      <c r="AG95" s="0" t="n">
        <f aca="false">L95*U95</f>
        <v>0.101918357</v>
      </c>
      <c r="AH95" s="0" t="n">
        <f aca="false">M95*U95</f>
        <v>0.101589571</v>
      </c>
      <c r="AI95" s="0" t="n">
        <f aca="false">N95*U95</f>
        <v>0.1023479</v>
      </c>
      <c r="AJ95" s="0" t="n">
        <f aca="false">O95*U95</f>
        <v>-0.049858806</v>
      </c>
      <c r="AK95" s="0" t="n">
        <f aca="false">P95*U95</f>
        <v>-0.031558153</v>
      </c>
      <c r="AL95" s="0" t="n">
        <f aca="false">Q95*U95</f>
        <v>-0.076172292</v>
      </c>
      <c r="AM95" s="0" t="n">
        <f aca="false">R95*U95</f>
        <v>0.250057662</v>
      </c>
      <c r="AN95" s="0" t="n">
        <f aca="false">S95*U95</f>
        <v>0.260138665</v>
      </c>
      <c r="AO95" s="0" t="n">
        <f aca="false">T95*U95</f>
        <v>0.271550721</v>
      </c>
      <c r="AQ95" s="0" t="n">
        <f aca="false">AF95</f>
        <v>0.074851845</v>
      </c>
      <c r="AR95" s="0" t="n">
        <f aca="false">AE95</f>
        <v>0.075732143</v>
      </c>
      <c r="AS95" s="0" t="n">
        <f aca="false">AD95</f>
        <v>0.075350327</v>
      </c>
      <c r="AT95" s="0" t="n">
        <f aca="false">Z95</f>
        <v>0.034161926</v>
      </c>
      <c r="AU95" s="0" t="n">
        <f aca="false">X95</f>
        <v>0.030179373</v>
      </c>
      <c r="AV95" s="0" t="n">
        <f aca="false">Y95</f>
        <v>0.027777114</v>
      </c>
      <c r="AW95" s="142"/>
      <c r="AX95" s="143"/>
      <c r="AY95" s="143"/>
      <c r="AZ95" s="143"/>
    </row>
    <row r="97" customFormat="false" ht="14.25" hidden="false" customHeight="false" outlineLevel="0" collapsed="false">
      <c r="A97" s="148" t="s">
        <v>211</v>
      </c>
      <c r="B97" s="144" t="n">
        <v>1710</v>
      </c>
    </row>
    <row r="98" customFormat="false" ht="14.25" hidden="false" customHeight="false" outlineLevel="0" collapsed="false">
      <c r="A98" s="0" t="s">
        <v>212</v>
      </c>
    </row>
    <row r="99" customFormat="false" ht="14.25" hidden="false" customHeight="false" outlineLevel="0" collapsed="false">
      <c r="A99" s="148" t="s">
        <v>213</v>
      </c>
      <c r="B99" s="144" t="n">
        <v>48150</v>
      </c>
    </row>
    <row r="101" customFormat="false" ht="14.25" hidden="false" customHeight="false" outlineLevel="0" collapsed="false">
      <c r="A101" s="148" t="s">
        <v>159</v>
      </c>
      <c r="B101" s="144" t="n">
        <v>13740</v>
      </c>
    </row>
    <row r="103" customFormat="false" ht="14.25" hidden="false" customHeight="false" outlineLevel="0" collapsed="false">
      <c r="A103" s="148" t="s">
        <v>176</v>
      </c>
      <c r="B103" s="144" t="n">
        <v>1620</v>
      </c>
    </row>
    <row r="104" customFormat="false" ht="14.25" hidden="false" customHeight="false" outlineLevel="0" collapsed="false">
      <c r="B104" s="135"/>
    </row>
    <row r="105" customFormat="false" ht="14.25" hidden="false" customHeight="false" outlineLevel="0" collapsed="false">
      <c r="A105" s="149" t="s">
        <v>153</v>
      </c>
      <c r="B105" s="144" t="n">
        <v>5804</v>
      </c>
    </row>
    <row r="106" customFormat="false" ht="14.25" hidden="false" customHeight="false" outlineLevel="0" collapsed="false">
      <c r="A106" s="0" t="s">
        <v>214</v>
      </c>
    </row>
    <row r="107" customFormat="false" ht="14.25" hidden="false" customHeight="false" outlineLevel="0" collapsed="false">
      <c r="A107" s="149" t="s">
        <v>161</v>
      </c>
      <c r="B107" s="144" t="n">
        <v>3030</v>
      </c>
    </row>
    <row r="109" customFormat="false" ht="14.25" hidden="false" customHeight="false" outlineLevel="0" collapsed="false">
      <c r="A109" s="149" t="s">
        <v>175</v>
      </c>
      <c r="B109" s="144" t="n">
        <v>23330</v>
      </c>
    </row>
    <row r="111" customFormat="false" ht="14.25" hidden="false" customHeight="false" outlineLevel="0" collapsed="false">
      <c r="A111" s="150" t="s">
        <v>179</v>
      </c>
      <c r="B111" s="144" t="n">
        <v>4860</v>
      </c>
    </row>
    <row r="112" customFormat="false" ht="14.25" hidden="false" customHeight="false" outlineLevel="0" collapsed="false">
      <c r="A112" s="0" t="s">
        <v>214</v>
      </c>
    </row>
    <row r="113" customFormat="false" ht="14.25" hidden="false" customHeight="false" outlineLevel="0" collapsed="false">
      <c r="A113" s="151" t="s">
        <v>215</v>
      </c>
      <c r="B113" s="144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8.6796875" defaultRowHeight="14.25" zeroHeight="false" outlineLevelRow="0" outlineLevelCol="0"/>
  <cols>
    <col collapsed="false" customWidth="true" hidden="false" outlineLevel="0" max="7" min="7" style="0" width="8.88"/>
    <col collapsed="false" customWidth="true" hidden="false" outlineLevel="0" max="10" min="10" style="0" width="10.44"/>
    <col collapsed="false" customWidth="true" hidden="false" outlineLevel="0" max="11" min="11" style="0" width="6.33"/>
    <col collapsed="false" customWidth="true" hidden="false" outlineLevel="0" max="12" min="12" style="0" width="18.44"/>
    <col collapsed="false" customWidth="true" hidden="false" outlineLevel="0" max="13" min="13" style="0" width="12.33"/>
    <col collapsed="false" customWidth="true" hidden="false" outlineLevel="0" max="14" min="14" style="0" width="6"/>
    <col collapsed="false" customWidth="true" hidden="false" outlineLevel="0" max="15" min="15" style="0" width="10.44"/>
    <col collapsed="false" customWidth="true" hidden="false" outlineLevel="0" max="16" min="16" style="0" width="11.44"/>
  </cols>
  <sheetData>
    <row r="1" customFormat="false" ht="15" hidden="false" customHeight="false" outlineLevel="0" collapsed="false">
      <c r="A1" s="0" t="s">
        <v>3</v>
      </c>
      <c r="F1" s="152" t="s">
        <v>0</v>
      </c>
      <c r="G1" s="152"/>
      <c r="H1" s="152"/>
      <c r="I1" s="152"/>
      <c r="J1" s="152"/>
      <c r="L1" s="153" t="s">
        <v>6</v>
      </c>
      <c r="M1" s="153"/>
    </row>
    <row r="2" customFormat="false" ht="15" hidden="false" customHeight="false" outlineLevel="0" collapsed="false">
      <c r="F2" s="154"/>
      <c r="G2" s="154"/>
      <c r="H2" s="154"/>
      <c r="I2" s="154"/>
      <c r="J2" s="154"/>
      <c r="L2" s="144"/>
      <c r="M2" s="155"/>
    </row>
    <row r="3" customFormat="false" ht="16.15" hidden="false" customHeight="false" outlineLevel="0" collapsed="false">
      <c r="A3" s="156" t="s">
        <v>27</v>
      </c>
      <c r="B3" s="156" t="s">
        <v>12</v>
      </c>
      <c r="C3" s="156" t="s">
        <v>13</v>
      </c>
      <c r="D3" s="156" t="s">
        <v>14</v>
      </c>
      <c r="F3" s="157" t="s">
        <v>19</v>
      </c>
      <c r="G3" s="157" t="s">
        <v>20</v>
      </c>
      <c r="H3" s="157" t="s">
        <v>21</v>
      </c>
      <c r="I3" s="157" t="s">
        <v>216</v>
      </c>
      <c r="J3" s="157" t="s">
        <v>38</v>
      </c>
      <c r="L3" s="158" t="s">
        <v>217</v>
      </c>
      <c r="M3" s="159" t="s">
        <v>42</v>
      </c>
    </row>
    <row r="4" customFormat="false" ht="16.15" hidden="false" customHeight="false" outlineLevel="0" collapsed="false">
      <c r="A4" s="156"/>
      <c r="B4" s="156" t="s">
        <v>34</v>
      </c>
      <c r="C4" s="156" t="s">
        <v>34</v>
      </c>
      <c r="D4" s="156" t="s">
        <v>34</v>
      </c>
      <c r="F4" s="157"/>
      <c r="G4" s="157"/>
      <c r="H4" s="157" t="s">
        <v>35</v>
      </c>
      <c r="I4" s="157" t="s">
        <v>35</v>
      </c>
      <c r="J4" s="157"/>
      <c r="L4" s="159" t="s">
        <v>218</v>
      </c>
      <c r="M4" s="159" t="s">
        <v>55</v>
      </c>
    </row>
    <row r="5" customFormat="false" ht="16.15" hidden="false" customHeight="false" outlineLevel="0" collapsed="false">
      <c r="A5" s="156" t="n">
        <v>844</v>
      </c>
      <c r="B5" s="156" t="n">
        <v>100</v>
      </c>
      <c r="C5" s="156" t="n">
        <v>100</v>
      </c>
      <c r="D5" s="156" t="n">
        <v>100</v>
      </c>
      <c r="F5" s="157" t="n">
        <v>300</v>
      </c>
      <c r="G5" s="157" t="s">
        <v>40</v>
      </c>
      <c r="H5" s="160" t="s">
        <v>41</v>
      </c>
      <c r="I5" s="157" t="s">
        <v>41</v>
      </c>
      <c r="J5" s="157" t="n">
        <v>500</v>
      </c>
      <c r="L5" s="159" t="s">
        <v>219</v>
      </c>
      <c r="M5" s="159" t="s">
        <v>52</v>
      </c>
    </row>
    <row r="6" customFormat="false" ht="15" hidden="false" customHeight="false" outlineLevel="0" collapsed="false">
      <c r="A6" s="156" t="n">
        <v>848</v>
      </c>
      <c r="B6" s="156" t="n">
        <v>150</v>
      </c>
      <c r="C6" s="156" t="n">
        <v>150</v>
      </c>
      <c r="D6" s="156" t="n">
        <v>150</v>
      </c>
      <c r="F6" s="157" t="n">
        <v>301</v>
      </c>
      <c r="G6" s="157" t="s">
        <v>40</v>
      </c>
      <c r="H6" s="157" t="s">
        <v>54</v>
      </c>
      <c r="I6" s="157" t="s">
        <v>54</v>
      </c>
      <c r="J6" s="157" t="n">
        <v>500</v>
      </c>
    </row>
    <row r="7" customFormat="false" ht="15" hidden="false" customHeight="false" outlineLevel="0" collapsed="false">
      <c r="A7" s="156" t="s">
        <v>99</v>
      </c>
      <c r="B7" s="156" t="n">
        <f aca="false">SUM(B5:B6)</f>
        <v>250</v>
      </c>
      <c r="C7" s="156" t="n">
        <f aca="false">SUM(C5:C6)</f>
        <v>250</v>
      </c>
      <c r="D7" s="156" t="n">
        <f aca="false">SUM(D5:D6)</f>
        <v>250</v>
      </c>
      <c r="F7" s="157" t="n">
        <v>302</v>
      </c>
      <c r="G7" s="157" t="s">
        <v>56</v>
      </c>
      <c r="H7" s="157" t="s">
        <v>51</v>
      </c>
      <c r="I7" s="157" t="s">
        <v>51</v>
      </c>
      <c r="J7" s="157" t="n">
        <v>510</v>
      </c>
    </row>
    <row r="8" customFormat="false" ht="15" hidden="false" customHeight="false" outlineLevel="0" collapsed="false">
      <c r="F8" s="157" t="n">
        <v>303</v>
      </c>
      <c r="G8" s="157" t="s">
        <v>48</v>
      </c>
      <c r="H8" s="157" t="s">
        <v>51</v>
      </c>
      <c r="I8" s="157" t="s">
        <v>51</v>
      </c>
      <c r="J8" s="157" t="n">
        <v>510</v>
      </c>
    </row>
    <row r="9" customFormat="false" ht="15" hidden="false" customHeight="false" outlineLevel="0" collapsed="false">
      <c r="F9" s="157" t="n">
        <v>304</v>
      </c>
      <c r="G9" s="157" t="s">
        <v>48</v>
      </c>
      <c r="H9" s="157" t="s">
        <v>54</v>
      </c>
      <c r="I9" s="157" t="s">
        <v>54</v>
      </c>
      <c r="J9" s="157" t="n">
        <v>510</v>
      </c>
      <c r="L9" s="153" t="s">
        <v>19</v>
      </c>
      <c r="M9" s="153" t="s">
        <v>20</v>
      </c>
      <c r="N9" s="161" t="s">
        <v>22</v>
      </c>
      <c r="O9" s="161"/>
      <c r="P9" s="161" t="s">
        <v>23</v>
      </c>
      <c r="Q9" s="161"/>
      <c r="R9" s="161" t="s">
        <v>24</v>
      </c>
      <c r="S9" s="161"/>
      <c r="T9" s="161" t="s">
        <v>25</v>
      </c>
      <c r="U9" s="161"/>
    </row>
    <row r="10" customFormat="false" ht="14.25" hidden="false" customHeight="false" outlineLevel="0" collapsed="false">
      <c r="L10" s="155"/>
      <c r="M10" s="155"/>
      <c r="N10" s="144" t="s">
        <v>36</v>
      </c>
      <c r="O10" s="144" t="s">
        <v>37</v>
      </c>
      <c r="P10" s="144" t="s">
        <v>36</v>
      </c>
      <c r="Q10" s="144" t="s">
        <v>37</v>
      </c>
      <c r="R10" s="144" t="s">
        <v>36</v>
      </c>
      <c r="S10" s="144" t="s">
        <v>37</v>
      </c>
      <c r="T10" s="144" t="s">
        <v>36</v>
      </c>
      <c r="U10" s="144" t="s">
        <v>37</v>
      </c>
    </row>
    <row r="11" customFormat="false" ht="15" hidden="false" customHeight="false" outlineLevel="0" collapsed="false">
      <c r="L11" s="157" t="n">
        <v>300</v>
      </c>
      <c r="M11" s="157" t="s">
        <v>40</v>
      </c>
      <c r="N11" s="155" t="n">
        <v>-1.5</v>
      </c>
      <c r="O11" s="155" t="n">
        <v>28</v>
      </c>
      <c r="P11" s="155" t="n">
        <v>-4</v>
      </c>
      <c r="Q11" s="155" t="n">
        <v>28</v>
      </c>
      <c r="R11" s="155" t="n">
        <v>3</v>
      </c>
      <c r="S11" s="155" t="n">
        <v>28</v>
      </c>
      <c r="T11" s="155" t="n">
        <v>0</v>
      </c>
      <c r="U11" s="155" t="n">
        <v>24</v>
      </c>
    </row>
    <row r="12" customFormat="false" ht="15" hidden="false" customHeight="false" outlineLevel="0" collapsed="false">
      <c r="A12" s="162" t="s">
        <v>2</v>
      </c>
      <c r="B12" s="163"/>
      <c r="C12" s="163"/>
      <c r="D12" s="163"/>
      <c r="E12" s="163"/>
      <c r="F12" s="163"/>
      <c r="G12" s="163"/>
      <c r="H12" s="163"/>
      <c r="L12" s="157" t="n">
        <v>301</v>
      </c>
      <c r="M12" s="157" t="s">
        <v>40</v>
      </c>
      <c r="N12" s="155" t="n">
        <v>-1.5</v>
      </c>
      <c r="O12" s="155" t="n">
        <v>28</v>
      </c>
      <c r="P12" s="155" t="n">
        <v>-4</v>
      </c>
      <c r="Q12" s="155" t="n">
        <v>28</v>
      </c>
      <c r="R12" s="155" t="n">
        <v>3</v>
      </c>
      <c r="S12" s="155" t="n">
        <v>28</v>
      </c>
      <c r="T12" s="155" t="n">
        <v>0</v>
      </c>
      <c r="U12" s="155" t="n">
        <v>24</v>
      </c>
    </row>
    <row r="13" customFormat="false" ht="15" hidden="false" customHeight="false" outlineLevel="0" collapsed="false">
      <c r="A13" s="163"/>
      <c r="B13" s="163"/>
      <c r="C13" s="163"/>
      <c r="D13" s="163"/>
      <c r="E13" s="163"/>
      <c r="F13" s="163"/>
      <c r="G13" s="163"/>
      <c r="H13" s="163"/>
      <c r="L13" s="157" t="n">
        <v>302</v>
      </c>
      <c r="M13" s="157" t="s">
        <v>56</v>
      </c>
      <c r="N13" s="155" t="n">
        <v>-0.5</v>
      </c>
      <c r="O13" s="155" t="n">
        <v>29</v>
      </c>
      <c r="P13" s="155"/>
      <c r="Q13" s="155"/>
      <c r="R13" s="155"/>
      <c r="S13" s="155"/>
      <c r="T13" s="155" t="n">
        <v>0</v>
      </c>
      <c r="U13" s="155" t="n">
        <v>24</v>
      </c>
    </row>
    <row r="14" customFormat="false" ht="15" hidden="false" customHeight="false" outlineLevel="0" collapsed="false">
      <c r="A14" s="156" t="s">
        <v>27</v>
      </c>
      <c r="B14" s="156" t="s">
        <v>7</v>
      </c>
      <c r="C14" s="156" t="s">
        <v>8</v>
      </c>
      <c r="D14" s="156" t="s">
        <v>8</v>
      </c>
      <c r="E14" s="156" t="s">
        <v>9</v>
      </c>
      <c r="F14" s="156" t="s">
        <v>9</v>
      </c>
      <c r="G14" s="156" t="s">
        <v>10</v>
      </c>
      <c r="H14" s="156" t="s">
        <v>11</v>
      </c>
      <c r="L14" s="157" t="n">
        <v>303</v>
      </c>
      <c r="M14" s="157" t="s">
        <v>48</v>
      </c>
      <c r="N14" s="155"/>
      <c r="O14" s="155"/>
      <c r="P14" s="155" t="n">
        <v>-0.5</v>
      </c>
      <c r="Q14" s="155" t="n">
        <v>29</v>
      </c>
      <c r="R14" s="155"/>
      <c r="S14" s="155"/>
      <c r="T14" s="155" t="n">
        <v>0</v>
      </c>
      <c r="U14" s="155" t="n">
        <v>24</v>
      </c>
    </row>
    <row r="15" customFormat="false" ht="15" hidden="false" customHeight="false" outlineLevel="0" collapsed="false">
      <c r="A15" s="156"/>
      <c r="B15" s="156" t="s">
        <v>31</v>
      </c>
      <c r="C15" s="156" t="s">
        <v>33</v>
      </c>
      <c r="D15" s="156" t="s">
        <v>34</v>
      </c>
      <c r="E15" s="156" t="s">
        <v>33</v>
      </c>
      <c r="F15" s="156" t="s">
        <v>34</v>
      </c>
      <c r="G15" s="156" t="s">
        <v>33</v>
      </c>
      <c r="H15" s="156" t="s">
        <v>34</v>
      </c>
      <c r="L15" s="157" t="n">
        <v>304</v>
      </c>
      <c r="M15" s="157" t="s">
        <v>48</v>
      </c>
      <c r="N15" s="155"/>
      <c r="O15" s="155"/>
      <c r="P15" s="155" t="n">
        <v>-0.5</v>
      </c>
      <c r="Q15" s="155" t="n">
        <v>29</v>
      </c>
      <c r="R15" s="155"/>
      <c r="S15" s="155"/>
      <c r="T15" s="155" t="n">
        <v>0</v>
      </c>
      <c r="U15" s="155" t="n">
        <v>24</v>
      </c>
    </row>
    <row r="16" customFormat="false" ht="14.25" hidden="false" customHeight="false" outlineLevel="0" collapsed="false">
      <c r="A16" s="156" t="n">
        <v>860</v>
      </c>
      <c r="B16" s="156" t="s">
        <v>44</v>
      </c>
      <c r="C16" s="156" t="n">
        <v>20</v>
      </c>
      <c r="D16" s="156" t="n">
        <v>16</v>
      </c>
      <c r="E16" s="156" t="n">
        <v>20</v>
      </c>
      <c r="F16" s="156" t="n">
        <v>16</v>
      </c>
      <c r="G16" s="156" t="n">
        <v>20</v>
      </c>
      <c r="H16" s="156" t="n">
        <v>16</v>
      </c>
    </row>
    <row r="17" customFormat="false" ht="14.25" hidden="false" customHeight="false" outlineLevel="0" collapsed="false">
      <c r="A17" s="156" t="n">
        <v>840</v>
      </c>
      <c r="B17" s="156" t="s">
        <v>49</v>
      </c>
      <c r="C17" s="156" t="n">
        <v>9</v>
      </c>
      <c r="D17" s="156" t="n">
        <v>7</v>
      </c>
      <c r="E17" s="156" t="n">
        <v>9</v>
      </c>
      <c r="F17" s="156" t="n">
        <v>7</v>
      </c>
      <c r="G17" s="156" t="n">
        <v>9</v>
      </c>
      <c r="H17" s="156" t="n">
        <v>7</v>
      </c>
    </row>
    <row r="18" customFormat="false" ht="14.25" hidden="false" customHeight="false" outlineLevel="0" collapsed="false">
      <c r="A18" s="156" t="n">
        <v>844</v>
      </c>
      <c r="B18" s="156" t="s">
        <v>60</v>
      </c>
      <c r="C18" s="156" t="n">
        <v>135</v>
      </c>
      <c r="D18" s="156" t="n">
        <v>105</v>
      </c>
      <c r="E18" s="156" t="n">
        <v>135</v>
      </c>
      <c r="F18" s="156" t="n">
        <v>105</v>
      </c>
      <c r="G18" s="156" t="n">
        <v>135</v>
      </c>
      <c r="H18" s="156" t="n">
        <v>105</v>
      </c>
    </row>
    <row r="19" customFormat="false" ht="14.25" hidden="false" customHeight="false" outlineLevel="0" collapsed="false">
      <c r="A19" s="156" t="n">
        <v>848</v>
      </c>
      <c r="B19" s="156" t="s">
        <v>86</v>
      </c>
      <c r="C19" s="156" t="n">
        <v>20</v>
      </c>
      <c r="D19" s="156" t="n">
        <v>16</v>
      </c>
      <c r="E19" s="156" t="n">
        <v>20</v>
      </c>
      <c r="F19" s="156" t="n">
        <v>16</v>
      </c>
      <c r="G19" s="156" t="n">
        <v>20</v>
      </c>
      <c r="H19" s="156" t="n">
        <v>16</v>
      </c>
    </row>
    <row r="20" customFormat="false" ht="14.25" hidden="false" customHeight="false" outlineLevel="0" collapsed="false">
      <c r="A20" s="156" t="n">
        <v>890</v>
      </c>
      <c r="B20" s="156" t="s">
        <v>58</v>
      </c>
      <c r="C20" s="156" t="n">
        <v>150</v>
      </c>
      <c r="D20" s="156" t="n">
        <v>75</v>
      </c>
      <c r="E20" s="156" t="n">
        <v>150</v>
      </c>
      <c r="F20" s="156" t="n">
        <v>75</v>
      </c>
      <c r="G20" s="156" t="n">
        <v>150</v>
      </c>
      <c r="H20" s="156" t="n">
        <v>75</v>
      </c>
    </row>
    <row r="21" customFormat="false" ht="14.25" hidden="false" customHeight="false" outlineLevel="0" collapsed="false">
      <c r="A21" s="156" t="n">
        <v>830</v>
      </c>
      <c r="B21" s="156" t="s">
        <v>70</v>
      </c>
      <c r="C21" s="156" t="n">
        <v>10</v>
      </c>
      <c r="D21" s="156" t="n">
        <v>5</v>
      </c>
      <c r="E21" s="156" t="n">
        <v>10</v>
      </c>
      <c r="F21" s="156" t="n">
        <v>5</v>
      </c>
      <c r="G21" s="156" t="n">
        <v>25</v>
      </c>
      <c r="H21" s="156" t="n">
        <v>10</v>
      </c>
    </row>
    <row r="22" customFormat="false" ht="14.25" hidden="false" customHeight="false" outlineLevel="0" collapsed="false">
      <c r="A22" s="156" t="s">
        <v>99</v>
      </c>
      <c r="B22" s="156"/>
      <c r="C22" s="156" t="n">
        <f aca="false">SUM(C16:C21)</f>
        <v>344</v>
      </c>
      <c r="D22" s="156" t="n">
        <f aca="false">SUM(D16:D21)</f>
        <v>224</v>
      </c>
      <c r="E22" s="156" t="n">
        <f aca="false">SUM(E16:E21)</f>
        <v>344</v>
      </c>
      <c r="F22" s="156" t="n">
        <f aca="false">SUM(F16:F21)</f>
        <v>224</v>
      </c>
      <c r="G22" s="156" t="n">
        <f aca="false">SUM(G16:G21)</f>
        <v>359</v>
      </c>
      <c r="H22" s="156" t="n">
        <f aca="false">SUM(H16:H21)</f>
        <v>229</v>
      </c>
    </row>
    <row r="25" customFormat="false" ht="14.25" hidden="false" customHeight="false" outlineLevel="0" collapsed="false">
      <c r="A25" s="162" t="s">
        <v>64</v>
      </c>
      <c r="B25" s="163"/>
      <c r="C25" s="163"/>
      <c r="D25" s="163"/>
      <c r="E25" s="163"/>
      <c r="F25" s="163"/>
    </row>
    <row r="26" customFormat="false" ht="14.25" hidden="false" customHeight="false" outlineLevel="0" collapsed="false">
      <c r="A26" s="163"/>
      <c r="B26" s="163"/>
      <c r="C26" s="163"/>
      <c r="D26" s="163"/>
      <c r="E26" s="163"/>
      <c r="F26" s="163"/>
    </row>
    <row r="27" customFormat="false" ht="14.25" hidden="false" customHeight="false" outlineLevel="0" collapsed="false">
      <c r="A27" s="164"/>
      <c r="B27" s="156" t="s">
        <v>65</v>
      </c>
      <c r="C27" s="156" t="s">
        <v>66</v>
      </c>
      <c r="D27" s="156" t="s">
        <v>67</v>
      </c>
      <c r="E27" s="156" t="s">
        <v>68</v>
      </c>
      <c r="F27" s="156" t="s">
        <v>69</v>
      </c>
    </row>
    <row r="28" customFormat="false" ht="14.25" hidden="false" customHeight="false" outlineLevel="0" collapsed="false">
      <c r="A28" s="164" t="s">
        <v>71</v>
      </c>
      <c r="B28" s="156" t="n">
        <v>2500</v>
      </c>
      <c r="C28" s="156" t="s">
        <v>72</v>
      </c>
      <c r="D28" s="156" t="s">
        <v>73</v>
      </c>
      <c r="E28" s="156" t="n">
        <v>1</v>
      </c>
      <c r="F28" s="156" t="n">
        <v>8</v>
      </c>
    </row>
    <row r="29" customFormat="false" ht="14.25" hidden="false" customHeight="false" outlineLevel="0" collapsed="false">
      <c r="A29" s="164" t="s">
        <v>220</v>
      </c>
      <c r="B29" s="156" t="n">
        <v>500</v>
      </c>
      <c r="C29" s="156" t="s">
        <v>76</v>
      </c>
      <c r="D29" s="156" t="s">
        <v>77</v>
      </c>
      <c r="E29" s="156" t="n">
        <v>1.9</v>
      </c>
      <c r="F29" s="156" t="n">
        <v>4.08</v>
      </c>
    </row>
  </sheetData>
  <mergeCells count="6">
    <mergeCell ref="F1:J1"/>
    <mergeCell ref="L1:M1"/>
    <mergeCell ref="N9:O9"/>
    <mergeCell ref="P9:Q9"/>
    <mergeCell ref="R9:S9"/>
    <mergeCell ref="T9:U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62" t="s">
        <v>5</v>
      </c>
      <c r="B1" s="163"/>
      <c r="C1" s="163"/>
      <c r="D1" s="163"/>
      <c r="E1" s="163"/>
      <c r="F1" s="163"/>
      <c r="G1" s="163"/>
      <c r="H1" s="163"/>
      <c r="I1" s="163"/>
    </row>
    <row r="2" customFormat="false" ht="14.25" hidden="false" customHeight="false" outlineLevel="0" collapsed="false">
      <c r="A2" s="163"/>
      <c r="B2" s="163"/>
      <c r="C2" s="163"/>
      <c r="D2" s="163"/>
      <c r="E2" s="163"/>
      <c r="F2" s="163"/>
      <c r="G2" s="163"/>
      <c r="H2" s="163"/>
      <c r="I2" s="163"/>
    </row>
    <row r="3" customFormat="false" ht="14.25" hidden="false" customHeight="false" outlineLevel="0" collapsed="false">
      <c r="A3" s="156" t="s">
        <v>27</v>
      </c>
      <c r="B3" s="156" t="s">
        <v>27</v>
      </c>
      <c r="C3" s="156" t="s">
        <v>7</v>
      </c>
      <c r="D3" s="156" t="s">
        <v>8</v>
      </c>
      <c r="E3" s="156" t="s">
        <v>8</v>
      </c>
      <c r="F3" s="156" t="s">
        <v>9</v>
      </c>
      <c r="G3" s="156" t="s">
        <v>9</v>
      </c>
      <c r="H3" s="156" t="s">
        <v>10</v>
      </c>
      <c r="I3" s="156" t="s">
        <v>10</v>
      </c>
    </row>
    <row r="4" customFormat="false" ht="14.25" hidden="false" customHeight="false" outlineLevel="0" collapsed="false">
      <c r="A4" s="156" t="s">
        <v>221</v>
      </c>
      <c r="B4" s="156" t="s">
        <v>222</v>
      </c>
      <c r="C4" s="156" t="s">
        <v>31</v>
      </c>
      <c r="D4" s="156" t="s">
        <v>33</v>
      </c>
      <c r="E4" s="156" t="s">
        <v>34</v>
      </c>
      <c r="F4" s="156" t="s">
        <v>33</v>
      </c>
      <c r="G4" s="156" t="s">
        <v>34</v>
      </c>
      <c r="H4" s="156" t="s">
        <v>33</v>
      </c>
      <c r="I4" s="156" t="s">
        <v>34</v>
      </c>
    </row>
    <row r="5" customFormat="false" ht="14.25" hidden="false" customHeight="false" outlineLevel="0" collapsed="false">
      <c r="A5" s="156" t="n">
        <v>802</v>
      </c>
      <c r="B5" s="156" t="n">
        <v>806</v>
      </c>
      <c r="C5" s="156" t="s">
        <v>44</v>
      </c>
      <c r="D5" s="156" t="n">
        <v>0</v>
      </c>
      <c r="E5" s="156" t="n">
        <v>0</v>
      </c>
      <c r="F5" s="156" t="n">
        <v>30</v>
      </c>
      <c r="G5" s="156" t="n">
        <v>15</v>
      </c>
      <c r="H5" s="156" t="n">
        <v>25</v>
      </c>
      <c r="I5" s="156" t="n">
        <v>14</v>
      </c>
    </row>
    <row r="6" customFormat="false" ht="14.25" hidden="false" customHeight="false" outlineLevel="0" collapsed="false">
      <c r="A6" s="156" t="n">
        <v>808</v>
      </c>
      <c r="B6" s="156" t="n">
        <v>810</v>
      </c>
      <c r="C6" s="156" t="s">
        <v>49</v>
      </c>
      <c r="D6" s="156" t="n">
        <v>0</v>
      </c>
      <c r="E6" s="156" t="n">
        <v>0</v>
      </c>
      <c r="F6" s="156" t="n">
        <v>16</v>
      </c>
      <c r="G6" s="156" t="n">
        <v>8</v>
      </c>
      <c r="H6" s="156" t="n">
        <v>0</v>
      </c>
      <c r="I6" s="156" t="n">
        <v>0</v>
      </c>
    </row>
    <row r="7" customFormat="false" ht="14.25" hidden="false" customHeight="false" outlineLevel="0" collapsed="false">
      <c r="A7" s="156" t="n">
        <v>818</v>
      </c>
      <c r="B7" s="156" t="n">
        <v>820</v>
      </c>
      <c r="C7" s="156" t="s">
        <v>60</v>
      </c>
      <c r="D7" s="156" t="n">
        <v>34</v>
      </c>
      <c r="E7" s="156" t="n">
        <v>17</v>
      </c>
      <c r="F7" s="156" t="n">
        <v>0</v>
      </c>
      <c r="G7" s="156" t="n">
        <v>0</v>
      </c>
      <c r="H7" s="156" t="n">
        <v>0</v>
      </c>
      <c r="I7" s="156" t="n">
        <v>0</v>
      </c>
    </row>
    <row r="8" customFormat="false" ht="14.25" hidden="false" customHeight="false" outlineLevel="0" collapsed="false">
      <c r="A8" s="156" t="n">
        <v>820</v>
      </c>
      <c r="B8" s="156" t="n">
        <v>822</v>
      </c>
      <c r="C8" s="156" t="s">
        <v>44</v>
      </c>
      <c r="D8" s="156" t="n">
        <v>135</v>
      </c>
      <c r="E8" s="156" t="n">
        <v>70</v>
      </c>
      <c r="F8" s="156" t="n">
        <v>0</v>
      </c>
      <c r="G8" s="156" t="n">
        <v>0</v>
      </c>
      <c r="H8" s="156" t="n">
        <v>0</v>
      </c>
      <c r="I8" s="156" t="n">
        <v>0</v>
      </c>
    </row>
    <row r="9" customFormat="false" ht="14.25" hidden="false" customHeight="false" outlineLevel="0" collapsed="false">
      <c r="A9" s="156" t="n">
        <v>816</v>
      </c>
      <c r="B9" s="156" t="n">
        <v>824</v>
      </c>
      <c r="C9" s="156" t="s">
        <v>58</v>
      </c>
      <c r="D9" s="156" t="n">
        <v>0</v>
      </c>
      <c r="E9" s="156" t="n">
        <v>0</v>
      </c>
      <c r="F9" s="156" t="n">
        <v>5</v>
      </c>
      <c r="G9" s="156" t="n">
        <v>2</v>
      </c>
      <c r="H9" s="156" t="n">
        <v>0</v>
      </c>
      <c r="I9" s="156" t="n">
        <v>0</v>
      </c>
    </row>
    <row r="10" customFormat="false" ht="14.25" hidden="false" customHeight="false" outlineLevel="0" collapsed="false">
      <c r="A10" s="156" t="n">
        <v>824</v>
      </c>
      <c r="B10" s="156" t="n">
        <v>826</v>
      </c>
      <c r="C10" s="156" t="s">
        <v>49</v>
      </c>
      <c r="D10" s="156" t="n">
        <v>0</v>
      </c>
      <c r="E10" s="156" t="n">
        <v>0</v>
      </c>
      <c r="F10" s="156" t="n">
        <v>40</v>
      </c>
      <c r="G10" s="156" t="n">
        <v>20</v>
      </c>
      <c r="H10" s="156" t="n">
        <v>0</v>
      </c>
      <c r="I10" s="156" t="n">
        <v>0</v>
      </c>
    </row>
    <row r="11" customFormat="false" ht="14.25" hidden="false" customHeight="false" outlineLevel="0" collapsed="false">
      <c r="A11" s="156" t="n">
        <v>824</v>
      </c>
      <c r="B11" s="156" t="n">
        <v>828</v>
      </c>
      <c r="C11" s="156" t="s">
        <v>44</v>
      </c>
      <c r="D11" s="156" t="n">
        <v>0</v>
      </c>
      <c r="E11" s="156" t="n">
        <v>0</v>
      </c>
      <c r="F11" s="156" t="n">
        <v>0</v>
      </c>
      <c r="G11" s="156" t="n">
        <v>0</v>
      </c>
      <c r="H11" s="156" t="n">
        <v>4</v>
      </c>
      <c r="I11" s="156" t="n">
        <v>2</v>
      </c>
    </row>
    <row r="12" customFormat="false" ht="14.25" hidden="false" customHeight="false" outlineLevel="0" collapsed="false">
      <c r="A12" s="156" t="n">
        <v>828</v>
      </c>
      <c r="B12" s="156" t="n">
        <v>830</v>
      </c>
      <c r="C12" s="156" t="s">
        <v>44</v>
      </c>
      <c r="D12" s="156" t="n">
        <v>7</v>
      </c>
      <c r="E12" s="156" t="n">
        <v>3</v>
      </c>
      <c r="F12" s="156" t="n">
        <v>0</v>
      </c>
      <c r="G12" s="156" t="n">
        <v>0</v>
      </c>
      <c r="H12" s="156" t="n">
        <v>0</v>
      </c>
      <c r="I12" s="156" t="n">
        <v>0</v>
      </c>
    </row>
    <row r="13" customFormat="false" ht="14.25" hidden="false" customHeight="false" outlineLevel="0" collapsed="false">
      <c r="A13" s="156" t="n">
        <v>854</v>
      </c>
      <c r="B13" s="156" t="n">
        <v>856</v>
      </c>
      <c r="C13" s="156" t="s">
        <v>44</v>
      </c>
      <c r="D13" s="156" t="n">
        <v>0</v>
      </c>
      <c r="E13" s="156" t="n">
        <v>0</v>
      </c>
      <c r="F13" s="156" t="n">
        <v>4</v>
      </c>
      <c r="G13" s="156" t="n">
        <v>2</v>
      </c>
      <c r="H13" s="156" t="n">
        <v>0</v>
      </c>
      <c r="I13" s="156" t="n">
        <v>0</v>
      </c>
    </row>
    <row r="14" customFormat="false" ht="14.25" hidden="false" customHeight="false" outlineLevel="0" collapsed="false">
      <c r="A14" s="156" t="n">
        <v>832</v>
      </c>
      <c r="B14" s="156" t="n">
        <v>858</v>
      </c>
      <c r="C14" s="156" t="s">
        <v>70</v>
      </c>
      <c r="D14" s="156" t="n">
        <v>7</v>
      </c>
      <c r="E14" s="156" t="n">
        <v>3</v>
      </c>
      <c r="F14" s="156" t="n">
        <v>2</v>
      </c>
      <c r="G14" s="156" t="n">
        <v>1</v>
      </c>
      <c r="H14" s="156" t="n">
        <v>6</v>
      </c>
      <c r="I14" s="156" t="n">
        <v>3</v>
      </c>
    </row>
    <row r="15" customFormat="false" ht="14.25" hidden="false" customHeight="false" outlineLevel="0" collapsed="false">
      <c r="A15" s="156" t="n">
        <v>858</v>
      </c>
      <c r="B15" s="156" t="n">
        <v>864</v>
      </c>
      <c r="C15" s="156" t="s">
        <v>44</v>
      </c>
      <c r="D15" s="156" t="n">
        <v>2</v>
      </c>
      <c r="E15" s="156" t="n">
        <v>1</v>
      </c>
      <c r="F15" s="156" t="n">
        <v>0</v>
      </c>
      <c r="G15" s="156" t="n">
        <v>0</v>
      </c>
      <c r="H15" s="156" t="n">
        <v>0</v>
      </c>
      <c r="I15" s="156" t="n">
        <v>0</v>
      </c>
    </row>
    <row r="16" customFormat="false" ht="14.25" hidden="false" customHeight="false" outlineLevel="0" collapsed="false">
      <c r="A16" s="156" t="n">
        <v>858</v>
      </c>
      <c r="B16" s="156" t="n">
        <v>834</v>
      </c>
      <c r="C16" s="156" t="s">
        <v>86</v>
      </c>
      <c r="D16" s="156" t="n">
        <v>4</v>
      </c>
      <c r="E16" s="156" t="n">
        <v>2</v>
      </c>
      <c r="F16" s="156" t="n">
        <v>15</v>
      </c>
      <c r="G16" s="156" t="n">
        <v>8</v>
      </c>
      <c r="H16" s="156" t="n">
        <v>13</v>
      </c>
      <c r="I16" s="156" t="n">
        <v>7</v>
      </c>
    </row>
    <row r="17" customFormat="false" ht="14.25" hidden="false" customHeight="false" outlineLevel="0" collapsed="false">
      <c r="A17" s="156" t="n">
        <v>834</v>
      </c>
      <c r="B17" s="156" t="n">
        <v>860</v>
      </c>
      <c r="C17" s="156" t="s">
        <v>70</v>
      </c>
      <c r="D17" s="156" t="n">
        <v>16</v>
      </c>
      <c r="E17" s="156" t="n">
        <v>8</v>
      </c>
      <c r="F17" s="156" t="n">
        <v>20</v>
      </c>
      <c r="G17" s="156" t="n">
        <v>10</v>
      </c>
      <c r="H17" s="156" t="n">
        <v>110</v>
      </c>
      <c r="I17" s="156" t="n">
        <v>55</v>
      </c>
    </row>
    <row r="18" customFormat="false" ht="14.25" hidden="false" customHeight="false" outlineLevel="0" collapsed="false">
      <c r="A18" s="156" t="n">
        <v>860</v>
      </c>
      <c r="B18" s="156" t="n">
        <v>836</v>
      </c>
      <c r="C18" s="156" t="s">
        <v>86</v>
      </c>
      <c r="D18" s="156" t="n">
        <v>30</v>
      </c>
      <c r="E18" s="156" t="n">
        <v>15</v>
      </c>
      <c r="F18" s="156" t="n">
        <v>10</v>
      </c>
      <c r="G18" s="156" t="n">
        <v>6</v>
      </c>
      <c r="H18" s="156" t="n">
        <v>42</v>
      </c>
      <c r="I18" s="156" t="n">
        <v>22</v>
      </c>
    </row>
    <row r="19" customFormat="false" ht="14.25" hidden="false" customHeight="false" outlineLevel="0" collapsed="false">
      <c r="A19" s="156" t="n">
        <v>836</v>
      </c>
      <c r="B19" s="156" t="n">
        <v>840</v>
      </c>
      <c r="C19" s="156" t="s">
        <v>58</v>
      </c>
      <c r="D19" s="156" t="n">
        <v>18</v>
      </c>
      <c r="E19" s="156" t="n">
        <v>9</v>
      </c>
      <c r="F19" s="156" t="n">
        <v>22</v>
      </c>
      <c r="G19" s="156" t="n">
        <v>11</v>
      </c>
      <c r="H19" s="156" t="n">
        <v>0</v>
      </c>
      <c r="I19" s="156" t="n">
        <v>0</v>
      </c>
    </row>
    <row r="20" customFormat="false" ht="14.25" hidden="false" customHeight="false" outlineLevel="0" collapsed="false">
      <c r="A20" s="156" t="n">
        <v>862</v>
      </c>
      <c r="B20" s="156" t="n">
        <v>838</v>
      </c>
      <c r="C20" s="156" t="s">
        <v>44</v>
      </c>
      <c r="D20" s="156" t="n">
        <v>0</v>
      </c>
      <c r="E20" s="156" t="n">
        <v>0</v>
      </c>
      <c r="F20" s="156" t="n">
        <v>28</v>
      </c>
      <c r="G20" s="156" t="n">
        <v>14</v>
      </c>
      <c r="H20" s="156" t="n">
        <v>0</v>
      </c>
      <c r="I20" s="156" t="n">
        <v>0</v>
      </c>
    </row>
    <row r="21" customFormat="false" ht="14.25" hidden="false" customHeight="false" outlineLevel="0" collapsed="false">
      <c r="A21" s="156" t="n">
        <v>842</v>
      </c>
      <c r="B21" s="156" t="n">
        <v>844</v>
      </c>
      <c r="C21" s="156" t="s">
        <v>44</v>
      </c>
      <c r="D21" s="156" t="n">
        <v>9</v>
      </c>
      <c r="E21" s="156" t="n">
        <v>5</v>
      </c>
      <c r="F21" s="156" t="n">
        <v>0</v>
      </c>
      <c r="G21" s="156" t="n">
        <v>0</v>
      </c>
      <c r="H21" s="156" t="n">
        <v>0</v>
      </c>
      <c r="I21" s="156" t="n">
        <v>0</v>
      </c>
    </row>
    <row r="22" customFormat="false" ht="14.25" hidden="false" customHeight="false" outlineLevel="0" collapsed="false">
      <c r="A22" s="156" t="n">
        <v>844</v>
      </c>
      <c r="B22" s="156" t="n">
        <v>846</v>
      </c>
      <c r="C22" s="156" t="s">
        <v>44</v>
      </c>
      <c r="D22" s="156" t="n">
        <v>0</v>
      </c>
      <c r="E22" s="156" t="n">
        <v>0</v>
      </c>
      <c r="F22" s="156" t="n">
        <v>25</v>
      </c>
      <c r="G22" s="156" t="n">
        <v>12</v>
      </c>
      <c r="H22" s="156" t="n">
        <v>20</v>
      </c>
      <c r="I22" s="156" t="n">
        <v>11</v>
      </c>
    </row>
    <row r="23" customFormat="false" ht="14.25" hidden="false" customHeight="false" outlineLevel="0" collapsed="false">
      <c r="A23" s="156" t="n">
        <v>846</v>
      </c>
      <c r="B23" s="156" t="n">
        <v>848</v>
      </c>
      <c r="C23" s="156" t="s">
        <v>44</v>
      </c>
      <c r="D23" s="156" t="n">
        <v>0</v>
      </c>
      <c r="E23" s="156" t="n">
        <v>0</v>
      </c>
      <c r="F23" s="156" t="n">
        <v>23</v>
      </c>
      <c r="G23" s="156" t="n">
        <v>11</v>
      </c>
      <c r="H23" s="156" t="n">
        <v>0</v>
      </c>
      <c r="I23" s="156" t="n">
        <v>0</v>
      </c>
    </row>
    <row r="24" customFormat="false" ht="14.25" hidden="false" customHeight="false" outlineLevel="0" collapsed="false">
      <c r="A24" s="156" t="s">
        <v>99</v>
      </c>
      <c r="B24" s="156"/>
      <c r="C24" s="156"/>
      <c r="D24" s="156" t="n">
        <f aca="false">SUM(D5:D23)</f>
        <v>262</v>
      </c>
      <c r="E24" s="156" t="n">
        <f aca="false">SUM(E5:E23)</f>
        <v>133</v>
      </c>
      <c r="F24" s="156" t="n">
        <f aca="false">SUM(F5:F23)</f>
        <v>240</v>
      </c>
      <c r="G24" s="156" t="n">
        <f aca="false">SUM(G5:G23)</f>
        <v>120</v>
      </c>
      <c r="H24" s="156" t="n">
        <f aca="false">SUM(H5:H23)</f>
        <v>220</v>
      </c>
      <c r="I24" s="156" t="n">
        <f aca="false">SUM(I5:I23)</f>
        <v>114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6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F26" activeCellId="0" sqref="F26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62" t="s">
        <v>4</v>
      </c>
      <c r="B1" s="163"/>
      <c r="C1" s="163"/>
      <c r="D1" s="163"/>
    </row>
    <row r="2" customFormat="false" ht="14.25" hidden="false" customHeight="false" outlineLevel="0" collapsed="false">
      <c r="A2" s="163"/>
      <c r="B2" s="163"/>
      <c r="C2" s="163"/>
      <c r="D2" s="163"/>
    </row>
    <row r="3" customFormat="false" ht="14.25" hidden="false" customHeight="false" outlineLevel="0" collapsed="false">
      <c r="A3" s="156" t="s">
        <v>15</v>
      </c>
      <c r="B3" s="156" t="s">
        <v>16</v>
      </c>
      <c r="C3" s="156" t="s">
        <v>17</v>
      </c>
      <c r="D3" s="156" t="s">
        <v>19</v>
      </c>
    </row>
    <row r="4" customFormat="false" ht="14.25" hidden="false" customHeight="false" outlineLevel="0" collapsed="false">
      <c r="A4" s="156" t="n">
        <v>800</v>
      </c>
      <c r="B4" s="156" t="n">
        <v>802</v>
      </c>
      <c r="C4" s="156" t="n">
        <v>2580</v>
      </c>
      <c r="D4" s="156" t="n">
        <v>300</v>
      </c>
    </row>
    <row r="5" customFormat="false" ht="14.25" hidden="false" customHeight="false" outlineLevel="0" collapsed="false">
      <c r="A5" s="156" t="n">
        <v>802</v>
      </c>
      <c r="B5" s="156" t="n">
        <v>806</v>
      </c>
      <c r="C5" s="156" t="n">
        <v>1730</v>
      </c>
      <c r="D5" s="156" t="n">
        <v>300</v>
      </c>
    </row>
    <row r="6" customFormat="false" ht="14.25" hidden="false" customHeight="false" outlineLevel="0" collapsed="false">
      <c r="A6" s="156" t="n">
        <v>806</v>
      </c>
      <c r="B6" s="156" t="n">
        <v>808</v>
      </c>
      <c r="C6" s="156" t="n">
        <v>32230</v>
      </c>
      <c r="D6" s="156" t="n">
        <v>300</v>
      </c>
    </row>
    <row r="7" customFormat="false" ht="14.25" hidden="false" customHeight="false" outlineLevel="0" collapsed="false">
      <c r="A7" s="156" t="n">
        <v>808</v>
      </c>
      <c r="B7" s="156" t="n">
        <v>810</v>
      </c>
      <c r="C7" s="156" t="n">
        <v>5804</v>
      </c>
      <c r="D7" s="156" t="n">
        <v>303</v>
      </c>
    </row>
    <row r="8" customFormat="false" ht="14.25" hidden="false" customHeight="false" outlineLevel="0" collapsed="false">
      <c r="A8" s="156" t="n">
        <v>808</v>
      </c>
      <c r="B8" s="156" t="n">
        <v>812</v>
      </c>
      <c r="C8" s="156" t="n">
        <v>37500</v>
      </c>
      <c r="D8" s="156" t="n">
        <v>300</v>
      </c>
    </row>
    <row r="9" customFormat="false" ht="14.25" hidden="false" customHeight="false" outlineLevel="0" collapsed="false">
      <c r="A9" s="156" t="n">
        <v>812</v>
      </c>
      <c r="B9" s="156" t="n">
        <v>814</v>
      </c>
      <c r="C9" s="156" t="n">
        <v>29730</v>
      </c>
      <c r="D9" s="156" t="n">
        <v>300</v>
      </c>
    </row>
    <row r="10" customFormat="false" ht="14.25" hidden="false" customHeight="false" outlineLevel="0" collapsed="false">
      <c r="A10" s="156" t="n">
        <v>814</v>
      </c>
      <c r="B10" s="156" t="n">
        <v>850</v>
      </c>
      <c r="C10" s="156" t="n">
        <v>10</v>
      </c>
      <c r="D10" s="156" t="n">
        <v>301</v>
      </c>
    </row>
    <row r="11" customFormat="false" ht="14.25" hidden="false" customHeight="false" outlineLevel="0" collapsed="false">
      <c r="A11" s="156" t="n">
        <v>816</v>
      </c>
      <c r="B11" s="156" t="n">
        <v>818</v>
      </c>
      <c r="C11" s="156" t="n">
        <v>1710</v>
      </c>
      <c r="D11" s="156" t="n">
        <v>302</v>
      </c>
    </row>
    <row r="12" customFormat="false" ht="14.25" hidden="false" customHeight="false" outlineLevel="0" collapsed="false">
      <c r="A12" s="156" t="n">
        <v>816</v>
      </c>
      <c r="B12" s="156" t="n">
        <v>824</v>
      </c>
      <c r="C12" s="156" t="n">
        <v>10210</v>
      </c>
      <c r="D12" s="156" t="n">
        <v>301</v>
      </c>
    </row>
    <row r="13" customFormat="false" ht="14.25" hidden="false" customHeight="false" outlineLevel="0" collapsed="false">
      <c r="A13" s="156" t="n">
        <v>818</v>
      </c>
      <c r="B13" s="156" t="n">
        <v>820</v>
      </c>
      <c r="C13" s="156" t="n">
        <v>48150</v>
      </c>
      <c r="D13" s="156" t="n">
        <v>302</v>
      </c>
    </row>
    <row r="14" customFormat="false" ht="14.25" hidden="false" customHeight="false" outlineLevel="0" collapsed="false">
      <c r="A14" s="156" t="n">
        <v>820</v>
      </c>
      <c r="B14" s="156" t="n">
        <v>822</v>
      </c>
      <c r="C14" s="156" t="n">
        <v>13740</v>
      </c>
      <c r="D14" s="156" t="n">
        <v>302</v>
      </c>
    </row>
    <row r="15" customFormat="false" ht="14.25" hidden="false" customHeight="false" outlineLevel="0" collapsed="false">
      <c r="A15" s="156" t="n">
        <v>824</v>
      </c>
      <c r="B15" s="156" t="n">
        <v>826</v>
      </c>
      <c r="C15" s="156" t="n">
        <v>3030</v>
      </c>
      <c r="D15" s="156" t="n">
        <v>303</v>
      </c>
    </row>
    <row r="16" customFormat="false" ht="14.25" hidden="false" customHeight="false" outlineLevel="0" collapsed="false">
      <c r="A16" s="156" t="n">
        <v>824</v>
      </c>
      <c r="B16" s="156" t="n">
        <v>828</v>
      </c>
      <c r="C16" s="156" t="n">
        <v>840</v>
      </c>
      <c r="D16" s="156" t="n">
        <v>301</v>
      </c>
    </row>
    <row r="17" customFormat="false" ht="14.25" hidden="false" customHeight="false" outlineLevel="0" collapsed="false">
      <c r="A17" s="156" t="n">
        <v>828</v>
      </c>
      <c r="B17" s="156" t="n">
        <v>830</v>
      </c>
      <c r="C17" s="156" t="n">
        <v>20440</v>
      </c>
      <c r="D17" s="156" t="n">
        <v>301</v>
      </c>
    </row>
    <row r="18" customFormat="false" ht="14.25" hidden="false" customHeight="false" outlineLevel="0" collapsed="false">
      <c r="A18" s="156" t="n">
        <v>830</v>
      </c>
      <c r="B18" s="156" t="n">
        <v>854</v>
      </c>
      <c r="C18" s="156" t="n">
        <v>520</v>
      </c>
      <c r="D18" s="156" t="n">
        <v>301</v>
      </c>
    </row>
    <row r="19" customFormat="false" ht="14.25" hidden="false" customHeight="false" outlineLevel="0" collapsed="false">
      <c r="A19" s="156" t="n">
        <v>832</v>
      </c>
      <c r="B19" s="156" t="n">
        <v>858</v>
      </c>
      <c r="C19" s="156" t="n">
        <v>4900</v>
      </c>
      <c r="D19" s="156" t="n">
        <v>301</v>
      </c>
    </row>
    <row r="20" customFormat="false" ht="14.25" hidden="false" customHeight="false" outlineLevel="0" collapsed="false">
      <c r="A20" s="156" t="n">
        <v>832</v>
      </c>
      <c r="B20" s="156" t="n">
        <v>888</v>
      </c>
      <c r="C20" s="156" t="n">
        <v>0</v>
      </c>
      <c r="D20" s="156" t="s">
        <v>74</v>
      </c>
    </row>
    <row r="21" customFormat="false" ht="14.25" hidden="false" customHeight="false" outlineLevel="0" collapsed="false">
      <c r="A21" s="156" t="n">
        <v>834</v>
      </c>
      <c r="B21" s="156" t="n">
        <v>860</v>
      </c>
      <c r="C21" s="156" t="n">
        <v>2020</v>
      </c>
      <c r="D21" s="156" t="n">
        <v>301</v>
      </c>
    </row>
    <row r="22" customFormat="false" ht="14.25" hidden="false" customHeight="false" outlineLevel="0" collapsed="false">
      <c r="A22" s="156" t="n">
        <v>834</v>
      </c>
      <c r="B22" s="156" t="n">
        <v>842</v>
      </c>
      <c r="C22" s="156" t="n">
        <v>280</v>
      </c>
      <c r="D22" s="156" t="n">
        <v>301</v>
      </c>
    </row>
    <row r="23" customFormat="false" ht="14.25" hidden="false" customHeight="false" outlineLevel="0" collapsed="false">
      <c r="A23" s="156" t="n">
        <v>836</v>
      </c>
      <c r="B23" s="156" t="n">
        <v>840</v>
      </c>
      <c r="C23" s="156" t="n">
        <v>860</v>
      </c>
      <c r="D23" s="156" t="n">
        <v>301</v>
      </c>
    </row>
    <row r="24" customFormat="false" ht="14.25" hidden="false" customHeight="false" outlineLevel="0" collapsed="false">
      <c r="A24" s="156" t="n">
        <v>836</v>
      </c>
      <c r="B24" s="156" t="n">
        <v>862</v>
      </c>
      <c r="C24" s="156" t="n">
        <v>280</v>
      </c>
      <c r="D24" s="156" t="n">
        <v>301</v>
      </c>
    </row>
    <row r="25" customFormat="false" ht="14.25" hidden="false" customHeight="false" outlineLevel="0" collapsed="false">
      <c r="A25" s="156" t="n">
        <v>842</v>
      </c>
      <c r="B25" s="156" t="n">
        <v>844</v>
      </c>
      <c r="C25" s="156" t="n">
        <v>1350</v>
      </c>
      <c r="D25" s="156" t="n">
        <v>301</v>
      </c>
    </row>
    <row r="26" customFormat="false" ht="14.25" hidden="false" customHeight="false" outlineLevel="0" collapsed="false">
      <c r="A26" s="156" t="n">
        <v>844</v>
      </c>
      <c r="B26" s="156" t="n">
        <v>846</v>
      </c>
      <c r="C26" s="156" t="n">
        <v>3640</v>
      </c>
      <c r="D26" s="156" t="n">
        <v>301</v>
      </c>
    </row>
    <row r="27" customFormat="false" ht="14.25" hidden="false" customHeight="false" outlineLevel="0" collapsed="false">
      <c r="A27" s="156" t="n">
        <v>846</v>
      </c>
      <c r="B27" s="156" t="n">
        <v>848</v>
      </c>
      <c r="C27" s="156" t="n">
        <v>530</v>
      </c>
      <c r="D27" s="156" t="n">
        <v>301</v>
      </c>
    </row>
    <row r="28" customFormat="false" ht="14.25" hidden="false" customHeight="false" outlineLevel="0" collapsed="false">
      <c r="A28" s="156" t="n">
        <v>850</v>
      </c>
      <c r="B28" s="156" t="n">
        <v>816</v>
      </c>
      <c r="C28" s="156" t="n">
        <v>310</v>
      </c>
      <c r="D28" s="156" t="n">
        <v>301</v>
      </c>
    </row>
    <row r="29" customFormat="false" ht="14.25" hidden="false" customHeight="false" outlineLevel="0" collapsed="false">
      <c r="A29" s="156" t="n">
        <v>852</v>
      </c>
      <c r="B29" s="156" t="n">
        <v>832</v>
      </c>
      <c r="C29" s="156" t="n">
        <v>10</v>
      </c>
      <c r="D29" s="156" t="n">
        <v>301</v>
      </c>
    </row>
    <row r="30" customFormat="false" ht="14.25" hidden="false" customHeight="false" outlineLevel="0" collapsed="false">
      <c r="A30" s="156" t="n">
        <v>854</v>
      </c>
      <c r="B30" s="156" t="n">
        <v>856</v>
      </c>
      <c r="C30" s="156" t="n">
        <v>23330</v>
      </c>
      <c r="D30" s="156" t="n">
        <v>303</v>
      </c>
    </row>
    <row r="31" customFormat="false" ht="14.25" hidden="false" customHeight="false" outlineLevel="0" collapsed="false">
      <c r="A31" s="156" t="n">
        <v>854</v>
      </c>
      <c r="B31" s="156" t="n">
        <v>852</v>
      </c>
      <c r="C31" s="156" t="n">
        <v>36830</v>
      </c>
      <c r="D31" s="156" t="n">
        <v>301</v>
      </c>
    </row>
    <row r="32" customFormat="false" ht="14.25" hidden="false" customHeight="false" outlineLevel="0" collapsed="false">
      <c r="A32" s="156" t="n">
        <v>858</v>
      </c>
      <c r="B32" s="156" t="n">
        <v>864</v>
      </c>
      <c r="C32" s="156" t="n">
        <v>1620</v>
      </c>
      <c r="D32" s="156" t="n">
        <v>302</v>
      </c>
    </row>
    <row r="33" customFormat="false" ht="14.25" hidden="false" customHeight="false" outlineLevel="0" collapsed="false">
      <c r="A33" s="156" t="n">
        <v>858</v>
      </c>
      <c r="B33" s="156" t="n">
        <v>834</v>
      </c>
      <c r="C33" s="156" t="n">
        <v>5830</v>
      </c>
      <c r="D33" s="156" t="n">
        <v>301</v>
      </c>
    </row>
    <row r="34" customFormat="false" ht="14.25" hidden="false" customHeight="false" outlineLevel="0" collapsed="false">
      <c r="A34" s="156" t="n">
        <v>860</v>
      </c>
      <c r="B34" s="156" t="n">
        <v>836</v>
      </c>
      <c r="C34" s="156" t="n">
        <v>2680</v>
      </c>
      <c r="D34" s="156" t="n">
        <v>301</v>
      </c>
    </row>
    <row r="35" customFormat="false" ht="14.25" hidden="false" customHeight="false" outlineLevel="0" collapsed="false">
      <c r="A35" s="156" t="n">
        <v>862</v>
      </c>
      <c r="B35" s="156" t="n">
        <v>838</v>
      </c>
      <c r="C35" s="156" t="n">
        <v>4860</v>
      </c>
      <c r="D35" s="156" t="n">
        <v>304</v>
      </c>
    </row>
    <row r="36" customFormat="false" ht="14.25" hidden="false" customHeight="false" outlineLevel="0" collapsed="false">
      <c r="A36" s="156" t="n">
        <v>888</v>
      </c>
      <c r="B36" s="156" t="n">
        <v>890</v>
      </c>
      <c r="C36" s="156" t="n">
        <v>10560</v>
      </c>
      <c r="D36" s="156" t="n">
        <v>300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62" t="s">
        <v>78</v>
      </c>
      <c r="B1" s="163"/>
      <c r="C1" s="163"/>
      <c r="D1" s="163"/>
    </row>
    <row r="2" customFormat="false" ht="14.25" hidden="false" customHeight="false" outlineLevel="0" collapsed="false">
      <c r="A2" s="163"/>
      <c r="B2" s="163"/>
      <c r="C2" s="163"/>
      <c r="D2" s="163"/>
    </row>
    <row r="3" customFormat="false" ht="14.25" hidden="false" customHeight="false" outlineLevel="0" collapsed="false">
      <c r="A3" s="165" t="s">
        <v>79</v>
      </c>
      <c r="B3" s="156" t="n">
        <v>1</v>
      </c>
      <c r="C3" s="156"/>
      <c r="D3" s="156"/>
    </row>
    <row r="4" customFormat="false" ht="14.25" hidden="false" customHeight="false" outlineLevel="0" collapsed="false">
      <c r="A4" s="165" t="s">
        <v>80</v>
      </c>
      <c r="B4" s="156" t="s">
        <v>81</v>
      </c>
      <c r="C4" s="156"/>
      <c r="D4" s="156"/>
    </row>
    <row r="5" customFormat="false" ht="14.25" hidden="false" customHeight="false" outlineLevel="0" collapsed="false">
      <c r="A5" s="165" t="s">
        <v>83</v>
      </c>
      <c r="B5" s="156" t="n">
        <v>814</v>
      </c>
      <c r="C5" s="156"/>
      <c r="D5" s="156"/>
    </row>
    <row r="6" customFormat="false" ht="14.25" hidden="false" customHeight="false" outlineLevel="0" collapsed="false">
      <c r="A6" s="165" t="s">
        <v>84</v>
      </c>
      <c r="B6" s="156" t="s">
        <v>85</v>
      </c>
      <c r="C6" s="156"/>
      <c r="D6" s="156"/>
    </row>
    <row r="7" customFormat="false" ht="14.25" hidden="false" customHeight="false" outlineLevel="0" collapsed="false">
      <c r="A7" s="165" t="s">
        <v>87</v>
      </c>
      <c r="B7" s="156" t="s">
        <v>88</v>
      </c>
      <c r="C7" s="156"/>
      <c r="D7" s="156"/>
    </row>
    <row r="8" customFormat="false" ht="14.25" hidden="false" customHeight="false" outlineLevel="0" collapsed="false">
      <c r="A8" s="165" t="s">
        <v>89</v>
      </c>
      <c r="B8" s="156" t="s">
        <v>90</v>
      </c>
      <c r="C8" s="156"/>
      <c r="D8" s="156"/>
    </row>
    <row r="9" customFormat="false" ht="14.25" hidden="false" customHeight="false" outlineLevel="0" collapsed="false">
      <c r="A9" s="165" t="s">
        <v>91</v>
      </c>
      <c r="B9" s="156" t="s">
        <v>92</v>
      </c>
      <c r="C9" s="156"/>
      <c r="D9" s="156"/>
    </row>
    <row r="10" customFormat="false" ht="14.25" hidden="false" customHeight="false" outlineLevel="0" collapsed="false">
      <c r="A10" s="165" t="s">
        <v>93</v>
      </c>
      <c r="B10" s="156" t="n">
        <v>120</v>
      </c>
      <c r="C10" s="156"/>
      <c r="D10" s="156"/>
    </row>
    <row r="11" customFormat="false" ht="14.25" hidden="false" customHeight="false" outlineLevel="0" collapsed="false">
      <c r="A11" s="165" t="s">
        <v>94</v>
      </c>
      <c r="B11" s="156" t="n">
        <v>100</v>
      </c>
      <c r="C11" s="156"/>
      <c r="D11" s="156"/>
    </row>
    <row r="12" customFormat="false" ht="14.25" hidden="false" customHeight="false" outlineLevel="0" collapsed="false">
      <c r="A12" s="165" t="s">
        <v>95</v>
      </c>
      <c r="B12" s="156" t="s">
        <v>12</v>
      </c>
      <c r="C12" s="156" t="s">
        <v>13</v>
      </c>
      <c r="D12" s="156" t="s">
        <v>14</v>
      </c>
    </row>
    <row r="13" customFormat="false" ht="14.25" hidden="false" customHeight="false" outlineLevel="0" collapsed="false">
      <c r="A13" s="165" t="s">
        <v>96</v>
      </c>
      <c r="B13" s="156" t="n">
        <v>2.7</v>
      </c>
      <c r="C13" s="156" t="n">
        <v>2.7</v>
      </c>
      <c r="D13" s="156" t="n">
        <v>2.7</v>
      </c>
    </row>
    <row r="14" customFormat="false" ht="14.25" hidden="false" customHeight="false" outlineLevel="0" collapsed="false">
      <c r="A14" s="165" t="s">
        <v>97</v>
      </c>
      <c r="B14" s="156" t="n">
        <v>1.6</v>
      </c>
      <c r="C14" s="156" t="n">
        <v>1.6</v>
      </c>
      <c r="D14" s="156" t="n">
        <v>1.6</v>
      </c>
    </row>
    <row r="15" customFormat="false" ht="14.25" hidden="false" customHeight="false" outlineLevel="0" collapsed="false">
      <c r="A15" s="165" t="s">
        <v>98</v>
      </c>
      <c r="B15" s="156" t="n">
        <v>122</v>
      </c>
      <c r="C15" s="156" t="n">
        <v>122</v>
      </c>
      <c r="D15" s="156" t="n">
        <v>122</v>
      </c>
    </row>
    <row r="16" customFormat="false" ht="14.25" hidden="false" customHeight="false" outlineLevel="0" collapsed="false">
      <c r="A16" s="165"/>
      <c r="B16" s="164"/>
      <c r="C16" s="164"/>
      <c r="D16" s="164"/>
    </row>
    <row r="17" customFormat="false" ht="14.25" hidden="false" customHeight="false" outlineLevel="0" collapsed="false">
      <c r="A17" s="165" t="s">
        <v>79</v>
      </c>
      <c r="B17" s="156" t="n">
        <v>2</v>
      </c>
      <c r="C17" s="156"/>
      <c r="D17" s="156"/>
    </row>
    <row r="18" customFormat="false" ht="14.25" hidden="false" customHeight="false" outlineLevel="0" collapsed="false">
      <c r="A18" s="165" t="s">
        <v>80</v>
      </c>
      <c r="B18" s="156" t="s">
        <v>82</v>
      </c>
      <c r="C18" s="156"/>
      <c r="D18" s="156"/>
    </row>
    <row r="19" customFormat="false" ht="14.25" hidden="false" customHeight="false" outlineLevel="0" collapsed="false">
      <c r="A19" s="165" t="s">
        <v>83</v>
      </c>
      <c r="B19" s="156" t="n">
        <v>852</v>
      </c>
      <c r="C19" s="156"/>
      <c r="D19" s="156"/>
    </row>
    <row r="20" customFormat="false" ht="14.25" hidden="false" customHeight="false" outlineLevel="0" collapsed="false">
      <c r="A20" s="165" t="s">
        <v>84</v>
      </c>
      <c r="B20" s="156" t="s">
        <v>85</v>
      </c>
      <c r="C20" s="156"/>
      <c r="D20" s="156"/>
    </row>
    <row r="21" customFormat="false" ht="14.25" hidden="false" customHeight="false" outlineLevel="0" collapsed="false">
      <c r="A21" s="165" t="s">
        <v>87</v>
      </c>
      <c r="B21" s="156" t="s">
        <v>88</v>
      </c>
      <c r="C21" s="156"/>
      <c r="D21" s="156"/>
    </row>
    <row r="22" customFormat="false" ht="14.25" hidden="false" customHeight="false" outlineLevel="0" collapsed="false">
      <c r="A22" s="165" t="s">
        <v>89</v>
      </c>
      <c r="B22" s="156" t="s">
        <v>90</v>
      </c>
      <c r="C22" s="156"/>
      <c r="D22" s="156"/>
    </row>
    <row r="23" customFormat="false" ht="14.25" hidden="false" customHeight="false" outlineLevel="0" collapsed="false">
      <c r="A23" s="165" t="s">
        <v>91</v>
      </c>
      <c r="B23" s="156" t="s">
        <v>92</v>
      </c>
      <c r="C23" s="156"/>
      <c r="D23" s="156"/>
    </row>
    <row r="24" customFormat="false" ht="14.25" hidden="false" customHeight="false" outlineLevel="0" collapsed="false">
      <c r="A24" s="165" t="s">
        <v>93</v>
      </c>
      <c r="B24" s="156" t="n">
        <v>120</v>
      </c>
      <c r="C24" s="156"/>
      <c r="D24" s="156"/>
    </row>
    <row r="25" customFormat="false" ht="14.25" hidden="false" customHeight="false" outlineLevel="0" collapsed="false">
      <c r="A25" s="165" t="s">
        <v>94</v>
      </c>
      <c r="B25" s="156" t="n">
        <v>100</v>
      </c>
      <c r="C25" s="156"/>
      <c r="D25" s="156"/>
    </row>
    <row r="26" customFormat="false" ht="14.25" hidden="false" customHeight="false" outlineLevel="0" collapsed="false">
      <c r="A26" s="165" t="s">
        <v>95</v>
      </c>
      <c r="B26" s="156" t="s">
        <v>12</v>
      </c>
      <c r="C26" s="156" t="s">
        <v>13</v>
      </c>
      <c r="D26" s="156" t="s">
        <v>14</v>
      </c>
    </row>
    <row r="27" customFormat="false" ht="14.25" hidden="false" customHeight="false" outlineLevel="0" collapsed="false">
      <c r="A27" s="165" t="s">
        <v>96</v>
      </c>
      <c r="B27" s="156" t="n">
        <v>2.5</v>
      </c>
      <c r="C27" s="156" t="n">
        <v>2.5</v>
      </c>
      <c r="D27" s="156" t="n">
        <v>2.5</v>
      </c>
    </row>
    <row r="28" customFormat="false" ht="14.25" hidden="false" customHeight="false" outlineLevel="0" collapsed="false">
      <c r="A28" s="165" t="s">
        <v>97</v>
      </c>
      <c r="B28" s="156" t="n">
        <v>1.5</v>
      </c>
      <c r="C28" s="156" t="n">
        <v>1.5</v>
      </c>
      <c r="D28" s="156" t="n">
        <v>1.5</v>
      </c>
    </row>
    <row r="29" customFormat="false" ht="14.25" hidden="false" customHeight="false" outlineLevel="0" collapsed="false">
      <c r="A29" s="165" t="s">
        <v>98</v>
      </c>
      <c r="B29" s="156" t="n">
        <v>124</v>
      </c>
      <c r="C29" s="156" t="n">
        <v>124</v>
      </c>
      <c r="D29" s="156" t="n">
        <v>124</v>
      </c>
    </row>
    <row r="30" customFormat="false" ht="14.25" hidden="false" customHeight="false" outlineLevel="0" collapsed="false">
      <c r="A30" s="0" t="s">
        <v>223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LibreOffice/24.8.5.2$Linux_X86_64 LibreOffice_project/480$Build-2</Application>
  <AppVersion>15.0000</AppVersion>
  <Company>The George Washington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2019-10-06T03:04:18Z</dcterms:created>
  <dc:creator>Li, Yifu</dc:creator>
  <dc:description/>
  <dc:language>pt-BR</dc:language>
  <cp:lastModifiedBy/>
  <cp:lastPrinted>2025-03-11T13:58:48Z</cp:lastPrinted>
  <dcterms:modified xsi:type="dcterms:W3CDTF">2025-03-11T13:58:34Z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