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o Lemos\AppData\Roaming\Microsoft\Windows\Network Shortcuts\"/>
    </mc:Choice>
  </mc:AlternateContent>
  <bookViews>
    <workbookView xWindow="0" yWindow="0" windowWidth="23040" windowHeight="9072" tabRatio="268"/>
  </bookViews>
  <sheets>
    <sheet name="App" sheetId="1" r:id="rId1"/>
    <sheet name="P.Apoio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B9" i="2"/>
  <c r="B10" i="2"/>
  <c r="B11" i="2"/>
  <c r="B12" i="2"/>
  <c r="B13" i="2"/>
  <c r="B14" i="2"/>
  <c r="B15" i="2"/>
  <c r="C35" i="1" s="1"/>
  <c r="B16" i="2"/>
  <c r="B17" i="2"/>
  <c r="C38" i="1" s="1"/>
  <c r="B18" i="2"/>
  <c r="B19" i="2"/>
  <c r="B20" i="2"/>
  <c r="B4" i="2"/>
  <c r="B5" i="2"/>
  <c r="B6" i="2"/>
  <c r="B7" i="2"/>
  <c r="B8" i="2"/>
  <c r="B3" i="2"/>
  <c r="C31" i="1"/>
  <c r="C25" i="1"/>
  <c r="D25" i="1" s="1"/>
  <c r="C26" i="1"/>
  <c r="D26" i="1" s="1"/>
  <c r="C27" i="1"/>
  <c r="D27" i="1" s="1"/>
  <c r="C28" i="1"/>
  <c r="D28" i="1" s="1"/>
  <c r="C24" i="1"/>
  <c r="D24" i="1" s="1"/>
  <c r="D20" i="1"/>
  <c r="D21" i="1" s="1"/>
  <c r="D14" i="1"/>
  <c r="C39" i="1" l="1"/>
  <c r="D39" i="1" s="1"/>
  <c r="C37" i="1"/>
  <c r="D37" i="1" s="1"/>
  <c r="C36" i="1"/>
  <c r="D36" i="1" s="1"/>
  <c r="D35" i="1"/>
  <c r="D38" i="1"/>
  <c r="D34" i="1"/>
  <c r="D40" i="1" l="1"/>
</calcChain>
</file>

<file path=xl/sharedStrings.xml><?xml version="1.0" encoding="utf-8"?>
<sst xmlns="http://schemas.openxmlformats.org/spreadsheetml/2006/main" count="73" uniqueCount="37">
  <si>
    <t>Quanto investir por mês ?</t>
  </si>
  <si>
    <t>Por quantos anos ?</t>
  </si>
  <si>
    <t xml:space="preserve">Taxa de rendimento mensal ? </t>
  </si>
  <si>
    <t>Patrimônio Acumulado ?</t>
  </si>
  <si>
    <t>Dividendos Mensais ?</t>
  </si>
  <si>
    <t>INVESTIMENTO MENSAL</t>
  </si>
  <si>
    <t>CENÁRIOS</t>
  </si>
  <si>
    <t>Quanto em 2 anos ?</t>
  </si>
  <si>
    <t>Quanto em 5 anos ?</t>
  </si>
  <si>
    <t>Quanto em 10 anos ?</t>
  </si>
  <si>
    <t>Quanto em 20 anos ?</t>
  </si>
  <si>
    <t>Quanto em 30 anos ?</t>
  </si>
  <si>
    <t>DIVIDENDOS</t>
  </si>
  <si>
    <t>CONFIGURAÇÕES</t>
  </si>
  <si>
    <t>Salário</t>
  </si>
  <si>
    <t>Rendimento Carteira</t>
  </si>
  <si>
    <t>PERFIL</t>
  </si>
  <si>
    <t>Moderado</t>
  </si>
  <si>
    <t xml:space="preserve">VALOR A SER INVESTIDO POR MÊS </t>
  </si>
  <si>
    <t>Agressivo</t>
  </si>
  <si>
    <t>TIPOS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</si>
  <si>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</si>
  <si>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</si>
  <si>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</si>
  <si>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</si>
  <si>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</si>
  <si>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</si>
  <si>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</si>
  <si>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</si>
  <si>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TIPO DE FII</t>
  </si>
  <si>
    <t>CHAVE</t>
  </si>
  <si>
    <t>Conservador</t>
  </si>
  <si>
    <t>PERCENTUAL</t>
  </si>
  <si>
    <t>AGRESSIVO</t>
  </si>
  <si>
    <t>CONSERVADOR</t>
  </si>
  <si>
    <t>MODERADO</t>
  </si>
  <si>
    <r>
      <t xml:space="preserve">Sugestão de Investimento </t>
    </r>
    <r>
      <rPr>
        <b/>
        <sz val="12"/>
        <color theme="1"/>
        <rFont val="Calibri"/>
        <family val="2"/>
        <scheme val="minor"/>
      </rPr>
      <t>(30%)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</si>
</sst>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2" tint="-9.9948118533890809E-2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medium">
        <color indexed="64"/>
      </top>
      <bottom style="thin">
        <color theme="2" tint="-9.9948118533890809E-2"/>
      </bottom>
      <diagonal/>
    </border>
    <border>
      <left style="thick">
        <color auto="1"/>
      </left>
      <right style="thin">
        <color theme="2" tint="-9.9948118533890809E-2"/>
      </right>
      <top style="thick">
        <color auto="1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ck">
        <color auto="1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ck">
        <color auto="1"/>
      </right>
      <top style="thick">
        <color auto="1"/>
      </top>
      <bottom style="thin">
        <color theme="2" tint="-9.9948118533890809E-2"/>
      </bottom>
      <diagonal/>
    </border>
    <border>
      <left style="thick">
        <color auto="1"/>
      </left>
      <right style="thin">
        <color theme="0" tint="-0.34998626667073579"/>
      </right>
      <top style="thin">
        <color theme="2" tint="-9.9948118533890809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2" tint="-9.9948118533890809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auto="1"/>
      </right>
      <top style="thin">
        <color theme="2" tint="-9.9948118533890809E-2"/>
      </top>
      <bottom style="thin">
        <color theme="0" tint="-0.34998626667073579"/>
      </bottom>
      <diagonal/>
    </border>
    <border>
      <left style="thick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auto="1"/>
      </left>
      <right style="thin">
        <color theme="0" tint="-0.34998626667073579"/>
      </right>
      <top style="thin">
        <color theme="0" tint="-0.34998626667073579"/>
      </top>
      <bottom style="thick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auto="1"/>
      </bottom>
      <diagonal/>
    </border>
    <border>
      <left style="thin">
        <color theme="0" tint="-0.34998626667073579"/>
      </left>
      <right style="thick">
        <color auto="1"/>
      </right>
      <top style="thin">
        <color theme="0" tint="-0.34998626667073579"/>
      </top>
      <bottom style="thick">
        <color auto="1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2" tint="-9.9948118533890809E-2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2" tint="-9.9948118533890809E-2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ck">
        <color auto="1"/>
      </left>
      <right style="thin">
        <color theme="0" tint="-0.34998626667073579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auto="1"/>
      </right>
      <top style="thick">
        <color auto="1"/>
      </top>
      <bottom style="thin">
        <color theme="0" tint="-0.34998626667073579"/>
      </bottom>
      <diagonal/>
    </border>
    <border>
      <left style="thick">
        <color auto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auto="1"/>
      </right>
      <top/>
      <bottom style="thin">
        <color theme="0" tint="-0.34998626667073579"/>
      </bottom>
      <diagonal/>
    </border>
    <border>
      <left style="thick">
        <color auto="1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ck">
        <color auto="1"/>
      </right>
      <top style="thin">
        <color theme="0" tint="-0.34998626667073579"/>
      </top>
      <bottom style="medium">
        <color indexed="64"/>
      </bottom>
      <diagonal/>
    </border>
    <border>
      <left style="thick">
        <color auto="1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auto="1"/>
      </right>
      <top style="medium">
        <color indexed="64"/>
      </top>
      <bottom style="thin">
        <color theme="0" tint="-0.34998626667073579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0">
    <xf numFmtId="0" fontId="0" fillId="0" borderId="0" xfId="0"/>
    <xf numFmtId="0" fontId="0" fillId="0" borderId="3" xfId="0" applyBorder="1"/>
    <xf numFmtId="0" fontId="0" fillId="0" borderId="4" xfId="0" applyBorder="1"/>
    <xf numFmtId="0" fontId="5" fillId="0" borderId="0" xfId="0" applyFont="1"/>
    <xf numFmtId="0" fontId="0" fillId="0" borderId="0" xfId="0" applyBorder="1"/>
    <xf numFmtId="0" fontId="8" fillId="3" borderId="11" xfId="0" applyFont="1" applyFill="1" applyBorder="1" applyAlignment="1">
      <alignment horizontal="left" vertical="center"/>
    </xf>
    <xf numFmtId="0" fontId="6" fillId="5" borderId="12" xfId="0" applyFont="1" applyFill="1" applyBorder="1" applyAlignment="1">
      <alignment horizontal="left" vertical="center" indent="1"/>
    </xf>
    <xf numFmtId="0" fontId="6" fillId="5" borderId="13" xfId="0" applyFont="1" applyFill="1" applyBorder="1" applyAlignment="1">
      <alignment horizontal="left" vertical="center" indent="1"/>
    </xf>
    <xf numFmtId="0" fontId="6" fillId="5" borderId="14" xfId="0" applyFont="1" applyFill="1" applyBorder="1" applyAlignment="1">
      <alignment horizontal="left" vertical="center" indent="1"/>
    </xf>
    <xf numFmtId="0" fontId="6" fillId="3" borderId="12" xfId="0" applyFont="1" applyFill="1" applyBorder="1" applyAlignment="1">
      <alignment horizontal="left" vertical="center" indent="1"/>
    </xf>
    <xf numFmtId="0" fontId="6" fillId="3" borderId="13" xfId="0" applyFont="1" applyFill="1" applyBorder="1" applyAlignment="1">
      <alignment horizontal="left" vertical="center" indent="1"/>
    </xf>
    <xf numFmtId="0" fontId="6" fillId="3" borderId="14" xfId="0" applyFont="1" applyFill="1" applyBorder="1" applyAlignment="1">
      <alignment horizontal="left" vertical="center" indent="1"/>
    </xf>
    <xf numFmtId="0" fontId="6" fillId="3" borderId="9" xfId="0" applyFont="1" applyFill="1" applyBorder="1" applyAlignment="1">
      <alignment horizontal="left" vertical="center" indent="1"/>
    </xf>
    <xf numFmtId="0" fontId="6" fillId="3" borderId="10" xfId="0" applyFont="1" applyFill="1" applyBorder="1" applyAlignment="1">
      <alignment horizontal="left" vertical="center" indent="1"/>
    </xf>
    <xf numFmtId="0" fontId="7" fillId="4" borderId="15" xfId="0" applyFont="1" applyFill="1" applyBorder="1" applyAlignment="1">
      <alignment horizontal="left" indent="3"/>
    </xf>
    <xf numFmtId="0" fontId="7" fillId="4" borderId="16" xfId="0" applyFont="1" applyFill="1" applyBorder="1" applyAlignment="1">
      <alignment horizontal="left" indent="3"/>
    </xf>
    <xf numFmtId="164" fontId="0" fillId="0" borderId="17" xfId="1" applyNumberFormat="1" applyFont="1" applyBorder="1" applyAlignment="1">
      <alignment horizontal="center" vertical="center"/>
    </xf>
    <xf numFmtId="0" fontId="7" fillId="4" borderId="18" xfId="0" applyFont="1" applyFill="1" applyBorder="1" applyAlignment="1">
      <alignment horizontal="left" indent="3"/>
    </xf>
    <xf numFmtId="0" fontId="7" fillId="4" borderId="19" xfId="0" applyFont="1" applyFill="1" applyBorder="1" applyAlignment="1">
      <alignment horizontal="left" indent="3"/>
    </xf>
    <xf numFmtId="10" fontId="0" fillId="0" borderId="20" xfId="0" applyNumberFormat="1" applyFont="1" applyBorder="1" applyAlignment="1">
      <alignment horizontal="center" vertical="center"/>
    </xf>
    <xf numFmtId="0" fontId="7" fillId="4" borderId="21" xfId="0" applyFont="1" applyFill="1" applyBorder="1" applyAlignment="1">
      <alignment horizontal="left" indent="3"/>
    </xf>
    <xf numFmtId="0" fontId="7" fillId="4" borderId="22" xfId="0" applyFont="1" applyFill="1" applyBorder="1" applyAlignment="1">
      <alignment horizontal="left" indent="3"/>
    </xf>
    <xf numFmtId="164" fontId="0" fillId="0" borderId="17" xfId="1" applyNumberFormat="1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10" fontId="0" fillId="0" borderId="20" xfId="0" applyNumberFormat="1" applyFont="1" applyBorder="1" applyAlignment="1">
      <alignment horizontal="center"/>
    </xf>
    <xf numFmtId="0" fontId="9" fillId="4" borderId="18" xfId="0" applyFont="1" applyFill="1" applyBorder="1" applyAlignment="1">
      <alignment horizontal="left" indent="3"/>
    </xf>
    <xf numFmtId="0" fontId="9" fillId="4" borderId="19" xfId="0" applyFont="1" applyFill="1" applyBorder="1" applyAlignment="1">
      <alignment horizontal="left" indent="3"/>
    </xf>
    <xf numFmtId="8" fontId="4" fillId="4" borderId="20" xfId="0" applyNumberFormat="1" applyFont="1" applyFill="1" applyBorder="1" applyAlignment="1">
      <alignment horizontal="center"/>
    </xf>
    <xf numFmtId="0" fontId="9" fillId="4" borderId="21" xfId="0" applyFont="1" applyFill="1" applyBorder="1" applyAlignment="1">
      <alignment horizontal="left" indent="3"/>
    </xf>
    <xf numFmtId="0" fontId="9" fillId="4" borderId="22" xfId="0" applyFont="1" applyFill="1" applyBorder="1" applyAlignment="1">
      <alignment horizontal="left" indent="3"/>
    </xf>
    <xf numFmtId="8" fontId="4" fillId="4" borderId="23" xfId="0" applyNumberFormat="1" applyFont="1" applyFill="1" applyBorder="1" applyAlignment="1">
      <alignment horizontal="center"/>
    </xf>
    <xf numFmtId="164" fontId="0" fillId="4" borderId="24" xfId="0" applyNumberFormat="1" applyFont="1" applyFill="1" applyBorder="1" applyAlignment="1">
      <alignment horizontal="center"/>
    </xf>
    <xf numFmtId="164" fontId="0" fillId="4" borderId="25" xfId="0" applyNumberFormat="1" applyFont="1" applyFill="1" applyBorder="1" applyAlignment="1">
      <alignment horizontal="center"/>
    </xf>
    <xf numFmtId="0" fontId="7" fillId="4" borderId="26" xfId="0" applyFont="1" applyFill="1" applyBorder="1" applyAlignment="1">
      <alignment horizontal="left" indent="3"/>
    </xf>
    <xf numFmtId="164" fontId="0" fillId="4" borderId="16" xfId="0" applyNumberFormat="1" applyFont="1" applyFill="1" applyBorder="1" applyAlignment="1">
      <alignment horizontal="center"/>
    </xf>
    <xf numFmtId="0" fontId="7" fillId="4" borderId="27" xfId="0" applyFont="1" applyFill="1" applyBorder="1" applyAlignment="1">
      <alignment horizontal="left" indent="3"/>
    </xf>
    <xf numFmtId="164" fontId="0" fillId="4" borderId="19" xfId="0" applyNumberFormat="1" applyFont="1" applyFill="1" applyBorder="1" applyAlignment="1">
      <alignment horizontal="center"/>
    </xf>
    <xf numFmtId="0" fontId="7" fillId="4" borderId="28" xfId="0" applyFont="1" applyFill="1" applyBorder="1" applyAlignment="1">
      <alignment horizontal="left" indent="3"/>
    </xf>
    <xf numFmtId="164" fontId="0" fillId="4" borderId="29" xfId="0" applyNumberFormat="1" applyFont="1" applyFill="1" applyBorder="1" applyAlignment="1">
      <alignment horizontal="center"/>
    </xf>
    <xf numFmtId="164" fontId="0" fillId="4" borderId="30" xfId="0" applyNumberFormat="1" applyFont="1" applyFill="1" applyBorder="1" applyAlignment="1">
      <alignment horizontal="center"/>
    </xf>
    <xf numFmtId="164" fontId="0" fillId="4" borderId="23" xfId="0" applyNumberFormat="1" applyFont="1" applyFill="1" applyBorder="1" applyAlignment="1">
      <alignment horizontal="center" vertical="center"/>
    </xf>
    <xf numFmtId="9" fontId="0" fillId="0" borderId="0" xfId="2" applyFont="1" applyAlignment="1">
      <alignment horizontal="center"/>
    </xf>
    <xf numFmtId="0" fontId="3" fillId="6" borderId="31" xfId="0" applyFont="1" applyFill="1" applyBorder="1"/>
    <xf numFmtId="0" fontId="3" fillId="6" borderId="32" xfId="0" applyFont="1" applyFill="1" applyBorder="1"/>
    <xf numFmtId="0" fontId="3" fillId="6" borderId="33" xfId="0" applyFont="1" applyFill="1" applyBorder="1"/>
    <xf numFmtId="0" fontId="11" fillId="6" borderId="18" xfId="0" applyFont="1" applyFill="1" applyBorder="1" applyAlignment="1">
      <alignment horizontal="center" vertical="center" textRotation="255"/>
    </xf>
    <xf numFmtId="0" fontId="0" fillId="0" borderId="19" xfId="0" applyBorder="1"/>
    <xf numFmtId="0" fontId="0" fillId="0" borderId="19" xfId="0" applyBorder="1" applyAlignment="1">
      <alignment horizontal="center"/>
    </xf>
    <xf numFmtId="9" fontId="4" fillId="0" borderId="20" xfId="0" applyNumberFormat="1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textRotation="255"/>
    </xf>
    <xf numFmtId="0" fontId="0" fillId="0" borderId="22" xfId="0" applyBorder="1"/>
    <xf numFmtId="0" fontId="0" fillId="0" borderId="22" xfId="0" applyBorder="1" applyAlignment="1">
      <alignment horizontal="center"/>
    </xf>
    <xf numFmtId="9" fontId="4" fillId="0" borderId="23" xfId="0" applyNumberFormat="1" applyFont="1" applyBorder="1" applyAlignment="1">
      <alignment horizontal="center"/>
    </xf>
    <xf numFmtId="0" fontId="11" fillId="6" borderId="34" xfId="0" applyFont="1" applyFill="1" applyBorder="1" applyAlignment="1">
      <alignment horizontal="center" vertical="center" textRotation="255"/>
    </xf>
    <xf numFmtId="0" fontId="0" fillId="0" borderId="35" xfId="0" applyBorder="1"/>
    <xf numFmtId="0" fontId="0" fillId="0" borderId="35" xfId="0" applyBorder="1" applyAlignment="1">
      <alignment horizontal="center"/>
    </xf>
    <xf numFmtId="9" fontId="4" fillId="0" borderId="36" xfId="0" applyNumberFormat="1" applyFont="1" applyBorder="1" applyAlignment="1">
      <alignment horizontal="center"/>
    </xf>
    <xf numFmtId="0" fontId="11" fillId="6" borderId="37" xfId="0" applyFont="1" applyFill="1" applyBorder="1" applyAlignment="1">
      <alignment horizontal="center" vertical="center" textRotation="255"/>
    </xf>
    <xf numFmtId="0" fontId="0" fillId="0" borderId="29" xfId="0" applyBorder="1"/>
    <xf numFmtId="0" fontId="0" fillId="0" borderId="29" xfId="0" applyBorder="1" applyAlignment="1">
      <alignment horizontal="center"/>
    </xf>
    <xf numFmtId="9" fontId="4" fillId="0" borderId="38" xfId="0" applyNumberFormat="1" applyFont="1" applyBorder="1" applyAlignment="1">
      <alignment horizontal="center"/>
    </xf>
    <xf numFmtId="0" fontId="11" fillId="6" borderId="39" xfId="0" applyFont="1" applyFill="1" applyBorder="1" applyAlignment="1">
      <alignment horizontal="center" vertical="center" textRotation="255"/>
    </xf>
    <xf numFmtId="0" fontId="0" fillId="0" borderId="40" xfId="0" applyBorder="1"/>
    <xf numFmtId="0" fontId="0" fillId="0" borderId="40" xfId="0" applyBorder="1" applyAlignment="1">
      <alignment horizontal="center"/>
    </xf>
    <xf numFmtId="9" fontId="4" fillId="0" borderId="41" xfId="0" applyNumberFormat="1" applyFont="1" applyBorder="1" applyAlignment="1">
      <alignment horizontal="center"/>
    </xf>
    <xf numFmtId="0" fontId="10" fillId="2" borderId="1" xfId="3" applyFont="1" applyBorder="1" applyAlignment="1">
      <alignment horizontal="left"/>
    </xf>
    <xf numFmtId="0" fontId="10" fillId="2" borderId="7" xfId="3" applyFont="1" applyBorder="1" applyAlignment="1">
      <alignment horizontal="center"/>
    </xf>
    <xf numFmtId="0" fontId="2" fillId="2" borderId="2" xfId="3" applyBorder="1"/>
    <xf numFmtId="0" fontId="4" fillId="4" borderId="3" xfId="0" applyFont="1" applyFill="1" applyBorder="1" applyAlignment="1">
      <alignment horizontal="left"/>
    </xf>
    <xf numFmtId="164" fontId="4" fillId="4" borderId="0" xfId="0" applyNumberFormat="1" applyFont="1" applyFill="1" applyBorder="1" applyAlignment="1">
      <alignment horizontal="center"/>
    </xf>
    <xf numFmtId="0" fontId="0" fillId="4" borderId="4" xfId="0" applyFill="1" applyBorder="1"/>
    <xf numFmtId="0" fontId="4" fillId="6" borderId="3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6" borderId="5" xfId="0" applyFill="1" applyBorder="1"/>
    <xf numFmtId="0" fontId="0" fillId="6" borderId="8" xfId="0" applyFill="1" applyBorder="1"/>
    <xf numFmtId="164" fontId="4" fillId="6" borderId="6" xfId="0" applyNumberFormat="1" applyFont="1" applyFill="1" applyBorder="1" applyAlignment="1">
      <alignment horizontal="center"/>
    </xf>
  </cellXfs>
  <cellStyles count="4"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App!$B$34:$B$39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App!$C$34:$C$39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B-4C24-814B-7ABAB3A7E3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76200</xdr:rowOff>
    </xdr:from>
    <xdr:to>
      <xdr:col>4</xdr:col>
      <xdr:colOff>22860</xdr:colOff>
      <xdr:row>9</xdr:row>
      <xdr:rowOff>15240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76200"/>
          <a:ext cx="6156960" cy="1584960"/>
        </a:xfrm>
        <a:prstGeom prst="rect">
          <a:avLst/>
        </a:prstGeom>
      </xdr:spPr>
    </xdr:pic>
    <xdr:clientData/>
  </xdr:twoCellAnchor>
  <xdr:twoCellAnchor>
    <xdr:from>
      <xdr:col>0</xdr:col>
      <xdr:colOff>384810</xdr:colOff>
      <xdr:row>40</xdr:row>
      <xdr:rowOff>19050</xdr:rowOff>
    </xdr:from>
    <xdr:to>
      <xdr:col>4</xdr:col>
      <xdr:colOff>15240</xdr:colOff>
      <xdr:row>55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40"/>
  <sheetViews>
    <sheetView showGridLines="0" showRowColHeaders="0" tabSelected="1" zoomScaleNormal="100" workbookViewId="0">
      <selection activeCell="B16" sqref="B16:D16"/>
    </sheetView>
  </sheetViews>
  <sheetFormatPr defaultColWidth="0" defaultRowHeight="14.4" x14ac:dyDescent="0.3"/>
  <cols>
    <col min="1" max="1" width="5.6640625" customWidth="1"/>
    <col min="2" max="2" width="45.88671875" customWidth="1"/>
    <col min="3" max="3" width="29.21875" bestFit="1" customWidth="1"/>
    <col min="4" max="4" width="14.21875" customWidth="1"/>
    <col min="5" max="6" width="4" customWidth="1"/>
    <col min="7" max="8" width="4" hidden="1" customWidth="1"/>
    <col min="9" max="16384" width="8.88671875" hidden="1"/>
  </cols>
  <sheetData>
    <row r="10" spans="2:4" ht="15" thickBot="1" x14ac:dyDescent="0.35"/>
    <row r="11" spans="2:4" ht="30" customHeight="1" thickTop="1" x14ac:dyDescent="0.3">
      <c r="B11" s="6" t="s">
        <v>13</v>
      </c>
      <c r="C11" s="7"/>
      <c r="D11" s="8"/>
    </row>
    <row r="12" spans="2:4" ht="15.6" x14ac:dyDescent="0.3">
      <c r="B12" s="14" t="s">
        <v>14</v>
      </c>
      <c r="C12" s="15"/>
      <c r="D12" s="16">
        <v>7000</v>
      </c>
    </row>
    <row r="13" spans="2:4" ht="15.6" x14ac:dyDescent="0.3">
      <c r="B13" s="17" t="s">
        <v>15</v>
      </c>
      <c r="C13" s="18"/>
      <c r="D13" s="19">
        <v>0.01</v>
      </c>
    </row>
    <row r="14" spans="2:4" ht="16.2" thickBot="1" x14ac:dyDescent="0.35">
      <c r="B14" s="20" t="s">
        <v>36</v>
      </c>
      <c r="C14" s="21"/>
      <c r="D14" s="40">
        <f>D12*30%</f>
        <v>2100</v>
      </c>
    </row>
    <row r="15" spans="2:4" ht="15.6" thickTop="1" thickBot="1" x14ac:dyDescent="0.35"/>
    <row r="16" spans="2:4" ht="30" customHeight="1" thickTop="1" x14ac:dyDescent="0.3">
      <c r="B16" s="9" t="s">
        <v>5</v>
      </c>
      <c r="C16" s="10"/>
      <c r="D16" s="11"/>
    </row>
    <row r="17" spans="1:4" ht="15.6" x14ac:dyDescent="0.3">
      <c r="B17" s="14" t="s">
        <v>0</v>
      </c>
      <c r="C17" s="15"/>
      <c r="D17" s="22">
        <v>1500</v>
      </c>
    </row>
    <row r="18" spans="1:4" ht="15.6" x14ac:dyDescent="0.3">
      <c r="B18" s="17" t="s">
        <v>1</v>
      </c>
      <c r="C18" s="18"/>
      <c r="D18" s="23">
        <v>10</v>
      </c>
    </row>
    <row r="19" spans="1:4" ht="15.6" x14ac:dyDescent="0.3">
      <c r="B19" s="17" t="s">
        <v>2</v>
      </c>
      <c r="C19" s="18"/>
      <c r="D19" s="24">
        <v>1.0789999999999999E-2</v>
      </c>
    </row>
    <row r="20" spans="1:4" ht="15.6" x14ac:dyDescent="0.3">
      <c r="B20" s="25" t="s">
        <v>3</v>
      </c>
      <c r="C20" s="26"/>
      <c r="D20" s="27">
        <f>FV(taxa_mensal,qtd_anos*12,aporte*-1)</f>
        <v>364926.3187952583</v>
      </c>
    </row>
    <row r="21" spans="1:4" ht="16.2" thickBot="1" x14ac:dyDescent="0.35">
      <c r="B21" s="28" t="s">
        <v>4</v>
      </c>
      <c r="C21" s="29"/>
      <c r="D21" s="30">
        <f>patrimonio*rendimento_carteira</f>
        <v>3649.2631879525829</v>
      </c>
    </row>
    <row r="22" spans="1:4" ht="15.6" thickTop="1" thickBot="1" x14ac:dyDescent="0.35"/>
    <row r="23" spans="1:4" ht="30" customHeight="1" x14ac:dyDescent="0.3">
      <c r="B23" s="12" t="s">
        <v>6</v>
      </c>
      <c r="C23" s="13"/>
      <c r="D23" s="5" t="s">
        <v>12</v>
      </c>
    </row>
    <row r="24" spans="1:4" ht="15.6" x14ac:dyDescent="0.3">
      <c r="A24" s="3">
        <v>2</v>
      </c>
      <c r="B24" s="33" t="s">
        <v>7</v>
      </c>
      <c r="C24" s="34">
        <f>FV(taxa_mensal,$A24*12,aporte*-1)</f>
        <v>40841.440946467825</v>
      </c>
      <c r="D24" s="31">
        <f>C24*rendimento_carteira</f>
        <v>408.41440946467827</v>
      </c>
    </row>
    <row r="25" spans="1:4" ht="15.6" x14ac:dyDescent="0.3">
      <c r="A25" s="3">
        <v>5</v>
      </c>
      <c r="B25" s="35" t="s">
        <v>8</v>
      </c>
      <c r="C25" s="36">
        <f>FV(taxa_mensal,$A25*12,aporte*-1)</f>
        <v>125665.37099773147</v>
      </c>
      <c r="D25" s="32">
        <f>C25*rendimento_carteira</f>
        <v>1256.6537099773147</v>
      </c>
    </row>
    <row r="26" spans="1:4" ht="15.6" x14ac:dyDescent="0.3">
      <c r="A26" s="3">
        <v>10</v>
      </c>
      <c r="B26" s="35" t="s">
        <v>9</v>
      </c>
      <c r="C26" s="36">
        <f>FV(taxa_mensal,$A26*12,aporte*-1)</f>
        <v>364926.3187952583</v>
      </c>
      <c r="D26" s="32">
        <f>C26*rendimento_carteira</f>
        <v>3649.2631879525829</v>
      </c>
    </row>
    <row r="27" spans="1:4" ht="15.6" x14ac:dyDescent="0.3">
      <c r="A27" s="3">
        <v>20</v>
      </c>
      <c r="B27" s="35" t="s">
        <v>10</v>
      </c>
      <c r="C27" s="36">
        <f>FV(taxa_mensal,$A27*12,aporte*-1)</f>
        <v>1687797.600145621</v>
      </c>
      <c r="D27" s="32">
        <f>C27*rendimento_carteira</f>
        <v>16877.976001456209</v>
      </c>
    </row>
    <row r="28" spans="1:4" ht="16.2" thickBot="1" x14ac:dyDescent="0.35">
      <c r="A28" s="3">
        <v>30</v>
      </c>
      <c r="B28" s="37" t="s">
        <v>11</v>
      </c>
      <c r="C28" s="38">
        <f>FV(taxa_mensal,$A28*12,aporte*-1)</f>
        <v>6483254.4825070715</v>
      </c>
      <c r="D28" s="39">
        <f>C28*rendimento_carteira</f>
        <v>64832.54482507072</v>
      </c>
    </row>
    <row r="29" spans="1:4" ht="15" thickBot="1" x14ac:dyDescent="0.35"/>
    <row r="30" spans="1:4" x14ac:dyDescent="0.3">
      <c r="B30" s="65" t="s">
        <v>16</v>
      </c>
      <c r="C30" s="66" t="s">
        <v>17</v>
      </c>
      <c r="D30" s="67"/>
    </row>
    <row r="31" spans="1:4" x14ac:dyDescent="0.3">
      <c r="B31" s="68" t="s">
        <v>18</v>
      </c>
      <c r="C31" s="69">
        <f>aporte</f>
        <v>1500</v>
      </c>
      <c r="D31" s="70"/>
    </row>
    <row r="32" spans="1:4" x14ac:dyDescent="0.3">
      <c r="B32" s="1"/>
      <c r="C32" s="4"/>
      <c r="D32" s="2"/>
    </row>
    <row r="33" spans="2:4" x14ac:dyDescent="0.3">
      <c r="B33" s="71" t="s">
        <v>20</v>
      </c>
      <c r="C33" s="72" t="s">
        <v>21</v>
      </c>
      <c r="D33" s="73" t="s">
        <v>22</v>
      </c>
    </row>
    <row r="34" spans="2:4" x14ac:dyDescent="0.3">
      <c r="B34" s="74" t="s">
        <v>23</v>
      </c>
      <c r="C34" s="75">
        <f>VLOOKUP($C$30&amp;"-"&amp;B34,P.Apoio!$B:$E,4,FALSE)</f>
        <v>0.32</v>
      </c>
      <c r="D34" s="76">
        <f>C34*$C$31</f>
        <v>480</v>
      </c>
    </row>
    <row r="35" spans="2:4" x14ac:dyDescent="0.3">
      <c r="B35" s="74" t="s">
        <v>24</v>
      </c>
      <c r="C35" s="75">
        <f>VLOOKUP($C$30&amp;"-"&amp;B35,P.Apoio!$B:$E,4,FALSE)</f>
        <v>0.35</v>
      </c>
      <c r="D35" s="76">
        <f t="shared" ref="D35:D39" si="0">C35*$C$31</f>
        <v>525</v>
      </c>
    </row>
    <row r="36" spans="2:4" x14ac:dyDescent="0.3">
      <c r="B36" s="74" t="s">
        <v>25</v>
      </c>
      <c r="C36" s="75">
        <f>VLOOKUP($C$30&amp;"-"&amp;B36,P.Apoio!$B:$E,4,FALSE)</f>
        <v>0.08</v>
      </c>
      <c r="D36" s="76">
        <f t="shared" si="0"/>
        <v>120</v>
      </c>
    </row>
    <row r="37" spans="2:4" x14ac:dyDescent="0.3">
      <c r="B37" s="74" t="s">
        <v>26</v>
      </c>
      <c r="C37" s="75">
        <f>VLOOKUP($C$30&amp;"-"&amp;B37,P.Apoio!$B:$E,4,FALSE)</f>
        <v>0.05</v>
      </c>
      <c r="D37" s="76">
        <f t="shared" si="0"/>
        <v>75</v>
      </c>
    </row>
    <row r="38" spans="2:4" x14ac:dyDescent="0.3">
      <c r="B38" s="74" t="s">
        <v>27</v>
      </c>
      <c r="C38" s="75">
        <f>VLOOKUP($C$30&amp;"-"&amp;B38,P.Apoio!$B:$E,4,FALSE)</f>
        <v>0.1</v>
      </c>
      <c r="D38" s="76">
        <f t="shared" si="0"/>
        <v>150</v>
      </c>
    </row>
    <row r="39" spans="2:4" x14ac:dyDescent="0.3">
      <c r="B39" s="74" t="s">
        <v>28</v>
      </c>
      <c r="C39" s="75">
        <f>VLOOKUP($C$30&amp;"-"&amp;B39,P.Apoio!$B:$E,4,FALSE)</f>
        <v>0.1</v>
      </c>
      <c r="D39" s="76">
        <f t="shared" si="0"/>
        <v>150</v>
      </c>
    </row>
    <row r="40" spans="2:4" ht="15" thickBot="1" x14ac:dyDescent="0.35">
      <c r="B40" s="77"/>
      <c r="C40" s="78"/>
      <c r="D40" s="79">
        <f>SUM(D34:D39)</f>
        <v>1500</v>
      </c>
    </row>
  </sheetData>
  <mergeCells count="11">
    <mergeCell ref="B11:D11"/>
    <mergeCell ref="B12:C12"/>
    <mergeCell ref="B13:C13"/>
    <mergeCell ref="B14:C14"/>
    <mergeCell ref="B17:C17"/>
    <mergeCell ref="B18:C18"/>
    <mergeCell ref="B23:C23"/>
    <mergeCell ref="B16:D16"/>
    <mergeCell ref="B19:C19"/>
    <mergeCell ref="B20:C20"/>
    <mergeCell ref="B21:C21"/>
  </mergeCells>
  <dataValidations count="1">
    <dataValidation type="list" allowBlank="1" showInputMessage="1" showErrorMessage="1" sqref="C30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I14" sqref="I14"/>
    </sheetView>
  </sheetViews>
  <sheetFormatPr defaultRowHeight="14.4" x14ac:dyDescent="0.3"/>
  <cols>
    <col min="1" max="1" width="6.6640625" customWidth="1"/>
    <col min="2" max="2" width="26.88671875" customWidth="1"/>
    <col min="3" max="3" width="19.33203125" customWidth="1"/>
    <col min="4" max="4" width="18" bestFit="1" customWidth="1"/>
    <col min="5" max="5" width="11.88671875" bestFit="1" customWidth="1"/>
    <col min="9" max="9" width="16.109375" bestFit="1" customWidth="1"/>
    <col min="10" max="10" width="10.5546875" customWidth="1"/>
  </cols>
  <sheetData>
    <row r="1" spans="1:10" ht="15" thickBot="1" x14ac:dyDescent="0.35"/>
    <row r="2" spans="1:10" ht="15" thickTop="1" x14ac:dyDescent="0.3">
      <c r="A2" s="42" t="s">
        <v>16</v>
      </c>
      <c r="B2" s="43" t="s">
        <v>30</v>
      </c>
      <c r="C2" s="43" t="s">
        <v>16</v>
      </c>
      <c r="D2" s="43" t="s">
        <v>29</v>
      </c>
      <c r="E2" s="44" t="s">
        <v>32</v>
      </c>
    </row>
    <row r="3" spans="1:10" ht="19.95" customHeight="1" x14ac:dyDescent="0.3">
      <c r="A3" s="45" t="s">
        <v>34</v>
      </c>
      <c r="B3" s="46" t="str">
        <f>$C$3&amp;"-"&amp;$D$3</f>
        <v>Conservador-PAPEL</v>
      </c>
      <c r="C3" s="46" t="s">
        <v>31</v>
      </c>
      <c r="D3" s="47" t="s">
        <v>23</v>
      </c>
      <c r="E3" s="48">
        <v>0.3</v>
      </c>
    </row>
    <row r="4" spans="1:10" ht="19.95" customHeight="1" x14ac:dyDescent="0.3">
      <c r="A4" s="45"/>
      <c r="B4" s="46" t="str">
        <f t="shared" ref="B4:B8" si="0">C4&amp;"-"&amp;D4</f>
        <v>Conservador-TIJOLO</v>
      </c>
      <c r="C4" s="46" t="s">
        <v>31</v>
      </c>
      <c r="D4" s="47" t="s">
        <v>24</v>
      </c>
      <c r="E4" s="48">
        <v>0.5</v>
      </c>
    </row>
    <row r="5" spans="1:10" ht="19.95" customHeight="1" x14ac:dyDescent="0.3">
      <c r="A5" s="45"/>
      <c r="B5" s="46" t="str">
        <f t="shared" si="0"/>
        <v>Conservador-HÍBRIDOS</v>
      </c>
      <c r="C5" s="46" t="s">
        <v>31</v>
      </c>
      <c r="D5" s="47" t="s">
        <v>25</v>
      </c>
      <c r="E5" s="48">
        <v>0.1</v>
      </c>
      <c r="J5" s="41"/>
    </row>
    <row r="6" spans="1:10" ht="19.95" customHeight="1" x14ac:dyDescent="0.3">
      <c r="A6" s="45"/>
      <c r="B6" s="46" t="str">
        <f t="shared" si="0"/>
        <v>Conservador-FOFs</v>
      </c>
      <c r="C6" s="46" t="s">
        <v>31</v>
      </c>
      <c r="D6" s="47" t="s">
        <v>26</v>
      </c>
      <c r="E6" s="48">
        <v>0.1</v>
      </c>
    </row>
    <row r="7" spans="1:10" ht="19.95" customHeight="1" x14ac:dyDescent="0.3">
      <c r="A7" s="45"/>
      <c r="B7" s="46" t="str">
        <f t="shared" si="0"/>
        <v>Conservador-DESENVOLVIMENTO</v>
      </c>
      <c r="C7" s="46" t="s">
        <v>31</v>
      </c>
      <c r="D7" s="47" t="s">
        <v>27</v>
      </c>
      <c r="E7" s="48">
        <v>0</v>
      </c>
    </row>
    <row r="8" spans="1:10" ht="19.95" customHeight="1" thickBot="1" x14ac:dyDescent="0.35">
      <c r="A8" s="57"/>
      <c r="B8" s="58" t="str">
        <f t="shared" si="0"/>
        <v>Conservador-HOTELARIAS</v>
      </c>
      <c r="C8" s="58" t="s">
        <v>31</v>
      </c>
      <c r="D8" s="59" t="s">
        <v>28</v>
      </c>
      <c r="E8" s="60">
        <v>0</v>
      </c>
    </row>
    <row r="9" spans="1:10" ht="19.95" customHeight="1" x14ac:dyDescent="0.3">
      <c r="A9" s="61" t="s">
        <v>35</v>
      </c>
      <c r="B9" s="62" t="str">
        <f>C9&amp;"-"&amp;D9</f>
        <v>Moderado-PAPEL</v>
      </c>
      <c r="C9" s="62" t="s">
        <v>17</v>
      </c>
      <c r="D9" s="63" t="s">
        <v>23</v>
      </c>
      <c r="E9" s="64">
        <v>0.32</v>
      </c>
    </row>
    <row r="10" spans="1:10" ht="19.95" customHeight="1" x14ac:dyDescent="0.3">
      <c r="A10" s="45"/>
      <c r="B10" s="46" t="str">
        <f>C10&amp;"-"&amp;D10</f>
        <v>Moderado-TIJOLO</v>
      </c>
      <c r="C10" s="46" t="s">
        <v>17</v>
      </c>
      <c r="D10" s="47" t="s">
        <v>24</v>
      </c>
      <c r="E10" s="48">
        <v>0.35</v>
      </c>
    </row>
    <row r="11" spans="1:10" ht="19.95" customHeight="1" x14ac:dyDescent="0.3">
      <c r="A11" s="45"/>
      <c r="B11" s="46" t="str">
        <f>C11&amp;"-"&amp;D11</f>
        <v>Moderado-HÍBRIDOS</v>
      </c>
      <c r="C11" s="46" t="s">
        <v>17</v>
      </c>
      <c r="D11" s="47" t="s">
        <v>25</v>
      </c>
      <c r="E11" s="48">
        <v>0.08</v>
      </c>
    </row>
    <row r="12" spans="1:10" ht="19.95" customHeight="1" x14ac:dyDescent="0.3">
      <c r="A12" s="45"/>
      <c r="B12" s="46" t="str">
        <f>C12&amp;"-"&amp;D12</f>
        <v>Moderado-FOFs</v>
      </c>
      <c r="C12" s="46" t="s">
        <v>17</v>
      </c>
      <c r="D12" s="47" t="s">
        <v>26</v>
      </c>
      <c r="E12" s="48">
        <v>0.05</v>
      </c>
    </row>
    <row r="13" spans="1:10" ht="19.95" customHeight="1" x14ac:dyDescent="0.3">
      <c r="A13" s="45"/>
      <c r="B13" s="46" t="str">
        <f>C13&amp;"-"&amp;D13</f>
        <v>Moderado-DESENVOLVIMENTO</v>
      </c>
      <c r="C13" s="46" t="s">
        <v>17</v>
      </c>
      <c r="D13" s="47" t="s">
        <v>27</v>
      </c>
      <c r="E13" s="48">
        <v>0.1</v>
      </c>
    </row>
    <row r="14" spans="1:10" ht="19.95" customHeight="1" thickBot="1" x14ac:dyDescent="0.35">
      <c r="A14" s="57"/>
      <c r="B14" s="58" t="str">
        <f>C14&amp;"-"&amp;D14</f>
        <v>Moderado-HOTELARIAS</v>
      </c>
      <c r="C14" s="58" t="s">
        <v>17</v>
      </c>
      <c r="D14" s="59" t="s">
        <v>28</v>
      </c>
      <c r="E14" s="60">
        <v>0.1</v>
      </c>
    </row>
    <row r="15" spans="1:10" ht="19.95" customHeight="1" x14ac:dyDescent="0.3">
      <c r="A15" s="53" t="s">
        <v>33</v>
      </c>
      <c r="B15" s="54" t="str">
        <f>C15&amp;"-"&amp;D15</f>
        <v>Agressivo-PAPEL</v>
      </c>
      <c r="C15" s="54" t="s">
        <v>19</v>
      </c>
      <c r="D15" s="55" t="s">
        <v>23</v>
      </c>
      <c r="E15" s="56">
        <v>0.5</v>
      </c>
    </row>
    <row r="16" spans="1:10" ht="19.95" customHeight="1" x14ac:dyDescent="0.3">
      <c r="A16" s="45"/>
      <c r="B16" s="46" t="str">
        <f>C16&amp;"-"&amp;D16</f>
        <v>Agressivo-TIJOLO</v>
      </c>
      <c r="C16" s="46" t="s">
        <v>19</v>
      </c>
      <c r="D16" s="47" t="s">
        <v>24</v>
      </c>
      <c r="E16" s="48">
        <v>0.1</v>
      </c>
    </row>
    <row r="17" spans="1:5" ht="19.95" customHeight="1" x14ac:dyDescent="0.3">
      <c r="A17" s="45"/>
      <c r="B17" s="46" t="str">
        <f>C17&amp;"-"&amp;D17</f>
        <v>Agressivo-HÍBRIDOS</v>
      </c>
      <c r="C17" s="46" t="s">
        <v>19</v>
      </c>
      <c r="D17" s="47" t="s">
        <v>25</v>
      </c>
      <c r="E17" s="48">
        <v>0.05</v>
      </c>
    </row>
    <row r="18" spans="1:5" ht="19.95" customHeight="1" x14ac:dyDescent="0.3">
      <c r="A18" s="45"/>
      <c r="B18" s="46" t="str">
        <f>C18&amp;"-"&amp;D18</f>
        <v>Agressivo-FOFs</v>
      </c>
      <c r="C18" s="46" t="s">
        <v>19</v>
      </c>
      <c r="D18" s="47" t="s">
        <v>26</v>
      </c>
      <c r="E18" s="48">
        <v>0.05</v>
      </c>
    </row>
    <row r="19" spans="1:5" ht="19.95" customHeight="1" x14ac:dyDescent="0.3">
      <c r="A19" s="45"/>
      <c r="B19" s="46" t="str">
        <f>C19&amp;"-"&amp;D19</f>
        <v>Agressivo-DESENVOLVIMENTO</v>
      </c>
      <c r="C19" s="46" t="s">
        <v>19</v>
      </c>
      <c r="D19" s="47" t="s">
        <v>27</v>
      </c>
      <c r="E19" s="48">
        <v>0.2</v>
      </c>
    </row>
    <row r="20" spans="1:5" ht="19.95" customHeight="1" thickBot="1" x14ac:dyDescent="0.35">
      <c r="A20" s="49"/>
      <c r="B20" s="50" t="str">
        <f>C20&amp;"-"&amp;D20</f>
        <v>Agressivo-HOTELARIAS</v>
      </c>
      <c r="C20" s="50" t="s">
        <v>19</v>
      </c>
      <c r="D20" s="51" t="s">
        <v>28</v>
      </c>
      <c r="E20" s="52">
        <v>0.1</v>
      </c>
    </row>
    <row r="21" spans="1:5" ht="15" thickTop="1" x14ac:dyDescent="0.3"/>
  </sheetData>
  <mergeCells count="3">
    <mergeCell ref="A3:A8"/>
    <mergeCell ref="A9:A14"/>
    <mergeCell ref="A15:A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P.Apoio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Lemos</dc:creator>
  <cp:lastModifiedBy>Leonardo Lemos</cp:lastModifiedBy>
  <cp:lastPrinted>2025-06-30T02:09:05Z</cp:lastPrinted>
  <dcterms:created xsi:type="dcterms:W3CDTF">2025-06-29T23:10:16Z</dcterms:created>
  <dcterms:modified xsi:type="dcterms:W3CDTF">2025-06-30T02:16:06Z</dcterms:modified>
</cp:coreProperties>
</file>