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o\Documents\UNAL\Automatización de Procesos de Manufactura\Github\Proyecto_APM\Documentación\"/>
    </mc:Choice>
  </mc:AlternateContent>
  <xr:revisionPtr revIDLastSave="0" documentId="13_ncr:1_{346E32DA-8258-4DEE-8707-1B391D409C28}" xr6:coauthVersionLast="47" xr6:coauthVersionMax="47" xr10:uidLastSave="{00000000-0000-0000-0000-000000000000}"/>
  <bookViews>
    <workbookView xWindow="-120" yWindow="-120" windowWidth="20730" windowHeight="11160" xr2:uid="{B2CBF970-60AC-4F91-B0A1-385A3AF21B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C12" i="1" l="1"/>
  <c r="C25" i="1" s="1"/>
  <c r="B12" i="1"/>
  <c r="B25" i="1" s="1"/>
  <c r="C8" i="1"/>
  <c r="C13" i="1" s="1"/>
  <c r="C16" i="1" s="1"/>
  <c r="B8" i="1"/>
  <c r="B13" i="1" l="1"/>
  <c r="B16" i="1" s="1"/>
  <c r="B24" i="1"/>
  <c r="C24" i="1"/>
</calcChain>
</file>

<file path=xl/sharedStrings.xml><?xml version="1.0" encoding="utf-8"?>
<sst xmlns="http://schemas.openxmlformats.org/spreadsheetml/2006/main" count="27" uniqueCount="27">
  <si>
    <t>Fm (N)</t>
  </si>
  <si>
    <t>Fc</t>
  </si>
  <si>
    <t>Cilindro Vertical</t>
  </si>
  <si>
    <t>Cilindro Horizontal</t>
  </si>
  <si>
    <t>Presión (bar)</t>
  </si>
  <si>
    <t>Presión (Pa)</t>
  </si>
  <si>
    <t>Amin (mm^2)</t>
  </si>
  <si>
    <t>Dmin (mm)</t>
  </si>
  <si>
    <t>Diámetro émbolo (D) [mm]</t>
  </si>
  <si>
    <t>Diámetro vástago (d) [mm]</t>
  </si>
  <si>
    <t>Carrera (L) [mm]</t>
  </si>
  <si>
    <t>1. Selección cilindros</t>
  </si>
  <si>
    <t>2. Area mínima</t>
  </si>
  <si>
    <t>3. Diámetro mínimo</t>
  </si>
  <si>
    <t>3. Parámetros normalizados</t>
  </si>
  <si>
    <t>3. Fuerza de avance y retroceso</t>
  </si>
  <si>
    <t>Fuerza de avance (Fa) [N]</t>
  </si>
  <si>
    <t>Fuerza de retroceso (Fr) [N]</t>
  </si>
  <si>
    <t>Cilindro escogido</t>
  </si>
  <si>
    <t>Accesorio Fijacion</t>
  </si>
  <si>
    <t xml:space="preserve">CP96SDB32 - 25 </t>
  </si>
  <si>
    <t>CP96SDB50 - 160</t>
  </si>
  <si>
    <t>NEUMÁTICA</t>
  </si>
  <si>
    <t>Esfuerzo</t>
  </si>
  <si>
    <t>Area</t>
  </si>
  <si>
    <t>Fuerza</t>
  </si>
  <si>
    <t>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</si>
</sst>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</xdr:colOff>
      <xdr:row>5</xdr:row>
      <xdr:rowOff>15240</xdr:rowOff>
    </xdr:from>
    <xdr:ext cx="592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70F4A3D-4EF4-4B9C-A97A-CB00C4E8EC02}"/>
                </a:ext>
              </a:extLst>
            </xdr:cNvPr>
            <xdr:cNvSpPr txBox="1"/>
          </xdr:nvSpPr>
          <xdr:spPr>
            <a:xfrm>
              <a:off x="60960" y="2026920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</m:oMath>
              </a14:m>
              <a:r>
                <a:rPr lang="es-CO" sz="1100"/>
                <a:t> (0,4-,07)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70F4A3D-4EF4-4B9C-A97A-CB00C4E8EC02}"/>
                </a:ext>
              </a:extLst>
            </xdr:cNvPr>
            <xdr:cNvSpPr txBox="1"/>
          </xdr:nvSpPr>
          <xdr:spPr>
            <a:xfrm>
              <a:off x="60960" y="2026920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CO" sz="1100"/>
                <a:t> (0,4-,07)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908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41C755C-BFF8-483F-B6BA-8164E10D3936}"/>
                </a:ext>
              </a:extLst>
            </xdr:cNvPr>
            <xdr:cNvSpPr txBox="1"/>
          </xdr:nvSpPr>
          <xdr:spPr>
            <a:xfrm>
              <a:off x="0" y="2194560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(0,85 −0,9)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41C755C-BFF8-483F-B6BA-8164E10D3936}"/>
                </a:ext>
              </a:extLst>
            </xdr:cNvPr>
            <xdr:cNvSpPr txBox="1"/>
          </xdr:nvSpPr>
          <xdr:spPr>
            <a:xfrm>
              <a:off x="0" y="2194560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(0,85 −0,9)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3</xdr:col>
      <xdr:colOff>701040</xdr:colOff>
      <xdr:row>4</xdr:row>
      <xdr:rowOff>53340</xdr:rowOff>
    </xdr:from>
    <xdr:to>
      <xdr:col>4</xdr:col>
      <xdr:colOff>677315</xdr:colOff>
      <xdr:row>6</xdr:row>
      <xdr:rowOff>152015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273C34-9DA3-4CFF-AD1E-7BF2AFA35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784860"/>
          <a:ext cx="768755" cy="46443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10</xdr:row>
      <xdr:rowOff>53340</xdr:rowOff>
    </xdr:from>
    <xdr:to>
      <xdr:col>5</xdr:col>
      <xdr:colOff>45721</xdr:colOff>
      <xdr:row>12</xdr:row>
      <xdr:rowOff>4154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06A7921-C17F-438C-B69C-4599BDFAE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1" y="1882140"/>
          <a:ext cx="762000" cy="316574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14</xdr:row>
      <xdr:rowOff>45720</xdr:rowOff>
    </xdr:from>
    <xdr:to>
      <xdr:col>5</xdr:col>
      <xdr:colOff>152400</xdr:colOff>
      <xdr:row>16</xdr:row>
      <xdr:rowOff>91825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EDD5CF-D552-4EA1-8909-9F1B45E0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3620" y="2606040"/>
          <a:ext cx="1089660" cy="411865"/>
        </a:xfrm>
        <a:prstGeom prst="rect">
          <a:avLst/>
        </a:prstGeom>
      </xdr:spPr>
    </xdr:pic>
    <xdr:clientData/>
  </xdr:twoCellAnchor>
  <xdr:twoCellAnchor editAs="oneCell">
    <xdr:from>
      <xdr:col>3</xdr:col>
      <xdr:colOff>716280</xdr:colOff>
      <xdr:row>23</xdr:row>
      <xdr:rowOff>7620</xdr:rowOff>
    </xdr:from>
    <xdr:to>
      <xdr:col>5</xdr:col>
      <xdr:colOff>220980</xdr:colOff>
      <xdr:row>25</xdr:row>
      <xdr:rowOff>74329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7134F4-B41E-4814-8BCC-9141D2165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2200" y="4213860"/>
          <a:ext cx="1089660" cy="432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C6F0-43D0-4B3B-9AD1-695B8DBD53F4}">
  <dimension ref="A2:I28"/>
  <sheetViews>
    <sheetView tabSelected="1" topLeftCell="A13" workbookViewId="0">
      <selection activeCell="C22" sqref="C22"/>
    </sheetView>
  </sheetViews>
  <sheetFormatPr baseColWidth="10" defaultRowHeight="15" x14ac:dyDescent="0.25"/>
  <cols>
    <col min="1" max="1" width="27.7109375" customWidth="1"/>
    <col min="2" max="2" width="17.5703125" customWidth="1"/>
    <col min="3" max="3" width="18.28515625" customWidth="1"/>
  </cols>
  <sheetData>
    <row r="2" spans="1:9" x14ac:dyDescent="0.25">
      <c r="B2" s="12" t="s">
        <v>22</v>
      </c>
      <c r="C2" s="12"/>
    </row>
    <row r="3" spans="1:9" x14ac:dyDescent="0.25">
      <c r="B3" s="9" t="s">
        <v>2</v>
      </c>
      <c r="C3" s="3" t="s">
        <v>3</v>
      </c>
    </row>
    <row r="4" spans="1:9" x14ac:dyDescent="0.25">
      <c r="A4" s="4" t="s">
        <v>11</v>
      </c>
      <c r="B4" s="2"/>
      <c r="C4" s="2"/>
    </row>
    <row r="5" spans="1:9" x14ac:dyDescent="0.25">
      <c r="A5" s="1" t="s">
        <v>0</v>
      </c>
      <c r="B5" s="2">
        <v>200</v>
      </c>
      <c r="C5" s="2">
        <v>43</v>
      </c>
    </row>
    <row r="6" spans="1:9" x14ac:dyDescent="0.25">
      <c r="A6" s="1"/>
      <c r="B6" s="2">
        <v>0.7</v>
      </c>
      <c r="C6" s="2">
        <v>0.7</v>
      </c>
    </row>
    <row r="7" spans="1:9" x14ac:dyDescent="0.25">
      <c r="A7" s="1"/>
      <c r="B7" s="2">
        <v>0.87</v>
      </c>
      <c r="C7" s="2">
        <v>0.87</v>
      </c>
      <c r="H7" t="s">
        <v>23</v>
      </c>
      <c r="I7">
        <v>470</v>
      </c>
    </row>
    <row r="8" spans="1:9" x14ac:dyDescent="0.25">
      <c r="A8" s="1" t="s">
        <v>1</v>
      </c>
      <c r="B8" s="10">
        <f>B5/(B6*B7)</f>
        <v>328.40722495894909</v>
      </c>
      <c r="C8" s="10">
        <f>C5/(C6*C7)</f>
        <v>70.607553366174059</v>
      </c>
      <c r="H8" t="s">
        <v>24</v>
      </c>
      <c r="I8">
        <v>182.684</v>
      </c>
    </row>
    <row r="9" spans="1:9" x14ac:dyDescent="0.25">
      <c r="B9" s="8"/>
      <c r="C9" s="8"/>
      <c r="H9" t="s">
        <v>25</v>
      </c>
      <c r="I9">
        <f>I7*I8</f>
        <v>85861.48</v>
      </c>
    </row>
    <row r="10" spans="1:9" x14ac:dyDescent="0.25">
      <c r="A10" s="5" t="s">
        <v>12</v>
      </c>
      <c r="B10" s="2"/>
      <c r="C10" s="2"/>
    </row>
    <row r="11" spans="1:9" x14ac:dyDescent="0.25">
      <c r="A11" s="1" t="s">
        <v>4</v>
      </c>
      <c r="B11" s="2">
        <v>6</v>
      </c>
      <c r="C11" s="2">
        <v>6</v>
      </c>
    </row>
    <row r="12" spans="1:9" x14ac:dyDescent="0.25">
      <c r="A12" s="1" t="s">
        <v>5</v>
      </c>
      <c r="B12" s="2">
        <f>B11*100000</f>
        <v>600000</v>
      </c>
      <c r="C12" s="2">
        <f t="shared" ref="C12" si="0">C11*100000</f>
        <v>600000</v>
      </c>
    </row>
    <row r="13" spans="1:9" x14ac:dyDescent="0.25">
      <c r="A13" s="1" t="s">
        <v>6</v>
      </c>
      <c r="B13" s="10">
        <f>B8/B12*10^6</f>
        <v>547.34537493158189</v>
      </c>
      <c r="C13" s="10">
        <f>C8/C12*10^6</f>
        <v>117.6792556102901</v>
      </c>
    </row>
    <row r="14" spans="1:9" x14ac:dyDescent="0.25">
      <c r="B14" s="8"/>
      <c r="C14" s="8"/>
    </row>
    <row r="15" spans="1:9" x14ac:dyDescent="0.25">
      <c r="A15" s="6" t="s">
        <v>13</v>
      </c>
      <c r="B15" s="8"/>
      <c r="C15" s="8"/>
    </row>
    <row r="16" spans="1:9" x14ac:dyDescent="0.25">
      <c r="A16" s="1" t="s">
        <v>7</v>
      </c>
      <c r="B16" s="10">
        <f>SQRT(4*B13/PI())</f>
        <v>26.398897249521319</v>
      </c>
      <c r="C16" s="10">
        <f>SQRT(4*C13/PI())</f>
        <v>12.240665089692579</v>
      </c>
    </row>
    <row r="17" spans="1:3" x14ac:dyDescent="0.25">
      <c r="B17" s="8"/>
      <c r="C17" s="8"/>
    </row>
    <row r="18" spans="1:3" x14ac:dyDescent="0.25">
      <c r="A18" s="7" t="s">
        <v>14</v>
      </c>
      <c r="B18" s="8"/>
      <c r="C18" s="8"/>
    </row>
    <row r="19" spans="1:3" x14ac:dyDescent="0.25">
      <c r="A19" s="1" t="s">
        <v>8</v>
      </c>
      <c r="B19" s="2">
        <v>32</v>
      </c>
      <c r="C19" s="2">
        <v>40</v>
      </c>
    </row>
    <row r="20" spans="1:3" x14ac:dyDescent="0.25">
      <c r="A20" s="1" t="s">
        <v>9</v>
      </c>
      <c r="B20" s="2">
        <v>12</v>
      </c>
      <c r="C20" s="2">
        <v>16</v>
      </c>
    </row>
    <row r="21" spans="1:3" x14ac:dyDescent="0.25">
      <c r="A21" s="1" t="s">
        <v>10</v>
      </c>
      <c r="B21" s="2">
        <v>50</v>
      </c>
      <c r="C21" s="2">
        <v>80</v>
      </c>
    </row>
    <row r="22" spans="1:3" x14ac:dyDescent="0.25">
      <c r="B22" s="8"/>
      <c r="C22" s="8" t="s">
        <v>26</v>
      </c>
    </row>
    <row r="23" spans="1:3" x14ac:dyDescent="0.25">
      <c r="A23" s="7" t="s">
        <v>15</v>
      </c>
      <c r="B23" s="11"/>
      <c r="C23" s="11"/>
    </row>
    <row r="24" spans="1:3" x14ac:dyDescent="0.25">
      <c r="A24" s="1" t="s">
        <v>16</v>
      </c>
      <c r="B24" s="10">
        <f>(PI()/4)*B12*(B19/10^3)^2</f>
        <v>482.54863159139222</v>
      </c>
      <c r="C24" s="10">
        <f>(PI()/4)*C12*(C19/10^3)^2</f>
        <v>753.9822368615504</v>
      </c>
    </row>
    <row r="25" spans="1:3" x14ac:dyDescent="0.25">
      <c r="A25" s="1" t="s">
        <v>17</v>
      </c>
      <c r="B25" s="10">
        <f>(PI()/4)*B12*((B19/10^3)^2-(B20/10^3)^2)</f>
        <v>414.69023027385265</v>
      </c>
      <c r="C25" s="10">
        <f>(PI()/4)*C12*((C19/10^3)^2-(C20/10^3)^2)</f>
        <v>633.34507896370235</v>
      </c>
    </row>
    <row r="26" spans="1:3" x14ac:dyDescent="0.25">
      <c r="B26" s="8"/>
      <c r="C26" s="8"/>
    </row>
    <row r="27" spans="1:3" x14ac:dyDescent="0.25">
      <c r="A27" s="6" t="s">
        <v>18</v>
      </c>
      <c r="B27" s="2" t="s">
        <v>20</v>
      </c>
      <c r="C27" s="2" t="s">
        <v>21</v>
      </c>
    </row>
    <row r="28" spans="1:3" x14ac:dyDescent="0.25">
      <c r="A28" s="6" t="s">
        <v>19</v>
      </c>
      <c r="B28" s="1"/>
      <c r="C28" s="1"/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Manuel Alejandro Rojas Cubillos</cp:lastModifiedBy>
  <dcterms:created xsi:type="dcterms:W3CDTF">2021-07-09T00:15:41Z</dcterms:created>
  <dcterms:modified xsi:type="dcterms:W3CDTF">2021-08-16T13:48:41Z</dcterms:modified>
</cp:coreProperties>
</file>