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B en %" sheetId="1" r:id="rId4"/>
  </sheets>
  <definedNames/>
  <calcPr/>
</workbook>
</file>

<file path=xl/sharedStrings.xml><?xml version="1.0" encoding="utf-8"?>
<sst xmlns="http://schemas.openxmlformats.org/spreadsheetml/2006/main" count="31" uniqueCount="17">
  <si>
    <t>Rango de medición del sensor</t>
  </si>
  <si>
    <t>Valor Máximo</t>
  </si>
  <si>
    <t>valor mínimo</t>
  </si>
  <si>
    <t>Banda Proporcional</t>
  </si>
  <si>
    <t>%PB</t>
  </si>
  <si>
    <t>%</t>
  </si>
  <si>
    <t>Kp</t>
  </si>
  <si>
    <t>SP</t>
  </si>
  <si>
    <t>CO_ErrorCero</t>
  </si>
  <si>
    <t>CO</t>
  </si>
  <si>
    <t>PV</t>
  </si>
  <si>
    <t>%error</t>
  </si>
  <si>
    <t>SPAN</t>
  </si>
  <si>
    <t>EPP_Factor</t>
  </si>
  <si>
    <t>EPP</t>
  </si>
  <si>
    <t>CO_0%</t>
  </si>
  <si>
    <t>CO_100%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</si>
</sst>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8.0"/>
      <color theme="1"/>
      <name val="Arial"/>
      <scheme val="minor"/>
    </font>
    <font/>
    <font>
      <color theme="1"/>
      <name val="Arial"/>
      <scheme val="minor"/>
    </font>
    <font>
      <b/>
      <sz val="18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  <fill>
      <patternFill patternType="solid">
        <fgColor rgb="FF1C4587"/>
        <bgColor rgb="FF1C4587"/>
      </patternFill>
    </fill>
    <fill>
      <patternFill patternType="solid">
        <fgColor rgb="FF990000"/>
        <bgColor rgb="FF990000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readingOrder="0"/>
    </xf>
    <xf borderId="3" fillId="3" fontId="1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/>
    </xf>
    <xf borderId="1" fillId="5" fontId="4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horizontal="center" readingOrder="0"/>
    </xf>
    <xf borderId="3" fillId="7" fontId="4" numFmtId="0" xfId="0" applyAlignment="1" applyBorder="1" applyFill="1" applyFont="1">
      <alignment horizontal="center" readingOrder="0"/>
    </xf>
    <xf borderId="3" fillId="8" fontId="4" numFmtId="0" xfId="0" applyAlignment="1" applyBorder="1" applyFill="1" applyFont="1">
      <alignment horizontal="center"/>
    </xf>
    <xf borderId="0" fillId="0" fontId="4" numFmtId="0" xfId="0" applyAlignment="1" applyFont="1">
      <alignment readingOrder="0"/>
    </xf>
    <xf borderId="3" fillId="9" fontId="1" numFmtId="0" xfId="0" applyAlignment="1" applyBorder="1" applyFill="1" applyFont="1">
      <alignment horizontal="center" readingOrder="0"/>
    </xf>
    <xf borderId="3" fillId="10" fontId="1" numFmtId="0" xfId="0" applyAlignment="1" applyBorder="1" applyFill="1" applyFont="1">
      <alignment horizontal="center" readingOrder="0"/>
    </xf>
    <xf borderId="4" fillId="11" fontId="4" numFmtId="0" xfId="0" applyAlignment="1" applyBorder="1" applyFill="1" applyFont="1">
      <alignment horizontal="center" readingOrder="0"/>
    </xf>
    <xf borderId="4" fillId="12" fontId="4" numFmtId="0" xfId="0" applyAlignment="1" applyBorder="1" applyFill="1" applyFont="1">
      <alignment horizontal="center" readingOrder="0"/>
    </xf>
    <xf borderId="4" fillId="13" fontId="4" numFmtId="0" xfId="0" applyAlignment="1" applyBorder="1" applyFill="1" applyFont="1">
      <alignment horizontal="center" readingOrder="0"/>
    </xf>
    <xf borderId="0" fillId="0" fontId="3" numFmtId="9" xfId="0" applyAlignment="1" applyFont="1" applyNumberFormat="1">
      <alignment readingOrder="0"/>
    </xf>
    <xf borderId="4" fillId="14" fontId="4" numFmtId="9" xfId="0" applyAlignment="1" applyBorder="1" applyFill="1" applyFont="1" applyNumberFormat="1">
      <alignment horizontal="center" readingOrder="0"/>
    </xf>
    <xf borderId="4" fillId="15" fontId="4" numFmtId="0" xfId="0" applyAlignment="1" applyBorder="1" applyFill="1" applyFont="1">
      <alignment horizontal="center"/>
    </xf>
    <xf borderId="4" fillId="16" fontId="4" numFmtId="0" xfId="0" applyAlignment="1" applyBorder="1" applyFill="1" applyFont="1">
      <alignment horizontal="center"/>
    </xf>
    <xf borderId="5" fillId="17" fontId="4" numFmtId="9" xfId="0" applyAlignment="1" applyBorder="1" applyFill="1" applyFont="1" applyNumberFormat="1">
      <alignment horizontal="center" readingOrder="0"/>
    </xf>
    <xf borderId="6" fillId="17" fontId="4" numFmtId="9" xfId="0" applyAlignment="1" applyBorder="1" applyFont="1" applyNumberForma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'PB en %'!$F$8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'PB en %'!$G$9:$G$21</c:f>
            </c:strRef>
          </c:cat>
          <c:val>
            <c:numRef>
              <c:f>'PB en %'!$F$9:$F$21</c:f>
              <c:numCache/>
            </c:numRef>
          </c:val>
          <c:smooth val="0"/>
        </c:ser>
        <c:axId val="435146628"/>
        <c:axId val="1189004150"/>
      </c:lineChart>
      <c:catAx>
        <c:axId val="435146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004150"/>
      </c:catAx>
      <c:valAx>
        <c:axId val="1189004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146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104775</xdr:rowOff>
    </xdr:from>
    <xdr:ext cx="6638925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30.5"/>
    <col customWidth="1" min="7" max="7" width="16.38"/>
  </cols>
  <sheetData>
    <row r="1">
      <c r="C1" s="1" t="s">
        <v>0</v>
      </c>
      <c r="D1" s="2"/>
      <c r="E1" s="3"/>
    </row>
    <row r="2">
      <c r="C2" s="4" t="s">
        <v>1</v>
      </c>
      <c r="D2" s="5">
        <v>100.0</v>
      </c>
    </row>
    <row r="3">
      <c r="C3" s="4" t="s">
        <v>2</v>
      </c>
      <c r="D3" s="5">
        <v>20.0</v>
      </c>
    </row>
    <row r="4">
      <c r="F4" s="6" t="s">
        <v>3</v>
      </c>
      <c r="G4" s="2"/>
    </row>
    <row r="5">
      <c r="C5" s="7"/>
      <c r="D5" s="2"/>
      <c r="F5" s="8" t="s">
        <v>4</v>
      </c>
      <c r="G5" s="9">
        <f>D17-D16</f>
        <v>10</v>
      </c>
      <c r="H5" s="10" t="s">
        <v>5</v>
      </c>
    </row>
    <row r="6">
      <c r="C6" s="11" t="s">
        <v>6</v>
      </c>
      <c r="D6" s="12">
        <v>10.0</v>
      </c>
    </row>
    <row r="7">
      <c r="C7" s="11" t="s">
        <v>7</v>
      </c>
      <c r="D7" s="12">
        <v>60.0</v>
      </c>
    </row>
    <row r="8">
      <c r="C8" s="11" t="s">
        <v>8</v>
      </c>
      <c r="D8" s="12">
        <v>50.0</v>
      </c>
      <c r="E8" s="10" t="s">
        <v>5</v>
      </c>
      <c r="F8" s="13" t="s">
        <v>9</v>
      </c>
      <c r="G8" s="14" t="s">
        <v>10</v>
      </c>
      <c r="H8" s="15" t="s">
        <v>11</v>
      </c>
    </row>
    <row r="9">
      <c r="E9" s="16">
        <v>0.0</v>
      </c>
      <c r="F9" s="17">
        <v>0.0</v>
      </c>
      <c r="G9" s="18">
        <f t="shared" ref="G9:G21" si="1">$D$7+(((100-(E9*100))-$D$8)/($D$13*$D$6))</f>
        <v>64</v>
      </c>
      <c r="H9" s="19">
        <f t="shared" ref="H9:H21" si="2">((100-(F9*100))-$D$8)/$D$6</f>
        <v>5</v>
      </c>
      <c r="I9" s="10" t="s">
        <v>5</v>
      </c>
    </row>
    <row r="10">
      <c r="E10" s="16">
        <v>0.1</v>
      </c>
      <c r="F10" s="20">
        <v>0.1</v>
      </c>
      <c r="G10" s="18">
        <f t="shared" si="1"/>
        <v>63.2</v>
      </c>
      <c r="H10" s="19">
        <f t="shared" si="2"/>
        <v>4</v>
      </c>
      <c r="I10" s="10" t="s">
        <v>5</v>
      </c>
    </row>
    <row r="11">
      <c r="E11" s="16">
        <v>0.2</v>
      </c>
      <c r="F11" s="21">
        <v>0.2</v>
      </c>
      <c r="G11" s="18">
        <f t="shared" si="1"/>
        <v>62.4</v>
      </c>
      <c r="H11" s="19">
        <f t="shared" si="2"/>
        <v>3</v>
      </c>
      <c r="I11" s="10" t="s">
        <v>5</v>
      </c>
    </row>
    <row r="12">
      <c r="C12" s="3" t="s">
        <v>12</v>
      </c>
      <c r="D12" s="22">
        <f>D2-D3</f>
        <v>80</v>
      </c>
      <c r="E12" s="16">
        <v>0.25</v>
      </c>
      <c r="F12" s="17">
        <v>0.25</v>
      </c>
      <c r="G12" s="18">
        <f t="shared" si="1"/>
        <v>62</v>
      </c>
      <c r="H12" s="19">
        <f t="shared" si="2"/>
        <v>2.5</v>
      </c>
      <c r="I12" s="10" t="s">
        <v>5</v>
      </c>
    </row>
    <row r="13">
      <c r="C13" s="3" t="s">
        <v>13</v>
      </c>
      <c r="D13" s="22">
        <f>100/D12</f>
        <v>1.25</v>
      </c>
      <c r="E13" s="16">
        <v>0.3</v>
      </c>
      <c r="F13" s="20">
        <v>0.3</v>
      </c>
      <c r="G13" s="18">
        <f t="shared" si="1"/>
        <v>61.6</v>
      </c>
      <c r="H13" s="19">
        <f t="shared" si="2"/>
        <v>2</v>
      </c>
      <c r="I13" s="10" t="s">
        <v>5</v>
      </c>
    </row>
    <row r="14">
      <c r="E14" s="16">
        <v>0.4</v>
      </c>
      <c r="F14" s="21">
        <v>0.4</v>
      </c>
      <c r="G14" s="18">
        <f t="shared" si="1"/>
        <v>60.8</v>
      </c>
      <c r="H14" s="19">
        <f t="shared" si="2"/>
        <v>1</v>
      </c>
      <c r="I14" s="10" t="s">
        <v>5</v>
      </c>
    </row>
    <row r="15">
      <c r="D15" s="3" t="s">
        <v>14</v>
      </c>
      <c r="E15" s="16">
        <v>0.5</v>
      </c>
      <c r="F15" s="17">
        <v>0.5</v>
      </c>
      <c r="G15" s="18">
        <f t="shared" si="1"/>
        <v>60</v>
      </c>
      <c r="H15" s="19">
        <f t="shared" si="2"/>
        <v>0</v>
      </c>
      <c r="I15" s="10" t="s">
        <v>5</v>
      </c>
    </row>
    <row r="16">
      <c r="C16" s="3" t="s">
        <v>15</v>
      </c>
      <c r="D16" s="22">
        <f>(0-D8)/D6</f>
        <v>-5</v>
      </c>
      <c r="E16" s="16">
        <v>0.6</v>
      </c>
      <c r="F16" s="20">
        <v>0.6</v>
      </c>
      <c r="G16" s="18">
        <f t="shared" si="1"/>
        <v>59.2</v>
      </c>
      <c r="H16" s="19">
        <f t="shared" si="2"/>
        <v>-1</v>
      </c>
      <c r="I16" s="10" t="s">
        <v>5</v>
      </c>
    </row>
    <row r="17">
      <c r="C17" s="3" t="s">
        <v>16</v>
      </c>
      <c r="D17" s="22">
        <f>(100-D8)/D6</f>
        <v>5</v>
      </c>
      <c r="E17" s="16">
        <v>0.7</v>
      </c>
      <c r="F17" s="21">
        <v>0.7</v>
      </c>
      <c r="G17" s="18">
        <f t="shared" si="1"/>
        <v>58.4</v>
      </c>
      <c r="H17" s="19">
        <f t="shared" si="2"/>
        <v>-2</v>
      </c>
      <c r="I17" s="10" t="s">
        <v>5</v>
      </c>
    </row>
    <row r="18">
      <c r="E18" s="16">
        <v>0.75</v>
      </c>
      <c r="F18" s="17">
        <v>0.75</v>
      </c>
      <c r="G18" s="18">
        <f t="shared" si="1"/>
        <v>58</v>
      </c>
      <c r="H18" s="19">
        <f t="shared" si="2"/>
        <v>-2.5</v>
      </c>
      <c r="I18" s="10" t="s">
        <v>5</v>
      </c>
    </row>
    <row r="19">
      <c r="E19" s="16">
        <v>0.8</v>
      </c>
      <c r="F19" s="20">
        <v>0.8</v>
      </c>
      <c r="G19" s="18">
        <f t="shared" si="1"/>
        <v>57.6</v>
      </c>
      <c r="H19" s="19">
        <f t="shared" si="2"/>
        <v>-3</v>
      </c>
      <c r="I19" s="10" t="s">
        <v>5</v>
      </c>
    </row>
    <row r="20">
      <c r="E20" s="16">
        <v>0.9</v>
      </c>
      <c r="F20" s="21">
        <v>0.9</v>
      </c>
      <c r="G20" s="18">
        <f t="shared" si="1"/>
        <v>56.8</v>
      </c>
      <c r="H20" s="19">
        <f t="shared" si="2"/>
        <v>-4</v>
      </c>
      <c r="I20" s="10" t="s">
        <v>5</v>
      </c>
    </row>
    <row r="21">
      <c r="E21" s="16">
        <v>1.0</v>
      </c>
      <c r="F21" s="17">
        <v>1.0</v>
      </c>
      <c r="G21" s="18">
        <f t="shared" si="1"/>
        <v>56</v>
      </c>
      <c r="H21" s="19">
        <f t="shared" si="2"/>
        <v>-5</v>
      </c>
      <c r="I21" s="10" t="s">
        <v>5</v>
      </c>
    </row>
  </sheetData>
  <mergeCells count="3">
    <mergeCell ref="C1:D1"/>
    <mergeCell ref="F4:G4"/>
    <mergeCell ref="C5:D5"/>
  </mergeCells>
  <dataValidations>
    <dataValidation type="custom" allowBlank="1" showDropDown="1" showInputMessage="1" showErrorMessage="1" prompt="El valor del SP debe estar dentro del rango de medición del sensor" sqref="D7">
      <formula1>AND(GTE($D$7,$D$3),LTE($D$7,$D$2))</formula1>
    </dataValidation>
    <dataValidation type="decimal" allowBlank="1" showDropDown="1" showInputMessage="1" showErrorMessage="1" prompt="Valor de 0 a 100 (porcentaje)" sqref="D8">
      <formula1>0.0</formula1>
      <formula2>100.0</formula2>
    </dataValidation>
    <dataValidation type="decimal" operator="greaterThan" allowBlank="1" showDropDown="1" showInputMessage="1" showErrorMessage="1" prompt="La ganancia Kp debe ser positiva" sqref="D6">
      <formula1>0.0</formula1>
    </dataValidation>
    <dataValidation type="custom" allowBlank="1" showDropDown="1" showInputMessage="1" showErrorMessage="1" prompt="El valor mínimo del rango de medición debe ser menor que el valor del rango máximo de medición." sqref="D3">
      <formula1>LT($D$3,$D$2)</formula1>
    </dataValidation>
    <dataValidation type="custom" allowBlank="1" showDropDown="1" showInputMessage="1" showErrorMessage="1" prompt="El valor máximo del rango de medición debe ser mayor que el valor del rango mínimo de medición." sqref="D2">
      <formula1>GT($D$2,D$3)</formula1>
    </dataValidation>
  </dataValidations>
  <drawing r:id="rId1"/>
</worksheet>
</file>