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200" yWindow="45" windowWidth="21600" windowHeight="11235" tabRatio="600" firstSheet="0" activeTab="0" autoFilterDateGrouping="1"/>
  </bookViews>
  <sheets>
    <sheet name="Wafer" sheetId="1" state="visible" r:id="rId1"/>
  </sheets>
  <definedNames>
    <definedName name="_xlnm.Print_Area" localSheetId="0">'Wafer'!$A$1:$Y$42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1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1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0"/>
      <sz val="11"/>
      <scheme val="minor"/>
    </font>
    <font>
      <name val="Arial Black"/>
      <family val="2"/>
      <sz val="18"/>
    </font>
    <font>
      <name val="Arial Black"/>
      <family val="2"/>
      <color theme="1"/>
      <sz val="18"/>
    </font>
    <font>
      <name val="Calibri"/>
      <family val="2"/>
      <color theme="1"/>
      <sz val="8"/>
      <scheme val="minor"/>
    </font>
    <font>
      <name val="Calibri"/>
      <family val="2"/>
      <color theme="0" tint="-0.249977111117893"/>
      <sz val="11"/>
      <scheme val="minor"/>
    </font>
    <font>
      <name val="Calibri"/>
      <family val="2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164" fontId="3" fillId="3" borderId="0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/>
    </xf>
    <xf numFmtId="2" fontId="3" fillId="0" borderId="5" applyAlignment="1" pivotButton="0" quotePrefix="0" xfId="0">
      <alignment horizontal="center" vertical="center"/>
    </xf>
    <xf numFmtId="164" fontId="4" fillId="0" borderId="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top"/>
    </xf>
    <xf numFmtId="0" fontId="2" fillId="3" borderId="0" applyAlignment="1" pivotButton="0" quotePrefix="0" xfId="0">
      <alignment vertical="top"/>
    </xf>
    <xf numFmtId="0" fontId="6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 wrapText="1"/>
    </xf>
    <xf numFmtId="0" fontId="7" fillId="3" borderId="0" applyAlignment="1" pivotButton="0" quotePrefix="0" xfId="0">
      <alignment vertical="center" wrapText="1"/>
    </xf>
    <xf numFmtId="164" fontId="0" fillId="0" borderId="0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right"/>
    </xf>
    <xf numFmtId="0" fontId="11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164" fontId="6" fillId="3" borderId="0" applyAlignment="1" pivotButton="0" quotePrefix="0" xfId="0">
      <alignment horizontal="right" vertical="center"/>
    </xf>
    <xf numFmtId="164" fontId="7" fillId="3" borderId="0" applyAlignment="1" pivotButton="0" quotePrefix="0" xfId="0">
      <alignment horizontal="right" vertical="center"/>
    </xf>
    <xf numFmtId="0" fontId="12" fillId="4" borderId="11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/>
    </xf>
    <xf numFmtId="0" fontId="7" fillId="3" borderId="11" applyAlignment="1" pivotButton="0" quotePrefix="0" xfId="0">
      <alignment horizontal="center" vertical="center"/>
    </xf>
    <xf numFmtId="164" fontId="0" fillId="0" borderId="10" pivotButton="0" quotePrefix="0" xfId="0"/>
    <xf numFmtId="164" fontId="9" fillId="0" borderId="0" pivotButton="0" quotePrefix="0" xfId="0"/>
    <xf numFmtId="164" fontId="9" fillId="0" borderId="10" pivotButton="0" quotePrefix="0" xfId="0"/>
    <xf numFmtId="2" fontId="3" fillId="0" borderId="12" applyAlignment="1" pivotButton="0" quotePrefix="0" xfId="0">
      <alignment horizontal="center" vertical="center"/>
    </xf>
    <xf numFmtId="164" fontId="4" fillId="0" borderId="13" applyAlignment="1" pivotButton="0" quotePrefix="0" xfId="0">
      <alignment horizontal="center" vertical="center"/>
    </xf>
    <xf numFmtId="2" fontId="3" fillId="0" borderId="14" applyAlignment="1" pivotButton="0" quotePrefix="0" xfId="0">
      <alignment horizontal="center" vertical="center"/>
    </xf>
    <xf numFmtId="2" fontId="3" fillId="0" borderId="15" applyAlignment="1" pivotButton="0" quotePrefix="0" xfId="0">
      <alignment horizontal="center" vertical="center"/>
    </xf>
    <xf numFmtId="2" fontId="3" fillId="0" borderId="16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18" applyAlignment="1" pivotButton="0" quotePrefix="0" xfId="0">
      <alignment horizontal="center" vertical="center"/>
    </xf>
    <xf numFmtId="0" fontId="13" fillId="0" borderId="0" pivotButton="0" quotePrefix="0" xfId="0"/>
    <xf numFmtId="164" fontId="3" fillId="0" borderId="0" applyAlignment="1" pivotButton="0" quotePrefix="0" xfId="0">
      <alignment horizontal="center" vertical="center"/>
    </xf>
    <xf numFmtId="2" fontId="3" fillId="0" borderId="25" applyAlignment="1" pivotButton="0" quotePrefix="0" xfId="0">
      <alignment horizontal="center" vertical="center"/>
    </xf>
    <xf numFmtId="2" fontId="3" fillId="0" borderId="26" applyAlignment="1" pivotButton="0" quotePrefix="0" xfId="0">
      <alignment horizontal="center" vertical="center"/>
    </xf>
    <xf numFmtId="2" fontId="3" fillId="0" borderId="27" applyAlignment="1" pivotButton="0" quotePrefix="0" xfId="0">
      <alignment horizontal="center" vertical="center"/>
    </xf>
    <xf numFmtId="164" fontId="4" fillId="7" borderId="3" applyAlignment="1" pivotButton="0" quotePrefix="0" xfId="0">
      <alignment horizontal="center" vertical="center"/>
    </xf>
    <xf numFmtId="49" fontId="0" fillId="4" borderId="0" pivotButton="0" quotePrefix="0" xfId="0"/>
    <xf numFmtId="14" fontId="16" fillId="4" borderId="0" pivotButton="0" quotePrefix="0" xfId="0"/>
    <xf numFmtId="0" fontId="11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165" fontId="0" fillId="0" borderId="0" pivotButton="0" quotePrefix="0" xfId="0"/>
    <xf numFmtId="1" fontId="0" fillId="0" borderId="0" applyAlignment="1" pivotButton="0" quotePrefix="0" xfId="0">
      <alignment horizontal="center"/>
    </xf>
    <xf numFmtId="0" fontId="18" fillId="0" borderId="0" pivotButton="0" quotePrefix="0" xfId="0"/>
    <xf numFmtId="0" fontId="2" fillId="2" borderId="0" applyAlignment="1" pivotButton="0" quotePrefix="0" xfId="0">
      <alignment horizontal="center"/>
    </xf>
    <xf numFmtId="164" fontId="4" fillId="0" borderId="20" applyAlignment="1" pivotButton="0" quotePrefix="0" xfId="0">
      <alignment horizontal="center" vertical="center"/>
    </xf>
    <xf numFmtId="164" fontId="4" fillId="0" borderId="23" applyAlignment="1" pivotButton="0" quotePrefix="0" xfId="0">
      <alignment horizontal="center" vertical="center"/>
    </xf>
    <xf numFmtId="164" fontId="4" fillId="0" borderId="9" applyAlignment="1" pivotButton="0" quotePrefix="0" xfId="0">
      <alignment horizontal="center" vertical="center"/>
    </xf>
    <xf numFmtId="164" fontId="4" fillId="0" borderId="24" applyAlignment="1" pivotButton="0" quotePrefix="0" xfId="0">
      <alignment horizontal="center" vertical="center"/>
    </xf>
    <xf numFmtId="0" fontId="15" fillId="0" borderId="21" applyAlignment="1" pivotButton="0" quotePrefix="0" xfId="0">
      <alignment horizontal="center"/>
    </xf>
    <xf numFmtId="0" fontId="14" fillId="0" borderId="0" applyAlignment="1" pivotButton="0" quotePrefix="0" xfId="0">
      <alignment horizontal="right"/>
    </xf>
    <xf numFmtId="164" fontId="4" fillId="0" borderId="2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4" fontId="4" fillId="0" borderId="6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 wrapText="1" indent="5"/>
    </xf>
    <xf numFmtId="0" fontId="2" fillId="3" borderId="0" applyAlignment="1" pivotButton="0" quotePrefix="0" xfId="0">
      <alignment horizontal="left" vertical="center" indent="5"/>
    </xf>
    <xf numFmtId="0" fontId="8" fillId="3" borderId="9" applyAlignment="1" pivotButton="0" quotePrefix="0" xfId="0">
      <alignment horizontal="center" vertical="center" textRotation="90"/>
    </xf>
    <xf numFmtId="0" fontId="14" fillId="0" borderId="0" applyAlignment="1" pivotButton="0" quotePrefix="0" xfId="0">
      <alignment horizontal="left"/>
    </xf>
    <xf numFmtId="0" fontId="15" fillId="0" borderId="19" applyAlignment="1" pivotButton="0" quotePrefix="0" xfId="0">
      <alignment horizontal="right" vertical="center" textRotation="90"/>
    </xf>
    <xf numFmtId="0" fontId="15" fillId="0" borderId="9" applyAlignment="1" pivotButton="0" quotePrefix="0" xfId="0">
      <alignment horizontal="left" vertical="center" textRotation="180"/>
    </xf>
    <xf numFmtId="0" fontId="14" fillId="0" borderId="0" applyAlignment="1" pivotButton="0" quotePrefix="0" xfId="0">
      <alignment horizontal="right" vertical="top"/>
    </xf>
    <xf numFmtId="0" fontId="14" fillId="0" borderId="0" applyAlignment="1" pivotButton="0" quotePrefix="0" xfId="0">
      <alignment horizontal="left" vertical="top"/>
    </xf>
    <xf numFmtId="0" fontId="15" fillId="0" borderId="22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21" pivotButton="0" quotePrefix="0" xfId="0"/>
    <xf numFmtId="0" fontId="0" fillId="0" borderId="4" pivotButton="0" quotePrefix="0" xfId="0"/>
    <xf numFmtId="0" fontId="0" fillId="0" borderId="6" pivotButton="0" quotePrefix="0" xfId="0"/>
    <xf numFmtId="164" fontId="4" fillId="0" borderId="28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4" pivotButton="0" quotePrefix="0" xfId="0"/>
    <xf numFmtId="0" fontId="0" fillId="0" borderId="19" pivotButton="0" quotePrefix="0" xfId="0"/>
    <xf numFmtId="0" fontId="0" fillId="0" borderId="22" pivotButton="0" quotePrefix="0" xfId="0"/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"/>
        </patternFill>
      </fill>
    </dxf>
    <dxf>
      <fill>
        <patternFill>
          <bgColor theme="5" tint="0.7999816888943144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"/>
        </patternFill>
      </fill>
    </dxf>
    <dxf>
      <fill>
        <patternFill>
          <bgColor rgb="FF92D050"/>
        </patternFill>
      </fill>
    </dxf>
    <dxf>
      <fill>
        <patternFill>
          <bgColor theme="7" tint="0.7999816888943144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Y140"/>
  <sheetViews>
    <sheetView tabSelected="1" zoomScale="80" zoomScaleNormal="80" workbookViewId="0">
      <selection activeCell="J4" sqref="J4"/>
    </sheetView>
  </sheetViews>
  <sheetFormatPr baseColWidth="8" defaultColWidth="9.140625" defaultRowHeight="15"/>
  <cols>
    <col width="9.28515625" customWidth="1" min="3" max="3"/>
    <col width="8.42578125" customWidth="1" min="5" max="5"/>
    <col width="8.85546875" customWidth="1" min="8" max="8"/>
    <col width="2.7109375" customWidth="1" min="12" max="13"/>
    <col width="6.85546875" customWidth="1" min="14" max="14"/>
    <col width="8.85546875" customWidth="1" min="17" max="17"/>
    <col width="8.85546875" customWidth="1" min="19" max="19"/>
    <col width="8.85546875" customWidth="1" min="24" max="24"/>
    <col width="6.85546875" customWidth="1" min="25" max="25"/>
  </cols>
  <sheetData>
    <row r="1" ht="18.75" customHeight="1">
      <c r="A1" s="1" t="n"/>
      <c r="B1" s="56" t="inlineStr">
        <is>
          <t>BiTRAN Wafer Yield Map</t>
        </is>
      </c>
      <c r="G1" s="1" t="n"/>
      <c r="H1" s="1" t="n"/>
      <c r="I1" s="2" t="n"/>
      <c r="J1" s="2" t="n"/>
      <c r="K1" s="2" t="n"/>
    </row>
    <row r="2">
      <c r="A2" s="3" t="n"/>
      <c r="B2" s="4" t="inlineStr">
        <is>
          <t>Lot</t>
        </is>
      </c>
      <c r="C2" s="3" t="inlineStr">
        <is>
          <t>93403</t>
        </is>
      </c>
      <c r="D2" s="4" t="inlineStr">
        <is>
          <t>Wafer #</t>
        </is>
      </c>
      <c r="E2" s="47" t="inlineStr">
        <is>
          <t>05</t>
        </is>
      </c>
      <c r="F2" s="3" t="n"/>
      <c r="G2" s="4" t="inlineStr">
        <is>
          <t>Fab</t>
        </is>
      </c>
      <c r="H2" s="3" t="n"/>
      <c r="I2" s="2" t="n"/>
      <c r="J2" s="2" t="n"/>
      <c r="K2" s="2" t="n"/>
    </row>
    <row r="3">
      <c r="A3" s="3" t="n"/>
      <c r="B3" s="4" t="inlineStr">
        <is>
          <t>Test condition</t>
        </is>
      </c>
      <c r="C3" s="3" t="n"/>
      <c r="D3" s="3" t="inlineStr">
        <is>
          <t>reverse BV at 1mA for surface diode Unit (V)</t>
        </is>
      </c>
      <c r="E3" s="3" t="n"/>
      <c r="F3" s="3" t="n"/>
      <c r="G3" s="3" t="n"/>
      <c r="H3" s="3" t="n"/>
      <c r="I3" s="2" t="n"/>
      <c r="J3" s="2" t="n"/>
      <c r="K3" s="2" t="n"/>
    </row>
    <row r="4">
      <c r="A4" s="3" t="n"/>
      <c r="B4" s="4" t="inlineStr">
        <is>
          <t>Test Date</t>
        </is>
      </c>
      <c r="C4" s="48" t="inlineStr">
        <is>
          <t>08/22/2024</t>
        </is>
      </c>
      <c r="D4" s="4" t="inlineStr">
        <is>
          <t>Test Engineer</t>
        </is>
      </c>
      <c r="E4" s="3" t="n"/>
      <c r="F4" s="3" t="n"/>
      <c r="G4" s="3" t="n"/>
      <c r="H4" s="3" t="n"/>
      <c r="I4" s="2" t="n"/>
      <c r="J4" s="2" t="n"/>
      <c r="K4" s="2" t="n"/>
    </row>
    <row r="5" ht="27.75" customHeight="1" thickBo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R5" s="61" t="n"/>
      <c r="S5" s="76" t="n"/>
      <c r="T5" s="76" t="n"/>
      <c r="U5" s="76" t="n"/>
    </row>
    <row r="6" ht="16.5" customHeight="1" thickBot="1">
      <c r="A6" s="5" t="n"/>
      <c r="B6" s="5" t="n"/>
      <c r="C6" s="6" t="n">
        <v>62.237739563</v>
      </c>
      <c r="D6" s="38" t="n">
        <v>64.06624603269999</v>
      </c>
      <c r="E6" s="6" t="n">
        <v>65.86218261720001</v>
      </c>
      <c r="F6" s="6" t="n">
        <v>67.0481719971</v>
      </c>
      <c r="G6" s="34" t="n">
        <v>64.5866851807</v>
      </c>
      <c r="H6" s="6" t="n">
        <v>63.6484375</v>
      </c>
      <c r="I6" s="5" t="n"/>
      <c r="J6" s="5" t="n"/>
      <c r="K6" s="2" t="n"/>
      <c r="O6" s="62" t="n"/>
      <c r="P6" s="42" t="n"/>
      <c r="Q6" s="57" t="inlineStr">
        <is>
          <t>Die 1</t>
        </is>
      </c>
      <c r="R6" s="57" t="inlineStr">
        <is>
          <t>Die 2</t>
        </is>
      </c>
      <c r="S6" s="57" t="inlineStr">
        <is>
          <t>Die 3</t>
        </is>
      </c>
      <c r="T6" s="57" t="inlineStr">
        <is>
          <t>Die 4</t>
        </is>
      </c>
      <c r="U6" s="57" t="inlineStr">
        <is>
          <t>Die 5</t>
        </is>
      </c>
      <c r="V6" s="57" t="inlineStr">
        <is>
          <t>Die 6</t>
        </is>
      </c>
      <c r="W6" s="42" t="n"/>
      <c r="X6" s="69" t="n"/>
    </row>
    <row r="7" ht="16.5" customHeight="1" thickBot="1">
      <c r="A7" s="5" t="n"/>
      <c r="B7" s="5" t="n"/>
      <c r="C7" s="7" t="inlineStr">
        <is>
          <t>Die 24</t>
        </is>
      </c>
      <c r="D7" s="9" t="inlineStr">
        <is>
          <t>Die 34</t>
        </is>
      </c>
      <c r="E7" s="7" t="inlineStr">
        <is>
          <t>Die 44</t>
        </is>
      </c>
      <c r="F7" s="7" t="inlineStr">
        <is>
          <t>Die 54</t>
        </is>
      </c>
      <c r="G7" s="35" t="inlineStr">
        <is>
          <t>Die 64</t>
        </is>
      </c>
      <c r="H7" s="7" t="inlineStr">
        <is>
          <t>Die 74</t>
        </is>
      </c>
      <c r="I7" s="5" t="n"/>
      <c r="J7" s="5" t="n"/>
      <c r="K7" s="2" t="n"/>
      <c r="P7" s="42" t="n"/>
      <c r="Q7" s="77" t="n"/>
      <c r="R7" s="77" t="n"/>
      <c r="S7" s="77" t="n"/>
      <c r="T7" s="77" t="n"/>
      <c r="U7" s="77" t="n"/>
      <c r="V7" s="77" t="n"/>
      <c r="W7" s="42" t="n"/>
    </row>
    <row r="8" ht="16.5" customHeight="1" thickBot="1">
      <c r="A8" s="5" t="n"/>
      <c r="B8" s="5" t="n"/>
      <c r="C8" s="10" t="n">
        <v>17.5518035889</v>
      </c>
      <c r="D8" s="39" t="n">
        <v>47.3110656738</v>
      </c>
      <c r="E8" s="8" t="n">
        <v>48.0026016235</v>
      </c>
      <c r="F8" s="8" t="n">
        <v>49.1122970581</v>
      </c>
      <c r="G8" s="36" t="n">
        <v>51.4785308838</v>
      </c>
      <c r="H8" s="8" t="n">
        <v>53.5181274414</v>
      </c>
      <c r="I8" s="5" t="n"/>
      <c r="J8" s="5" t="n"/>
      <c r="K8" s="2" t="n"/>
      <c r="P8" s="42" t="n"/>
      <c r="Q8" s="78" t="n"/>
      <c r="R8" s="78" t="n"/>
      <c r="S8" s="78" t="n"/>
      <c r="T8" s="78" t="n"/>
      <c r="U8" s="78" t="n"/>
      <c r="V8" s="78" t="n"/>
      <c r="W8" s="42" t="n"/>
    </row>
    <row r="9" ht="16.5" customHeight="1" thickBot="1">
      <c r="A9" s="5" t="n"/>
      <c r="B9" s="6" t="n">
        <v>62.9818687439</v>
      </c>
      <c r="C9" s="6" t="n">
        <v>67.9310760498</v>
      </c>
      <c r="D9" s="38" t="n">
        <v>72.3000030518</v>
      </c>
      <c r="E9" s="6" t="n">
        <v>72.1474609375</v>
      </c>
      <c r="F9" s="6" t="n">
        <v>0.135564804077</v>
      </c>
      <c r="G9" s="34" t="n">
        <v>71.5240020752</v>
      </c>
      <c r="H9" s="6" t="n">
        <v>69.1175460815</v>
      </c>
      <c r="I9" s="6" t="n">
        <v>67.74919128419999</v>
      </c>
      <c r="J9" s="5" t="n"/>
      <c r="K9" s="2" t="n"/>
      <c r="O9" s="42" t="n"/>
      <c r="P9" s="79" t="inlineStr">
        <is>
          <t>Die 7</t>
        </is>
      </c>
      <c r="Q9" s="57" t="inlineStr">
        <is>
          <t>Die 8</t>
        </is>
      </c>
      <c r="R9" s="57" t="inlineStr">
        <is>
          <t>Die 9</t>
        </is>
      </c>
      <c r="S9" s="57" t="inlineStr">
        <is>
          <t>Die 10</t>
        </is>
      </c>
      <c r="T9" s="57" t="inlineStr">
        <is>
          <t>Die 11</t>
        </is>
      </c>
      <c r="U9" s="57" t="inlineStr">
        <is>
          <t>Die 12</t>
        </is>
      </c>
      <c r="V9" s="57" t="inlineStr">
        <is>
          <t>Die 13</t>
        </is>
      </c>
      <c r="W9" s="57" t="inlineStr">
        <is>
          <t>Die 14</t>
        </is>
      </c>
      <c r="X9" s="42" t="n"/>
    </row>
    <row r="10" ht="16.5" customHeight="1" thickBot="1">
      <c r="A10" s="5" t="n"/>
      <c r="B10" s="7" t="inlineStr">
        <is>
          <t>Die 14</t>
        </is>
      </c>
      <c r="C10" s="7" t="inlineStr">
        <is>
          <t>Die 23</t>
        </is>
      </c>
      <c r="D10" s="9" t="inlineStr">
        <is>
          <t>Die 33</t>
        </is>
      </c>
      <c r="E10" s="7" t="inlineStr">
        <is>
          <t>Die 43</t>
        </is>
      </c>
      <c r="F10" s="7" t="inlineStr">
        <is>
          <t>Die 53</t>
        </is>
      </c>
      <c r="G10" s="35" t="inlineStr">
        <is>
          <t>Die 63</t>
        </is>
      </c>
      <c r="H10" s="7" t="inlineStr">
        <is>
          <t>Die 73</t>
        </is>
      </c>
      <c r="I10" s="7" t="inlineStr">
        <is>
          <t>Die 82</t>
        </is>
      </c>
      <c r="J10" s="5" t="n"/>
      <c r="K10" s="2" t="n"/>
      <c r="O10" s="42" t="n"/>
      <c r="P10" s="80" t="n"/>
      <c r="Q10" s="77" t="n"/>
      <c r="R10" s="77" t="n"/>
      <c r="S10" s="77" t="n"/>
      <c r="T10" s="77" t="n"/>
      <c r="U10" s="77" t="n"/>
      <c r="V10" s="77" t="n"/>
      <c r="W10" s="77" t="n"/>
      <c r="X10" s="42" t="n"/>
    </row>
    <row r="11" ht="16.5" customHeight="1" thickBot="1">
      <c r="A11" s="5" t="n"/>
      <c r="B11" s="8" t="n">
        <v>47.8367080688</v>
      </c>
      <c r="C11" s="8" t="n">
        <v>47.9526062012</v>
      </c>
      <c r="D11" s="39" t="n">
        <v>48.5324630737</v>
      </c>
      <c r="E11" s="8" t="n">
        <v>49.7678031921</v>
      </c>
      <c r="F11" s="8" t="n">
        <v>51.5943984985</v>
      </c>
      <c r="G11" s="36" t="n">
        <v>55.5274734497</v>
      </c>
      <c r="H11" s="8" t="n">
        <v>57.9143066406</v>
      </c>
      <c r="I11" s="8" t="n">
        <v>56.4228782654</v>
      </c>
      <c r="J11" s="5" t="n"/>
      <c r="K11" s="2" t="n"/>
      <c r="O11" s="42" t="n"/>
      <c r="P11" s="81" t="n"/>
      <c r="Q11" s="78" t="n"/>
      <c r="R11" s="78" t="n"/>
      <c r="S11" s="78" t="n"/>
      <c r="T11" s="78" t="n"/>
      <c r="U11" s="78" t="n"/>
      <c r="V11" s="78" t="n"/>
      <c r="W11" s="78" t="n"/>
      <c r="X11" s="42" t="n"/>
    </row>
    <row r="12" ht="16.5" customHeight="1" thickBot="1">
      <c r="A12" s="6" t="n">
        <v>63.2018089294</v>
      </c>
      <c r="B12" s="6" t="n">
        <v>6.0022354126</v>
      </c>
      <c r="C12" s="6" t="n">
        <v>70.1814422607</v>
      </c>
      <c r="D12" s="38" t="n">
        <v>17.7016487122</v>
      </c>
      <c r="E12" s="6" t="n">
        <v>70.4564590454</v>
      </c>
      <c r="F12" s="6" t="n">
        <v>70.5981750488</v>
      </c>
      <c r="G12" s="34" t="n">
        <v>70.7440338135</v>
      </c>
      <c r="H12" s="6" t="n">
        <v>71.3367233276</v>
      </c>
      <c r="I12" s="6" t="n">
        <v>71.03173828120001</v>
      </c>
      <c r="J12" s="6" t="n">
        <v>69.4818725586</v>
      </c>
      <c r="K12" s="2" t="n"/>
      <c r="O12" s="57" t="inlineStr">
        <is>
          <t>Die 15</t>
        </is>
      </c>
      <c r="P12" s="57" t="inlineStr">
        <is>
          <t>Die 16</t>
        </is>
      </c>
      <c r="Q12" s="57" t="inlineStr">
        <is>
          <t>Die 17</t>
        </is>
      </c>
      <c r="R12" s="57" t="inlineStr">
        <is>
          <t>Die 18</t>
        </is>
      </c>
      <c r="S12" s="57" t="inlineStr">
        <is>
          <t>Die 19</t>
        </is>
      </c>
      <c r="T12" s="57" t="inlineStr">
        <is>
          <t>Die 20</t>
        </is>
      </c>
      <c r="U12" s="57" t="inlineStr">
        <is>
          <t>Die 21</t>
        </is>
      </c>
      <c r="V12" s="57" t="inlineStr">
        <is>
          <t>Die 22</t>
        </is>
      </c>
      <c r="W12" s="57" t="inlineStr">
        <is>
          <t>Die 23</t>
        </is>
      </c>
      <c r="X12" s="57" t="inlineStr">
        <is>
          <t>Die 24</t>
        </is>
      </c>
    </row>
    <row r="13" ht="16.5" customHeight="1" thickBot="1">
      <c r="A13" s="7" t="inlineStr">
        <is>
          <t>Die 6</t>
        </is>
      </c>
      <c r="B13" s="7" t="inlineStr">
        <is>
          <t>Die 13</t>
        </is>
      </c>
      <c r="C13" s="7" t="inlineStr">
        <is>
          <t>Die 22</t>
        </is>
      </c>
      <c r="D13" s="9" t="inlineStr">
        <is>
          <t>Die 32</t>
        </is>
      </c>
      <c r="E13" s="7" t="inlineStr">
        <is>
          <t>Die 42</t>
        </is>
      </c>
      <c r="F13" s="7" t="inlineStr">
        <is>
          <t>Die 52</t>
        </is>
      </c>
      <c r="G13" s="35" t="inlineStr">
        <is>
          <t>Die 62</t>
        </is>
      </c>
      <c r="H13" s="7" t="inlineStr">
        <is>
          <t>Die 72</t>
        </is>
      </c>
      <c r="I13" s="7" t="inlineStr">
        <is>
          <t>Die 81</t>
        </is>
      </c>
      <c r="J13" s="9" t="inlineStr">
        <is>
          <t>Die 88</t>
        </is>
      </c>
      <c r="K13" s="2" t="n"/>
      <c r="O13" s="77" t="n"/>
      <c r="P13" s="77" t="n"/>
      <c r="Q13" s="77" t="n"/>
      <c r="R13" s="77" t="n"/>
      <c r="S13" s="77" t="n"/>
      <c r="T13" s="77" t="n"/>
      <c r="U13" s="77" t="n"/>
      <c r="V13" s="77" t="n"/>
      <c r="W13" s="77" t="n"/>
      <c r="X13" s="77" t="n"/>
    </row>
    <row r="14" ht="16.5" customHeight="1" thickBot="1">
      <c r="A14" s="10" t="n">
        <v>0.937700271606</v>
      </c>
      <c r="B14" s="10" t="n">
        <v>47.7344284058</v>
      </c>
      <c r="C14" s="10" t="n">
        <v>49.0773696899</v>
      </c>
      <c r="D14" s="40" t="n">
        <v>51.2367019653</v>
      </c>
      <c r="E14" s="10" t="n">
        <v>54.2786102295</v>
      </c>
      <c r="F14" s="10" t="n">
        <v>55.5079956055</v>
      </c>
      <c r="G14" s="37" t="n">
        <v>13.6683225632</v>
      </c>
      <c r="H14" s="10" t="n">
        <v>13.1287336349</v>
      </c>
      <c r="I14" s="10" t="n">
        <v>58.1982383728</v>
      </c>
      <c r="J14" s="10" t="n">
        <v>55.336856842</v>
      </c>
      <c r="K14" s="2" t="n"/>
      <c r="O14" s="78" t="n"/>
      <c r="P14" s="78" t="n"/>
      <c r="Q14" s="78" t="n"/>
      <c r="R14" s="78" t="n"/>
      <c r="S14" s="78" t="n"/>
      <c r="T14" s="78" t="n"/>
      <c r="U14" s="78" t="n"/>
      <c r="V14" s="78" t="n"/>
      <c r="W14" s="78" t="n"/>
      <c r="X14" s="78" t="n"/>
    </row>
    <row r="15" ht="16.5" customHeight="1" thickBot="1">
      <c r="A15" s="43" t="n">
        <v>29.9611091614</v>
      </c>
      <c r="B15" s="43" t="n">
        <v>70.9110946655</v>
      </c>
      <c r="C15" s="43" t="n">
        <v>70.46356201170001</v>
      </c>
      <c r="D15" s="44" t="n">
        <v>69.9976654053</v>
      </c>
      <c r="E15" s="43" t="n">
        <v>69.2677230835</v>
      </c>
      <c r="F15" s="43" t="n">
        <v>6.26349449158</v>
      </c>
      <c r="G15" s="45" t="n">
        <v>69.7432022095</v>
      </c>
      <c r="H15" s="43" t="n">
        <v>49.4123916626</v>
      </c>
      <c r="I15" s="43" t="n">
        <v>70.437789917</v>
      </c>
      <c r="J15" s="43" t="n">
        <v>68.9169616699</v>
      </c>
      <c r="K15" s="68" t="inlineStr">
        <is>
          <t>Flat</t>
        </is>
      </c>
      <c r="N15" s="70" t="n"/>
      <c r="O15" s="57" t="inlineStr">
        <is>
          <t>Die 25</t>
        </is>
      </c>
      <c r="P15" s="57" t="inlineStr">
        <is>
          <t>Die 26</t>
        </is>
      </c>
      <c r="Q15" s="57" t="inlineStr">
        <is>
          <t>Die 27</t>
        </is>
      </c>
      <c r="R15" s="57" t="inlineStr">
        <is>
          <t>Die 28</t>
        </is>
      </c>
      <c r="S15" s="57" t="inlineStr">
        <is>
          <t>Die 29</t>
        </is>
      </c>
      <c r="T15" s="57" t="inlineStr">
        <is>
          <t>Die 30</t>
        </is>
      </c>
      <c r="U15" s="57" t="inlineStr">
        <is>
          <t>Die 31</t>
        </is>
      </c>
      <c r="V15" s="57" t="inlineStr">
        <is>
          <t>Die 32</t>
        </is>
      </c>
      <c r="W15" s="57" t="inlineStr">
        <is>
          <t>Die 33</t>
        </is>
      </c>
      <c r="X15" s="57" t="inlineStr">
        <is>
          <t>Die 34</t>
        </is>
      </c>
      <c r="Y15" s="71" t="n"/>
    </row>
    <row r="16" ht="16.5" customHeight="1" thickBot="1">
      <c r="A16" s="7" t="inlineStr">
        <is>
          <t>Die 5</t>
        </is>
      </c>
      <c r="B16" s="7" t="inlineStr">
        <is>
          <t>Die 12</t>
        </is>
      </c>
      <c r="C16" s="7" t="inlineStr">
        <is>
          <t>Die 21</t>
        </is>
      </c>
      <c r="D16" s="9" t="inlineStr">
        <is>
          <t>Die 31</t>
        </is>
      </c>
      <c r="E16" s="7" t="inlineStr">
        <is>
          <t>Die 41</t>
        </is>
      </c>
      <c r="F16" s="7" t="inlineStr">
        <is>
          <t>Die 51</t>
        </is>
      </c>
      <c r="G16" s="35" t="inlineStr">
        <is>
          <t>Die 61</t>
        </is>
      </c>
      <c r="H16" s="7" t="inlineStr">
        <is>
          <t>Die 71</t>
        </is>
      </c>
      <c r="I16" s="7" t="inlineStr">
        <is>
          <t>Die 80</t>
        </is>
      </c>
      <c r="J16" s="9" t="inlineStr">
        <is>
          <t>Die 87</t>
        </is>
      </c>
      <c r="K16" s="80" t="n"/>
      <c r="N16" s="82" t="n"/>
      <c r="O16" s="77" t="n"/>
      <c r="P16" s="77" t="n"/>
      <c r="Q16" s="77" t="n"/>
      <c r="R16" s="77" t="n"/>
      <c r="S16" s="77" t="n"/>
      <c r="T16" s="77" t="n"/>
      <c r="U16" s="77" t="n"/>
      <c r="V16" s="77" t="n"/>
      <c r="W16" s="77" t="n"/>
      <c r="X16" s="77" t="n"/>
      <c r="Y16" s="80" t="n"/>
    </row>
    <row r="17" ht="16.5" customHeight="1" thickBot="1">
      <c r="A17" s="8" t="n">
        <v>49.2400169373</v>
      </c>
      <c r="B17" s="8" t="n">
        <v>49.8720397949</v>
      </c>
      <c r="C17" s="8" t="n">
        <v>51.9201049805</v>
      </c>
      <c r="D17" s="39" t="n">
        <v>55.0592651367</v>
      </c>
      <c r="E17" s="8" t="n">
        <v>56.1730880737</v>
      </c>
      <c r="F17" s="8" t="n">
        <v>54.7768096924</v>
      </c>
      <c r="G17" s="36" t="n">
        <v>40.7197952271</v>
      </c>
      <c r="H17" s="8" t="n">
        <v>57.4202041626</v>
      </c>
      <c r="I17" s="8" t="n">
        <v>57.4271202087</v>
      </c>
      <c r="J17" s="8" t="n">
        <v>52.0699501038</v>
      </c>
      <c r="K17" s="80" t="n"/>
      <c r="N17" s="82" t="n"/>
      <c r="O17" s="78" t="n"/>
      <c r="P17" s="78" t="n"/>
      <c r="Q17" s="78" t="n"/>
      <c r="R17" s="78" t="n"/>
      <c r="S17" s="78" t="n"/>
      <c r="T17" s="78" t="n"/>
      <c r="U17" s="78" t="n"/>
      <c r="V17" s="78" t="n"/>
      <c r="W17" s="78" t="n"/>
      <c r="X17" s="78" t="n"/>
      <c r="Y17" s="80" t="n"/>
    </row>
    <row r="18" ht="16.5" customHeight="1" thickBot="1">
      <c r="A18" s="6" t="n">
        <v>68.3982162476</v>
      </c>
      <c r="B18" s="6" t="n">
        <v>71.049331665</v>
      </c>
      <c r="C18" s="6" t="n">
        <v>70.390007019</v>
      </c>
      <c r="D18" s="38" t="n">
        <v>69.92166137700001</v>
      </c>
      <c r="E18" s="6" t="n">
        <v>6.62126541138</v>
      </c>
      <c r="F18" s="6" t="n">
        <v>6.13543987274</v>
      </c>
      <c r="G18" s="34" t="n">
        <v>68.8494186401</v>
      </c>
      <c r="H18" s="6" t="n">
        <v>69.5399551392</v>
      </c>
      <c r="I18" s="6" t="n">
        <v>71.1096038818</v>
      </c>
      <c r="J18" s="6" t="n">
        <v>68.5729293823</v>
      </c>
      <c r="K18" s="80" t="n"/>
      <c r="N18" s="82" t="n"/>
      <c r="O18" s="57" t="inlineStr">
        <is>
          <t>Die 35</t>
        </is>
      </c>
      <c r="P18" s="57" t="inlineStr">
        <is>
          <t>Die 36</t>
        </is>
      </c>
      <c r="Q18" s="57" t="inlineStr">
        <is>
          <t>Die 37</t>
        </is>
      </c>
      <c r="R18" s="57" t="inlineStr">
        <is>
          <t>Die 38</t>
        </is>
      </c>
      <c r="S18" s="57" t="inlineStr">
        <is>
          <t>Die 39</t>
        </is>
      </c>
      <c r="T18" s="57" t="inlineStr">
        <is>
          <t>Die 40</t>
        </is>
      </c>
      <c r="U18" s="57" t="inlineStr">
        <is>
          <t>Die 41</t>
        </is>
      </c>
      <c r="V18" s="57" t="inlineStr">
        <is>
          <t>Die 42</t>
        </is>
      </c>
      <c r="W18" s="57" t="inlineStr">
        <is>
          <t>Die 43</t>
        </is>
      </c>
      <c r="X18" s="57" t="inlineStr">
        <is>
          <t>Die 44</t>
        </is>
      </c>
      <c r="Y18" s="80" t="n"/>
    </row>
    <row r="19" ht="16.5" customHeight="1" thickBot="1">
      <c r="A19" s="7" t="inlineStr">
        <is>
          <t>Die 4</t>
        </is>
      </c>
      <c r="B19" s="7" t="inlineStr">
        <is>
          <t>Die 11</t>
        </is>
      </c>
      <c r="C19" s="7" t="inlineStr">
        <is>
          <t>Die 20</t>
        </is>
      </c>
      <c r="D19" s="9" t="inlineStr">
        <is>
          <t>Die 30</t>
        </is>
      </c>
      <c r="E19" s="7" t="inlineStr">
        <is>
          <t>Die 40</t>
        </is>
      </c>
      <c r="F19" s="7" t="inlineStr">
        <is>
          <t>Die 50</t>
        </is>
      </c>
      <c r="G19" s="35" t="inlineStr">
        <is>
          <t>Die 60</t>
        </is>
      </c>
      <c r="H19" s="7" t="inlineStr">
        <is>
          <t>Die 70</t>
        </is>
      </c>
      <c r="I19" s="7" t="inlineStr">
        <is>
          <t>Die 79</t>
        </is>
      </c>
      <c r="J19" s="9" t="inlineStr">
        <is>
          <t>Die 86</t>
        </is>
      </c>
      <c r="K19" s="80" t="n"/>
      <c r="N19" s="82" t="n"/>
      <c r="O19" s="77" t="n"/>
      <c r="P19" s="77" t="n"/>
      <c r="Q19" s="77" t="n"/>
      <c r="R19" s="77" t="n"/>
      <c r="S19" s="77" t="n"/>
      <c r="T19" s="77" t="n"/>
      <c r="U19" s="77" t="n"/>
      <c r="V19" s="77" t="n"/>
      <c r="W19" s="77" t="n"/>
      <c r="X19" s="77" t="n"/>
      <c r="Y19" s="80" t="n"/>
    </row>
    <row r="20" ht="16.5" customHeight="1" thickBot="1">
      <c r="A20" s="10" t="n">
        <v>50.0221481323</v>
      </c>
      <c r="B20" s="8" t="n">
        <v>37.0520095825</v>
      </c>
      <c r="C20" s="8" t="n">
        <v>54.908706665</v>
      </c>
      <c r="D20" s="39" t="n">
        <v>53.8473854065</v>
      </c>
      <c r="E20" s="8" t="n">
        <v>14.7974014282</v>
      </c>
      <c r="F20" s="8" t="n">
        <v>51.1263847351</v>
      </c>
      <c r="G20" s="36" t="n">
        <v>38.3341293335</v>
      </c>
      <c r="H20" s="8" t="n">
        <v>56.9339027405</v>
      </c>
      <c r="I20" s="8" t="n">
        <v>32.2627067566</v>
      </c>
      <c r="J20" s="10" t="n">
        <v>31.3726654053</v>
      </c>
      <c r="K20" s="80" t="n"/>
      <c r="N20" s="82" t="n"/>
      <c r="O20" s="78" t="n"/>
      <c r="P20" s="78" t="n"/>
      <c r="Q20" s="78" t="n"/>
      <c r="R20" s="78" t="n"/>
      <c r="S20" s="78" t="n"/>
      <c r="T20" s="78" t="n"/>
      <c r="U20" s="78" t="n"/>
      <c r="V20" s="78" t="n"/>
      <c r="W20" s="78" t="n"/>
      <c r="X20" s="78" t="n"/>
      <c r="Y20" s="80" t="n"/>
    </row>
    <row r="21" ht="16.5" customHeight="1" thickBot="1">
      <c r="A21" s="6" t="n">
        <v>72.9339141846</v>
      </c>
      <c r="B21" s="6" t="n">
        <v>6.64250850677</v>
      </c>
      <c r="C21" s="6" t="n">
        <v>70.4883346558</v>
      </c>
      <c r="D21" s="38" t="n">
        <v>69.872543335</v>
      </c>
      <c r="E21" s="6" t="n">
        <v>0.0595569610596</v>
      </c>
      <c r="F21" s="6" t="n">
        <v>69.1702346802</v>
      </c>
      <c r="G21" s="34" t="n">
        <v>0.137305259705</v>
      </c>
      <c r="H21" s="6" t="n">
        <v>70.0830917358</v>
      </c>
      <c r="I21" s="6" t="n">
        <v>24.8348712921</v>
      </c>
      <c r="J21" s="6" t="n">
        <v>69.4541473389</v>
      </c>
      <c r="K21" s="80" t="n"/>
      <c r="N21" s="82" t="n"/>
      <c r="O21" s="57" t="inlineStr">
        <is>
          <t>Die 45</t>
        </is>
      </c>
      <c r="P21" s="57" t="inlineStr">
        <is>
          <t>Die 46</t>
        </is>
      </c>
      <c r="Q21" s="57" t="inlineStr">
        <is>
          <t>Die 47</t>
        </is>
      </c>
      <c r="R21" s="57" t="inlineStr">
        <is>
          <t>Die 48</t>
        </is>
      </c>
      <c r="S21" s="57" t="inlineStr">
        <is>
          <t>Die 49</t>
        </is>
      </c>
      <c r="T21" s="57" t="inlineStr">
        <is>
          <t>Die 50</t>
        </is>
      </c>
      <c r="U21" s="57" t="inlineStr">
        <is>
          <t>Die 51</t>
        </is>
      </c>
      <c r="V21" s="57" t="inlineStr">
        <is>
          <t>Die 52</t>
        </is>
      </c>
      <c r="W21" s="57" t="inlineStr">
        <is>
          <t>Die 53</t>
        </is>
      </c>
      <c r="X21" s="57" t="inlineStr">
        <is>
          <t>Die 54</t>
        </is>
      </c>
      <c r="Y21" s="80" t="n"/>
    </row>
    <row r="22" ht="16.5" customHeight="1" thickBot="1">
      <c r="A22" s="7" t="inlineStr">
        <is>
          <t>Die 3</t>
        </is>
      </c>
      <c r="B22" s="7" t="inlineStr">
        <is>
          <t>Die 10</t>
        </is>
      </c>
      <c r="C22" s="7" t="inlineStr">
        <is>
          <t>Die 19</t>
        </is>
      </c>
      <c r="D22" s="9" t="inlineStr">
        <is>
          <t>Die 29</t>
        </is>
      </c>
      <c r="E22" s="46" t="inlineStr">
        <is>
          <t>Die 39</t>
        </is>
      </c>
      <c r="F22" s="7" t="inlineStr">
        <is>
          <t>Die 49</t>
        </is>
      </c>
      <c r="G22" s="35" t="inlineStr">
        <is>
          <t>Die 59</t>
        </is>
      </c>
      <c r="H22" s="7" t="inlineStr">
        <is>
          <t>Die 69</t>
        </is>
      </c>
      <c r="I22" s="7" t="inlineStr">
        <is>
          <t>Die 78</t>
        </is>
      </c>
      <c r="J22" s="9" t="inlineStr">
        <is>
          <t>Die 85</t>
        </is>
      </c>
      <c r="K22" s="80" t="n"/>
      <c r="N22" s="82" t="n"/>
      <c r="O22" s="77" t="n"/>
      <c r="P22" s="77" t="n"/>
      <c r="Q22" s="77" t="n"/>
      <c r="R22" s="77" t="n"/>
      <c r="S22" s="77" t="n"/>
      <c r="T22" s="77" t="n"/>
      <c r="U22" s="77" t="n"/>
      <c r="V22" s="77" t="n"/>
      <c r="W22" s="77" t="n"/>
      <c r="X22" s="77" t="n"/>
      <c r="Y22" s="80" t="n"/>
    </row>
    <row r="23" ht="16.5" customHeight="1" thickBot="1">
      <c r="A23" s="8" t="n">
        <v>42.7324295044</v>
      </c>
      <c r="B23" s="8" t="n">
        <v>53.2644271851</v>
      </c>
      <c r="C23" s="8" t="n">
        <v>50.6739616394</v>
      </c>
      <c r="D23" s="39" t="n">
        <v>7.5133562088</v>
      </c>
      <c r="E23" s="8" t="n">
        <v>43.5296554565</v>
      </c>
      <c r="F23" s="8" t="n">
        <v>55.455493927</v>
      </c>
      <c r="G23" s="36" t="n">
        <v>44.414855957</v>
      </c>
      <c r="H23" s="8" t="n">
        <v>56.8045845032</v>
      </c>
      <c r="I23" s="8" t="n">
        <v>57.8184127808</v>
      </c>
      <c r="J23" s="8" t="n">
        <v>56.2241325378</v>
      </c>
      <c r="K23" s="80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0" t="n"/>
    </row>
    <row r="24" ht="16.5" customHeight="1" thickBot="1">
      <c r="A24" s="6" t="n">
        <v>67.4402008057</v>
      </c>
      <c r="B24" s="6" t="n">
        <v>0.52125453949</v>
      </c>
      <c r="C24" s="6" t="n">
        <v>70.8179016113</v>
      </c>
      <c r="D24" s="38" t="n">
        <v>70.4183578491</v>
      </c>
      <c r="E24" s="6" t="n">
        <v>68.64600372309999</v>
      </c>
      <c r="F24" s="6" t="n">
        <v>68.8687591553</v>
      </c>
      <c r="G24" s="34" t="n">
        <v>0.496363639832</v>
      </c>
      <c r="H24" s="6" t="n">
        <v>0.3089427948</v>
      </c>
      <c r="I24" s="6" t="n">
        <v>71.08452606199999</v>
      </c>
      <c r="J24" s="6" t="n">
        <v>70.68068695069999</v>
      </c>
      <c r="K24" s="80" t="n"/>
      <c r="N24" s="82" t="n"/>
      <c r="O24" s="57" t="inlineStr">
        <is>
          <t>Die 55</t>
        </is>
      </c>
      <c r="P24" s="57" t="inlineStr">
        <is>
          <t>Die 56</t>
        </is>
      </c>
      <c r="Q24" s="57" t="inlineStr">
        <is>
          <t>Die 57</t>
        </is>
      </c>
      <c r="R24" s="57" t="inlineStr">
        <is>
          <t>Die 58</t>
        </is>
      </c>
      <c r="S24" s="57" t="inlineStr">
        <is>
          <t>Die 59</t>
        </is>
      </c>
      <c r="T24" s="57" t="inlineStr">
        <is>
          <t>Die 60</t>
        </is>
      </c>
      <c r="U24" s="57" t="inlineStr">
        <is>
          <t>Die 61</t>
        </is>
      </c>
      <c r="V24" s="57" t="inlineStr">
        <is>
          <t>Die 62</t>
        </is>
      </c>
      <c r="W24" s="57" t="inlineStr">
        <is>
          <t>Die 63</t>
        </is>
      </c>
      <c r="X24" s="57" t="inlineStr">
        <is>
          <t>Die 64</t>
        </is>
      </c>
      <c r="Y24" s="80" t="n"/>
    </row>
    <row r="25" ht="16.5" customHeight="1" thickBot="1">
      <c r="A25" s="7" t="inlineStr">
        <is>
          <t>Die 2</t>
        </is>
      </c>
      <c r="B25" s="7" t="inlineStr">
        <is>
          <t>Die 9</t>
        </is>
      </c>
      <c r="C25" s="7" t="inlineStr">
        <is>
          <t>Die 18</t>
        </is>
      </c>
      <c r="D25" s="9" t="inlineStr">
        <is>
          <t>Die 28</t>
        </is>
      </c>
      <c r="E25" s="7" t="inlineStr">
        <is>
          <t>Die 38</t>
        </is>
      </c>
      <c r="F25" s="7" t="inlineStr">
        <is>
          <t>Die 48</t>
        </is>
      </c>
      <c r="G25" s="35" t="inlineStr">
        <is>
          <t>Die 58</t>
        </is>
      </c>
      <c r="H25" s="7" t="inlineStr">
        <is>
          <t>Die 68</t>
        </is>
      </c>
      <c r="I25" s="7" t="inlineStr">
        <is>
          <t>Die 77</t>
        </is>
      </c>
      <c r="J25" s="9" t="inlineStr">
        <is>
          <t>Die 84</t>
        </is>
      </c>
      <c r="K25" s="80" t="n"/>
      <c r="N25" s="82" t="n"/>
      <c r="O25" s="77" t="n"/>
      <c r="P25" s="77" t="n"/>
      <c r="Q25" s="77" t="n"/>
      <c r="R25" s="77" t="n"/>
      <c r="S25" s="77" t="n"/>
      <c r="T25" s="77" t="n"/>
      <c r="U25" s="77" t="n"/>
      <c r="V25" s="77" t="n"/>
      <c r="W25" s="77" t="n"/>
      <c r="X25" s="77" t="n"/>
      <c r="Y25" s="80" t="n"/>
    </row>
    <row r="26" ht="16.5" customHeight="1" thickBot="1">
      <c r="A26" s="8" t="n">
        <v>54.4576416016</v>
      </c>
      <c r="B26" s="8" t="n">
        <v>60.0541114807</v>
      </c>
      <c r="C26" s="8" t="n">
        <v>59.3700866699</v>
      </c>
      <c r="D26" s="39" t="n">
        <v>58.7937583923</v>
      </c>
      <c r="E26" s="8" t="n">
        <v>57.6995124817</v>
      </c>
      <c r="F26" s="8" t="n">
        <v>56.2673568726</v>
      </c>
      <c r="G26" s="36" t="n">
        <v>45.4655647278</v>
      </c>
      <c r="H26" s="8" t="n">
        <v>57.4679145813</v>
      </c>
      <c r="I26" s="8" t="n">
        <v>57.2730789185</v>
      </c>
      <c r="J26" s="8" t="n">
        <v>54.0390739441</v>
      </c>
      <c r="K26" s="80" t="n"/>
      <c r="N26" s="82" t="n"/>
      <c r="O26" s="78" t="n"/>
      <c r="P26" s="78" t="n"/>
      <c r="Q26" s="78" t="n"/>
      <c r="R26" s="78" t="n"/>
      <c r="S26" s="78" t="n"/>
      <c r="T26" s="78" t="n"/>
      <c r="U26" s="78" t="n"/>
      <c r="V26" s="78" t="n"/>
      <c r="W26" s="78" t="n"/>
      <c r="X26" s="78" t="n"/>
      <c r="Y26" s="80" t="n"/>
    </row>
    <row r="27" ht="16.5" customHeight="1" thickBot="1">
      <c r="A27" s="6" t="n">
        <v>63.8087501526</v>
      </c>
      <c r="B27" s="6" t="n">
        <v>36.9224777222</v>
      </c>
      <c r="C27" s="6" t="n">
        <v>72.2836761475</v>
      </c>
      <c r="D27" s="38" t="n">
        <v>71.27024841310001</v>
      </c>
      <c r="E27" s="6" t="n">
        <v>0.364995002747</v>
      </c>
      <c r="F27" s="6" t="n">
        <v>70.1052932739</v>
      </c>
      <c r="G27" s="34" t="n">
        <v>8.067560195920001</v>
      </c>
      <c r="H27" s="6" t="n">
        <v>4.07712459564</v>
      </c>
      <c r="I27" s="6" t="n">
        <v>65.1513824463</v>
      </c>
      <c r="J27" s="6" t="n">
        <v>-0.049877166748</v>
      </c>
      <c r="K27" s="2" t="n"/>
      <c r="O27" s="57" t="inlineStr">
        <is>
          <t>Die 65</t>
        </is>
      </c>
      <c r="P27" s="57" t="inlineStr">
        <is>
          <t>Die 66</t>
        </is>
      </c>
      <c r="Q27" s="57" t="inlineStr">
        <is>
          <t>Die 67</t>
        </is>
      </c>
      <c r="R27" s="57" t="inlineStr">
        <is>
          <t>Die 68</t>
        </is>
      </c>
      <c r="S27" s="57" t="inlineStr">
        <is>
          <t>Die 69</t>
        </is>
      </c>
      <c r="T27" s="57" t="inlineStr">
        <is>
          <t>Die 70</t>
        </is>
      </c>
      <c r="U27" s="57" t="inlineStr">
        <is>
          <t>Die 71</t>
        </is>
      </c>
      <c r="V27" s="57" t="inlineStr">
        <is>
          <t>Die 72</t>
        </is>
      </c>
      <c r="W27" s="57" t="inlineStr">
        <is>
          <t>Die 73</t>
        </is>
      </c>
      <c r="X27" s="57" t="inlineStr">
        <is>
          <t>Die 74</t>
        </is>
      </c>
    </row>
    <row r="28" ht="15.75" customHeight="1" thickBot="1">
      <c r="A28" s="7" t="inlineStr">
        <is>
          <t>Die 1</t>
        </is>
      </c>
      <c r="B28" s="7" t="inlineStr">
        <is>
          <t>Die 8</t>
        </is>
      </c>
      <c r="C28" s="7" t="inlineStr">
        <is>
          <t>Die 17</t>
        </is>
      </c>
      <c r="D28" s="9" t="inlineStr">
        <is>
          <t>Die 27</t>
        </is>
      </c>
      <c r="E28" s="7" t="inlineStr">
        <is>
          <t>Die 37</t>
        </is>
      </c>
      <c r="F28" s="7" t="inlineStr">
        <is>
          <t>Die 47</t>
        </is>
      </c>
      <c r="G28" s="35" t="inlineStr">
        <is>
          <t>Die 57</t>
        </is>
      </c>
      <c r="H28" s="7" t="inlineStr">
        <is>
          <t>Die 67</t>
        </is>
      </c>
      <c r="I28" s="7" t="inlineStr">
        <is>
          <t>Die 76</t>
        </is>
      </c>
      <c r="J28" s="9" t="inlineStr">
        <is>
          <t>Die 83</t>
        </is>
      </c>
      <c r="K28" s="2" t="n"/>
      <c r="O28" s="77" t="n"/>
      <c r="P28" s="77" t="n"/>
      <c r="Q28" s="77" t="n"/>
      <c r="R28" s="77" t="n"/>
      <c r="S28" s="77" t="n"/>
      <c r="T28" s="77" t="n"/>
      <c r="U28" s="77" t="n"/>
      <c r="V28" s="77" t="n"/>
      <c r="W28" s="77" t="n"/>
      <c r="X28" s="77" t="n"/>
    </row>
    <row r="29" ht="16.5" customHeight="1" thickBot="1">
      <c r="A29" s="10" t="n">
        <v>8.713293075559999</v>
      </c>
      <c r="B29" s="10" t="n">
        <v>55.6787033081</v>
      </c>
      <c r="C29" s="10" t="n">
        <v>58.4396591187</v>
      </c>
      <c r="D29" s="40" t="n">
        <v>8.94713401794</v>
      </c>
      <c r="E29" s="10" t="n">
        <v>58.9842796326</v>
      </c>
      <c r="F29" s="10" t="n">
        <v>58.4259986877</v>
      </c>
      <c r="G29" s="37" t="n">
        <v>58.2936058044</v>
      </c>
      <c r="H29" s="10" t="n">
        <v>58.1968078613</v>
      </c>
      <c r="I29" s="10" t="n">
        <v>55.4635276794</v>
      </c>
      <c r="J29" s="10" t="n">
        <v>52.4978866577</v>
      </c>
      <c r="K29" s="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</row>
    <row r="30" ht="16.5" customHeight="1" thickBot="1">
      <c r="A30" s="5" t="n"/>
      <c r="B30" s="6" t="n">
        <v>64.58172607420001</v>
      </c>
      <c r="C30" s="6" t="n">
        <v>69.4827804565</v>
      </c>
      <c r="D30" s="38" t="n">
        <v>0.0994205474854</v>
      </c>
      <c r="E30" s="6" t="n">
        <v>71.5540390015</v>
      </c>
      <c r="F30" s="6" t="n">
        <v>59.6231918335</v>
      </c>
      <c r="G30" s="34" t="n">
        <v>71.45166015620001</v>
      </c>
      <c r="H30" s="6" t="n">
        <v>69.89264678959999</v>
      </c>
      <c r="I30" s="6" t="n">
        <v>25.6345977783</v>
      </c>
      <c r="J30" s="5" t="n"/>
      <c r="K30" s="2" t="n"/>
      <c r="O30" s="42" t="n"/>
      <c r="P30" s="79" t="inlineStr">
        <is>
          <t>Die 75</t>
        </is>
      </c>
      <c r="Q30" s="57" t="inlineStr">
        <is>
          <t>Die 76</t>
        </is>
      </c>
      <c r="R30" s="57" t="inlineStr">
        <is>
          <t>Die 77</t>
        </is>
      </c>
      <c r="S30" s="57" t="inlineStr">
        <is>
          <t>Die 78</t>
        </is>
      </c>
      <c r="T30" s="57" t="inlineStr">
        <is>
          <t>Die 79</t>
        </is>
      </c>
      <c r="U30" s="57" t="inlineStr">
        <is>
          <t>Die 80</t>
        </is>
      </c>
      <c r="V30" s="57" t="inlineStr">
        <is>
          <t>Die 81</t>
        </is>
      </c>
      <c r="W30" s="57" t="inlineStr">
        <is>
          <t>Die 82</t>
        </is>
      </c>
      <c r="X30" s="42" t="n"/>
    </row>
    <row r="31" ht="19.5" customHeight="1" thickBot="1">
      <c r="A31" s="5" t="n"/>
      <c r="B31" s="7" t="inlineStr">
        <is>
          <t>Die 7</t>
        </is>
      </c>
      <c r="C31" s="7" t="inlineStr">
        <is>
          <t>Die 16</t>
        </is>
      </c>
      <c r="D31" s="9" t="inlineStr">
        <is>
          <t>Die 26</t>
        </is>
      </c>
      <c r="E31" s="7" t="inlineStr">
        <is>
          <t>Die 36</t>
        </is>
      </c>
      <c r="F31" s="7" t="inlineStr">
        <is>
          <t>Die 46</t>
        </is>
      </c>
      <c r="G31" s="35" t="inlineStr">
        <is>
          <t>Die 56</t>
        </is>
      </c>
      <c r="H31" s="7" t="inlineStr">
        <is>
          <t>Die 66</t>
        </is>
      </c>
      <c r="I31" s="7" t="inlineStr">
        <is>
          <t>Die 75</t>
        </is>
      </c>
      <c r="J31" s="5" t="n"/>
      <c r="K31" s="17" t="n"/>
      <c r="O31" s="42" t="n"/>
      <c r="P31" s="80" t="n"/>
      <c r="Q31" s="77" t="n"/>
      <c r="R31" s="77" t="n"/>
      <c r="S31" s="77" t="n"/>
      <c r="T31" s="77" t="n"/>
      <c r="U31" s="77" t="n"/>
      <c r="V31" s="77" t="n"/>
      <c r="W31" s="77" t="n"/>
      <c r="X31" s="42" t="n"/>
    </row>
    <row r="32" ht="19.5" customHeight="1" thickBot="1">
      <c r="A32" s="5" t="n"/>
      <c r="B32" s="10" t="n">
        <v>52.6277084351</v>
      </c>
      <c r="C32" s="8" t="n">
        <v>52.4978179932</v>
      </c>
      <c r="D32" s="39" t="n">
        <v>54.8583755493</v>
      </c>
      <c r="E32" s="8" t="n">
        <v>57.2030792236</v>
      </c>
      <c r="F32" s="8" t="n">
        <v>58.3892593384</v>
      </c>
      <c r="G32" s="36" t="n">
        <v>57.6133003235</v>
      </c>
      <c r="H32" s="8" t="n">
        <v>55.3948173523</v>
      </c>
      <c r="I32" s="10" t="n">
        <v>52.7273406982</v>
      </c>
      <c r="J32" s="5" t="n"/>
      <c r="K32" s="17" t="n"/>
      <c r="O32" s="42" t="n"/>
      <c r="P32" s="81" t="n"/>
      <c r="Q32" s="78" t="n"/>
      <c r="R32" s="78" t="n"/>
      <c r="S32" s="78" t="n"/>
      <c r="T32" s="78" t="n"/>
      <c r="U32" s="78" t="n"/>
      <c r="V32" s="78" t="n"/>
      <c r="W32" s="78" t="n"/>
      <c r="X32" s="42" t="n"/>
    </row>
    <row r="33" ht="16.5" customHeight="1" thickBot="1">
      <c r="A33" s="5" t="n"/>
      <c r="B33" s="5" t="n"/>
      <c r="C33" s="6" t="n">
        <v>63.4689331055</v>
      </c>
      <c r="D33" s="38" t="n">
        <v>66.74156188960001</v>
      </c>
      <c r="E33" s="6" t="n">
        <v>69.6210861206</v>
      </c>
      <c r="F33" s="6" t="n">
        <v>69.5951004028</v>
      </c>
      <c r="G33" s="34" t="n">
        <v>6.86118602753</v>
      </c>
      <c r="H33" s="6" t="n">
        <v>63.8999938965</v>
      </c>
      <c r="I33" s="5" t="n"/>
      <c r="J33" s="5" t="n"/>
      <c r="K33" s="2" t="n"/>
      <c r="O33" s="72" t="n"/>
      <c r="P33" s="42" t="n"/>
      <c r="Q33" s="57" t="inlineStr">
        <is>
          <t>Die 83</t>
        </is>
      </c>
      <c r="R33" s="57" t="inlineStr">
        <is>
          <t>Die 84</t>
        </is>
      </c>
      <c r="S33" s="57" t="inlineStr">
        <is>
          <t>Die 85</t>
        </is>
      </c>
      <c r="T33" s="57" t="inlineStr">
        <is>
          <t>Die 86</t>
        </is>
      </c>
      <c r="U33" s="57" t="inlineStr">
        <is>
          <t>Die 87</t>
        </is>
      </c>
      <c r="V33" s="57" t="inlineStr">
        <is>
          <t>Die 88</t>
        </is>
      </c>
      <c r="W33" s="42" t="n"/>
      <c r="X33" s="73" t="n"/>
    </row>
    <row r="34" ht="16.5" customHeight="1" thickBot="1">
      <c r="A34" s="5" t="n"/>
      <c r="B34" s="5" t="n"/>
      <c r="C34" s="7" t="inlineStr">
        <is>
          <t>Die 15</t>
        </is>
      </c>
      <c r="D34" s="9" t="inlineStr">
        <is>
          <t>Die 25</t>
        </is>
      </c>
      <c r="E34" s="7" t="inlineStr">
        <is>
          <t>Die 35</t>
        </is>
      </c>
      <c r="F34" s="7" t="inlineStr">
        <is>
          <t>Die 45</t>
        </is>
      </c>
      <c r="G34" s="35" t="inlineStr">
        <is>
          <t>Die 55</t>
        </is>
      </c>
      <c r="H34" s="7" t="inlineStr">
        <is>
          <t>Die 65</t>
        </is>
      </c>
      <c r="I34" s="5" t="n"/>
      <c r="J34" s="5" t="n"/>
      <c r="K34" s="2" t="n"/>
      <c r="P34" s="42" t="n"/>
      <c r="Q34" s="77" t="n"/>
      <c r="R34" s="77" t="n"/>
      <c r="S34" s="77" t="n"/>
      <c r="T34" s="77" t="n"/>
      <c r="U34" s="77" t="n"/>
      <c r="V34" s="77" t="n"/>
      <c r="W34" s="42" t="n"/>
    </row>
    <row r="35" ht="16.5" customHeight="1" thickBot="1">
      <c r="A35" s="5" t="n"/>
      <c r="B35" s="5" t="n"/>
      <c r="C35" s="10" t="n">
        <v>41.4352645874</v>
      </c>
      <c r="D35" s="40" t="n">
        <v>50.4192581177</v>
      </c>
      <c r="E35" s="10" t="n">
        <v>51.5648841858</v>
      </c>
      <c r="F35" s="10" t="n">
        <v>53.0332336426</v>
      </c>
      <c r="G35" s="37" t="n">
        <v>52.4003257751</v>
      </c>
      <c r="H35" s="10" t="n">
        <v>51.536605835</v>
      </c>
      <c r="I35" s="5" t="n"/>
      <c r="J35" s="5" t="n"/>
      <c r="K35" s="2" t="n"/>
      <c r="P35" s="42" t="n"/>
      <c r="Q35" s="78" t="n"/>
      <c r="R35" s="78" t="n"/>
      <c r="S35" s="78" t="n"/>
      <c r="T35" s="78" t="n"/>
      <c r="U35" s="78" t="n"/>
      <c r="V35" s="78" t="n"/>
      <c r="W35" s="42" t="n"/>
    </row>
    <row r="36" ht="14.1" customHeight="1">
      <c r="A36" s="11" t="n"/>
      <c r="B36" s="11" t="n"/>
      <c r="C36" s="11" t="n"/>
      <c r="D36" s="12" t="n"/>
      <c r="E36" s="11" t="n"/>
      <c r="F36" s="11" t="n"/>
      <c r="G36" s="11" t="n"/>
      <c r="H36" s="11" t="n"/>
      <c r="I36" s="2" t="n"/>
      <c r="J36" s="2" t="n"/>
      <c r="K36" s="2" t="n"/>
      <c r="R36" s="74" t="n"/>
      <c r="S36" s="83" t="n"/>
      <c r="T36" s="83" t="n"/>
      <c r="U36" s="83" t="n"/>
    </row>
    <row r="37">
      <c r="A37" s="11" t="n"/>
      <c r="B37" s="11" t="n"/>
      <c r="C37" s="11" t="n"/>
      <c r="D37" s="11" t="n"/>
      <c r="E37" s="11" t="n"/>
      <c r="F37" s="11" t="n"/>
      <c r="G37" s="11" t="n"/>
      <c r="H37" s="11" t="n"/>
      <c r="I37" s="2" t="n"/>
      <c r="J37" s="2" t="n"/>
      <c r="K37" s="2" t="n"/>
      <c r="R37" s="75" t="inlineStr">
        <is>
          <t>Flat</t>
        </is>
      </c>
    </row>
    <row r="38" ht="25.5" customHeight="1">
      <c r="A38" s="13">
        <f>"Yield (&gt; " &amp; $B$48 &amp; "V):"</f>
        <v/>
      </c>
      <c r="B38" s="13" t="n"/>
      <c r="C38" s="28" t="inlineStr">
        <is>
          <t>Data Deviation</t>
        </is>
      </c>
      <c r="D38" s="2" t="n"/>
      <c r="E38" s="23" t="n"/>
      <c r="F38" s="14" t="n"/>
      <c r="G38" s="14" t="n"/>
      <c r="H38" s="11" t="n"/>
      <c r="I38" s="2" t="n"/>
      <c r="J38" s="2" t="n"/>
      <c r="K38" s="2" t="n"/>
    </row>
    <row r="39" ht="18.75" customHeight="1">
      <c r="A39" s="15" t="inlineStr">
        <is>
          <t>Front</t>
        </is>
      </c>
      <c r="B39" s="26">
        <f>ROUNDUP(H140,2)&amp;"%"</f>
        <v/>
      </c>
      <c r="C39" s="29">
        <f>ROUNDUP(STDEVA(F52:F139),1)</f>
        <v/>
      </c>
      <c r="D39" s="2" t="n"/>
      <c r="E39" s="24" t="n"/>
      <c r="F39" s="2" t="inlineStr">
        <is>
          <t>Front Side Testing</t>
        </is>
      </c>
      <c r="G39" s="16" t="n"/>
      <c r="H39" s="11" t="n"/>
      <c r="I39" s="2" t="n"/>
      <c r="J39" s="2" t="n"/>
      <c r="S39" s="22" t="n"/>
    </row>
    <row r="40" ht="18.75" customHeight="1">
      <c r="A40" s="15" t="inlineStr">
        <is>
          <t>Back</t>
        </is>
      </c>
      <c r="B40" s="26">
        <f>ROUNDUP(I140,2)&amp;"%"</f>
        <v/>
      </c>
      <c r="C40" s="29">
        <f>ROUNDUP(STDEVA(G52:G139),1)</f>
        <v/>
      </c>
      <c r="D40" s="2" t="n"/>
      <c r="E40" s="25" t="n"/>
      <c r="F40" s="2" t="inlineStr">
        <is>
          <t>Back Side Testing</t>
        </is>
      </c>
      <c r="G40" s="17" t="n"/>
      <c r="H40" s="17" t="n"/>
      <c r="I40" s="17" t="n"/>
      <c r="J40" s="17" t="n"/>
      <c r="S40" s="22">
        <f>"Bidirectional device &gt;"&amp; $B$48 &amp;"V both sides"</f>
        <v/>
      </c>
      <c r="T40">
        <f>COUNTIF($N$52:$N$139,"BD")</f>
        <v/>
      </c>
    </row>
    <row r="41" ht="18.75" customHeight="1">
      <c r="A41" s="18" t="inlineStr">
        <is>
          <t>Total</t>
        </is>
      </c>
      <c r="B41" s="27">
        <f>ROUNDUP(J140,2)&amp;"%"</f>
        <v/>
      </c>
      <c r="C41" s="30" t="n"/>
      <c r="D41" s="2" t="n"/>
      <c r="E41" s="17" t="n"/>
      <c r="F41" s="17" t="n"/>
      <c r="G41" s="17" t="n"/>
      <c r="H41" s="17" t="n"/>
      <c r="I41" s="17" t="n"/>
      <c r="J41" s="17" t="n"/>
      <c r="O41" s="20" t="n"/>
      <c r="S41" s="22">
        <f>"Single Directional Device &gt;"&amp; $B$48/2 &amp;"V one side"</f>
        <v/>
      </c>
      <c r="T41">
        <f>COUNTIF($N$52:$N$139,"UD")</f>
        <v/>
      </c>
    </row>
    <row r="42" ht="18.75" customHeight="1">
      <c r="A42" s="17" t="n"/>
      <c r="B42" s="16" t="n"/>
      <c r="C42" s="16" t="n"/>
      <c r="D42" s="16" t="n"/>
      <c r="E42" s="16" t="n"/>
      <c r="F42" s="16" t="n"/>
      <c r="G42" s="16" t="n"/>
      <c r="H42" s="17" t="n"/>
      <c r="I42" s="17" t="n"/>
      <c r="J42" s="2" t="n"/>
      <c r="O42" s="20" t="n"/>
    </row>
    <row r="43" ht="18.75" customHeight="1">
      <c r="A43" s="66" t="n"/>
      <c r="H43" s="17" t="n"/>
      <c r="I43" s="17" t="n"/>
      <c r="J43" s="2" t="n"/>
      <c r="O43" s="20" t="n"/>
      <c r="R43" s="20" t="n"/>
    </row>
    <row r="44" ht="18.75" customHeight="1">
      <c r="A44" s="11" t="n"/>
      <c r="B44" s="11" t="n"/>
      <c r="C44" s="11" t="n"/>
      <c r="D44" s="11" t="n"/>
      <c r="E44" s="11" t="n"/>
      <c r="F44" s="11" t="n"/>
      <c r="G44" s="11" t="n"/>
      <c r="H44" s="17" t="n"/>
      <c r="I44" s="17" t="n"/>
      <c r="R44" s="20" t="n"/>
    </row>
    <row r="45" ht="18.75" customHeight="1">
      <c r="A45" s="11" t="n"/>
      <c r="B45" s="11" t="n"/>
      <c r="C45" s="11" t="n"/>
      <c r="D45" s="11" t="n"/>
      <c r="E45" s="11" t="n"/>
      <c r="F45" s="11" t="n"/>
      <c r="G45" s="11" t="n"/>
      <c r="H45" s="17" t="n"/>
      <c r="I45" s="17" t="n"/>
      <c r="J45" s="2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2" t="n"/>
      <c r="J46" s="2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2" t="n"/>
      <c r="J47" s="2" t="n"/>
    </row>
    <row r="48">
      <c r="A48" s="50" t="inlineStr">
        <is>
          <t xml:space="preserve">Yield at </t>
        </is>
      </c>
      <c r="B48" s="51" t="n">
        <v>45</v>
      </c>
      <c r="C48" s="52" t="inlineStr">
        <is>
          <t>V</t>
        </is>
      </c>
      <c r="D48" s="55" t="n"/>
    </row>
    <row r="51">
      <c r="A51" t="inlineStr">
        <is>
          <t>Lot</t>
        </is>
      </c>
      <c r="B51" t="inlineStr">
        <is>
          <t>Wafer</t>
        </is>
      </c>
      <c r="C51" t="inlineStr">
        <is>
          <t>Die</t>
        </is>
      </c>
      <c r="D51" t="inlineStr">
        <is>
          <t>Front</t>
        </is>
      </c>
      <c r="E51" t="inlineStr">
        <is>
          <t>Back</t>
        </is>
      </c>
      <c r="F51" t="inlineStr">
        <is>
          <t>FrontBV</t>
        </is>
      </c>
      <c r="G51" t="inlineStr">
        <is>
          <t>BackBV</t>
        </is>
      </c>
      <c r="H51" s="49" t="inlineStr">
        <is>
          <t>Front Yield</t>
        </is>
      </c>
      <c r="I51" s="49" t="inlineStr">
        <is>
          <t>BackYield</t>
        </is>
      </c>
      <c r="J51" s="49" t="inlineStr">
        <is>
          <t>TotalYield</t>
        </is>
      </c>
    </row>
    <row r="52">
      <c r="A52">
        <f>C2</f>
        <v/>
      </c>
      <c r="B52" t="n">
        <v>1</v>
      </c>
      <c r="C52" t="n">
        <v>1</v>
      </c>
      <c r="F52" s="19">
        <f>A27</f>
        <v/>
      </c>
      <c r="G52" s="19">
        <f t="array" ref="G52">INDIRECT(ADDRESS(RIGHT(_xlfn.FORMULATEXT(F52),LEN(_xlfn.FORMULATEXT(F52))-2)+2,COLUMN(INDIRECT(MID(_xlfn.FORMULATEXT(F52),2,1)&amp;"1")),4,1))</f>
        <v/>
      </c>
      <c r="H52">
        <f>IF(AND(ISNUMBER(F52),F52 &gt;=$B$48),1,0)</f>
        <v/>
      </c>
      <c r="I52">
        <f>IF(AND(ISNUMBER(G52),G52 &gt;= $B$48),1,0)</f>
        <v/>
      </c>
      <c r="J52">
        <f>IF(AND(H52 = 1, I52 = 1),1,0)</f>
        <v/>
      </c>
      <c r="N52" s="41">
        <f>IF(OR(ISNUMBER(F52),ISNUMBER(G52)),IF(AND(ISNUMBER(F52),ISNUMBER(G52),F52&gt;=$B$48,G52&gt;=$B$48),"BD",IF(OR(F52&gt;=$B$48/2,G52&gt;=$B$48/2),"UD","")),"")</f>
        <v/>
      </c>
    </row>
    <row r="53">
      <c r="C53" t="n">
        <v>2</v>
      </c>
      <c r="F53" s="19">
        <f>A24</f>
        <v/>
      </c>
      <c r="G53" s="19">
        <f t="array" ref="G53">INDIRECT(ADDRESS(RIGHT(_xlfn.FORMULATEXT(F53),LEN(_xlfn.FORMULATEXT(F53))-2)+2,COLUMN(INDIRECT(MID(_xlfn.FORMULATEXT(F53),2,1)&amp;"1")),4,1))</f>
        <v/>
      </c>
      <c r="H53">
        <f>IF(AND(ISNUMBER(F53),F53 &gt;=$B$48),1,0)</f>
        <v/>
      </c>
      <c r="I53">
        <f>IF(AND(ISNUMBER(G53),G53 &gt;= $B$48),1,0)</f>
        <v/>
      </c>
      <c r="J53">
        <f>IF(AND(H53 = 1, I53 = 1),1,0)</f>
        <v/>
      </c>
      <c r="N53" s="41">
        <f>IF(OR(ISNUMBER(F53),ISNUMBER(G53)),IF(AND(ISNUMBER(F53),ISNUMBER(G53),F53&gt;=$B$48,G53&gt;=$B$48),"BD",IF(OR(F53&gt;=$B$48/2,G53&gt;=$B$48/2),"UD","")),"")</f>
        <v/>
      </c>
    </row>
    <row r="54">
      <c r="C54" t="n">
        <v>3</v>
      </c>
      <c r="F54" s="19">
        <f>A21</f>
        <v/>
      </c>
      <c r="G54" s="19">
        <f t="array" ref="G54">INDIRECT(ADDRESS(RIGHT(_xlfn.FORMULATEXT(F54),LEN(_xlfn.FORMULATEXT(F54))-2)+2,COLUMN(INDIRECT(MID(_xlfn.FORMULATEXT(F54),2,1)&amp;"1")),4,1))</f>
        <v/>
      </c>
      <c r="H54">
        <f>IF(AND(ISNUMBER(F54),F54 &gt;=$B$48),1,0)</f>
        <v/>
      </c>
      <c r="I54">
        <f>IF(AND(ISNUMBER(G54),G54 &gt;= $B$48),1,0)</f>
        <v/>
      </c>
      <c r="J54">
        <f>IF(AND(H54 = 1, I54 = 1),1,0)</f>
        <v/>
      </c>
      <c r="N54" s="41">
        <f>IF(OR(ISNUMBER(F54),ISNUMBER(G54)),IF(AND(ISNUMBER(F54),ISNUMBER(G54),F54&gt;=$B$48,G54&gt;=$B$48),"BD",IF(OR(F54&gt;=$B$48/2,G54&gt;=$B$48/2),"UD","")),"")</f>
        <v/>
      </c>
    </row>
    <row r="55">
      <c r="A55" t="inlineStr">
        <is>
          <t xml:space="preserve">Search: </t>
        </is>
      </c>
      <c r="B55" s="54" t="n">
        <v>30</v>
      </c>
      <c r="C55" t="n">
        <v>4</v>
      </c>
      <c r="F55" s="19">
        <f>A18</f>
        <v/>
      </c>
      <c r="G55" s="19">
        <f t="array" ref="G55">INDIRECT(ADDRESS(RIGHT(_xlfn.FORMULATEXT(F55),LEN(_xlfn.FORMULATEXT(F55))-2)+2,COLUMN(INDIRECT(MID(_xlfn.FORMULATEXT(F55),2,1)&amp;"1")),4,1))</f>
        <v/>
      </c>
      <c r="H55">
        <f>IF(AND(ISNUMBER(F55),F55 &gt;=$B$48),1,0)</f>
        <v/>
      </c>
      <c r="I55">
        <f>IF(AND(ISNUMBER(G55),G55 &gt;= $B$48),1,0)</f>
        <v/>
      </c>
      <c r="J55">
        <f>IF(AND(H55 = 1, I55 = 1),1,0)</f>
        <v/>
      </c>
      <c r="N55" s="41">
        <f>IF(OR(ISNUMBER(F55),ISNUMBER(G55)),IF(AND(ISNUMBER(F55),ISNUMBER(G55),F55&gt;=$B$48,G55&gt;=$B$48),"BD",IF(OR(F55&gt;=$B$48/2,G55&gt;=$B$48/2),"UD","")),"")</f>
        <v/>
      </c>
    </row>
    <row r="56">
      <c r="C56" t="n">
        <v>5</v>
      </c>
      <c r="F56" s="19">
        <f>A15</f>
        <v/>
      </c>
      <c r="G56" s="19">
        <f t="array" ref="G56">INDIRECT(ADDRESS(RIGHT(_xlfn.FORMULATEXT(F56),LEN(_xlfn.FORMULATEXT(F56))-2)+2,COLUMN(INDIRECT(MID(_xlfn.FORMULATEXT(F56),2,1)&amp;"1")),4,1))</f>
        <v/>
      </c>
      <c r="H56">
        <f>IF(AND(ISNUMBER(F56),F56 &gt;=$B$48),1,0)</f>
        <v/>
      </c>
      <c r="I56">
        <f>IF(AND(ISNUMBER(G56),G56 &gt;= $B$48),1,0)</f>
        <v/>
      </c>
      <c r="J56">
        <f>IF(AND(H56 = 1, I56 = 1),1,0)</f>
        <v/>
      </c>
      <c r="N56" s="41">
        <f>IF(OR(ISNUMBER(F56),ISNUMBER(G56)),IF(AND(ISNUMBER(F56),ISNUMBER(G56),F56&gt;=$B$48,G56&gt;=$B$48),"BD",IF(OR(F56&gt;=$B$48/2,G56&gt;=$B$48/2),"UD","")),"")</f>
        <v/>
      </c>
    </row>
    <row r="57">
      <c r="C57" s="21" t="n">
        <v>6</v>
      </c>
      <c r="D57" s="21" t="n"/>
      <c r="E57" s="21" t="n"/>
      <c r="F57" s="31">
        <f>A12</f>
        <v/>
      </c>
      <c r="G57" s="19">
        <f t="array" ref="G57">INDIRECT(ADDRESS(RIGHT(_xlfn.FORMULATEXT(F57),LEN(_xlfn.FORMULATEXT(F57))-2)+2,COLUMN(INDIRECT(MID(_xlfn.FORMULATEXT(F57),2,1)&amp;"1")),4,1))</f>
        <v/>
      </c>
      <c r="H57">
        <f>IF(AND(ISNUMBER(F57),F57 &gt;=$B$48),1,0)</f>
        <v/>
      </c>
      <c r="I57">
        <f>IF(AND(ISNUMBER(G57),G57 &gt;= $B$48),1,0)</f>
        <v/>
      </c>
      <c r="J57">
        <f>IF(AND(H57 = 1, I57 = 1),1,0)</f>
        <v/>
      </c>
      <c r="N57" s="41">
        <f>IF(OR(ISNUMBER(F57),ISNUMBER(G57)),IF(AND(ISNUMBER(F57),ISNUMBER(G57),F57&gt;=$B$48,G57&gt;=$B$48),"BD",IF(OR(F57&gt;=$B$48/2,G57&gt;=$B$48/2),"UD","")),"")</f>
        <v/>
      </c>
    </row>
    <row r="58">
      <c r="A58" t="inlineStr">
        <is>
          <t>Min F</t>
        </is>
      </c>
      <c r="B58" s="19">
        <f>MIN($F$52:$F$139)</f>
        <v/>
      </c>
      <c r="C58" t="n">
        <v>7</v>
      </c>
      <c r="F58" s="19">
        <f>B30</f>
        <v/>
      </c>
      <c r="G58" s="19">
        <f t="array" ref="G58">INDIRECT(ADDRESS(RIGHT(_xlfn.FORMULATEXT(F58),LEN(_xlfn.FORMULATEXT(F58))-2)+2,COLUMN(INDIRECT(MID(_xlfn.FORMULATEXT(F58),2,1)&amp;"1")),4,1))</f>
        <v/>
      </c>
      <c r="H58">
        <f>IF(AND(ISNUMBER(F58),F58 &gt;=$B$48),1,0)</f>
        <v/>
      </c>
      <c r="I58">
        <f>IF(AND(ISNUMBER(G58),G58 &gt;= $B$48),1,0)</f>
        <v/>
      </c>
      <c r="J58">
        <f>IF(AND(H58 = 1, I58 = 1),1,0)</f>
        <v/>
      </c>
      <c r="N58" s="41">
        <f>IF(OR(ISNUMBER(F58),ISNUMBER(G58)),IF(AND(ISNUMBER(F58),ISNUMBER(G58),F58&gt;=$B$48,G58&gt;=$B$48),"BD",IF(OR(F58&gt;=$B$48/2,G58&gt;=$B$48/2),"UD","")),"")</f>
        <v/>
      </c>
    </row>
    <row r="59">
      <c r="A59" s="21" t="inlineStr">
        <is>
          <t>Max F</t>
        </is>
      </c>
      <c r="B59" s="31">
        <f>MAX($F$52:$F$139)</f>
        <v/>
      </c>
      <c r="C59" t="n">
        <v>8</v>
      </c>
      <c r="F59" s="19">
        <f>B27</f>
        <v/>
      </c>
      <c r="G59" s="19">
        <f t="array" ref="G59">INDIRECT(ADDRESS(RIGHT(_xlfn.FORMULATEXT(F59),LEN(_xlfn.FORMULATEXT(F59))-2)+2,COLUMN(INDIRECT(MID(_xlfn.FORMULATEXT(F59),2,1)&amp;"1")),4,1))</f>
        <v/>
      </c>
      <c r="H59">
        <f>IF(AND(ISNUMBER(F59),F59 &gt;=$B$48),1,0)</f>
        <v/>
      </c>
      <c r="I59">
        <f>IF(AND(ISNUMBER(G59),G59 &gt;= $B$48),1,0)</f>
        <v/>
      </c>
      <c r="J59">
        <f>IF(AND(H59 = 1, I59 = 1),1,0)</f>
        <v/>
      </c>
      <c r="N59" s="41">
        <f>IF(OR(ISNUMBER(F59),ISNUMBER(G59)),IF(AND(ISNUMBER(F59),ISNUMBER(G59),F59&gt;=$B$48,G59&gt;=$B$48),"BD",IF(OR(F59&gt;=$B$48/2,G59&gt;=$B$48/2),"UD","")),"")</f>
        <v/>
      </c>
    </row>
    <row r="60">
      <c r="A60" t="inlineStr">
        <is>
          <t>Min B</t>
        </is>
      </c>
      <c r="B60" s="19">
        <f>MIN($G$52:$G$139)</f>
        <v/>
      </c>
      <c r="C60" t="n">
        <v>9</v>
      </c>
      <c r="F60" s="19">
        <f>B24</f>
        <v/>
      </c>
      <c r="G60" s="19">
        <f t="array" ref="G60">INDIRECT(ADDRESS(RIGHT(_xlfn.FORMULATEXT(F60),LEN(_xlfn.FORMULATEXT(F60))-2)+2,COLUMN(INDIRECT(MID(_xlfn.FORMULATEXT(F60),2,1)&amp;"1")),4,1))</f>
        <v/>
      </c>
      <c r="H60">
        <f>IF(AND(ISNUMBER(F60),F60 &gt;=$B$48),1,0)</f>
        <v/>
      </c>
      <c r="I60">
        <f>IF(AND(ISNUMBER(G60),G60 &gt;= $B$48),1,0)</f>
        <v/>
      </c>
      <c r="J60">
        <f>IF(AND(H60 = 1, I60 = 1),1,0)</f>
        <v/>
      </c>
      <c r="N60" s="41">
        <f>IF(OR(ISNUMBER(F60),ISNUMBER(G60)),IF(AND(ISNUMBER(F60),ISNUMBER(G60),F60&gt;=$B$48,G60&gt;=$B$48),"BD",IF(OR(F60&gt;=$B$48/2,G60&gt;=$B$48/2),"UD","")),"")</f>
        <v/>
      </c>
    </row>
    <row r="61">
      <c r="A61" t="inlineStr">
        <is>
          <t>Max B</t>
        </is>
      </c>
      <c r="B61" s="19">
        <f>MAX($G$52:$G$139)</f>
        <v/>
      </c>
      <c r="C61" t="n">
        <v>10</v>
      </c>
      <c r="F61" s="19">
        <f>B21</f>
        <v/>
      </c>
      <c r="G61" s="19">
        <f t="array" ref="G61">INDIRECT(ADDRESS(RIGHT(_xlfn.FORMULATEXT(F61),LEN(_xlfn.FORMULATEXT(F61))-2)+2,COLUMN(INDIRECT(MID(_xlfn.FORMULATEXT(F61),2,1)&amp;"1")),4,1))</f>
        <v/>
      </c>
      <c r="H61">
        <f>IF(AND(ISNUMBER(F61),F61 &gt;=$B$48),1,0)</f>
        <v/>
      </c>
      <c r="I61">
        <f>IF(AND(ISNUMBER(G61),G61 &gt;= $B$48),1,0)</f>
        <v/>
      </c>
      <c r="J61">
        <f>IF(AND(H61 = 1, I61 = 1),1,0)</f>
        <v/>
      </c>
      <c r="N61" s="41">
        <f>IF(OR(ISNUMBER(F61),ISNUMBER(G61)),IF(AND(ISNUMBER(F61),ISNUMBER(G61),F61&gt;=$B$48,G61&gt;=$B$48),"BD",IF(OR(F61&gt;=$B$48/2,G61&gt;=$B$48/2),"UD","")),"")</f>
        <v/>
      </c>
    </row>
    <row r="62">
      <c r="C62" t="n">
        <v>11</v>
      </c>
      <c r="F62" s="19">
        <f>B18</f>
        <v/>
      </c>
      <c r="G62" s="19">
        <f t="array" ref="G62">INDIRECT(ADDRESS(RIGHT(_xlfn.FORMULATEXT(F62),LEN(_xlfn.FORMULATEXT(F62))-2)+2,COLUMN(INDIRECT(MID(_xlfn.FORMULATEXT(F62),2,1)&amp;"1")),4,1))</f>
        <v/>
      </c>
      <c r="H62">
        <f>IF(AND(ISNUMBER(F62),F62 &gt;=$B$48),1,0)</f>
        <v/>
      </c>
      <c r="I62">
        <f>IF(AND(ISNUMBER(G62),G62 &gt;= $B$48),1,0)</f>
        <v/>
      </c>
      <c r="J62">
        <f>IF(AND(H62 = 1, I62 = 1),1,0)</f>
        <v/>
      </c>
      <c r="N62" s="41">
        <f>IF(OR(ISNUMBER(F62),ISNUMBER(G62)),IF(AND(ISNUMBER(F62),ISNUMBER(G62),F62&gt;=$B$48,G62&gt;=$B$48),"BD",IF(OR(F62&gt;=$B$48/2,G62&gt;=$B$48/2),"UD","")),"")</f>
        <v/>
      </c>
    </row>
    <row r="63">
      <c r="A63" t="inlineStr">
        <is>
          <t>Avg F</t>
        </is>
      </c>
      <c r="B63" s="19">
        <f>AVERAGE($F$52:$F$139)</f>
        <v/>
      </c>
      <c r="C63" t="n">
        <v>12</v>
      </c>
      <c r="F63" s="19">
        <f>B15</f>
        <v/>
      </c>
      <c r="G63" s="19">
        <f t="array" ref="G63">INDIRECT(ADDRESS(RIGHT(_xlfn.FORMULATEXT(F63),LEN(_xlfn.FORMULATEXT(F63))-2)+2,COLUMN(INDIRECT(MID(_xlfn.FORMULATEXT(F63),2,1)&amp;"1")),4,1))</f>
        <v/>
      </c>
      <c r="H63">
        <f>IF(AND(ISNUMBER(F63),F63 &gt;=$B$48),1,0)</f>
        <v/>
      </c>
      <c r="I63">
        <f>IF(AND(ISNUMBER(G63),G63 &gt;= $B$48),1,0)</f>
        <v/>
      </c>
      <c r="J63">
        <f>IF(AND(H63 = 1, I63 = 1),1,0)</f>
        <v/>
      </c>
      <c r="N63" s="41">
        <f>IF(OR(ISNUMBER(F63),ISNUMBER(G63)),IF(AND(ISNUMBER(F63),ISNUMBER(G63),F63&gt;=$B$48,G63&gt;=$B$48),"BD",IF(OR(F63&gt;=$B$48/2,G63&gt;=$B$48/2),"UD","")),"")</f>
        <v/>
      </c>
    </row>
    <row r="64">
      <c r="A64" t="inlineStr">
        <is>
          <t>Avg B</t>
        </is>
      </c>
      <c r="B64" s="19">
        <f>AVERAGE($G$52:$G$139)</f>
        <v/>
      </c>
      <c r="C64" t="n">
        <v>13</v>
      </c>
      <c r="F64" s="19">
        <f>B12</f>
        <v/>
      </c>
      <c r="G64" s="19">
        <f t="array" ref="G64">INDIRECT(ADDRESS(RIGHT(_xlfn.FORMULATEXT(F64),LEN(_xlfn.FORMULATEXT(F64))-2)+2,COLUMN(INDIRECT(MID(_xlfn.FORMULATEXT(F64),2,1)&amp;"1")),4,1))</f>
        <v/>
      </c>
      <c r="H64">
        <f>IF(AND(ISNUMBER(F64),F64 &gt;=$B$48),1,0)</f>
        <v/>
      </c>
      <c r="I64">
        <f>IF(AND(ISNUMBER(G64),G64 &gt;= $B$48),1,0)</f>
        <v/>
      </c>
      <c r="J64">
        <f>IF(AND(H64 = 1, I64 = 1),1,0)</f>
        <v/>
      </c>
      <c r="N64" s="41">
        <f>IF(OR(ISNUMBER(F64),ISNUMBER(G64)),IF(AND(ISNUMBER(F64),ISNUMBER(G64),F64&gt;=$B$48,G64&gt;=$B$48),"BD",IF(OR(F64&gt;=$B$48/2,G64&gt;=$B$48/2),"UD","")),"")</f>
        <v/>
      </c>
    </row>
    <row r="65">
      <c r="C65" s="21" t="n">
        <v>14</v>
      </c>
      <c r="D65" s="21" t="n"/>
      <c r="E65" s="21" t="n"/>
      <c r="F65" s="31">
        <f>B9</f>
        <v/>
      </c>
      <c r="G65" s="19">
        <f t="array" ref="G65">INDIRECT(ADDRESS(RIGHT(_xlfn.FORMULATEXT(F65),LEN(_xlfn.FORMULATEXT(F65))-2)+2,COLUMN(INDIRECT(MID(_xlfn.FORMULATEXT(F65),2,1)&amp;"1")),4,1))</f>
        <v/>
      </c>
      <c r="H65">
        <f>IF(AND(ISNUMBER(F65),F65 &gt;=$B$48),1,0)</f>
        <v/>
      </c>
      <c r="I65">
        <f>IF(AND(ISNUMBER(G65),G65 &gt;= $B$48),1,0)</f>
        <v/>
      </c>
      <c r="J65">
        <f>IF(AND(H65 = 1, I65 = 1),1,0)</f>
        <v/>
      </c>
      <c r="N65" s="41">
        <f>IF(OR(ISNUMBER(F65),ISNUMBER(G65)),IF(AND(ISNUMBER(F65),ISNUMBER(G65),F65&gt;=$B$48,G65&gt;=$B$48),"BD",IF(OR(F65&gt;=$B$48/2,G65&gt;=$B$48/2),"UD","")),"")</f>
        <v/>
      </c>
    </row>
    <row r="66">
      <c r="C66" t="n">
        <v>15</v>
      </c>
      <c r="F66" s="19">
        <f>C33</f>
        <v/>
      </c>
      <c r="G66" s="19">
        <f t="array" ref="G66">INDIRECT(ADDRESS(RIGHT(_xlfn.FORMULATEXT(F66),LEN(_xlfn.FORMULATEXT(F66))-2)+2,COLUMN(INDIRECT(MID(_xlfn.FORMULATEXT(F66),2,1)&amp;"1")),4,1))</f>
        <v/>
      </c>
      <c r="H66">
        <f>IF(AND(ISNUMBER(F66),F66 &gt;=$B$48),1,0)</f>
        <v/>
      </c>
      <c r="I66">
        <f>IF(AND(ISNUMBER(G66),G66 &gt;= $B$48),1,0)</f>
        <v/>
      </c>
      <c r="J66">
        <f>IF(AND(H66 = 1, I66 = 1),1,0)</f>
        <v/>
      </c>
      <c r="N66" s="41">
        <f>IF(OR(ISNUMBER(F66),ISNUMBER(G66)),IF(AND(ISNUMBER(F66),ISNUMBER(G66),F66&gt;=$B$48,G66&gt;=$B$48),"BD",IF(OR(F66&gt;=$B$48/2,G66&gt;=$B$48/2),"UD","")),"")</f>
        <v/>
      </c>
    </row>
    <row r="67">
      <c r="C67" t="n">
        <v>16</v>
      </c>
      <c r="F67" s="19">
        <f>C30</f>
        <v/>
      </c>
      <c r="G67" s="19">
        <f t="array" ref="G67">INDIRECT(ADDRESS(RIGHT(_xlfn.FORMULATEXT(F67),LEN(_xlfn.FORMULATEXT(F67))-2)+2,COLUMN(INDIRECT(MID(_xlfn.FORMULATEXT(F67),2,1)&amp;"1")),4,1))</f>
        <v/>
      </c>
      <c r="H67">
        <f>IF(AND(ISNUMBER(F67),F67 &gt;=$B$48),1,0)</f>
        <v/>
      </c>
      <c r="I67">
        <f>IF(AND(ISNUMBER(G67),G67 &gt;= $B$48),1,0)</f>
        <v/>
      </c>
      <c r="J67">
        <f>IF(AND(H67 = 1, I67 = 1),1,0)</f>
        <v/>
      </c>
      <c r="N67" s="41">
        <f>IF(OR(ISNUMBER(F67),ISNUMBER(G67)),IF(AND(ISNUMBER(F67),ISNUMBER(G67),F67&gt;=$B$48,G67&gt;=$B$48),"BD",IF(OR(F67&gt;=$B$48/2,G67&gt;=$B$48/2),"UD","")),"")</f>
        <v/>
      </c>
    </row>
    <row r="68">
      <c r="C68" t="n">
        <v>17</v>
      </c>
      <c r="F68" s="19">
        <f>C27</f>
        <v/>
      </c>
      <c r="G68" s="19">
        <f t="array" ref="G68">INDIRECT(ADDRESS(RIGHT(_xlfn.FORMULATEXT(F68),LEN(_xlfn.FORMULATEXT(F68))-2)+2,COLUMN(INDIRECT(MID(_xlfn.FORMULATEXT(F68),2,1)&amp;"1")),4,1))</f>
        <v/>
      </c>
      <c r="H68">
        <f>IF(AND(ISNUMBER(F68),F68 &gt;=$B$48),1,0)</f>
        <v/>
      </c>
      <c r="I68">
        <f>IF(AND(ISNUMBER(G68),G68 &gt;= $B$48),1,0)</f>
        <v/>
      </c>
      <c r="J68">
        <f>IF(AND(H68 = 1, I68 = 1),1,0)</f>
        <v/>
      </c>
      <c r="N68" s="41">
        <f>IF(OR(ISNUMBER(F68),ISNUMBER(G68)),IF(AND(ISNUMBER(F68),ISNUMBER(G68),F68&gt;=$B$48,G68&gt;=$B$48),"BD",IF(OR(F68&gt;=$B$48/2,G68&gt;=$B$48/2),"UD","")),"")</f>
        <v/>
      </c>
    </row>
    <row r="69">
      <c r="C69" t="n">
        <v>18</v>
      </c>
      <c r="F69" s="19">
        <f>C24</f>
        <v/>
      </c>
      <c r="G69" s="19">
        <f t="array" ref="G69">INDIRECT(ADDRESS(RIGHT(_xlfn.FORMULATEXT(F69),LEN(_xlfn.FORMULATEXT(F69))-2)+2,COLUMN(INDIRECT(MID(_xlfn.FORMULATEXT(F69),2,1)&amp;"1")),4,1))</f>
        <v/>
      </c>
      <c r="H69">
        <f>IF(AND(ISNUMBER(F69),F69 &gt;=$B$48),1,0)</f>
        <v/>
      </c>
      <c r="I69">
        <f>IF(AND(ISNUMBER(G69),G69 &gt;= $B$48),1,0)</f>
        <v/>
      </c>
      <c r="J69">
        <f>IF(AND(H69 = 1, I69 = 1),1,0)</f>
        <v/>
      </c>
      <c r="N69" s="41">
        <f>IF(OR(ISNUMBER(F69),ISNUMBER(G69)),IF(AND(ISNUMBER(F69),ISNUMBER(G69),F69&gt;=$B$48,G69&gt;=$B$48),"BD",IF(OR(F69&gt;=$B$48/2,G69&gt;=$B$48/2),"UD","")),"")</f>
        <v/>
      </c>
    </row>
    <row r="70">
      <c r="C70" t="n">
        <v>19</v>
      </c>
      <c r="F70" s="19">
        <f>C21</f>
        <v/>
      </c>
      <c r="G70" s="19">
        <f t="array" ref="G70">INDIRECT(ADDRESS(RIGHT(_xlfn.FORMULATEXT(F70),LEN(_xlfn.FORMULATEXT(F70))-2)+2,COLUMN(INDIRECT(MID(_xlfn.FORMULATEXT(F70),2,1)&amp;"1")),4,1))</f>
        <v/>
      </c>
      <c r="H70">
        <f>IF(AND(ISNUMBER(F70),F70 &gt;=$B$48),1,0)</f>
        <v/>
      </c>
      <c r="I70">
        <f>IF(AND(ISNUMBER(G70),G70 &gt;= $B$48),1,0)</f>
        <v/>
      </c>
      <c r="J70">
        <f>IF(AND(H70 = 1, I70 = 1),1,0)</f>
        <v/>
      </c>
      <c r="N70" s="41">
        <f>IF(OR(ISNUMBER(F70),ISNUMBER(G70)),IF(AND(ISNUMBER(F70),ISNUMBER(G70),F70&gt;=$B$48,G70&gt;=$B$48),"BD",IF(OR(F70&gt;=$B$48/2,G70&gt;=$B$48/2),"UD","")),"")</f>
        <v/>
      </c>
    </row>
    <row r="71">
      <c r="C71" t="n">
        <v>20</v>
      </c>
      <c r="F71" s="19">
        <f>C18</f>
        <v/>
      </c>
      <c r="G71" s="19">
        <f t="array" ref="G71">INDIRECT(ADDRESS(RIGHT(_xlfn.FORMULATEXT(F71),LEN(_xlfn.FORMULATEXT(F71))-2)+2,COLUMN(INDIRECT(MID(_xlfn.FORMULATEXT(F71),2,1)&amp;"1")),4,1))</f>
        <v/>
      </c>
      <c r="H71">
        <f>IF(AND(ISNUMBER(F71),F71 &gt;=$B$48),1,0)</f>
        <v/>
      </c>
      <c r="I71">
        <f>IF(AND(ISNUMBER(G71),G71 &gt;= $B$48),1,0)</f>
        <v/>
      </c>
      <c r="J71">
        <f>IF(AND(H71 = 1, I71 = 1),1,0)</f>
        <v/>
      </c>
      <c r="N71" s="41">
        <f>IF(OR(ISNUMBER(F71),ISNUMBER(G71)),IF(AND(ISNUMBER(F71),ISNUMBER(G71),F71&gt;=$B$48,G71&gt;=$B$48),"BD",IF(OR(F71&gt;=$B$48/2,G71&gt;=$B$48/2),"UD","")),"")</f>
        <v/>
      </c>
    </row>
    <row r="72">
      <c r="C72" t="n">
        <v>21</v>
      </c>
      <c r="F72" s="19">
        <f>C15</f>
        <v/>
      </c>
      <c r="G72" s="19">
        <f t="array" ref="G72">INDIRECT(ADDRESS(RIGHT(_xlfn.FORMULATEXT(F72),LEN(_xlfn.FORMULATEXT(F72))-2)+2,COLUMN(INDIRECT(MID(_xlfn.FORMULATEXT(F72),2,1)&amp;"1")),4,1))</f>
        <v/>
      </c>
      <c r="H72">
        <f>IF(AND(ISNUMBER(F72),F72 &gt;=$B$48),1,0)</f>
        <v/>
      </c>
      <c r="I72">
        <f>IF(AND(ISNUMBER(G72),G72 &gt;= $B$48),1,0)</f>
        <v/>
      </c>
      <c r="J72">
        <f>IF(AND(H72 = 1, I72 = 1),1,0)</f>
        <v/>
      </c>
      <c r="N72" s="41">
        <f>IF(OR(ISNUMBER(F72),ISNUMBER(G72)),IF(AND(ISNUMBER(F72),ISNUMBER(G72),F72&gt;=$B$48,G72&gt;=$B$48),"BD",IF(OR(F72&gt;=$B$48/2,G72&gt;=$B$48/2),"UD","")),"")</f>
        <v/>
      </c>
    </row>
    <row r="73">
      <c r="C73" t="n">
        <v>22</v>
      </c>
      <c r="F73" s="19">
        <f>C12</f>
        <v/>
      </c>
      <c r="G73" s="19">
        <f t="array" ref="G73">INDIRECT(ADDRESS(RIGHT(_xlfn.FORMULATEXT(F73),LEN(_xlfn.FORMULATEXT(F73))-2)+2,COLUMN(INDIRECT(MID(_xlfn.FORMULATEXT(F73),2,1)&amp;"1")),4,1))</f>
        <v/>
      </c>
      <c r="H73">
        <f>IF(AND(ISNUMBER(F73),F73 &gt;=$B$48),1,0)</f>
        <v/>
      </c>
      <c r="I73">
        <f>IF(AND(ISNUMBER(G73),G73 &gt;= $B$48),1,0)</f>
        <v/>
      </c>
      <c r="J73">
        <f>IF(AND(H73 = 1, I73 = 1),1,0)</f>
        <v/>
      </c>
      <c r="N73" s="41">
        <f>IF(OR(ISNUMBER(F73),ISNUMBER(G73)),IF(AND(ISNUMBER(F73),ISNUMBER(G73),F73&gt;=$B$48,G73&gt;=$B$48),"BD",IF(OR(F73&gt;=$B$48/2,G73&gt;=$B$48/2),"UD","")),"")</f>
        <v/>
      </c>
    </row>
    <row r="74">
      <c r="C74" t="n">
        <v>23</v>
      </c>
      <c r="F74" s="19">
        <f>C9</f>
        <v/>
      </c>
      <c r="G74" s="19">
        <f t="array" ref="G74">INDIRECT(ADDRESS(RIGHT(_xlfn.FORMULATEXT(F74),LEN(_xlfn.FORMULATEXT(F74))-2)+2,COLUMN(INDIRECT(MID(_xlfn.FORMULATEXT(F74),2,1)&amp;"1")),4,1))</f>
        <v/>
      </c>
      <c r="H74">
        <f>IF(AND(ISNUMBER(F74),F74 &gt;=$B$48),1,0)</f>
        <v/>
      </c>
      <c r="I74">
        <f>IF(AND(ISNUMBER(G74),G74 &gt;= $B$48),1,0)</f>
        <v/>
      </c>
      <c r="J74">
        <f>IF(AND(H74 = 1, I74 = 1),1,0)</f>
        <v/>
      </c>
      <c r="N74" s="41">
        <f>IF(OR(ISNUMBER(F74),ISNUMBER(G74)),IF(AND(ISNUMBER(F74),ISNUMBER(G74),F74&gt;=$B$48,G74&gt;=$B$48),"BD",IF(OR(F74&gt;=$B$48/2,G74&gt;=$B$48/2),"UD","")),"")</f>
        <v/>
      </c>
    </row>
    <row r="75">
      <c r="C75" s="21" t="n">
        <v>24</v>
      </c>
      <c r="D75" s="21" t="n"/>
      <c r="E75" s="21" t="n"/>
      <c r="F75" s="31">
        <f>C6</f>
        <v/>
      </c>
      <c r="G75" s="19">
        <f t="array" ref="G75">INDIRECT(ADDRESS(RIGHT(_xlfn.FORMULATEXT(F75),LEN(_xlfn.FORMULATEXT(F75))-2)+2,COLUMN(INDIRECT(MID(_xlfn.FORMULATEXT(F75),2,1)&amp;"1")),4,1))</f>
        <v/>
      </c>
      <c r="H75">
        <f>IF(AND(ISNUMBER(F75),F75 &gt;=$B$48),1,0)</f>
        <v/>
      </c>
      <c r="I75">
        <f>IF(AND(ISNUMBER(G75),G75 &gt;= $B$48),1,0)</f>
        <v/>
      </c>
      <c r="J75">
        <f>IF(AND(H75 = 1, I75 = 1),1,0)</f>
        <v/>
      </c>
      <c r="N75" s="41">
        <f>IF(OR(ISNUMBER(F75),ISNUMBER(G75)),IF(AND(ISNUMBER(F75),ISNUMBER(G75),F75&gt;=$B$48,G75&gt;=$B$48),"BD",IF(OR(F75&gt;=$B$48/2,G75&gt;=$B$48/2),"UD","")),"")</f>
        <v/>
      </c>
    </row>
    <row r="76">
      <c r="C76" t="n">
        <v>25</v>
      </c>
      <c r="F76" s="32">
        <f>D33</f>
        <v/>
      </c>
      <c r="G76" s="19">
        <f t="array" ref="G76">INDIRECT(ADDRESS(RIGHT(_xlfn.FORMULATEXT(F76),LEN(_xlfn.FORMULATEXT(F76))-2)+2,COLUMN(INDIRECT(MID(_xlfn.FORMULATEXT(F76),2,1)&amp;"1")),4,1))</f>
        <v/>
      </c>
      <c r="H76">
        <f>IF(AND(ISNUMBER(F76),F76 &gt;=$B$48),1,0)</f>
        <v/>
      </c>
      <c r="I76">
        <f>IF(AND(ISNUMBER(G76),G76 &gt;= $B$48),1,0)</f>
        <v/>
      </c>
      <c r="J76">
        <f>IF(AND(H76 = 1, I76 = 1),1,0)</f>
        <v/>
      </c>
      <c r="N76" s="41">
        <f>IF(OR(ISNUMBER(F76),ISNUMBER(G76)),IF(AND(ISNUMBER(F76),ISNUMBER(G76),F76&gt;=$B$48,G76&gt;=$B$48),"BD",IF(OR(F76&gt;=$B$48/2,G76&gt;=$B$48/2),"UD","")),"")</f>
        <v/>
      </c>
    </row>
    <row r="77">
      <c r="C77" t="n">
        <v>26</v>
      </c>
      <c r="F77" s="32">
        <f>D30</f>
        <v/>
      </c>
      <c r="G77" s="19">
        <f t="array" ref="G77">INDIRECT(ADDRESS(RIGHT(_xlfn.FORMULATEXT(F77),LEN(_xlfn.FORMULATEXT(F77))-2)+2,COLUMN(INDIRECT(MID(_xlfn.FORMULATEXT(F77),2,1)&amp;"1")),4,1))</f>
        <v/>
      </c>
      <c r="H77">
        <f>IF(AND(ISNUMBER(F77),F77 &gt;=$B$48),1,0)</f>
        <v/>
      </c>
      <c r="I77">
        <f>IF(AND(ISNUMBER(G77),G77 &gt;= $B$48),1,0)</f>
        <v/>
      </c>
      <c r="J77">
        <f>IF(AND(H77 = 1, I77 = 1),1,0)</f>
        <v/>
      </c>
      <c r="N77" s="41">
        <f>IF(OR(ISNUMBER(F77),ISNUMBER(G77)),IF(AND(ISNUMBER(F77),ISNUMBER(G77),F77&gt;=$B$48,G77&gt;=$B$48),"BD",IF(OR(F77&gt;=$B$48/2,G77&gt;=$B$48/2),"UD","")),"")</f>
        <v/>
      </c>
    </row>
    <row r="78">
      <c r="C78" t="n">
        <v>27</v>
      </c>
      <c r="F78" s="32">
        <f>D27</f>
        <v/>
      </c>
      <c r="G78" s="19">
        <f t="array" ref="G78">INDIRECT(ADDRESS(RIGHT(_xlfn.FORMULATEXT(F78),LEN(_xlfn.FORMULATEXT(F78))-2)+2,COLUMN(INDIRECT(MID(_xlfn.FORMULATEXT(F78),2,1)&amp;"1")),4,1))</f>
        <v/>
      </c>
      <c r="H78">
        <f>IF(AND(ISNUMBER(F78),F78 &gt;=$B$48),1,0)</f>
        <v/>
      </c>
      <c r="I78">
        <f>IF(AND(ISNUMBER(G78),G78 &gt;= $B$48),1,0)</f>
        <v/>
      </c>
      <c r="J78">
        <f>IF(AND(H78 = 1, I78 = 1),1,0)</f>
        <v/>
      </c>
      <c r="N78" s="41">
        <f>IF(OR(ISNUMBER(F78),ISNUMBER(G78)),IF(AND(ISNUMBER(F78),ISNUMBER(G78),F78&gt;=$B$48,G78&gt;=$B$48),"BD",IF(OR(F78&gt;=$B$48/2,G78&gt;=$B$48/2),"UD","")),"")</f>
        <v/>
      </c>
    </row>
    <row r="79">
      <c r="C79" t="n">
        <v>28</v>
      </c>
      <c r="F79" s="32">
        <f>D24</f>
        <v/>
      </c>
      <c r="G79" s="19">
        <f t="array" ref="G79">INDIRECT(ADDRESS(RIGHT(_xlfn.FORMULATEXT(F79),LEN(_xlfn.FORMULATEXT(F79))-2)+2,COLUMN(INDIRECT(MID(_xlfn.FORMULATEXT(F79),2,1)&amp;"1")),4,1))</f>
        <v/>
      </c>
      <c r="H79">
        <f>IF(AND(ISNUMBER(F79),F79 &gt;=$B$48),1,0)</f>
        <v/>
      </c>
      <c r="I79">
        <f>IF(AND(ISNUMBER(G79),G79 &gt;= $B$48),1,0)</f>
        <v/>
      </c>
      <c r="J79">
        <f>IF(AND(H79 = 1, I79 = 1),1,0)</f>
        <v/>
      </c>
      <c r="N79" s="41">
        <f>IF(OR(ISNUMBER(F79),ISNUMBER(G79)),IF(AND(ISNUMBER(F79),ISNUMBER(G79),F79&gt;=$B$48,G79&gt;=$B$48),"BD",IF(OR(F79&gt;=$B$48/2,G79&gt;=$B$48/2),"UD","")),"")</f>
        <v/>
      </c>
    </row>
    <row r="80">
      <c r="C80" t="n">
        <v>29</v>
      </c>
      <c r="F80" s="32">
        <f>D21</f>
        <v/>
      </c>
      <c r="G80" s="19">
        <f t="array" ref="G80">INDIRECT(ADDRESS(RIGHT(_xlfn.FORMULATEXT(F80),LEN(_xlfn.FORMULATEXT(F80))-2)+2,COLUMN(INDIRECT(MID(_xlfn.FORMULATEXT(F80),2,1)&amp;"1")),4,1))</f>
        <v/>
      </c>
      <c r="H80">
        <f>IF(AND(ISNUMBER(F80),F80 &gt;=$B$48),1,0)</f>
        <v/>
      </c>
      <c r="I80">
        <f>IF(AND(ISNUMBER(G80),G80 &gt;= $B$48),1,0)</f>
        <v/>
      </c>
      <c r="J80">
        <f>IF(AND(H80 = 1, I80 = 1),1,0)</f>
        <v/>
      </c>
      <c r="N80" s="41">
        <f>IF(OR(ISNUMBER(F80),ISNUMBER(G80)),IF(AND(ISNUMBER(F80),ISNUMBER(G80),F80&gt;=$B$48,G80&gt;=$B$48),"BD",IF(OR(F80&gt;=$B$48/2,G80&gt;=$B$48/2),"UD","")),"")</f>
        <v/>
      </c>
    </row>
    <row r="81">
      <c r="C81" t="n">
        <v>30</v>
      </c>
      <c r="F81" s="32">
        <f>D18</f>
        <v/>
      </c>
      <c r="G81" s="19">
        <f t="array" ref="G81">INDIRECT(ADDRESS(RIGHT(_xlfn.FORMULATEXT(F81),LEN(_xlfn.FORMULATEXT(F81))-2)+2,COLUMN(INDIRECT(MID(_xlfn.FORMULATEXT(F81),2,1)&amp;"1")),4,1))</f>
        <v/>
      </c>
      <c r="H81">
        <f>IF(AND(ISNUMBER(F81),F81 &gt;=$B$48),1,0)</f>
        <v/>
      </c>
      <c r="I81">
        <f>IF(AND(ISNUMBER(G81),G81 &gt;= $B$48),1,0)</f>
        <v/>
      </c>
      <c r="J81">
        <f>IF(AND(H81 = 1, I81 = 1),1,0)</f>
        <v/>
      </c>
      <c r="N81" s="41">
        <f>IF(OR(ISNUMBER(F81),ISNUMBER(G81)),IF(AND(ISNUMBER(F81),ISNUMBER(G81),F81&gt;=$B$48,G81&gt;=$B$48),"BD",IF(OR(F81&gt;=$B$48/2,G81&gt;=$B$48/2),"UD","")),"")</f>
        <v/>
      </c>
    </row>
    <row r="82">
      <c r="C82" t="n">
        <v>31</v>
      </c>
      <c r="F82" s="32">
        <f>D15</f>
        <v/>
      </c>
      <c r="G82" s="19">
        <f t="array" ref="G82">INDIRECT(ADDRESS(RIGHT(_xlfn.FORMULATEXT(F82),LEN(_xlfn.FORMULATEXT(F82))-2)+2,COLUMN(INDIRECT(MID(_xlfn.FORMULATEXT(F82),2,1)&amp;"1")),4,1))</f>
        <v/>
      </c>
      <c r="H82">
        <f>IF(AND(ISNUMBER(F82),F82 &gt;=$B$48),1,0)</f>
        <v/>
      </c>
      <c r="I82">
        <f>IF(AND(ISNUMBER(G82),G82 &gt;= $B$48),1,0)</f>
        <v/>
      </c>
      <c r="J82">
        <f>IF(AND(H82 = 1, I82 = 1),1,0)</f>
        <v/>
      </c>
      <c r="N82" s="41">
        <f>IF(OR(ISNUMBER(F82),ISNUMBER(G82)),IF(AND(ISNUMBER(F82),ISNUMBER(G82),F82&gt;=$B$48,G82&gt;=$B$48),"BD",IF(OR(F82&gt;=$B$48/2,G82&gt;=$B$48/2),"UD","")),"")</f>
        <v/>
      </c>
    </row>
    <row r="83">
      <c r="C83" t="n">
        <v>32</v>
      </c>
      <c r="F83" s="32">
        <f>D12</f>
        <v/>
      </c>
      <c r="G83" s="19">
        <f t="array" ref="G83">INDIRECT(ADDRESS(RIGHT(_xlfn.FORMULATEXT(F83),LEN(_xlfn.FORMULATEXT(F83))-2)+2,COLUMN(INDIRECT(MID(_xlfn.FORMULATEXT(F83),2,1)&amp;"1")),4,1))</f>
        <v/>
      </c>
      <c r="H83">
        <f>IF(AND(ISNUMBER(F83),F83 &gt;=$B$48),1,0)</f>
        <v/>
      </c>
      <c r="I83">
        <f>IF(AND(ISNUMBER(G83),G83 &gt;= $B$48),1,0)</f>
        <v/>
      </c>
      <c r="J83">
        <f>IF(AND(H83 = 1, I83 = 1),1,0)</f>
        <v/>
      </c>
      <c r="N83" s="41">
        <f>IF(OR(ISNUMBER(F83),ISNUMBER(G83)),IF(AND(ISNUMBER(F83),ISNUMBER(G83),F83&gt;=$B$48,G83&gt;=$B$48),"BD",IF(OR(F83&gt;=$B$48/2,G83&gt;=$B$48/2),"UD","")),"")</f>
        <v/>
      </c>
    </row>
    <row r="84">
      <c r="C84" t="n">
        <v>33</v>
      </c>
      <c r="F84" s="32">
        <f>D9</f>
        <v/>
      </c>
      <c r="G84" s="19">
        <f t="array" ref="G84">INDIRECT(ADDRESS(RIGHT(_xlfn.FORMULATEXT(F84),LEN(_xlfn.FORMULATEXT(F84))-2)+2,COLUMN(INDIRECT(MID(_xlfn.FORMULATEXT(F84),2,1)&amp;"1")),4,1))</f>
        <v/>
      </c>
      <c r="H84">
        <f>IF(AND(ISNUMBER(F84),F84 &gt;=$B$48),1,0)</f>
        <v/>
      </c>
      <c r="I84">
        <f>IF(AND(ISNUMBER(G84),G84 &gt;= $B$48),1,0)</f>
        <v/>
      </c>
      <c r="J84">
        <f>IF(AND(H84 = 1, I84 = 1),1,0)</f>
        <v/>
      </c>
      <c r="N84" s="41">
        <f>IF(OR(ISNUMBER(F84),ISNUMBER(G84)),IF(AND(ISNUMBER(F84),ISNUMBER(G84),F84&gt;=$B$48,G84&gt;=$B$48),"BD",IF(OR(F84&gt;=$B$48/2,G84&gt;=$B$48/2),"UD","")),"")</f>
        <v/>
      </c>
    </row>
    <row r="85">
      <c r="C85" s="21" t="n">
        <v>34</v>
      </c>
      <c r="D85" s="21" t="n"/>
      <c r="E85" s="21" t="n"/>
      <c r="F85" s="33">
        <f>D6</f>
        <v/>
      </c>
      <c r="G85" s="19">
        <f t="array" ref="G85">INDIRECT(ADDRESS(RIGHT(_xlfn.FORMULATEXT(F85),LEN(_xlfn.FORMULATEXT(F85))-2)+2,COLUMN(INDIRECT(MID(_xlfn.FORMULATEXT(F85),2,1)&amp;"1")),4,1))</f>
        <v/>
      </c>
      <c r="H85">
        <f>IF(AND(ISNUMBER(F85),F85 &gt;=$B$48),1,0)</f>
        <v/>
      </c>
      <c r="I85">
        <f>IF(AND(ISNUMBER(G85),G85 &gt;= $B$48),1,0)</f>
        <v/>
      </c>
      <c r="J85">
        <f>IF(AND(H85 = 1, I85 = 1),1,0)</f>
        <v/>
      </c>
      <c r="N85" s="41">
        <f>IF(OR(ISNUMBER(F85),ISNUMBER(G85)),IF(AND(ISNUMBER(F85),ISNUMBER(G85),F85&gt;=$B$48,G85&gt;=$B$48),"BD",IF(OR(F85&gt;=$B$48/2,G85&gt;=$B$48/2),"UD","")),"")</f>
        <v/>
      </c>
    </row>
    <row r="86">
      <c r="C86" t="n">
        <v>35</v>
      </c>
      <c r="F86" s="19">
        <f>E33</f>
        <v/>
      </c>
      <c r="G86" s="19">
        <f t="array" ref="G86">INDIRECT(ADDRESS(RIGHT(_xlfn.FORMULATEXT(F86),LEN(_xlfn.FORMULATEXT(F86))-2)+2,COLUMN(INDIRECT(MID(_xlfn.FORMULATEXT(F86),2,1)&amp;"1")),4,1))</f>
        <v/>
      </c>
      <c r="H86">
        <f>IF(AND(ISNUMBER(F86),F86 &gt;=$B$48),1,0)</f>
        <v/>
      </c>
      <c r="I86">
        <f>IF(AND(ISNUMBER(G86),G86 &gt;= $B$48),1,0)</f>
        <v/>
      </c>
      <c r="J86">
        <f>IF(AND(H86 = 1, I86 = 1),1,0)</f>
        <v/>
      </c>
      <c r="N86" s="41">
        <f>IF(OR(ISNUMBER(F86),ISNUMBER(G86)),IF(AND(ISNUMBER(F86),ISNUMBER(G86),F86&gt;=$B$48,G86&gt;=$B$48),"BD",IF(OR(F86&gt;=$B$48/2,G86&gt;=$B$48/2),"UD","")),"")</f>
        <v/>
      </c>
    </row>
    <row r="87">
      <c r="C87" t="n">
        <v>36</v>
      </c>
      <c r="F87" s="19">
        <f>E30</f>
        <v/>
      </c>
      <c r="G87" s="19">
        <f t="array" ref="G87">INDIRECT(ADDRESS(RIGHT(_xlfn.FORMULATEXT(F87),LEN(_xlfn.FORMULATEXT(F87))-2)+2,COLUMN(INDIRECT(MID(_xlfn.FORMULATEXT(F87),2,1)&amp;"1")),4,1))</f>
        <v/>
      </c>
      <c r="H87">
        <f>IF(AND(ISNUMBER(F87),F87 &gt;=$B$48),1,0)</f>
        <v/>
      </c>
      <c r="I87">
        <f>IF(AND(ISNUMBER(G87),G87 &gt;= $B$48),1,0)</f>
        <v/>
      </c>
      <c r="J87">
        <f>IF(AND(H87 = 1, I87 = 1),1,0)</f>
        <v/>
      </c>
      <c r="N87" s="41">
        <f>IF(OR(ISNUMBER(F87),ISNUMBER(G87)),IF(AND(ISNUMBER(F87),ISNUMBER(G87),F87&gt;=$B$48,G87&gt;=$B$48),"BD",IF(OR(F87&gt;=$B$48/2,G87&gt;=$B$48/2),"UD","")),"")</f>
        <v/>
      </c>
    </row>
    <row r="88">
      <c r="C88" t="n">
        <v>37</v>
      </c>
      <c r="F88" s="19">
        <f>E27</f>
        <v/>
      </c>
      <c r="G88" s="19">
        <f t="array" ref="G88">INDIRECT(ADDRESS(RIGHT(_xlfn.FORMULATEXT(F88),LEN(_xlfn.FORMULATEXT(F88))-2)+2,COLUMN(INDIRECT(MID(_xlfn.FORMULATEXT(F88),2,1)&amp;"1")),4,1))</f>
        <v/>
      </c>
      <c r="H88">
        <f>IF(AND(ISNUMBER(F88),F88 &gt;=$B$48),1,0)</f>
        <v/>
      </c>
      <c r="I88">
        <f>IF(AND(ISNUMBER(G88),G88 &gt;= $B$48),1,0)</f>
        <v/>
      </c>
      <c r="J88">
        <f>IF(AND(H88 = 1, I88 = 1),1,0)</f>
        <v/>
      </c>
      <c r="N88" s="41">
        <f>IF(OR(ISNUMBER(F88),ISNUMBER(G88)),IF(AND(ISNUMBER(F88),ISNUMBER(G88),F88&gt;=$B$48,G88&gt;=$B$48),"BD",IF(OR(F88&gt;=$B$48/2,G88&gt;=$B$48/2),"UD","")),"")</f>
        <v/>
      </c>
    </row>
    <row r="89">
      <c r="C89" t="n">
        <v>38</v>
      </c>
      <c r="F89" s="19">
        <f>E24</f>
        <v/>
      </c>
      <c r="G89" s="19">
        <f t="array" ref="G89">INDIRECT(ADDRESS(RIGHT(_xlfn.FORMULATEXT(F89),LEN(_xlfn.FORMULATEXT(F89))-2)+2,COLUMN(INDIRECT(MID(_xlfn.FORMULATEXT(F89),2,1)&amp;"1")),4,1))</f>
        <v/>
      </c>
      <c r="H89">
        <f>IF(AND(ISNUMBER(F89),F89 &gt;=$B$48),1,0)</f>
        <v/>
      </c>
      <c r="I89">
        <f>IF(AND(ISNUMBER(G89),G89 &gt;= $B$48),1,0)</f>
        <v/>
      </c>
      <c r="J89">
        <f>IF(AND(H89 = 1, I89 = 1),1,0)</f>
        <v/>
      </c>
      <c r="N89" s="41">
        <f>IF(OR(ISNUMBER(F89),ISNUMBER(G89)),IF(AND(ISNUMBER(F89),ISNUMBER(G89),F89&gt;=$B$48,G89&gt;=$B$48),"BD",IF(OR(F89&gt;=$B$48/2,G89&gt;=$B$48/2),"UD","")),"")</f>
        <v/>
      </c>
    </row>
    <row r="90">
      <c r="C90" t="n">
        <v>39</v>
      </c>
      <c r="F90" s="19">
        <f>E21</f>
        <v/>
      </c>
      <c r="G90" s="19">
        <f t="array" ref="G90">INDIRECT(ADDRESS(RIGHT(_xlfn.FORMULATEXT(F90),LEN(_xlfn.FORMULATEXT(F90))-2)+2,COLUMN(INDIRECT(MID(_xlfn.FORMULATEXT(F90),2,1)&amp;"1")),4,1))</f>
        <v/>
      </c>
      <c r="H90">
        <f>IF(AND(ISNUMBER(F90),F90 &gt;=$B$48),1,0)</f>
        <v/>
      </c>
      <c r="I90">
        <f>IF(AND(ISNUMBER(G90),G90 &gt;= $B$48),1,0)</f>
        <v/>
      </c>
      <c r="J90">
        <f>IF(AND(H90 = 1, I90 = 1),1,0)</f>
        <v/>
      </c>
      <c r="N90" s="41">
        <f>IF(OR(ISNUMBER(F90),ISNUMBER(G90)),IF(AND(ISNUMBER(F90),ISNUMBER(G90),F90&gt;=$B$48,G90&gt;=$B$48),"BD",IF(OR(F90&gt;=$B$48/2,G90&gt;=$B$48/2),"UD","")),"")</f>
        <v/>
      </c>
    </row>
    <row r="91">
      <c r="C91" t="n">
        <v>40</v>
      </c>
      <c r="F91" s="19">
        <f>E18</f>
        <v/>
      </c>
      <c r="G91" s="19">
        <f t="array" ref="G91">INDIRECT(ADDRESS(RIGHT(_xlfn.FORMULATEXT(F91),LEN(_xlfn.FORMULATEXT(F91))-2)+2,COLUMN(INDIRECT(MID(_xlfn.FORMULATEXT(F91),2,1)&amp;"1")),4,1))</f>
        <v/>
      </c>
      <c r="H91">
        <f>IF(AND(ISNUMBER(F91),F91 &gt;=$B$48),1,0)</f>
        <v/>
      </c>
      <c r="I91">
        <f>IF(AND(ISNUMBER(G91),G91 &gt;= $B$48),1,0)</f>
        <v/>
      </c>
      <c r="J91">
        <f>IF(AND(H91 = 1, I91 = 1),1,0)</f>
        <v/>
      </c>
      <c r="N91" s="41">
        <f>IF(OR(ISNUMBER(F91),ISNUMBER(G91)),IF(AND(ISNUMBER(F91),ISNUMBER(G91),F91&gt;=$B$48,G91&gt;=$B$48),"BD",IF(OR(F91&gt;=$B$48/2,G91&gt;=$B$48/2),"UD","")),"")</f>
        <v/>
      </c>
    </row>
    <row r="92">
      <c r="C92" t="n">
        <v>41</v>
      </c>
      <c r="F92" s="19">
        <f>E15</f>
        <v/>
      </c>
      <c r="G92" s="19">
        <f t="array" ref="G92">INDIRECT(ADDRESS(RIGHT(_xlfn.FORMULATEXT(F92),LEN(_xlfn.FORMULATEXT(F92))-2)+2,COLUMN(INDIRECT(MID(_xlfn.FORMULATEXT(F92),2,1)&amp;"1")),4,1))</f>
        <v/>
      </c>
      <c r="H92">
        <f>IF(AND(ISNUMBER(F92),F92 &gt;=$B$48),1,0)</f>
        <v/>
      </c>
      <c r="I92">
        <f>IF(AND(ISNUMBER(G92),G92 &gt;= $B$48),1,0)</f>
        <v/>
      </c>
      <c r="J92">
        <f>IF(AND(H92 = 1, I92 = 1),1,0)</f>
        <v/>
      </c>
      <c r="N92" s="41">
        <f>IF(OR(ISNUMBER(F92),ISNUMBER(G92)),IF(AND(ISNUMBER(F92),ISNUMBER(G92),F92&gt;=$B$48,G92&gt;=$B$48),"BD",IF(OR(F92&gt;=$B$48/2,G92&gt;=$B$48/2),"UD","")),"")</f>
        <v/>
      </c>
    </row>
    <row r="93">
      <c r="C93" t="n">
        <v>42</v>
      </c>
      <c r="F93" s="19">
        <f>E12</f>
        <v/>
      </c>
      <c r="G93" s="19">
        <f t="array" ref="G93">INDIRECT(ADDRESS(RIGHT(_xlfn.FORMULATEXT(F93),LEN(_xlfn.FORMULATEXT(F93))-2)+2,COLUMN(INDIRECT(MID(_xlfn.FORMULATEXT(F93),2,1)&amp;"1")),4,1))</f>
        <v/>
      </c>
      <c r="H93">
        <f>IF(AND(ISNUMBER(F93),F93 &gt;=$B$48),1,0)</f>
        <v/>
      </c>
      <c r="I93">
        <f>IF(AND(ISNUMBER(G93),G93 &gt;= $B$48),1,0)</f>
        <v/>
      </c>
      <c r="J93">
        <f>IF(AND(H93 = 1, I93 = 1),1,0)</f>
        <v/>
      </c>
      <c r="N93" s="41">
        <f>IF(OR(ISNUMBER(F93),ISNUMBER(G93)),IF(AND(ISNUMBER(F93),ISNUMBER(G93),F93&gt;=$B$48,G93&gt;=$B$48),"BD",IF(OR(F93&gt;=$B$48/2,G93&gt;=$B$48/2),"UD","")),"")</f>
        <v/>
      </c>
    </row>
    <row r="94">
      <c r="C94" t="n">
        <v>43</v>
      </c>
      <c r="F94" s="19">
        <f>E9</f>
        <v/>
      </c>
      <c r="G94" s="19">
        <f t="array" ref="G94">INDIRECT(ADDRESS(RIGHT(_xlfn.FORMULATEXT(F94),LEN(_xlfn.FORMULATEXT(F94))-2)+2,COLUMN(INDIRECT(MID(_xlfn.FORMULATEXT(F94),2,1)&amp;"1")),4,1))</f>
        <v/>
      </c>
      <c r="H94">
        <f>IF(AND(ISNUMBER(F94),F94 &gt;=$B$48),1,0)</f>
        <v/>
      </c>
      <c r="I94">
        <f>IF(AND(ISNUMBER(G94),G94 &gt;= $B$48),1,0)</f>
        <v/>
      </c>
      <c r="J94">
        <f>IF(AND(H94 = 1, I94 = 1),1,0)</f>
        <v/>
      </c>
      <c r="N94" s="41">
        <f>IF(OR(ISNUMBER(F94),ISNUMBER(G94)),IF(AND(ISNUMBER(F94),ISNUMBER(G94),F94&gt;=$B$48,G94&gt;=$B$48),"BD",IF(OR(F94&gt;=$B$48/2,G94&gt;=$B$48/2),"UD","")),"")</f>
        <v/>
      </c>
    </row>
    <row r="95">
      <c r="C95" s="21" t="n">
        <v>44</v>
      </c>
      <c r="D95" s="21" t="n"/>
      <c r="E95" s="21" t="n"/>
      <c r="F95" s="31">
        <f>E6</f>
        <v/>
      </c>
      <c r="G95" s="19">
        <f t="array" ref="G95">INDIRECT(ADDRESS(RIGHT(_xlfn.FORMULATEXT(F95),LEN(_xlfn.FORMULATEXT(F95))-2)+2,COLUMN(INDIRECT(MID(_xlfn.FORMULATEXT(F95),2,1)&amp;"1")),4,1))</f>
        <v/>
      </c>
      <c r="H95">
        <f>IF(AND(ISNUMBER(F95),F95 &gt;=$B$48),1,0)</f>
        <v/>
      </c>
      <c r="I95">
        <f>IF(AND(ISNUMBER(G95),G95 &gt;= $B$48),1,0)</f>
        <v/>
      </c>
      <c r="J95">
        <f>IF(AND(H95 = 1, I95 = 1),1,0)</f>
        <v/>
      </c>
      <c r="N95" s="41">
        <f>IF(OR(ISNUMBER(F95),ISNUMBER(G95)),IF(AND(ISNUMBER(F95),ISNUMBER(G95),F95&gt;=$B$48,G95&gt;=$B$48),"BD",IF(OR(F95&gt;=$B$48/2,G95&gt;=$B$48/2),"UD","")),"")</f>
        <v/>
      </c>
    </row>
    <row r="96">
      <c r="C96" t="n">
        <v>45</v>
      </c>
      <c r="F96" s="19">
        <f>F33</f>
        <v/>
      </c>
      <c r="G96" s="19">
        <f t="array" ref="G96">INDIRECT(ADDRESS(RIGHT(_xlfn.FORMULATEXT(F96),LEN(_xlfn.FORMULATEXT(F96))-2)+2,COLUMN(INDIRECT(MID(_xlfn.FORMULATEXT(F96),2,1)&amp;"1")),4,1))</f>
        <v/>
      </c>
      <c r="H96">
        <f>IF(AND(ISNUMBER(F96),F96 &gt;=$B$48),1,0)</f>
        <v/>
      </c>
      <c r="I96">
        <f>IF(AND(ISNUMBER(G96),G96 &gt;= $B$48),1,0)</f>
        <v/>
      </c>
      <c r="J96">
        <f>IF(AND(H96 = 1, I96 = 1),1,0)</f>
        <v/>
      </c>
      <c r="N96" s="41">
        <f>IF(OR(ISNUMBER(F96),ISNUMBER(G96)),IF(AND(ISNUMBER(F96),ISNUMBER(G96),F96&gt;=$B$48,G96&gt;=$B$48),"BD",IF(OR(F96&gt;=$B$48/2,G96&gt;=$B$48/2),"UD","")),"")</f>
        <v/>
      </c>
    </row>
    <row r="97">
      <c r="C97" t="n">
        <v>46</v>
      </c>
      <c r="F97" s="19">
        <f>F30</f>
        <v/>
      </c>
      <c r="G97" s="19">
        <f t="array" ref="G97">INDIRECT(ADDRESS(RIGHT(_xlfn.FORMULATEXT(F97),LEN(_xlfn.FORMULATEXT(F97))-2)+2,COLUMN(INDIRECT(MID(_xlfn.FORMULATEXT(F97),2,1)&amp;"1")),4,1))</f>
        <v/>
      </c>
      <c r="H97">
        <f>IF(AND(ISNUMBER(F97),F97 &gt;=$B$48),1,0)</f>
        <v/>
      </c>
      <c r="I97">
        <f>IF(AND(ISNUMBER(G97),G97 &gt;= $B$48),1,0)</f>
        <v/>
      </c>
      <c r="J97">
        <f>IF(AND(H97 = 1, I97 = 1),1,0)</f>
        <v/>
      </c>
      <c r="N97" s="41">
        <f>IF(OR(ISNUMBER(F97),ISNUMBER(G97)),IF(AND(ISNUMBER(F97),ISNUMBER(G97),F97&gt;=$B$48,G97&gt;=$B$48),"BD",IF(OR(F97&gt;=$B$48/2,G97&gt;=$B$48/2),"UD","")),"")</f>
        <v/>
      </c>
    </row>
    <row r="98">
      <c r="C98" t="n">
        <v>47</v>
      </c>
      <c r="F98" s="19">
        <f>F27</f>
        <v/>
      </c>
      <c r="G98" s="19">
        <f t="array" ref="G98">INDIRECT(ADDRESS(RIGHT(_xlfn.FORMULATEXT(F98),LEN(_xlfn.FORMULATEXT(F98))-2)+2,COLUMN(INDIRECT(MID(_xlfn.FORMULATEXT(F98),2,1)&amp;"1")),4,1))</f>
        <v/>
      </c>
      <c r="H98">
        <f>IF(AND(ISNUMBER(F98),F98 &gt;=$B$48),1,0)</f>
        <v/>
      </c>
      <c r="I98">
        <f>IF(AND(ISNUMBER(G98),G98 &gt;= $B$48),1,0)</f>
        <v/>
      </c>
      <c r="J98">
        <f>IF(AND(H98 = 1, I98 = 1),1,0)</f>
        <v/>
      </c>
      <c r="N98" s="41">
        <f>IF(OR(ISNUMBER(F98),ISNUMBER(G98)),IF(AND(ISNUMBER(F98),ISNUMBER(G98),F98&gt;=$B$48,G98&gt;=$B$48),"BD",IF(OR(F98&gt;=$B$48/2,G98&gt;=$B$48/2),"UD","")),"")</f>
        <v/>
      </c>
    </row>
    <row r="99">
      <c r="C99" t="n">
        <v>48</v>
      </c>
      <c r="F99" s="19">
        <f>F24</f>
        <v/>
      </c>
      <c r="G99" s="19">
        <f t="array" ref="G99">INDIRECT(ADDRESS(RIGHT(_xlfn.FORMULATEXT(F99),LEN(_xlfn.FORMULATEXT(F99))-2)+2,COLUMN(INDIRECT(MID(_xlfn.FORMULATEXT(F99),2,1)&amp;"1")),4,1))</f>
        <v/>
      </c>
      <c r="H99">
        <f>IF(AND(ISNUMBER(F99),F99 &gt;=$B$48),1,0)</f>
        <v/>
      </c>
      <c r="I99">
        <f>IF(AND(ISNUMBER(G99),G99 &gt;= $B$48),1,0)</f>
        <v/>
      </c>
      <c r="J99">
        <f>IF(AND(H99 = 1, I99 = 1),1,0)</f>
        <v/>
      </c>
      <c r="N99" s="41">
        <f>IF(OR(ISNUMBER(F99),ISNUMBER(G99)),IF(AND(ISNUMBER(F99),ISNUMBER(G99),F99&gt;=$B$48,G99&gt;=$B$48),"BD",IF(OR(F99&gt;=$B$48/2,G99&gt;=$B$48/2),"UD","")),"")</f>
        <v/>
      </c>
    </row>
    <row r="100">
      <c r="C100" t="n">
        <v>49</v>
      </c>
      <c r="F100" s="19">
        <f>F21</f>
        <v/>
      </c>
      <c r="G100" s="19">
        <f t="array" ref="G100">INDIRECT(ADDRESS(RIGHT(_xlfn.FORMULATEXT(F100),LEN(_xlfn.FORMULATEXT(F100))-2)+2,COLUMN(INDIRECT(MID(_xlfn.FORMULATEXT(F100),2,1)&amp;"1")),4,1))</f>
        <v/>
      </c>
      <c r="H100">
        <f>IF(AND(ISNUMBER(F100),F100 &gt;=$B$48),1,0)</f>
        <v/>
      </c>
      <c r="I100">
        <f>IF(AND(ISNUMBER(G100),G100 &gt;= $B$48),1,0)</f>
        <v/>
      </c>
      <c r="J100">
        <f>IF(AND(H100 = 1, I100 = 1),1,0)</f>
        <v/>
      </c>
      <c r="N100" s="41">
        <f>IF(OR(ISNUMBER(F100),ISNUMBER(G100)),IF(AND(ISNUMBER(F100),ISNUMBER(G100),F100&gt;=$B$48,G100&gt;=$B$48),"BD",IF(OR(F100&gt;=$B$48/2,G100&gt;=$B$48/2),"UD","")),"")</f>
        <v/>
      </c>
    </row>
    <row r="101">
      <c r="C101" t="n">
        <v>50</v>
      </c>
      <c r="F101" s="19">
        <f>F18</f>
        <v/>
      </c>
      <c r="G101" s="19">
        <f t="array" ref="G101">INDIRECT(ADDRESS(RIGHT(_xlfn.FORMULATEXT(F101),LEN(_xlfn.FORMULATEXT(F101))-2)+2,COLUMN(INDIRECT(MID(_xlfn.FORMULATEXT(F101),2,1)&amp;"1")),4,1))</f>
        <v/>
      </c>
      <c r="H101">
        <f>IF(AND(ISNUMBER(F101),F101 &gt;=$B$48),1,0)</f>
        <v/>
      </c>
      <c r="I101">
        <f>IF(AND(ISNUMBER(G101),G101 &gt;= $B$48),1,0)</f>
        <v/>
      </c>
      <c r="J101">
        <f>IF(AND(H101 = 1, I101 = 1),1,0)</f>
        <v/>
      </c>
      <c r="N101" s="41">
        <f>IF(OR(ISNUMBER(F101),ISNUMBER(G101)),IF(AND(ISNUMBER(F101),ISNUMBER(G101),F101&gt;=$B$48,G101&gt;=$B$48),"BD",IF(OR(F101&gt;=$B$48/2,G101&gt;=$B$48/2),"UD","")),"")</f>
        <v/>
      </c>
    </row>
    <row r="102">
      <c r="C102" t="n">
        <v>51</v>
      </c>
      <c r="F102" s="19">
        <f>F15</f>
        <v/>
      </c>
      <c r="G102" s="19">
        <f t="array" ref="G102">INDIRECT(ADDRESS(RIGHT(_xlfn.FORMULATEXT(F102),LEN(_xlfn.FORMULATEXT(F102))-2)+2,COLUMN(INDIRECT(MID(_xlfn.FORMULATEXT(F102),2,1)&amp;"1")),4,1))</f>
        <v/>
      </c>
      <c r="H102">
        <f>IF(AND(ISNUMBER(F102),F102 &gt;=$B$48),1,0)</f>
        <v/>
      </c>
      <c r="I102">
        <f>IF(AND(ISNUMBER(G102),G102 &gt;= $B$48),1,0)</f>
        <v/>
      </c>
      <c r="J102">
        <f>IF(AND(H102 = 1, I102 = 1),1,0)</f>
        <v/>
      </c>
      <c r="N102" s="41">
        <f>IF(OR(ISNUMBER(F102),ISNUMBER(G102)),IF(AND(ISNUMBER(F102),ISNUMBER(G102),F102&gt;=$B$48,G102&gt;=$B$48),"BD",IF(OR(F102&gt;=$B$48/2,G102&gt;=$B$48/2),"UD","")),"")</f>
        <v/>
      </c>
    </row>
    <row r="103">
      <c r="C103" t="n">
        <v>52</v>
      </c>
      <c r="F103" s="19">
        <f>F12</f>
        <v/>
      </c>
      <c r="G103" s="19">
        <f t="array" ref="G103">INDIRECT(ADDRESS(RIGHT(_xlfn.FORMULATEXT(F103),LEN(_xlfn.FORMULATEXT(F103))-2)+2,COLUMN(INDIRECT(MID(_xlfn.FORMULATEXT(F103),2,1)&amp;"1")),4,1))</f>
        <v/>
      </c>
      <c r="H103">
        <f>IF(AND(ISNUMBER(F103),F103 &gt;=$B$48),1,0)</f>
        <v/>
      </c>
      <c r="I103">
        <f>IF(AND(ISNUMBER(G103),G103 &gt;= $B$48),1,0)</f>
        <v/>
      </c>
      <c r="J103">
        <f>IF(AND(H103 = 1, I103 = 1),1,0)</f>
        <v/>
      </c>
      <c r="N103" s="41">
        <f>IF(OR(ISNUMBER(F103),ISNUMBER(G103)),IF(AND(ISNUMBER(F103),ISNUMBER(G103),F103&gt;=$B$48,G103&gt;=$B$48),"BD",IF(OR(F103&gt;=$B$48/2,G103&gt;=$B$48/2),"UD","")),"")</f>
        <v/>
      </c>
    </row>
    <row r="104">
      <c r="C104" t="n">
        <v>53</v>
      </c>
      <c r="F104" s="19">
        <f>F9</f>
        <v/>
      </c>
      <c r="G104" s="19">
        <f t="array" ref="G104">INDIRECT(ADDRESS(RIGHT(_xlfn.FORMULATEXT(F104),LEN(_xlfn.FORMULATEXT(F104))-2)+2,COLUMN(INDIRECT(MID(_xlfn.FORMULATEXT(F104),2,1)&amp;"1")),4,1))</f>
        <v/>
      </c>
      <c r="H104">
        <f>IF(AND(ISNUMBER(F104),F104 &gt;=$B$48),1,0)</f>
        <v/>
      </c>
      <c r="I104">
        <f>IF(AND(ISNUMBER(G104),G104 &gt;= $B$48),1,0)</f>
        <v/>
      </c>
      <c r="J104">
        <f>IF(AND(H104 = 1, I104 = 1),1,0)</f>
        <v/>
      </c>
      <c r="N104" s="41">
        <f>IF(OR(ISNUMBER(F104),ISNUMBER(G104)),IF(AND(ISNUMBER(F104),ISNUMBER(G104),F104&gt;=$B$48,G104&gt;=$B$48),"BD",IF(OR(F104&gt;=$B$48/2,G104&gt;=$B$48/2),"UD","")),"")</f>
        <v/>
      </c>
    </row>
    <row r="105">
      <c r="C105" s="21" t="n">
        <v>54</v>
      </c>
      <c r="D105" s="21" t="n"/>
      <c r="E105" s="21" t="n"/>
      <c r="F105" s="31">
        <f>F6</f>
        <v/>
      </c>
      <c r="G105" s="19">
        <f t="array" ref="G105">INDIRECT(ADDRESS(RIGHT(_xlfn.FORMULATEXT(F105),LEN(_xlfn.FORMULATEXT(F105))-2)+2,COLUMN(INDIRECT(MID(_xlfn.FORMULATEXT(F105),2,1)&amp;"1")),4,1))</f>
        <v/>
      </c>
      <c r="H105">
        <f>IF(AND(ISNUMBER(F105),F105 &gt;=$B$48),1,0)</f>
        <v/>
      </c>
      <c r="I105">
        <f>IF(AND(ISNUMBER(G105),G105 &gt;= $B$48),1,0)</f>
        <v/>
      </c>
      <c r="J105">
        <f>IF(AND(H105 = 1, I105 = 1),1,0)</f>
        <v/>
      </c>
      <c r="N105" s="41">
        <f>IF(OR(ISNUMBER(F105),ISNUMBER(G105)),IF(AND(ISNUMBER(F105),ISNUMBER(G105),F105&gt;=$B$48,G105&gt;=$B$48),"BD",IF(OR(F105&gt;=$B$48/2,G105&gt;=$B$48/2),"UD","")),"")</f>
        <v/>
      </c>
    </row>
    <row r="106">
      <c r="C106" t="n">
        <v>55</v>
      </c>
      <c r="F106" s="19">
        <f>G33</f>
        <v/>
      </c>
      <c r="G106" s="19">
        <f t="array" ref="G106">INDIRECT(ADDRESS(RIGHT(_xlfn.FORMULATEXT(F106),LEN(_xlfn.FORMULATEXT(F106))-2)+2,COLUMN(INDIRECT(MID(_xlfn.FORMULATEXT(F106),2,1)&amp;"1")),4,1))</f>
        <v/>
      </c>
      <c r="H106">
        <f>IF(AND(ISNUMBER(F106),F106 &gt;=$B$48),1,0)</f>
        <v/>
      </c>
      <c r="I106">
        <f>IF(AND(ISNUMBER(G106),G106 &gt;= $B$48),1,0)</f>
        <v/>
      </c>
      <c r="J106">
        <f>IF(AND(H106 = 1, I106 = 1),1,0)</f>
        <v/>
      </c>
      <c r="N106" s="41">
        <f>IF(OR(ISNUMBER(F106),ISNUMBER(G106)),IF(AND(ISNUMBER(F106),ISNUMBER(G106),F106&gt;=$B$48,G106&gt;=$B$48),"BD",IF(OR(F106&gt;=$B$48/2,G106&gt;=$B$48/2),"UD","")),"")</f>
        <v/>
      </c>
    </row>
    <row r="107">
      <c r="C107" t="n">
        <v>56</v>
      </c>
      <c r="F107" s="19">
        <f>G30</f>
        <v/>
      </c>
      <c r="G107" s="19">
        <f t="array" ref="G107">INDIRECT(ADDRESS(RIGHT(_xlfn.FORMULATEXT(F107),LEN(_xlfn.FORMULATEXT(F107))-2)+2,COLUMN(INDIRECT(MID(_xlfn.FORMULATEXT(F107),2,1)&amp;"1")),4,1))</f>
        <v/>
      </c>
      <c r="H107">
        <f>IF(AND(ISNUMBER(F107),F107 &gt;=$B$48),1,0)</f>
        <v/>
      </c>
      <c r="I107">
        <f>IF(AND(ISNUMBER(G107),G107 &gt;= $B$48),1,0)</f>
        <v/>
      </c>
      <c r="J107">
        <f>IF(AND(H107 = 1, I107 = 1),1,0)</f>
        <v/>
      </c>
      <c r="N107" s="41">
        <f>IF(OR(ISNUMBER(F107),ISNUMBER(G107)),IF(AND(ISNUMBER(F107),ISNUMBER(G107),F107&gt;=$B$48,G107&gt;=$B$48),"BD",IF(OR(F107&gt;=$B$48/2,G107&gt;=$B$48/2),"UD","")),"")</f>
        <v/>
      </c>
    </row>
    <row r="108">
      <c r="C108" t="n">
        <v>57</v>
      </c>
      <c r="F108" s="19">
        <f>G27</f>
        <v/>
      </c>
      <c r="G108" s="19">
        <f t="array" ref="G108">INDIRECT(ADDRESS(RIGHT(_xlfn.FORMULATEXT(F108),LEN(_xlfn.FORMULATEXT(F108))-2)+2,COLUMN(INDIRECT(MID(_xlfn.FORMULATEXT(F108),2,1)&amp;"1")),4,1))</f>
        <v/>
      </c>
      <c r="H108">
        <f>IF(AND(ISNUMBER(F108),F108 &gt;=$B$48),1,0)</f>
        <v/>
      </c>
      <c r="I108">
        <f>IF(AND(ISNUMBER(G108),G108 &gt;= $B$48),1,0)</f>
        <v/>
      </c>
      <c r="J108">
        <f>IF(AND(H108 = 1, I108 = 1),1,0)</f>
        <v/>
      </c>
      <c r="N108" s="41">
        <f>IF(OR(ISNUMBER(F108),ISNUMBER(G108)),IF(AND(ISNUMBER(F108),ISNUMBER(G108),F108&gt;=$B$48,G108&gt;=$B$48),"BD",IF(OR(F108&gt;=$B$48/2,G108&gt;=$B$48/2),"UD","")),"")</f>
        <v/>
      </c>
    </row>
    <row r="109">
      <c r="C109" t="n">
        <v>58</v>
      </c>
      <c r="F109" s="19">
        <f>G24</f>
        <v/>
      </c>
      <c r="G109" s="19">
        <f t="array" ref="G109">INDIRECT(ADDRESS(RIGHT(_xlfn.FORMULATEXT(F109),LEN(_xlfn.FORMULATEXT(F109))-2)+2,COLUMN(INDIRECT(MID(_xlfn.FORMULATEXT(F109),2,1)&amp;"1")),4,1))</f>
        <v/>
      </c>
      <c r="H109">
        <f>IF(AND(ISNUMBER(F109),F109 &gt;=$B$48),1,0)</f>
        <v/>
      </c>
      <c r="I109">
        <f>IF(AND(ISNUMBER(G109),G109 &gt;= $B$48),1,0)</f>
        <v/>
      </c>
      <c r="J109">
        <f>IF(AND(H109 = 1, I109 = 1),1,0)</f>
        <v/>
      </c>
      <c r="N109" s="41">
        <f>IF(OR(ISNUMBER(F109),ISNUMBER(G109)),IF(AND(ISNUMBER(F109),ISNUMBER(G109),F109&gt;=$B$48,G109&gt;=$B$48),"BD",IF(OR(F109&gt;=$B$48/2,G109&gt;=$B$48/2),"UD","")),"")</f>
        <v/>
      </c>
    </row>
    <row r="110">
      <c r="C110" t="n">
        <v>59</v>
      </c>
      <c r="F110" s="19">
        <f>G21</f>
        <v/>
      </c>
      <c r="G110" s="19">
        <f t="array" ref="G110">INDIRECT(ADDRESS(RIGHT(_xlfn.FORMULATEXT(F110),LEN(_xlfn.FORMULATEXT(F110))-2)+2,COLUMN(INDIRECT(MID(_xlfn.FORMULATEXT(F110),2,1)&amp;"1")),4,1))</f>
        <v/>
      </c>
      <c r="H110">
        <f>IF(AND(ISNUMBER(F110),F110 &gt;=$B$48),1,0)</f>
        <v/>
      </c>
      <c r="I110">
        <f>IF(AND(ISNUMBER(G110),G110 &gt;= $B$48),1,0)</f>
        <v/>
      </c>
      <c r="J110">
        <f>IF(AND(H110 = 1, I110 = 1),1,0)</f>
        <v/>
      </c>
      <c r="N110" s="41">
        <f>IF(OR(ISNUMBER(F110),ISNUMBER(G110)),IF(AND(ISNUMBER(F110),ISNUMBER(G110),F110&gt;=$B$48,G110&gt;=$B$48),"BD",IF(OR(F110&gt;=$B$48/2,G110&gt;=$B$48/2),"UD","")),"")</f>
        <v/>
      </c>
    </row>
    <row r="111">
      <c r="C111" t="n">
        <v>60</v>
      </c>
      <c r="F111" s="19">
        <f>G18</f>
        <v/>
      </c>
      <c r="G111" s="19">
        <f t="array" ref="G111">INDIRECT(ADDRESS(RIGHT(_xlfn.FORMULATEXT(F111),LEN(_xlfn.FORMULATEXT(F111))-2)+2,COLUMN(INDIRECT(MID(_xlfn.FORMULATEXT(F111),2,1)&amp;"1")),4,1))</f>
        <v/>
      </c>
      <c r="H111">
        <f>IF(AND(ISNUMBER(F111),F111 &gt;=$B$48),1,0)</f>
        <v/>
      </c>
      <c r="I111">
        <f>IF(AND(ISNUMBER(G111),G111 &gt;= $B$48),1,0)</f>
        <v/>
      </c>
      <c r="J111">
        <f>IF(AND(H111 = 1, I111 = 1),1,0)</f>
        <v/>
      </c>
      <c r="N111" s="41">
        <f>IF(OR(ISNUMBER(F111),ISNUMBER(G111)),IF(AND(ISNUMBER(F111),ISNUMBER(G111),F111&gt;=$B$48,G111&gt;=$B$48),"BD",IF(OR(F111&gt;=$B$48/2,G111&gt;=$B$48/2),"UD","")),"")</f>
        <v/>
      </c>
    </row>
    <row r="112">
      <c r="C112" t="n">
        <v>61</v>
      </c>
      <c r="F112" s="19">
        <f>G15</f>
        <v/>
      </c>
      <c r="G112" s="19">
        <f t="array" ref="G112">INDIRECT(ADDRESS(RIGHT(_xlfn.FORMULATEXT(F112),LEN(_xlfn.FORMULATEXT(F112))-2)+2,COLUMN(INDIRECT(MID(_xlfn.FORMULATEXT(F112),2,1)&amp;"1")),4,1))</f>
        <v/>
      </c>
      <c r="H112">
        <f>IF(AND(ISNUMBER(F112),F112 &gt;=$B$48),1,0)</f>
        <v/>
      </c>
      <c r="I112">
        <f>IF(AND(ISNUMBER(G112),G112 &gt;= $B$48),1,0)</f>
        <v/>
      </c>
      <c r="J112">
        <f>IF(AND(H112 = 1, I112 = 1),1,0)</f>
        <v/>
      </c>
      <c r="N112" s="41">
        <f>IF(OR(ISNUMBER(F112),ISNUMBER(G112)),IF(AND(ISNUMBER(F112),ISNUMBER(G112),F112&gt;=$B$48,G112&gt;=$B$48),"BD",IF(OR(F112&gt;=$B$48/2,G112&gt;=$B$48/2),"UD","")),"")</f>
        <v/>
      </c>
    </row>
    <row r="113">
      <c r="C113" t="n">
        <v>62</v>
      </c>
      <c r="F113" s="19">
        <f>G12</f>
        <v/>
      </c>
      <c r="G113" s="19">
        <f t="array" ref="G113">INDIRECT(ADDRESS(RIGHT(_xlfn.FORMULATEXT(F113),LEN(_xlfn.FORMULATEXT(F113))-2)+2,COLUMN(INDIRECT(MID(_xlfn.FORMULATEXT(F113),2,1)&amp;"1")),4,1))</f>
        <v/>
      </c>
      <c r="H113">
        <f>IF(AND(ISNUMBER(F113),F113 &gt;=$B$48),1,0)</f>
        <v/>
      </c>
      <c r="I113">
        <f>IF(AND(ISNUMBER(G113),G113 &gt;= $B$48),1,0)</f>
        <v/>
      </c>
      <c r="J113">
        <f>IF(AND(H113 = 1, I113 = 1),1,0)</f>
        <v/>
      </c>
      <c r="N113" s="41">
        <f>IF(OR(ISNUMBER(F113),ISNUMBER(G113)),IF(AND(ISNUMBER(F113),ISNUMBER(G113),F113&gt;=$B$48,G113&gt;=$B$48),"BD",IF(OR(F113&gt;=$B$48/2,G113&gt;=$B$48/2),"UD","")),"")</f>
        <v/>
      </c>
    </row>
    <row r="114">
      <c r="C114" t="n">
        <v>63</v>
      </c>
      <c r="F114" s="19">
        <f>G9</f>
        <v/>
      </c>
      <c r="G114" s="19">
        <f t="array" ref="G114">INDIRECT(ADDRESS(RIGHT(_xlfn.FORMULATEXT(F114),LEN(_xlfn.FORMULATEXT(F114))-2)+2,COLUMN(INDIRECT(MID(_xlfn.FORMULATEXT(F114),2,1)&amp;"1")),4,1))</f>
        <v/>
      </c>
      <c r="H114">
        <f>IF(AND(ISNUMBER(F114),F114 &gt;=$B$48),1,0)</f>
        <v/>
      </c>
      <c r="I114">
        <f>IF(AND(ISNUMBER(G114),G114 &gt;= $B$48),1,0)</f>
        <v/>
      </c>
      <c r="J114">
        <f>IF(AND(H114 = 1, I114 = 1),1,0)</f>
        <v/>
      </c>
      <c r="N114" s="41">
        <f>IF(OR(ISNUMBER(F114),ISNUMBER(G114)),IF(AND(ISNUMBER(F114),ISNUMBER(G114),F114&gt;=$B$48,G114&gt;=$B$48),"BD",IF(OR(F114&gt;=$B$48/2,G114&gt;=$B$48/2),"UD","")),"")</f>
        <v/>
      </c>
    </row>
    <row r="115">
      <c r="C115" s="21" t="n">
        <v>64</v>
      </c>
      <c r="D115" s="21" t="n"/>
      <c r="E115" s="21" t="n"/>
      <c r="F115" s="31">
        <f>G6</f>
        <v/>
      </c>
      <c r="G115" s="19">
        <f t="array" ref="G115">INDIRECT(ADDRESS(RIGHT(_xlfn.FORMULATEXT(F115),LEN(_xlfn.FORMULATEXT(F115))-2)+2,COLUMN(INDIRECT(MID(_xlfn.FORMULATEXT(F115),2,1)&amp;"1")),4,1))</f>
        <v/>
      </c>
      <c r="H115">
        <f>IF(AND(ISNUMBER(F115),F115 &gt;=$B$48),1,0)</f>
        <v/>
      </c>
      <c r="I115">
        <f>IF(AND(ISNUMBER(G115),G115 &gt;= $B$48),1,0)</f>
        <v/>
      </c>
      <c r="J115">
        <f>IF(AND(H115 = 1, I115 = 1),1,0)</f>
        <v/>
      </c>
      <c r="N115" s="41">
        <f>IF(OR(ISNUMBER(F115),ISNUMBER(G115)),IF(AND(ISNUMBER(F115),ISNUMBER(G115),F115&gt;=$B$48,G115&gt;=$B$48),"BD",IF(OR(F115&gt;=$B$48/2,G115&gt;=$B$48/2),"UD","")),"")</f>
        <v/>
      </c>
    </row>
    <row r="116">
      <c r="C116" t="n">
        <v>65</v>
      </c>
      <c r="F116" s="19">
        <f>H33</f>
        <v/>
      </c>
      <c r="G116" s="19">
        <f t="array" ref="G116">INDIRECT(ADDRESS(RIGHT(_xlfn.FORMULATEXT(F116),LEN(_xlfn.FORMULATEXT(F116))-2)+2,COLUMN(INDIRECT(MID(_xlfn.FORMULATEXT(F116),2,1)&amp;"1")),4,1))</f>
        <v/>
      </c>
      <c r="H116">
        <f>IF(AND(ISNUMBER(F116),F116 &gt;=$B$48),1,0)</f>
        <v/>
      </c>
      <c r="I116">
        <f>IF(AND(ISNUMBER(G116),G116 &gt;= $B$48),1,0)</f>
        <v/>
      </c>
      <c r="J116">
        <f>IF(AND(H116 = 1, I116 = 1),1,0)</f>
        <v/>
      </c>
      <c r="N116" s="41">
        <f>IF(OR(ISNUMBER(F116),ISNUMBER(G116)),IF(AND(ISNUMBER(F116),ISNUMBER(G116),F116&gt;=$B$48,G116&gt;=$B$48),"BD",IF(OR(F116&gt;=$B$48/2,G116&gt;=$B$48/2),"UD","")),"")</f>
        <v/>
      </c>
    </row>
    <row r="117">
      <c r="C117" t="n">
        <v>66</v>
      </c>
      <c r="F117" s="19">
        <f>H30</f>
        <v/>
      </c>
      <c r="G117" s="19">
        <f t="array" ref="G117">INDIRECT(ADDRESS(RIGHT(_xlfn.FORMULATEXT(F117),LEN(_xlfn.FORMULATEXT(F117))-2)+2,COLUMN(INDIRECT(MID(_xlfn.FORMULATEXT(F117),2,1)&amp;"1")),4,1))</f>
        <v/>
      </c>
      <c r="H117">
        <f>IF(AND(ISNUMBER(F117),F117 &gt;=$B$48),1,0)</f>
        <v/>
      </c>
      <c r="I117">
        <f>IF(AND(ISNUMBER(G117),G117 &gt;= $B$48),1,0)</f>
        <v/>
      </c>
      <c r="J117">
        <f>IF(AND(H117 = 1, I117 = 1),1,0)</f>
        <v/>
      </c>
      <c r="N117" s="41">
        <f>IF(OR(ISNUMBER(F117),ISNUMBER(G117)),IF(AND(ISNUMBER(F117),ISNUMBER(G117),F117&gt;=$B$48,G117&gt;=$B$48),"BD",IF(OR(F117&gt;=$B$48/2,G117&gt;=$B$48/2),"UD","")),"")</f>
        <v/>
      </c>
    </row>
    <row r="118">
      <c r="C118" t="n">
        <v>67</v>
      </c>
      <c r="F118" s="19">
        <f>H27</f>
        <v/>
      </c>
      <c r="G118" s="19">
        <f t="array" ref="G118">INDIRECT(ADDRESS(RIGHT(_xlfn.FORMULATEXT(F118),LEN(_xlfn.FORMULATEXT(F118))-2)+2,COLUMN(INDIRECT(MID(_xlfn.FORMULATEXT(F118),2,1)&amp;"1")),4,1))</f>
        <v/>
      </c>
      <c r="H118">
        <f>IF(AND(ISNUMBER(F118),F118 &gt;=$B$48),1,0)</f>
        <v/>
      </c>
      <c r="I118">
        <f>IF(AND(ISNUMBER(G118),G118 &gt;= $B$48),1,0)</f>
        <v/>
      </c>
      <c r="J118">
        <f>IF(AND(H118 = 1, I118 = 1),1,0)</f>
        <v/>
      </c>
      <c r="N118" s="41">
        <f>IF(OR(ISNUMBER(F118),ISNUMBER(G118)),IF(AND(ISNUMBER(F118),ISNUMBER(G118),F118&gt;=$B$48,G118&gt;=$B$48),"BD",IF(OR(F118&gt;=$B$48/2,G118&gt;=$B$48/2),"UD","")),"")</f>
        <v/>
      </c>
    </row>
    <row r="119">
      <c r="C119" t="n">
        <v>68</v>
      </c>
      <c r="F119" s="19">
        <f>H24</f>
        <v/>
      </c>
      <c r="G119" s="19">
        <f t="array" ref="G119">INDIRECT(ADDRESS(RIGHT(_xlfn.FORMULATEXT(F119),LEN(_xlfn.FORMULATEXT(F119))-2)+2,COLUMN(INDIRECT(MID(_xlfn.FORMULATEXT(F119),2,1)&amp;"1")),4,1))</f>
        <v/>
      </c>
      <c r="H119">
        <f>IF(AND(ISNUMBER(F119),F119 &gt;=$B$48),1,0)</f>
        <v/>
      </c>
      <c r="I119">
        <f>IF(AND(ISNUMBER(G119),G119 &gt;= $B$48),1,0)</f>
        <v/>
      </c>
      <c r="J119">
        <f>IF(AND(H119 = 1, I119 = 1),1,0)</f>
        <v/>
      </c>
      <c r="N119" s="41">
        <f>IF(OR(ISNUMBER(F119),ISNUMBER(G119)),IF(AND(ISNUMBER(F119),ISNUMBER(G119),F119&gt;=$B$48,G119&gt;=$B$48),"BD",IF(OR(F119&gt;=$B$48/2,G119&gt;=$B$48/2),"UD","")),"")</f>
        <v/>
      </c>
    </row>
    <row r="120">
      <c r="C120" t="n">
        <v>69</v>
      </c>
      <c r="F120" s="19">
        <f>H21</f>
        <v/>
      </c>
      <c r="G120" s="19">
        <f t="array" ref="G120">INDIRECT(ADDRESS(RIGHT(_xlfn.FORMULATEXT(F120),LEN(_xlfn.FORMULATEXT(F120))-2)+2,COLUMN(INDIRECT(MID(_xlfn.FORMULATEXT(F120),2,1)&amp;"1")),4,1))</f>
        <v/>
      </c>
      <c r="H120">
        <f>IF(AND(ISNUMBER(F120),F120 &gt;=$B$48),1,0)</f>
        <v/>
      </c>
      <c r="I120">
        <f>IF(AND(ISNUMBER(G120),G120 &gt;= $B$48),1,0)</f>
        <v/>
      </c>
      <c r="J120">
        <f>IF(AND(H120 = 1, I120 = 1),1,0)</f>
        <v/>
      </c>
      <c r="N120" s="41">
        <f>IF(OR(ISNUMBER(F120),ISNUMBER(G120)),IF(AND(ISNUMBER(F120),ISNUMBER(G120),F120&gt;=$B$48,G120&gt;=$B$48),"BD",IF(OR(F120&gt;=$B$48/2,G120&gt;=$B$48/2),"UD","")),"")</f>
        <v/>
      </c>
    </row>
    <row r="121">
      <c r="C121" t="n">
        <v>70</v>
      </c>
      <c r="F121" s="19">
        <f>H18</f>
        <v/>
      </c>
      <c r="G121" s="19">
        <f t="array" ref="G121">INDIRECT(ADDRESS(RIGHT(_xlfn.FORMULATEXT(F121),LEN(_xlfn.FORMULATEXT(F121))-2)+2,COLUMN(INDIRECT(MID(_xlfn.FORMULATEXT(F121),2,1)&amp;"1")),4,1))</f>
        <v/>
      </c>
      <c r="H121">
        <f>IF(AND(ISNUMBER(F121),F121 &gt;=$B$48),1,0)</f>
        <v/>
      </c>
      <c r="I121">
        <f>IF(AND(ISNUMBER(G121),G121 &gt;= $B$48),1,0)</f>
        <v/>
      </c>
      <c r="J121">
        <f>IF(AND(H121 = 1, I121 = 1),1,0)</f>
        <v/>
      </c>
      <c r="N121" s="41">
        <f>IF(OR(ISNUMBER(F121),ISNUMBER(G121)),IF(AND(ISNUMBER(F121),ISNUMBER(G121),F121&gt;=$B$48,G121&gt;=$B$48),"BD",IF(OR(F121&gt;=$B$48/2,G121&gt;=$B$48/2),"UD","")),"")</f>
        <v/>
      </c>
    </row>
    <row r="122">
      <c r="C122" t="n">
        <v>71</v>
      </c>
      <c r="F122" s="19">
        <f>H15</f>
        <v/>
      </c>
      <c r="G122" s="19">
        <f t="array" ref="G122">INDIRECT(ADDRESS(RIGHT(_xlfn.FORMULATEXT(F122),LEN(_xlfn.FORMULATEXT(F122))-2)+2,COLUMN(INDIRECT(MID(_xlfn.FORMULATEXT(F122),2,1)&amp;"1")),4,1))</f>
        <v/>
      </c>
      <c r="H122">
        <f>IF(AND(ISNUMBER(F122),F122 &gt;=$B$48),1,0)</f>
        <v/>
      </c>
      <c r="I122">
        <f>IF(AND(ISNUMBER(G122),G122 &gt;= $B$48),1,0)</f>
        <v/>
      </c>
      <c r="J122">
        <f>IF(AND(H122 = 1, I122 = 1),1,0)</f>
        <v/>
      </c>
      <c r="N122" s="41">
        <f>IF(OR(ISNUMBER(F122),ISNUMBER(G122)),IF(AND(ISNUMBER(F122),ISNUMBER(G122),F122&gt;=$B$48,G122&gt;=$B$48),"BD",IF(OR(F122&gt;=$B$48/2,G122&gt;=$B$48/2),"UD","")),"")</f>
        <v/>
      </c>
    </row>
    <row r="123">
      <c r="C123" t="n">
        <v>72</v>
      </c>
      <c r="F123" s="19">
        <f>H12</f>
        <v/>
      </c>
      <c r="G123" s="19">
        <f t="array" ref="G123">INDIRECT(ADDRESS(RIGHT(_xlfn.FORMULATEXT(F123),LEN(_xlfn.FORMULATEXT(F123))-2)+2,COLUMN(INDIRECT(MID(_xlfn.FORMULATEXT(F123),2,1)&amp;"1")),4,1))</f>
        <v/>
      </c>
      <c r="H123">
        <f>IF(AND(ISNUMBER(F123),F123 &gt;=$B$48),1,0)</f>
        <v/>
      </c>
      <c r="I123">
        <f>IF(AND(ISNUMBER(G123),G123 &gt;= $B$48),1,0)</f>
        <v/>
      </c>
      <c r="J123">
        <f>IF(AND(H123 = 1, I123 = 1),1,0)</f>
        <v/>
      </c>
      <c r="N123" s="41">
        <f>IF(OR(ISNUMBER(F123),ISNUMBER(G123)),IF(AND(ISNUMBER(F123),ISNUMBER(G123),F123&gt;=$B$48,G123&gt;=$B$48),"BD",IF(OR(F123&gt;=$B$48/2,G123&gt;=$B$48/2),"UD","")),"")</f>
        <v/>
      </c>
    </row>
    <row r="124">
      <c r="C124" t="n">
        <v>73</v>
      </c>
      <c r="F124" s="19">
        <f>H9</f>
        <v/>
      </c>
      <c r="G124" s="19">
        <f t="array" ref="G124">INDIRECT(ADDRESS(RIGHT(_xlfn.FORMULATEXT(F124),LEN(_xlfn.FORMULATEXT(F124))-2)+2,COLUMN(INDIRECT(MID(_xlfn.FORMULATEXT(F124),2,1)&amp;"1")),4,1))</f>
        <v/>
      </c>
      <c r="H124">
        <f>IF(AND(ISNUMBER(F124),F124 &gt;=$B$48),1,0)</f>
        <v/>
      </c>
      <c r="I124">
        <f>IF(AND(ISNUMBER(G124),G124 &gt;= $B$48),1,0)</f>
        <v/>
      </c>
      <c r="J124">
        <f>IF(AND(H124 = 1, I124 = 1),1,0)</f>
        <v/>
      </c>
      <c r="N124" s="41">
        <f>IF(OR(ISNUMBER(F124),ISNUMBER(G124)),IF(AND(ISNUMBER(F124),ISNUMBER(G124),F124&gt;=$B$48,G124&gt;=$B$48),"BD",IF(OR(F124&gt;=$B$48/2,G124&gt;=$B$48/2),"UD","")),"")</f>
        <v/>
      </c>
    </row>
    <row r="125">
      <c r="C125" s="21" t="n">
        <v>74</v>
      </c>
      <c r="D125" s="21" t="n"/>
      <c r="E125" s="21" t="n"/>
      <c r="F125" s="31">
        <f>H6</f>
        <v/>
      </c>
      <c r="G125" s="19">
        <f t="array" ref="G125">INDIRECT(ADDRESS(RIGHT(_xlfn.FORMULATEXT(F125),LEN(_xlfn.FORMULATEXT(F125))-2)+2,COLUMN(INDIRECT(MID(_xlfn.FORMULATEXT(F125),2,1)&amp;"1")),4,1))</f>
        <v/>
      </c>
      <c r="H125">
        <f>IF(AND(ISNUMBER(F125),F125 &gt;=$B$48),1,0)</f>
        <v/>
      </c>
      <c r="I125">
        <f>IF(AND(ISNUMBER(G125),G125 &gt;= $B$48),1,0)</f>
        <v/>
      </c>
      <c r="J125">
        <f>IF(AND(H125 = 1, I125 = 1),1,0)</f>
        <v/>
      </c>
      <c r="N125" s="41">
        <f>IF(OR(ISNUMBER(F125),ISNUMBER(G125)),IF(AND(ISNUMBER(F125),ISNUMBER(G125),F125&gt;=$B$48,G125&gt;=$B$48),"BD",IF(OR(F125&gt;=$B$48/2,G125&gt;=$B$48/2),"UD","")),"")</f>
        <v/>
      </c>
    </row>
    <row r="126">
      <c r="C126" t="n">
        <v>75</v>
      </c>
      <c r="F126" s="19">
        <f>I30</f>
        <v/>
      </c>
      <c r="G126" s="19">
        <f t="array" ref="G126">INDIRECT(ADDRESS(RIGHT(_xlfn.FORMULATEXT(F126),LEN(_xlfn.FORMULATEXT(F126))-2)+2,COLUMN(INDIRECT(MID(_xlfn.FORMULATEXT(F126),2,1)&amp;"1")),4,1))</f>
        <v/>
      </c>
      <c r="H126">
        <f>IF(AND(ISNUMBER(F126),F126 &gt;=$B$48),1,0)</f>
        <v/>
      </c>
      <c r="I126">
        <f>IF(AND(ISNUMBER(G126),G126 &gt;= $B$48),1,0)</f>
        <v/>
      </c>
      <c r="J126">
        <f>IF(AND(H126 = 1, I126 = 1),1,0)</f>
        <v/>
      </c>
      <c r="N126" s="41">
        <f>IF(OR(ISNUMBER(F126),ISNUMBER(G126)),IF(AND(ISNUMBER(F126),ISNUMBER(G126),F126&gt;=$B$48,G126&gt;=$B$48),"BD",IF(OR(F126&gt;=$B$48/2,G126&gt;=$B$48/2),"UD","")),"")</f>
        <v/>
      </c>
    </row>
    <row r="127">
      <c r="C127" t="n">
        <v>76</v>
      </c>
      <c r="F127" s="19">
        <f>I27</f>
        <v/>
      </c>
      <c r="G127" s="19">
        <f t="array" ref="G127">INDIRECT(ADDRESS(RIGHT(_xlfn.FORMULATEXT(F127),LEN(_xlfn.FORMULATEXT(F127))-2)+2,COLUMN(INDIRECT(MID(_xlfn.FORMULATEXT(F127),2,1)&amp;"1")),4,1))</f>
        <v/>
      </c>
      <c r="H127">
        <f>IF(AND(ISNUMBER(F127),F127 &gt;=$B$48),1,0)</f>
        <v/>
      </c>
      <c r="I127">
        <f>IF(AND(ISNUMBER(G127),G127 &gt;= $B$48),1,0)</f>
        <v/>
      </c>
      <c r="J127">
        <f>IF(AND(H127 = 1, I127 = 1),1,0)</f>
        <v/>
      </c>
      <c r="N127" s="41">
        <f>IF(OR(ISNUMBER(F127),ISNUMBER(G127)),IF(AND(ISNUMBER(F127),ISNUMBER(G127),F127&gt;=$B$48,G127&gt;=$B$48),"BD",IF(OR(F127&gt;=$B$48/2,G127&gt;=$B$48/2),"UD","")),"")</f>
        <v/>
      </c>
    </row>
    <row r="128">
      <c r="C128" t="n">
        <v>77</v>
      </c>
      <c r="F128" s="19">
        <f>I24</f>
        <v/>
      </c>
      <c r="G128" s="19">
        <f t="array" ref="G128">INDIRECT(ADDRESS(RIGHT(_xlfn.FORMULATEXT(F128),LEN(_xlfn.FORMULATEXT(F128))-2)+2,COLUMN(INDIRECT(MID(_xlfn.FORMULATEXT(F128),2,1)&amp;"1")),4,1))</f>
        <v/>
      </c>
      <c r="H128">
        <f>IF(AND(ISNUMBER(F128),F128 &gt;=$B$48),1,0)</f>
        <v/>
      </c>
      <c r="I128">
        <f>IF(AND(ISNUMBER(G128),G128 &gt;= $B$48),1,0)</f>
        <v/>
      </c>
      <c r="J128">
        <f>IF(AND(H128 = 1, I128 = 1),1,0)</f>
        <v/>
      </c>
      <c r="N128" s="41">
        <f>IF(OR(ISNUMBER(F128),ISNUMBER(G128)),IF(AND(ISNUMBER(F128),ISNUMBER(G128),F128&gt;=$B$48,G128&gt;=$B$48),"BD",IF(OR(F128&gt;=$B$48/2,G128&gt;=$B$48/2),"UD","")),"")</f>
        <v/>
      </c>
    </row>
    <row r="129">
      <c r="C129" t="n">
        <v>78</v>
      </c>
      <c r="F129" s="19">
        <f>I21</f>
        <v/>
      </c>
      <c r="G129" s="19">
        <f t="array" ref="G129">INDIRECT(ADDRESS(RIGHT(_xlfn.FORMULATEXT(F129),LEN(_xlfn.FORMULATEXT(F129))-2)+2,COLUMN(INDIRECT(MID(_xlfn.FORMULATEXT(F129),2,1)&amp;"1")),4,1))</f>
        <v/>
      </c>
      <c r="H129">
        <f>IF(AND(ISNUMBER(F129),F129 &gt;=$B$48),1,0)</f>
        <v/>
      </c>
      <c r="I129">
        <f>IF(AND(ISNUMBER(G129),G129 &gt;= $B$48),1,0)</f>
        <v/>
      </c>
      <c r="J129">
        <f>IF(AND(H129 = 1, I129 = 1),1,0)</f>
        <v/>
      </c>
      <c r="N129" s="41">
        <f>IF(OR(ISNUMBER(F129),ISNUMBER(G129)),IF(AND(ISNUMBER(F129),ISNUMBER(G129),F129&gt;=$B$48,G129&gt;=$B$48),"BD",IF(OR(F129&gt;=$B$48/2,G129&gt;=$B$48/2),"UD","")),"")</f>
        <v/>
      </c>
    </row>
    <row r="130">
      <c r="C130" t="n">
        <v>79</v>
      </c>
      <c r="F130" s="19">
        <f>I18</f>
        <v/>
      </c>
      <c r="G130" s="19">
        <f t="array" ref="G130">INDIRECT(ADDRESS(RIGHT(_xlfn.FORMULATEXT(F130),LEN(_xlfn.FORMULATEXT(F130))-2)+2,COLUMN(INDIRECT(MID(_xlfn.FORMULATEXT(F130),2,1)&amp;"1")),4,1))</f>
        <v/>
      </c>
      <c r="H130">
        <f>IF(AND(ISNUMBER(F130),F130 &gt;=$B$48),1,0)</f>
        <v/>
      </c>
      <c r="I130">
        <f>IF(AND(ISNUMBER(G130),G130 &gt;= $B$48),1,0)</f>
        <v/>
      </c>
      <c r="J130">
        <f>IF(AND(H130 = 1, I130 = 1),1,0)</f>
        <v/>
      </c>
      <c r="N130" s="41">
        <f>IF(OR(ISNUMBER(F130),ISNUMBER(G130)),IF(AND(ISNUMBER(F130),ISNUMBER(G130),F130&gt;=$B$48,G130&gt;=$B$48),"BD",IF(OR(F130&gt;=$B$48/2,G130&gt;=$B$48/2),"UD","")),"")</f>
        <v/>
      </c>
    </row>
    <row r="131">
      <c r="C131" t="n">
        <v>80</v>
      </c>
      <c r="F131" s="19">
        <f>I15</f>
        <v/>
      </c>
      <c r="G131" s="19">
        <f t="array" ref="G131">INDIRECT(ADDRESS(RIGHT(_xlfn.FORMULATEXT(F131),LEN(_xlfn.FORMULATEXT(F131))-2)+2,COLUMN(INDIRECT(MID(_xlfn.FORMULATEXT(F131),2,1)&amp;"1")),4,1))</f>
        <v/>
      </c>
      <c r="H131">
        <f>IF(AND(ISNUMBER(F131),F131 &gt;=$B$48),1,0)</f>
        <v/>
      </c>
      <c r="I131">
        <f>IF(AND(ISNUMBER(G131),G131 &gt;= $B$48),1,0)</f>
        <v/>
      </c>
      <c r="J131">
        <f>IF(AND(H131 = 1, I131 = 1),1,0)</f>
        <v/>
      </c>
      <c r="N131" s="41">
        <f>IF(OR(ISNUMBER(F131),ISNUMBER(G131)),IF(AND(ISNUMBER(F131),ISNUMBER(G131),F131&gt;=$B$48,G131&gt;=$B$48),"BD",IF(OR(F131&gt;=$B$48/2,G131&gt;=$B$48/2),"UD","")),"")</f>
        <v/>
      </c>
    </row>
    <row r="132">
      <c r="C132" t="n">
        <v>81</v>
      </c>
      <c r="F132" s="19">
        <f>I12</f>
        <v/>
      </c>
      <c r="G132" s="19">
        <f t="array" ref="G132">INDIRECT(ADDRESS(RIGHT(_xlfn.FORMULATEXT(F132),LEN(_xlfn.FORMULATEXT(F132))-2)+2,COLUMN(INDIRECT(MID(_xlfn.FORMULATEXT(F132),2,1)&amp;"1")),4,1))</f>
        <v/>
      </c>
      <c r="H132">
        <f>IF(AND(ISNUMBER(F132),F132 &gt;=$B$48),1,0)</f>
        <v/>
      </c>
      <c r="I132">
        <f>IF(AND(ISNUMBER(G132),G132 &gt;= $B$48),1,0)</f>
        <v/>
      </c>
      <c r="J132">
        <f>IF(AND(H132 = 1, I132 = 1),1,0)</f>
        <v/>
      </c>
      <c r="N132" s="41">
        <f>IF(OR(ISNUMBER(F132),ISNUMBER(G132)),IF(AND(ISNUMBER(F132),ISNUMBER(G132),F132&gt;=$B$48,G132&gt;=$B$48),"BD",IF(OR(F132&gt;=$B$48/2,G132&gt;=$B$48/2),"UD","")),"")</f>
        <v/>
      </c>
    </row>
    <row r="133">
      <c r="C133" s="21" t="n">
        <v>82</v>
      </c>
      <c r="D133" s="21" t="n"/>
      <c r="E133" s="21" t="n"/>
      <c r="F133" s="31">
        <f>I9</f>
        <v/>
      </c>
      <c r="G133" s="19">
        <f t="array" ref="G133">INDIRECT(ADDRESS(RIGHT(_xlfn.FORMULATEXT(F133),LEN(_xlfn.FORMULATEXT(F133))-2)+2,COLUMN(INDIRECT(MID(_xlfn.FORMULATEXT(F133),2,1)&amp;"1")),4,1))</f>
        <v/>
      </c>
      <c r="H133">
        <f>IF(AND(ISNUMBER(F133),F133 &gt;=$B$48),1,0)</f>
        <v/>
      </c>
      <c r="I133">
        <f>IF(AND(ISNUMBER(G133),G133 &gt;= $B$48),1,0)</f>
        <v/>
      </c>
      <c r="J133">
        <f>IF(AND(H133 = 1, I133 = 1),1,0)</f>
        <v/>
      </c>
      <c r="N133" s="41">
        <f>IF(OR(ISNUMBER(F133),ISNUMBER(G133)),IF(AND(ISNUMBER(F133),ISNUMBER(G133),F133&gt;=$B$48,G133&gt;=$B$48),"BD",IF(OR(F133&gt;=$B$48/2,G133&gt;=$B$48/2),"UD","")),"")</f>
        <v/>
      </c>
    </row>
    <row r="134">
      <c r="C134" t="n">
        <v>83</v>
      </c>
      <c r="F134" s="19">
        <f>J27</f>
        <v/>
      </c>
      <c r="G134" s="19">
        <f t="array" ref="G134">INDIRECT(ADDRESS(RIGHT(_xlfn.FORMULATEXT(F134),LEN(_xlfn.FORMULATEXT(F134))-2)+2,COLUMN(INDIRECT(MID(_xlfn.FORMULATEXT(F134),2,1)&amp;"1")),4,1))</f>
        <v/>
      </c>
      <c r="H134">
        <f>IF(AND(ISNUMBER(F134),F134 &gt;=$B$48),1,0)</f>
        <v/>
      </c>
      <c r="I134">
        <f>IF(AND(ISNUMBER(G134),G134 &gt;= $B$48),1,0)</f>
        <v/>
      </c>
      <c r="J134">
        <f>IF(AND(H134 = 1, I134 = 1),1,0)</f>
        <v/>
      </c>
      <c r="N134" s="41">
        <f>IF(OR(ISNUMBER(F134),ISNUMBER(G134)),IF(AND(ISNUMBER(F134),ISNUMBER(G134),F134&gt;=$B$48,G134&gt;=$B$48),"BD",IF(OR(F134&gt;=$B$48/2,G134&gt;=$B$48/2),"UD","")),"")</f>
        <v/>
      </c>
    </row>
    <row r="135">
      <c r="C135" t="n">
        <v>84</v>
      </c>
      <c r="F135" s="19">
        <f>J24</f>
        <v/>
      </c>
      <c r="G135" s="19">
        <f t="array" ref="G135">INDIRECT(ADDRESS(RIGHT(_xlfn.FORMULATEXT(F135),LEN(_xlfn.FORMULATEXT(F135))-2)+2,COLUMN(INDIRECT(MID(_xlfn.FORMULATEXT(F135),2,1)&amp;"1")),4,1))</f>
        <v/>
      </c>
      <c r="H135">
        <f>IF(AND(ISNUMBER(F135),F135 &gt;=$B$48),1,0)</f>
        <v/>
      </c>
      <c r="I135">
        <f>IF(AND(ISNUMBER(G135),G135 &gt;= $B$48),1,0)</f>
        <v/>
      </c>
      <c r="J135">
        <f>IF(AND(H135 = 1, I135 = 1),1,0)</f>
        <v/>
      </c>
      <c r="N135" s="41">
        <f>IF(OR(ISNUMBER(F135),ISNUMBER(G135)),IF(AND(ISNUMBER(F135),ISNUMBER(G135),F135&gt;=$B$48,G135&gt;=$B$48),"BD",IF(OR(F135&gt;=$B$48/2,G135&gt;=$B$48/2),"UD","")),"")</f>
        <v/>
      </c>
    </row>
    <row r="136">
      <c r="C136" t="n">
        <v>85</v>
      </c>
      <c r="F136" s="19">
        <f>J21</f>
        <v/>
      </c>
      <c r="G136" s="19">
        <f t="array" ref="G136">INDIRECT(ADDRESS(RIGHT(_xlfn.FORMULATEXT(F136),LEN(_xlfn.FORMULATEXT(F136))-2)+2,COLUMN(INDIRECT(MID(_xlfn.FORMULATEXT(F136),2,1)&amp;"1")),4,1))</f>
        <v/>
      </c>
      <c r="H136">
        <f>IF(AND(ISNUMBER(F136),F136 &gt;=$B$48),1,0)</f>
        <v/>
      </c>
      <c r="I136">
        <f>IF(AND(ISNUMBER(G136),G136 &gt;= $B$48),1,0)</f>
        <v/>
      </c>
      <c r="J136">
        <f>IF(AND(H136 = 1, I136 = 1),1,0)</f>
        <v/>
      </c>
      <c r="N136" s="41">
        <f>IF(OR(ISNUMBER(F136),ISNUMBER(G136)),IF(AND(ISNUMBER(F136),ISNUMBER(G136),F136&gt;=$B$48,G136&gt;=$B$48),"BD",IF(OR(F136&gt;=$B$48/2,G136&gt;=$B$48/2),"UD","")),"")</f>
        <v/>
      </c>
    </row>
    <row r="137">
      <c r="C137" t="n">
        <v>86</v>
      </c>
      <c r="F137" s="19">
        <f>J18</f>
        <v/>
      </c>
      <c r="G137" s="19">
        <f t="array" ref="G137">INDIRECT(ADDRESS(RIGHT(_xlfn.FORMULATEXT(F137),LEN(_xlfn.FORMULATEXT(F137))-2)+2,COLUMN(INDIRECT(MID(_xlfn.FORMULATEXT(F137),2,1)&amp;"1")),4,1))</f>
        <v/>
      </c>
      <c r="H137">
        <f>IF(AND(ISNUMBER(F137),F137 &gt;=$B$48),1,0)</f>
        <v/>
      </c>
      <c r="I137">
        <f>IF(AND(ISNUMBER(G137),G137 &gt;= $B$48),1,0)</f>
        <v/>
      </c>
      <c r="J137">
        <f>IF(AND(H137 = 1, I137 = 1),1,0)</f>
        <v/>
      </c>
      <c r="N137" s="41">
        <f>IF(OR(ISNUMBER(F137),ISNUMBER(G137)),IF(AND(ISNUMBER(F137),ISNUMBER(G137),F137&gt;=$B$48,G137&gt;=$B$48),"BD",IF(OR(F137&gt;=$B$48/2,G137&gt;=$B$48/2),"UD","")),"")</f>
        <v/>
      </c>
    </row>
    <row r="138">
      <c r="C138" t="n">
        <v>87</v>
      </c>
      <c r="F138" s="19">
        <f>J15</f>
        <v/>
      </c>
      <c r="G138" s="19">
        <f t="array" ref="G138">INDIRECT(ADDRESS(RIGHT(_xlfn.FORMULATEXT(F138),LEN(_xlfn.FORMULATEXT(F138))-2)+2,COLUMN(INDIRECT(MID(_xlfn.FORMULATEXT(F138),2,1)&amp;"1")),4,1))</f>
        <v/>
      </c>
      <c r="H138">
        <f>IF(AND(ISNUMBER(F138),F138 &gt;=$B$48),1,0)</f>
        <v/>
      </c>
      <c r="I138">
        <f>IF(AND(ISNUMBER(G138),G138 &gt;= $B$48),1,0)</f>
        <v/>
      </c>
      <c r="J138">
        <f>IF(AND(H138 = 1, I138 = 1),1,0)</f>
        <v/>
      </c>
      <c r="N138" s="41">
        <f>IF(OR(ISNUMBER(F138),ISNUMBER(G138)),IF(AND(ISNUMBER(F138),ISNUMBER(G138),F138&gt;=$B$48,G138&gt;=$B$48),"BD",IF(OR(F138&gt;=$B$48/2,G138&gt;=$B$48/2),"UD","")),"")</f>
        <v/>
      </c>
    </row>
    <row r="139">
      <c r="C139" s="21" t="n">
        <v>88</v>
      </c>
      <c r="D139" s="21" t="n"/>
      <c r="E139" s="21" t="n"/>
      <c r="F139" s="31">
        <f>J12</f>
        <v/>
      </c>
      <c r="G139" s="19">
        <f t="array" ref="G139">INDIRECT(ADDRESS(RIGHT(_xlfn.FORMULATEXT(F139),LEN(_xlfn.FORMULATEXT(F139))-2)+2,COLUMN(INDIRECT(MID(_xlfn.FORMULATEXT(F139),2,1)&amp;"1")),4,1))</f>
        <v/>
      </c>
      <c r="H139">
        <f>IF(AND(ISNUMBER(F139),F139 &gt;=$B$48),1,0)</f>
        <v/>
      </c>
      <c r="I139">
        <f>IF(AND(ISNUMBER(G139),G139 &gt;= $B$48),1,0)</f>
        <v/>
      </c>
      <c r="J139" s="21">
        <f>IF(AND(H139 = 1, I139 = 1),1,0)</f>
        <v/>
      </c>
      <c r="N139" s="41">
        <f>IF(OR(ISNUMBER(F139),ISNUMBER(G139)),IF(AND(ISNUMBER(F139),ISNUMBER(G139),F139&gt;=$B$48,G139&gt;=$B$48),"BD",IF(OR(F139&gt;=$B$48/2,G139&gt;=$B$48/2),"UD","")),"")</f>
        <v/>
      </c>
    </row>
    <row r="140">
      <c r="H140" s="53">
        <f>SUM(H52:H139)*100/88</f>
        <v/>
      </c>
      <c r="I140" s="53">
        <f>SUM(I52:I139)*100/88</f>
        <v/>
      </c>
      <c r="J140" s="53">
        <f>SUM(J52:J139)*100/88</f>
        <v/>
      </c>
    </row>
  </sheetData>
  <mergeCells count="100"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P30:P32"/>
    <mergeCell ref="Y15:Y26"/>
    <mergeCell ref="T30:T32"/>
    <mergeCell ref="O33:O35"/>
    <mergeCell ref="Q33:Q35"/>
    <mergeCell ref="S27:S29"/>
    <mergeCell ref="U27:U29"/>
    <mergeCell ref="R12:R14"/>
    <mergeCell ref="T12:T14"/>
    <mergeCell ref="R21:R23"/>
    <mergeCell ref="V6:V8"/>
    <mergeCell ref="T21:T23"/>
    <mergeCell ref="V15:V17"/>
    <mergeCell ref="X15:X17"/>
    <mergeCell ref="S6:S8"/>
    <mergeCell ref="Q9:Q11"/>
    <mergeCell ref="S9:S11"/>
    <mergeCell ref="U12:U14"/>
    <mergeCell ref="Q30:Q32"/>
    <mergeCell ref="W12:W14"/>
    <mergeCell ref="U21:U23"/>
    <mergeCell ref="S30:S32"/>
    <mergeCell ref="W21:W23"/>
    <mergeCell ref="W9:W11"/>
    <mergeCell ref="P18:P20"/>
    <mergeCell ref="R18:R20"/>
    <mergeCell ref="T27:T29"/>
    <mergeCell ref="T33:T35"/>
    <mergeCell ref="V33:V35"/>
    <mergeCell ref="X27:X29"/>
    <mergeCell ref="O15:O17"/>
    <mergeCell ref="W24:W26"/>
    <mergeCell ref="O24:O26"/>
    <mergeCell ref="Q24:Q26"/>
    <mergeCell ref="X6:X8"/>
    <mergeCell ref="T9:T11"/>
    <mergeCell ref="V9:V11"/>
    <mergeCell ref="P21:P23"/>
    <mergeCell ref="R15:R17"/>
    <mergeCell ref="V30:V32"/>
    <mergeCell ref="U18:U20"/>
    <mergeCell ref="W18:W20"/>
    <mergeCell ref="O27:O29"/>
    <mergeCell ref="Q27:Q29"/>
    <mergeCell ref="A43:G43"/>
    <mergeCell ref="R33:R35"/>
    <mergeCell ref="T15:T17"/>
    <mergeCell ref="R37:U38"/>
    <mergeCell ref="B1:F1"/>
    <mergeCell ref="T24:T26"/>
    <mergeCell ref="O6:O8"/>
    <mergeCell ref="T18:T20"/>
    <mergeCell ref="V18:V20"/>
    <mergeCell ref="Q12:Q14"/>
    <mergeCell ref="S12:S14"/>
    <mergeCell ref="Q21:Q23"/>
    <mergeCell ref="U6:U8"/>
    <mergeCell ref="S21:S23"/>
    <mergeCell ref="U15:U17"/>
    <mergeCell ref="W15:W17"/>
    <mergeCell ref="R6:R8"/>
    <mergeCell ref="P9:P11"/>
    <mergeCell ref="P27:P29"/>
    <mergeCell ref="X18:X20"/>
    <mergeCell ref="R36:U36"/>
    <mergeCell ref="R30:R32"/>
    <mergeCell ref="V27:V29"/>
    <mergeCell ref="U24:U26"/>
    <mergeCell ref="S33:S35"/>
    <mergeCell ref="U33:U35"/>
    <mergeCell ref="W27:W29"/>
    <mergeCell ref="K15:K26"/>
    <mergeCell ref="R9:R11"/>
    <mergeCell ref="R5:U5"/>
    <mergeCell ref="V12:V14"/>
    <mergeCell ref="X12:X14"/>
    <mergeCell ref="V21:V23"/>
    <mergeCell ref="P15:P17"/>
    <mergeCell ref="P24:P26"/>
    <mergeCell ref="X21:X23"/>
    <mergeCell ref="O18:O20"/>
    <mergeCell ref="Q18:Q20"/>
    <mergeCell ref="U9:U11"/>
    <mergeCell ref="S18:S20"/>
    <mergeCell ref="U30:U32"/>
    <mergeCell ref="W30:W32"/>
    <mergeCell ref="R24:R26"/>
    <mergeCell ref="V24:V26"/>
    <mergeCell ref="X24:X26"/>
    <mergeCell ref="R27:R29"/>
    <mergeCell ref="X33:X35"/>
  </mergeCells>
  <conditionalFormatting sqref="A12:J12 A15:J15 A18:J18 A21:J21 A24:J24 A27:J27 B9:I9 B30:I30 B32:I32 C6:H6 C33:H33">
    <cfRule type="cellIs" priority="235" operator="between" dxfId="189">
      <formula>0</formula>
      <formula>10</formula>
    </cfRule>
    <cfRule type="cellIs" priority="237" operator="between" dxfId="188">
      <formula>30</formula>
      <formula>100</formula>
    </cfRule>
    <cfRule type="cellIs" priority="236" operator="between" dxfId="187">
      <formula>10</formula>
      <formula>30</formula>
    </cfRule>
  </conditionalFormatting>
  <conditionalFormatting sqref="A12:J12 A14:J15 A17:J18 A20:J21 A23:J24 A26:J27 A29:J29 B9:I9 B11:I11 B30:I30 B32:I32 C6:H6 C8:H8 C33:H33 C35:H35">
    <cfRule type="containsText" priority="225" operator="containsText" dxfId="185" text="open">
      <formula>NOT(ISERROR(SEARCH("open",A6)))</formula>
    </cfRule>
    <cfRule type="containsText" priority="228" operator="containsText" dxfId="185" text="short">
      <formula>NOT(ISERROR(SEARCH("short",A6)))</formula>
    </cfRule>
  </conditionalFormatting>
  <conditionalFormatting sqref="A14:J14 A17:J17 A20:J20 A23:J23 A26:J26 A29:J29 B11:I11 B32:I32 C8:H8 C35:H35">
    <cfRule type="cellIs" priority="229" operator="between" dxfId="184">
      <formula>0</formula>
      <formula>10</formula>
    </cfRule>
    <cfRule type="cellIs" priority="230" operator="between" dxfId="183">
      <formula>10</formula>
      <formula>30</formula>
    </cfRule>
    <cfRule type="cellIs" priority="231" operator="between" dxfId="182">
      <formula>30</formula>
      <formula>100</formula>
    </cfRule>
  </conditionalFormatting>
  <conditionalFormatting sqref="F52:F139">
    <cfRule type="cellIs" priority="1" operator="equal" dxfId="179">
      <formula>$B$58</formula>
    </cfRule>
    <cfRule type="expression" priority="2" dxfId="178">
      <formula>QUOTIENT($F52,1)=QUOTIENT($B$55,1)</formula>
    </cfRule>
  </conditionalFormatting>
  <conditionalFormatting sqref="G52:G139">
    <cfRule type="cellIs" priority="3" operator="equal" dxfId="179">
      <formula>$B$60</formula>
    </cfRule>
    <cfRule type="expression" priority="4" dxfId="178">
      <formula>QUOTIENT($G52,1)=QUOTIENT($B$55,1)</formula>
    </cfRule>
  </conditionalFormatting>
  <conditionalFormatting sqref="O12">
    <cfRule type="expression" priority="162" dxfId="0">
      <formula>$N$66="UD"</formula>
    </cfRule>
    <cfRule type="expression" priority="161" dxfId="1">
      <formula>$N$66="BD"</formula>
    </cfRule>
  </conditionalFormatting>
  <conditionalFormatting sqref="O15">
    <cfRule type="expression" priority="134" dxfId="0">
      <formula>$N$76="UD"</formula>
    </cfRule>
    <cfRule type="expression" priority="133" dxfId="1">
      <formula>$N$76="BD"</formula>
    </cfRule>
  </conditionalFormatting>
  <conditionalFormatting sqref="O18">
    <cfRule type="expression" priority="112" dxfId="0">
      <formula>$N$86="UD"</formula>
    </cfRule>
    <cfRule type="expression" priority="111" dxfId="1">
      <formula>$N$86="BD"</formula>
    </cfRule>
  </conditionalFormatting>
  <conditionalFormatting sqref="O21">
    <cfRule type="expression" priority="91" dxfId="1">
      <formula>$N$96="BD"</formula>
    </cfRule>
    <cfRule type="expression" priority="92" dxfId="0">
      <formula>$N$96="UD"</formula>
    </cfRule>
  </conditionalFormatting>
  <conditionalFormatting sqref="O24">
    <cfRule type="expression" priority="71" dxfId="1">
      <formula>$N$106="BD"</formula>
    </cfRule>
    <cfRule type="expression" priority="72" dxfId="0">
      <formula>$N$106="UD"</formula>
    </cfRule>
  </conditionalFormatting>
  <conditionalFormatting sqref="O27">
    <cfRule type="expression" priority="52" dxfId="0">
      <formula>$N$116="UD"</formula>
    </cfRule>
    <cfRule type="expression" priority="51" dxfId="1">
      <formula>$N$116="BD"</formula>
    </cfRule>
  </conditionalFormatting>
  <conditionalFormatting sqref="P9">
    <cfRule type="expression" priority="178" dxfId="1">
      <formula>$N$58="BD"</formula>
    </cfRule>
    <cfRule type="expression" priority="179" dxfId="0">
      <formula>$N$58="UD"</formula>
    </cfRule>
  </conditionalFormatting>
  <conditionalFormatting sqref="P12">
    <cfRule type="expression" priority="159" dxfId="1">
      <formula>$N$67="BD"</formula>
    </cfRule>
    <cfRule type="expression" priority="160" dxfId="0">
      <formula>$N$67="UD"</formula>
    </cfRule>
  </conditionalFormatting>
  <conditionalFormatting sqref="P15">
    <cfRule type="expression" priority="131" dxfId="1">
      <formula>$N$77="BD"</formula>
    </cfRule>
    <cfRule type="expression" priority="132" dxfId="0">
      <formula>$N$77="UD"</formula>
    </cfRule>
  </conditionalFormatting>
  <conditionalFormatting sqref="P18">
    <cfRule type="expression" priority="110" dxfId="0">
      <formula>$N$87="UD"</formula>
    </cfRule>
    <cfRule type="expression" priority="109" dxfId="1">
      <formula>$N$87="BD"</formula>
    </cfRule>
  </conditionalFormatting>
  <conditionalFormatting sqref="P21">
    <cfRule type="expression" priority="89" dxfId="1">
      <formula>$N$97="BD"</formula>
    </cfRule>
    <cfRule type="expression" priority="90" dxfId="0">
      <formula>$N$97="UD"</formula>
    </cfRule>
  </conditionalFormatting>
  <conditionalFormatting sqref="P24">
    <cfRule type="expression" priority="70" dxfId="0">
      <formula>$N$107="UD"</formula>
    </cfRule>
    <cfRule type="expression" priority="69" dxfId="1">
      <formula>$N$107="BD"</formula>
    </cfRule>
  </conditionalFormatting>
  <conditionalFormatting sqref="P27">
    <cfRule type="expression" priority="50" dxfId="0">
      <formula>$N$117="UD"</formula>
    </cfRule>
    <cfRule type="expression" priority="49" dxfId="1">
      <formula>$N$117="BD"</formula>
    </cfRule>
  </conditionalFormatting>
  <conditionalFormatting sqref="P30">
    <cfRule type="expression" priority="31" dxfId="1">
      <formula>$N$126="BD"</formula>
    </cfRule>
    <cfRule type="expression" priority="32" dxfId="0">
      <formula>$N$126="UD"</formula>
    </cfRule>
  </conditionalFormatting>
  <conditionalFormatting sqref="Q6">
    <cfRule type="expression" priority="202" dxfId="0">
      <formula>$N$52="UD"</formula>
    </cfRule>
    <cfRule type="expression" priority="201" dxfId="1">
      <formula>$N$52="BD"</formula>
    </cfRule>
  </conditionalFormatting>
  <conditionalFormatting sqref="Q9">
    <cfRule type="expression" priority="177" dxfId="0">
      <formula>$N$59="UD"</formula>
    </cfRule>
    <cfRule type="expression" priority="176" dxfId="1">
      <formula>$N$59="BD"</formula>
    </cfRule>
  </conditionalFormatting>
  <conditionalFormatting sqref="Q12">
    <cfRule type="expression" priority="155" dxfId="1">
      <formula>$N$68="BD"</formula>
    </cfRule>
    <cfRule type="expression" priority="157" dxfId="1">
      <formula>$N$68="BD"</formula>
    </cfRule>
    <cfRule type="expression" priority="156" dxfId="0">
      <formula>$N$68="UD"</formula>
    </cfRule>
    <cfRule type="expression" priority="158" dxfId="0">
      <formula>$N$68="UD"</formula>
    </cfRule>
  </conditionalFormatting>
  <conditionalFormatting sqref="Q15">
    <cfRule type="expression" priority="130" dxfId="0">
      <formula>$N$78="UD"</formula>
    </cfRule>
    <cfRule type="expression" priority="129" dxfId="1">
      <formula>$N$78="BD"</formula>
    </cfRule>
  </conditionalFormatting>
  <conditionalFormatting sqref="Q18">
    <cfRule type="expression" priority="108" dxfId="0">
      <formula>$N$88="UD"</formula>
    </cfRule>
    <cfRule type="expression" priority="107" dxfId="1">
      <formula>$N$88="BD"</formula>
    </cfRule>
  </conditionalFormatting>
  <conditionalFormatting sqref="Q21">
    <cfRule type="expression" priority="87" dxfId="1">
      <formula>$N$98="BD"</formula>
    </cfRule>
    <cfRule type="expression" priority="88" dxfId="0">
      <formula>$N$98="UD"</formula>
    </cfRule>
  </conditionalFormatting>
  <conditionalFormatting sqref="Q24">
    <cfRule type="expression" priority="68" dxfId="0">
      <formula>$N$108="UD"</formula>
    </cfRule>
    <cfRule type="expression" priority="67" dxfId="1">
      <formula>$N$108="BD"</formula>
    </cfRule>
  </conditionalFormatting>
  <conditionalFormatting sqref="Q27">
    <cfRule type="expression" priority="48" dxfId="0">
      <formula>$N$118="UD"</formula>
    </cfRule>
    <cfRule type="expression" priority="47" dxfId="1">
      <formula>$N$118="BD"</formula>
    </cfRule>
  </conditionalFormatting>
  <conditionalFormatting sqref="Q30">
    <cfRule type="expression" priority="29" dxfId="1">
      <formula>$N$127="BD"</formula>
    </cfRule>
    <cfRule type="expression" priority="30" dxfId="0">
      <formula>$N$127="UD"</formula>
    </cfRule>
  </conditionalFormatting>
  <conditionalFormatting sqref="Q33">
    <cfRule type="expression" priority="15" dxfId="1">
      <formula>$N$134="BD"</formula>
    </cfRule>
    <cfRule type="expression" priority="16" dxfId="0">
      <formula>$N$134="UD"</formula>
    </cfRule>
  </conditionalFormatting>
  <conditionalFormatting sqref="R6">
    <cfRule type="expression" priority="189" dxfId="0">
      <formula>$N$53="UD"</formula>
    </cfRule>
    <cfRule type="expression" priority="188" dxfId="1">
      <formula>$N$53="BD"</formula>
    </cfRule>
  </conditionalFormatting>
  <conditionalFormatting sqref="R9">
    <cfRule type="expression" priority="175" dxfId="0">
      <formula>$N$60="UD"</formula>
    </cfRule>
    <cfRule type="expression" priority="174" dxfId="1">
      <formula>$N$60="BD"</formula>
    </cfRule>
  </conditionalFormatting>
  <conditionalFormatting sqref="R12">
    <cfRule type="expression" priority="154" dxfId="0">
      <formula>$N$69="UD"</formula>
    </cfRule>
    <cfRule type="expression" priority="153" dxfId="1">
      <formula>$N$69="BD"</formula>
    </cfRule>
  </conditionalFormatting>
  <conditionalFormatting sqref="R15">
    <cfRule type="expression" priority="126" dxfId="0">
      <formula>$N$79="UD"</formula>
    </cfRule>
    <cfRule type="expression" priority="125" dxfId="1">
      <formula>$N$79="BD"</formula>
    </cfRule>
  </conditionalFormatting>
  <conditionalFormatting sqref="R18">
    <cfRule type="expression" priority="106" dxfId="0">
      <formula>$N$89="UD"</formula>
    </cfRule>
    <cfRule type="expression" priority="105" dxfId="1">
      <formula>$N$89="BD"</formula>
    </cfRule>
  </conditionalFormatting>
  <conditionalFormatting sqref="R21">
    <cfRule type="expression" priority="85" dxfId="1">
      <formula>$N$99="BD"</formula>
    </cfRule>
    <cfRule type="expression" priority="86" dxfId="0">
      <formula>$N$99="UD"</formula>
    </cfRule>
  </conditionalFormatting>
  <conditionalFormatting sqref="R24">
    <cfRule type="expression" priority="66" dxfId="0">
      <formula>$N$109="UD"</formula>
    </cfRule>
    <cfRule type="expression" priority="65" dxfId="1">
      <formula>$N$109="BD"</formula>
    </cfRule>
  </conditionalFormatting>
  <conditionalFormatting sqref="R27">
    <cfRule type="expression" priority="46" dxfId="0">
      <formula>$N$119="UD"</formula>
    </cfRule>
    <cfRule type="expression" priority="45" dxfId="1">
      <formula>$N$119="BD"</formula>
    </cfRule>
  </conditionalFormatting>
  <conditionalFormatting sqref="R30">
    <cfRule type="expression" priority="27" dxfId="1">
      <formula>$N$128="BD"</formula>
    </cfRule>
    <cfRule type="expression" priority="28" dxfId="0">
      <formula>$N$128="UD"</formula>
    </cfRule>
  </conditionalFormatting>
  <conditionalFormatting sqref="R33">
    <cfRule type="expression" priority="13" dxfId="1">
      <formula>$N$135="BD"</formula>
    </cfRule>
    <cfRule type="expression" priority="14" dxfId="0">
      <formula>$N$135="UD"</formula>
    </cfRule>
  </conditionalFormatting>
  <conditionalFormatting sqref="S6">
    <cfRule type="expression" priority="187" dxfId="0">
      <formula>$N$54="UD"</formula>
    </cfRule>
    <cfRule type="expression" priority="186" dxfId="1">
      <formula>$N$54="BD"</formula>
    </cfRule>
  </conditionalFormatting>
  <conditionalFormatting sqref="S9">
    <cfRule type="expression" priority="173" dxfId="0">
      <formula>$N$61="UD"</formula>
    </cfRule>
    <cfRule type="expression" priority="172" dxfId="1">
      <formula>$N$61="BD"</formula>
    </cfRule>
  </conditionalFormatting>
  <conditionalFormatting sqref="S12">
    <cfRule type="expression" priority="151" dxfId="1">
      <formula>$N$70="BD"</formula>
    </cfRule>
    <cfRule type="expression" priority="152" dxfId="0">
      <formula>$N$70="UD"</formula>
    </cfRule>
  </conditionalFormatting>
  <conditionalFormatting sqref="S15">
    <cfRule type="expression" priority="124" dxfId="0">
      <formula>$N$80="UD"</formula>
    </cfRule>
    <cfRule type="expression" priority="123" dxfId="1">
      <formula>$N$80="BD"</formula>
    </cfRule>
  </conditionalFormatting>
  <conditionalFormatting sqref="S18">
    <cfRule type="expression" priority="103" dxfId="1">
      <formula>$N$90="BD"</formula>
    </cfRule>
    <cfRule type="expression" priority="104" dxfId="0">
      <formula>$N$90="UD"</formula>
    </cfRule>
  </conditionalFormatting>
  <conditionalFormatting sqref="S21">
    <cfRule type="expression" priority="84" dxfId="0">
      <formula>$N$100="UD"</formula>
    </cfRule>
    <cfRule type="expression" priority="83" dxfId="1">
      <formula>$N$100="BD"</formula>
    </cfRule>
  </conditionalFormatting>
  <conditionalFormatting sqref="S24">
    <cfRule type="expression" priority="64" dxfId="0">
      <formula>$N$110="UD"</formula>
    </cfRule>
    <cfRule type="expression" priority="63" dxfId="1">
      <formula>$N$110="BD"</formula>
    </cfRule>
  </conditionalFormatting>
  <conditionalFormatting sqref="S27">
    <cfRule type="expression" priority="43" dxfId="1">
      <formula>$N$120="BD"</formula>
    </cfRule>
    <cfRule type="expression" priority="44" dxfId="0">
      <formula>$N$120="UD"</formula>
    </cfRule>
  </conditionalFormatting>
  <conditionalFormatting sqref="S30">
    <cfRule type="expression" priority="26" dxfId="0">
      <formula>$N$129="UD"</formula>
    </cfRule>
    <cfRule type="expression" priority="25" dxfId="1">
      <formula>$N$129="BD"</formula>
    </cfRule>
  </conditionalFormatting>
  <conditionalFormatting sqref="S33">
    <cfRule type="expression" priority="12" dxfId="0">
      <formula>$N$136="UD"</formula>
    </cfRule>
    <cfRule type="expression" priority="11" dxfId="1">
      <formula>$N$136="BD"</formula>
    </cfRule>
  </conditionalFormatting>
  <conditionalFormatting sqref="T6">
    <cfRule type="expression" priority="184" dxfId="1">
      <formula>$N$55="BD"</formula>
    </cfRule>
    <cfRule type="expression" priority="185" dxfId="0">
      <formula>$N$55="UD"</formula>
    </cfRule>
  </conditionalFormatting>
  <conditionalFormatting sqref="T9">
    <cfRule type="expression" priority="169" dxfId="1">
      <formula>$N$62="BD"</formula>
    </cfRule>
    <cfRule type="expression" priority="170" dxfId="0">
      <formula>$N$62="UD"</formula>
    </cfRule>
  </conditionalFormatting>
  <conditionalFormatting sqref="T12">
    <cfRule type="expression" priority="149" dxfId="1">
      <formula>$N$71="BD"</formula>
    </cfRule>
    <cfRule type="expression" priority="150" dxfId="0">
      <formula>$N$71="UD"</formula>
    </cfRule>
  </conditionalFormatting>
  <conditionalFormatting sqref="T15">
    <cfRule type="expression" priority="121" dxfId="1">
      <formula>$N$81="BD"</formula>
    </cfRule>
    <cfRule type="expression" priority="122" dxfId="0">
      <formula>$N$81="UD"</formula>
    </cfRule>
  </conditionalFormatting>
  <conditionalFormatting sqref="T18">
    <cfRule type="expression" priority="101" dxfId="1">
      <formula>$N$91="BD"</formula>
    </cfRule>
    <cfRule type="expression" priority="102" dxfId="0">
      <formula>$N$91="UD"</formula>
    </cfRule>
  </conditionalFormatting>
  <conditionalFormatting sqref="T21">
    <cfRule type="expression" priority="81" dxfId="1">
      <formula>$N$101="BD"</formula>
    </cfRule>
    <cfRule type="expression" priority="82" dxfId="0">
      <formula>$N$101="UD"</formula>
    </cfRule>
  </conditionalFormatting>
  <conditionalFormatting sqref="T24">
    <cfRule type="expression" priority="62" dxfId="0">
      <formula>$N$111="UD"</formula>
    </cfRule>
    <cfRule type="expression" priority="61" dxfId="1">
      <formula>$N$111="BD"</formula>
    </cfRule>
  </conditionalFormatting>
  <conditionalFormatting sqref="T27">
    <cfRule type="expression" priority="41" dxfId="1">
      <formula>$N$121="BD"</formula>
    </cfRule>
    <cfRule type="expression" priority="42" dxfId="0">
      <formula>$N$121="UD"</formula>
    </cfRule>
  </conditionalFormatting>
  <conditionalFormatting sqref="T30">
    <cfRule type="expression" priority="24" dxfId="0">
      <formula>$N$130="UD"</formula>
    </cfRule>
    <cfRule type="expression" priority="23" dxfId="1">
      <formula>$N$130="BD"</formula>
    </cfRule>
  </conditionalFormatting>
  <conditionalFormatting sqref="T33">
    <cfRule type="expression" priority="10" dxfId="0">
      <formula>$N$137="UD"</formula>
    </cfRule>
    <cfRule type="expression" priority="9" dxfId="1">
      <formula>$N$137="BD"</formula>
    </cfRule>
  </conditionalFormatting>
  <conditionalFormatting sqref="U6">
    <cfRule type="expression" priority="183" dxfId="0">
      <formula>$N$56="UD"</formula>
    </cfRule>
    <cfRule type="expression" priority="182" dxfId="1">
      <formula>$N$56="BD"</formula>
    </cfRule>
  </conditionalFormatting>
  <conditionalFormatting sqref="U9">
    <cfRule type="expression" priority="168" dxfId="0">
      <formula>$N$63="UD"</formula>
    </cfRule>
    <cfRule type="expression" priority="167" dxfId="1">
      <formula>$N$63="BD"</formula>
    </cfRule>
  </conditionalFormatting>
  <conditionalFormatting sqref="U12">
    <cfRule type="expression" priority="141" dxfId="1">
      <formula>$N$72="BD"</formula>
    </cfRule>
    <cfRule type="expression" priority="142" dxfId="0">
      <formula>$N$72="UD"</formula>
    </cfRule>
  </conditionalFormatting>
  <conditionalFormatting sqref="U15">
    <cfRule type="expression" priority="120" dxfId="0">
      <formula>$N$82="UD"</formula>
    </cfRule>
    <cfRule type="expression" priority="119" dxfId="1">
      <formula>$N$82="BD"</formula>
    </cfRule>
  </conditionalFormatting>
  <conditionalFormatting sqref="U18">
    <cfRule type="expression" priority="100" dxfId="0">
      <formula>$N$92="UD"</formula>
    </cfRule>
    <cfRule type="expression" priority="99" dxfId="1">
      <formula>$N$92="BD"</formula>
    </cfRule>
  </conditionalFormatting>
  <conditionalFormatting sqref="U21">
    <cfRule type="expression" priority="80" dxfId="0">
      <formula>$N$102="UD"</formula>
    </cfRule>
    <cfRule type="expression" priority="79" dxfId="1">
      <formula>$N$102="BD"</formula>
    </cfRule>
  </conditionalFormatting>
  <conditionalFormatting sqref="U24">
    <cfRule type="expression" priority="60" dxfId="0">
      <formula>$N$112="UD"</formula>
    </cfRule>
    <cfRule type="expression" priority="59" dxfId="1">
      <formula>$N$112="BD"</formula>
    </cfRule>
  </conditionalFormatting>
  <conditionalFormatting sqref="U27">
    <cfRule type="expression" priority="40" dxfId="0">
      <formula>$N$122="UD"</formula>
    </cfRule>
    <cfRule type="expression" priority="39" dxfId="1">
      <formula>$N$122="BD"</formula>
    </cfRule>
  </conditionalFormatting>
  <conditionalFormatting sqref="U30">
    <cfRule type="expression" priority="22" dxfId="0">
      <formula>$N$131="UD"</formula>
    </cfRule>
    <cfRule type="expression" priority="21" dxfId="1">
      <formula>$N$131="BD"</formula>
    </cfRule>
  </conditionalFormatting>
  <conditionalFormatting sqref="U33">
    <cfRule type="expression" priority="7" dxfId="1">
      <formula>$N$138="BD"</formula>
    </cfRule>
    <cfRule type="expression" priority="8" dxfId="0">
      <formula>$N$138="UD"</formula>
    </cfRule>
  </conditionalFormatting>
  <conditionalFormatting sqref="V6">
    <cfRule type="expression" priority="181" dxfId="0">
      <formula>$N$57="UD"</formula>
    </cfRule>
    <cfRule type="expression" priority="180" dxfId="1">
      <formula>$N$57="BD"</formula>
    </cfRule>
  </conditionalFormatting>
  <conditionalFormatting sqref="V9">
    <cfRule type="expression" priority="166" dxfId="0">
      <formula>$N$64="UD"</formula>
    </cfRule>
    <cfRule type="expression" priority="165" dxfId="1">
      <formula>$N$64="BD"</formula>
    </cfRule>
  </conditionalFormatting>
  <conditionalFormatting sqref="V12">
    <cfRule type="expression" priority="139" dxfId="1">
      <formula>$N$73="BD"</formula>
    </cfRule>
    <cfRule type="expression" priority="140" dxfId="0">
      <formula>$N$73="UD"</formula>
    </cfRule>
  </conditionalFormatting>
  <conditionalFormatting sqref="V15">
    <cfRule type="expression" priority="118" dxfId="0">
      <formula>$N$83="UD"</formula>
    </cfRule>
    <cfRule type="expression" priority="117" dxfId="1">
      <formula>$N$83="BD"</formula>
    </cfRule>
  </conditionalFormatting>
  <conditionalFormatting sqref="V18">
    <cfRule type="expression" priority="97" dxfId="1">
      <formula>$N$93="BD"</formula>
    </cfRule>
    <cfRule type="expression" priority="98" dxfId="0">
      <formula>$N$93="UD"</formula>
    </cfRule>
  </conditionalFormatting>
  <conditionalFormatting sqref="V21">
    <cfRule type="expression" priority="78" dxfId="0">
      <formula>$N$103="UD"</formula>
    </cfRule>
    <cfRule type="expression" priority="77" dxfId="1">
      <formula>$N$103="BD"</formula>
    </cfRule>
  </conditionalFormatting>
  <conditionalFormatting sqref="V24">
    <cfRule type="expression" priority="58" dxfId="0">
      <formula>$N$113="UD"</formula>
    </cfRule>
    <cfRule type="expression" priority="57" dxfId="1">
      <formula>$N$113="BD"</formula>
    </cfRule>
  </conditionalFormatting>
  <conditionalFormatting sqref="V27">
    <cfRule type="expression" priority="38" dxfId="0">
      <formula>$N$123="UD"</formula>
    </cfRule>
    <cfRule type="expression" priority="37" dxfId="1">
      <formula>$N$123="BD"</formula>
    </cfRule>
  </conditionalFormatting>
  <conditionalFormatting sqref="V30">
    <cfRule type="expression" priority="20" dxfId="0">
      <formula>$N$132="UD"</formula>
    </cfRule>
    <cfRule type="expression" priority="19" dxfId="1">
      <formula>$N$132="BD"</formula>
    </cfRule>
  </conditionalFormatting>
  <conditionalFormatting sqref="V33">
    <cfRule type="expression" priority="6" dxfId="0">
      <formula>$N$139="UD"</formula>
    </cfRule>
    <cfRule type="expression" priority="5" dxfId="1">
      <formula>$N$139="BD"</formula>
    </cfRule>
  </conditionalFormatting>
  <conditionalFormatting sqref="W9">
    <cfRule type="expression" priority="163" dxfId="1">
      <formula>$N$65="BD"</formula>
    </cfRule>
    <cfRule type="expression" priority="164" dxfId="0">
      <formula>$N$65="UD"</formula>
    </cfRule>
  </conditionalFormatting>
  <conditionalFormatting sqref="W12">
    <cfRule type="expression" priority="137" dxfId="1">
      <formula>$N$74="BD"</formula>
    </cfRule>
    <cfRule type="expression" priority="138" dxfId="0">
      <formula>$N$74="UD"</formula>
    </cfRule>
  </conditionalFormatting>
  <conditionalFormatting sqref="W15">
    <cfRule type="expression" priority="115" dxfId="1">
      <formula>$N$84="BD"</formula>
    </cfRule>
    <cfRule type="expression" priority="116" dxfId="0">
      <formula>$N$84="UD"</formula>
    </cfRule>
  </conditionalFormatting>
  <conditionalFormatting sqref="W18">
    <cfRule type="expression" priority="95" dxfId="1">
      <formula>$N$94="BD"</formula>
    </cfRule>
    <cfRule type="expression" priority="96" dxfId="0">
      <formula>$N$94="UD"</formula>
    </cfRule>
  </conditionalFormatting>
  <conditionalFormatting sqref="W21">
    <cfRule type="expression" priority="76" dxfId="0">
      <formula>$N$104="UD"</formula>
    </cfRule>
    <cfRule type="expression" priority="75" dxfId="1">
      <formula>$N$104="BD"</formula>
    </cfRule>
  </conditionalFormatting>
  <conditionalFormatting sqref="W24">
    <cfRule type="expression" priority="56" dxfId="0">
      <formula>$N$114="UD"</formula>
    </cfRule>
    <cfRule type="expression" priority="55" dxfId="1">
      <formula>$N$114="BD"</formula>
    </cfRule>
  </conditionalFormatting>
  <conditionalFormatting sqref="W27">
    <cfRule type="expression" priority="36" dxfId="0">
      <formula>$N$124="UD"</formula>
    </cfRule>
    <cfRule type="expression" priority="35" dxfId="1">
      <formula>$N$124="BD"</formula>
    </cfRule>
  </conditionalFormatting>
  <conditionalFormatting sqref="W30">
    <cfRule type="expression" priority="18" dxfId="0">
      <formula>$N$133="UD"</formula>
    </cfRule>
    <cfRule type="expression" priority="17" dxfId="1">
      <formula>$N$133="BD"</formula>
    </cfRule>
  </conditionalFormatting>
  <conditionalFormatting sqref="X12">
    <cfRule type="expression" priority="136" dxfId="0">
      <formula>$N$75="UD"</formula>
    </cfRule>
    <cfRule type="expression" priority="135" dxfId="1">
      <formula>$N$75="BD"</formula>
    </cfRule>
  </conditionalFormatting>
  <conditionalFormatting sqref="X15">
    <cfRule type="expression" priority="113" dxfId="1">
      <formula>$N$85="BD"</formula>
    </cfRule>
    <cfRule type="expression" priority="114" dxfId="0">
      <formula>$N$85="UD"</formula>
    </cfRule>
  </conditionalFormatting>
  <conditionalFormatting sqref="X18">
    <cfRule type="expression" priority="93" dxfId="1">
      <formula>$N$95="BD"</formula>
    </cfRule>
    <cfRule type="expression" priority="94" dxfId="0">
      <formula>$N$95="UD"</formula>
    </cfRule>
  </conditionalFormatting>
  <conditionalFormatting sqref="X21">
    <cfRule type="expression" priority="73" dxfId="1">
      <formula>$N$105="BD"</formula>
    </cfRule>
    <cfRule type="expression" priority="74" dxfId="0">
      <formula>$N$105="UD"</formula>
    </cfRule>
  </conditionalFormatting>
  <conditionalFormatting sqref="X24">
    <cfRule type="expression" priority="54" dxfId="0">
      <formula>$N$115="UD"</formula>
    </cfRule>
    <cfRule type="expression" priority="53" dxfId="1">
      <formula>$N$115="BD"</formula>
    </cfRule>
  </conditionalFormatting>
  <conditionalFormatting sqref="X27">
    <cfRule type="expression" priority="33" dxfId="1">
      <formula>$N$125="BD"</formula>
    </cfRule>
    <cfRule type="expression" priority="34" dxfId="0">
      <formula>$N$125="UD"</formula>
    </cfRule>
  </conditionalFormatting>
  <pageMargins left="0.25" right="0.25" top="0.75" bottom="0.75" header="0.3" footer="0.3"/>
  <pageSetup orientation="portrait" scale="93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Templeton</dc:creator>
  <dcterms:created xsi:type="dcterms:W3CDTF">2023-05-02T19:57:00Z</dcterms:created>
  <dcterms:modified xsi:type="dcterms:W3CDTF">2024-08-22T22:00:58Z</dcterms:modified>
  <cp:lastModifiedBy>Leonardo Viana</cp:lastModifiedBy>
  <cp:lastPrinted>2023-05-23T20:53:04Z</cp:lastPrinted>
</cp:coreProperties>
</file>