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EPICODE\1_EXCEL\WEEK 2\ESERCITAZIONI IN PROPRIO\"/>
    </mc:Choice>
  </mc:AlternateContent>
  <xr:revisionPtr revIDLastSave="0" documentId="13_ncr:1_{D6BB2E5C-B835-4937-A353-7C5647447453}" xr6:coauthVersionLast="47" xr6:coauthVersionMax="47" xr10:uidLastSave="{00000000-0000-0000-0000-000000000000}"/>
  <bookViews>
    <workbookView xWindow="-120" yWindow="-120" windowWidth="20730" windowHeight="11160" tabRatio="510" firstSheet="6" activeTab="7" xr2:uid="{00000000-000D-0000-FFFF-FFFF00000000}"/>
  </bookViews>
  <sheets>
    <sheet name="PIVOT 1" sheetId="7" r:id="rId1"/>
    <sheet name="PIVOT 2" sheetId="9" r:id="rId2"/>
    <sheet name="PIVOT 3" sheetId="10" r:id="rId3"/>
    <sheet name="PIVOT 4" sheetId="11" r:id="rId4"/>
    <sheet name="PIVOT 5" sheetId="12" r:id="rId5"/>
    <sheet name="PIVOT 6" sheetId="13" r:id="rId6"/>
    <sheet name="PIVOT 7" sheetId="14" r:id="rId7"/>
    <sheet name="PIVOT 8" sheetId="16" r:id="rId8"/>
    <sheet name="Vendite" sheetId="4" r:id="rId9"/>
    <sheet name="Dati di Supporto" sheetId="3" r:id="rId10"/>
    <sheet name="CampoCalcolato" sheetId="5" r:id="rId11"/>
    <sheet name="Filtri" sheetId="6" r:id="rId12"/>
  </sheets>
  <definedNames>
    <definedName name="_xlnm._FilterDatabase" localSheetId="8" hidden="1">Vendite!$B$1:$F$71</definedName>
    <definedName name="FiltroDati_Venditore">#N/A</definedName>
    <definedName name="SequenzaTemporaleNativa_data">#N/A</definedName>
    <definedName name="tabella" localSheetId="8">Vendite!$B$23:$F$77</definedName>
    <definedName name="tabella">#REF!</definedName>
  </definedNames>
  <calcPr calcId="191029"/>
  <pivotCaches>
    <pivotCache cacheId="0" r:id="rId13"/>
    <pivotCache cacheId="1" r:id="rId14"/>
    <pivotCache cacheId="2" r:id="rId15"/>
    <pivotCache cacheId="3" r:id="rId16"/>
    <pivotCache cacheId="14" r:id="rId17"/>
  </pivotCaches>
  <extLst>
    <ext xmlns:x14="http://schemas.microsoft.com/office/spreadsheetml/2009/9/main" uri="{BBE1A952-AA13-448e-AADC-164F8A28A991}">
      <x14:slicerCaches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9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2" i="4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102" i="4" a="1"/>
  <c r="K102" i="4" s="1"/>
  <c r="K103" i="4" a="1"/>
  <c r="K103" i="4" s="1"/>
  <c r="K104" i="4" a="1"/>
  <c r="K104" i="4" s="1"/>
  <c r="K105" i="4" a="1"/>
  <c r="K105" i="4" s="1"/>
  <c r="K106" i="4" a="1"/>
  <c r="K106" i="4" s="1"/>
  <c r="K107" i="4" a="1"/>
  <c r="K107" i="4" s="1"/>
  <c r="K108" i="4" a="1"/>
  <c r="K108" i="4" s="1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 s="1"/>
  <c r="K128" i="4" a="1"/>
  <c r="K128" i="4" s="1"/>
  <c r="K129" i="4" a="1"/>
  <c r="K129" i="4" s="1"/>
  <c r="K130" i="4" a="1"/>
  <c r="K130" i="4" s="1"/>
  <c r="K131" i="4" a="1"/>
  <c r="K131" i="4" s="1"/>
  <c r="K132" i="4" a="1"/>
  <c r="K132" i="4" s="1"/>
  <c r="K133" i="4" a="1"/>
  <c r="K133" i="4" s="1"/>
  <c r="K134" i="4" a="1"/>
  <c r="K134" i="4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 s="1"/>
  <c r="K146" i="4" a="1"/>
  <c r="K146" i="4" s="1"/>
  <c r="K147" i="4" a="1"/>
  <c r="K147" i="4" s="1"/>
  <c r="K148" i="4" a="1"/>
  <c r="K148" i="4" s="1"/>
  <c r="K149" i="4" a="1"/>
  <c r="K149" i="4" s="1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 s="1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 s="1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 s="1"/>
  <c r="K178" i="4" a="1"/>
  <c r="K178" i="4" s="1"/>
  <c r="K179" i="4" a="1"/>
  <c r="K179" i="4" s="1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 s="1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 s="1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 s="1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20" i="4" a="1"/>
  <c r="K220" i="4" s="1"/>
  <c r="K221" i="4" a="1"/>
  <c r="K221" i="4" s="1"/>
  <c r="K222" i="4" a="1"/>
  <c r="K222" i="4" s="1"/>
  <c r="K223" i="4" a="1"/>
  <c r="K223" i="4" s="1"/>
  <c r="K224" i="4" a="1"/>
  <c r="K224" i="4" s="1"/>
  <c r="K225" i="4" a="1"/>
  <c r="K225" i="4" s="1"/>
  <c r="K226" i="4" a="1"/>
  <c r="K226" i="4" s="1"/>
  <c r="K227" i="4" a="1"/>
  <c r="K227" i="4" s="1"/>
  <c r="K228" i="4" a="1"/>
  <c r="K228" i="4" s="1"/>
  <c r="K229" i="4" a="1"/>
  <c r="K229" i="4" s="1"/>
  <c r="K230" i="4" a="1"/>
  <c r="K230" i="4" s="1"/>
  <c r="K231" i="4" a="1"/>
  <c r="K231" i="4" s="1"/>
  <c r="K232" i="4" a="1"/>
  <c r="K232" i="4" s="1"/>
  <c r="K233" i="4" a="1"/>
  <c r="K233" i="4" s="1"/>
  <c r="K234" i="4" a="1"/>
  <c r="K234" i="4" s="1"/>
  <c r="K235" i="4" a="1"/>
  <c r="K235" i="4" s="1"/>
  <c r="K236" i="4" a="1"/>
  <c r="K236" i="4" s="1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 s="1"/>
  <c r="K244" i="4" a="1"/>
  <c r="K244" i="4" s="1"/>
  <c r="K245" i="4" a="1"/>
  <c r="K245" i="4" s="1"/>
  <c r="K246" i="4" a="1"/>
  <c r="K246" i="4" s="1"/>
  <c r="K247" i="4" a="1"/>
  <c r="K247" i="4" s="1"/>
  <c r="K248" i="4" a="1"/>
  <c r="K248" i="4" s="1"/>
  <c r="K249" i="4" a="1"/>
  <c r="K249" i="4" s="1"/>
  <c r="K250" i="4" a="1"/>
  <c r="K250" i="4" s="1"/>
  <c r="K251" i="4" a="1"/>
  <c r="K251" i="4" s="1"/>
  <c r="K252" i="4" a="1"/>
  <c r="K252" i="4" s="1"/>
  <c r="K253" i="4" a="1"/>
  <c r="K253" i="4" s="1"/>
  <c r="K254" i="4" a="1"/>
  <c r="K254" i="4" s="1"/>
  <c r="K255" i="4" a="1"/>
  <c r="K255" i="4" s="1"/>
  <c r="K256" i="4" a="1"/>
  <c r="K256" i="4" s="1"/>
  <c r="K257" i="4" a="1"/>
  <c r="K257" i="4" s="1"/>
  <c r="K258" i="4" a="1"/>
  <c r="K258" i="4" s="1"/>
  <c r="K259" i="4" a="1"/>
  <c r="K259" i="4" s="1"/>
  <c r="K260" i="4" a="1"/>
  <c r="K260" i="4" s="1"/>
  <c r="K261" i="4" a="1"/>
  <c r="K261" i="4" s="1"/>
  <c r="K262" i="4" a="1"/>
  <c r="K262" i="4" s="1"/>
  <c r="K263" i="4" a="1"/>
  <c r="K263" i="4" s="1"/>
  <c r="K264" i="4" a="1"/>
  <c r="K264" i="4" s="1"/>
  <c r="K265" i="4" a="1"/>
  <c r="K265" i="4" s="1"/>
  <c r="K266" i="4" a="1"/>
  <c r="K266" i="4" s="1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 s="1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 s="1"/>
  <c r="K285" i="4" a="1"/>
  <c r="K285" i="4" s="1"/>
  <c r="K286" i="4" a="1"/>
  <c r="K286" i="4" s="1"/>
  <c r="K287" i="4" a="1"/>
  <c r="K287" i="4" s="1"/>
  <c r="K288" i="4" a="1"/>
  <c r="K288" i="4" s="1"/>
  <c r="K289" i="4" a="1"/>
  <c r="K289" i="4" s="1"/>
  <c r="K290" i="4" a="1"/>
  <c r="K290" i="4" s="1"/>
  <c r="K291" i="4" a="1"/>
  <c r="K291" i="4" s="1"/>
  <c r="K292" i="4" a="1"/>
  <c r="K292" i="4" s="1"/>
  <c r="K293" i="4" a="1"/>
  <c r="K293" i="4" s="1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 s="1"/>
  <c r="K303" i="4" a="1"/>
  <c r="K303" i="4" s="1"/>
  <c r="K304" i="4" a="1"/>
  <c r="K304" i="4" s="1"/>
  <c r="K305" i="4" a="1"/>
  <c r="K305" i="4" s="1"/>
  <c r="K306" i="4" a="1"/>
  <c r="K306" i="4" s="1"/>
  <c r="K307" i="4" a="1"/>
  <c r="K307" i="4" s="1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 s="1"/>
  <c r="K317" i="4" a="1"/>
  <c r="K317" i="4" s="1"/>
  <c r="K318" i="4" a="1"/>
  <c r="K318" i="4" s="1"/>
  <c r="K319" i="4" a="1"/>
  <c r="K319" i="4" s="1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 s="1"/>
  <c r="K329" i="4" a="1"/>
  <c r="K329" i="4" s="1"/>
  <c r="K330" i="4" a="1"/>
  <c r="K330" i="4" s="1"/>
  <c r="K331" i="4" a="1"/>
  <c r="K331" i="4" s="1"/>
  <c r="K332" i="4" a="1"/>
  <c r="K332" i="4" s="1"/>
  <c r="K333" i="4" a="1"/>
  <c r="K333" i="4" s="1"/>
  <c r="K334" i="4" a="1"/>
  <c r="K334" i="4" s="1"/>
  <c r="K335" i="4" a="1"/>
  <c r="K335" i="4" s="1"/>
  <c r="K336" i="4" a="1"/>
  <c r="K336" i="4" s="1"/>
  <c r="K337" i="4" a="1"/>
  <c r="K337" i="4" s="1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 s="1"/>
  <c r="K345" i="4" a="1"/>
  <c r="K345" i="4" s="1"/>
  <c r="K346" i="4" a="1"/>
  <c r="K346" i="4"/>
  <c r="K347" i="4" a="1"/>
  <c r="K347" i="4" s="1"/>
  <c r="K348" i="4" a="1"/>
  <c r="K348" i="4" s="1"/>
  <c r="K349" i="4" a="1"/>
  <c r="K349" i="4" s="1"/>
  <c r="K350" i="4" a="1"/>
  <c r="K350" i="4" s="1"/>
  <c r="K351" i="4" a="1"/>
  <c r="K351" i="4" s="1"/>
  <c r="K352" i="4" a="1"/>
  <c r="K352" i="4" s="1"/>
  <c r="K353" i="4" a="1"/>
  <c r="K353" i="4" s="1"/>
  <c r="K354" i="4" a="1"/>
  <c r="K354" i="4" s="1"/>
  <c r="K355" i="4" a="1"/>
  <c r="K355" i="4" s="1"/>
  <c r="K356" i="4" a="1"/>
  <c r="K356" i="4" s="1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 s="1"/>
  <c r="K365" i="4" a="1"/>
  <c r="K365" i="4" s="1"/>
  <c r="K366" i="4" a="1"/>
  <c r="K366" i="4" s="1"/>
  <c r="K367" i="4" a="1"/>
  <c r="K367" i="4" s="1"/>
  <c r="K368" i="4" a="1"/>
  <c r="K368" i="4" s="1"/>
  <c r="K369" i="4" a="1"/>
  <c r="K369" i="4" s="1"/>
  <c r="K370" i="4" a="1"/>
  <c r="K370" i="4" s="1"/>
  <c r="K371" i="4" a="1"/>
  <c r="K371" i="4" s="1"/>
  <c r="K372" i="4" a="1"/>
  <c r="K372" i="4" s="1"/>
  <c r="K373" i="4" a="1"/>
  <c r="K373" i="4" s="1"/>
  <c r="K374" i="4" a="1"/>
  <c r="K374" i="4" s="1"/>
  <c r="K375" i="4" a="1"/>
  <c r="K375" i="4" s="1"/>
  <c r="K376" i="4" a="1"/>
  <c r="K376" i="4" s="1"/>
  <c r="K377" i="4" a="1"/>
  <c r="K377" i="4" s="1"/>
  <c r="K378" i="4" a="1"/>
  <c r="K378" i="4" s="1"/>
  <c r="K379" i="4" a="1"/>
  <c r="K379" i="4" s="1"/>
  <c r="K380" i="4" a="1"/>
  <c r="K380" i="4" s="1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 s="1"/>
  <c r="K389" i="4" a="1"/>
  <c r="K389" i="4" s="1"/>
  <c r="K390" i="4" a="1"/>
  <c r="K390" i="4" s="1"/>
  <c r="K391" i="4" a="1"/>
  <c r="K391" i="4" s="1"/>
  <c r="K392" i="4" a="1"/>
  <c r="K392" i="4" s="1"/>
  <c r="K393" i="4" a="1"/>
  <c r="K393" i="4" s="1"/>
  <c r="K394" i="4" a="1"/>
  <c r="K394" i="4" s="1"/>
  <c r="K395" i="4" a="1"/>
  <c r="K395" i="4" s="1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 s="1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2" i="4" a="1"/>
  <c r="K2" i="4" s="1"/>
  <c r="H3" i="4"/>
  <c r="I3" i="4" s="1"/>
  <c r="J3" i="4" s="1"/>
  <c r="H4" i="4"/>
  <c r="I4" i="4" s="1"/>
  <c r="J4" i="4" s="1"/>
  <c r="H5" i="4"/>
  <c r="I5" i="4" s="1"/>
  <c r="J5" i="4" s="1"/>
  <c r="H6" i="4"/>
  <c r="I6" i="4" s="1"/>
  <c r="J6" i="4" s="1"/>
  <c r="H7" i="4"/>
  <c r="I7" i="4" s="1"/>
  <c r="J7" i="4" s="1"/>
  <c r="H8" i="4"/>
  <c r="I8" i="4" s="1"/>
  <c r="J8" i="4" s="1"/>
  <c r="H9" i="4"/>
  <c r="I9" i="4" s="1"/>
  <c r="J9" i="4" s="1"/>
  <c r="H10" i="4"/>
  <c r="I10" i="4" s="1"/>
  <c r="J10" i="4" s="1"/>
  <c r="H11" i="4"/>
  <c r="I11" i="4" s="1"/>
  <c r="J11" i="4" s="1"/>
  <c r="H12" i="4"/>
  <c r="I12" i="4" s="1"/>
  <c r="J12" i="4" s="1"/>
  <c r="H13" i="4"/>
  <c r="I13" i="4" s="1"/>
  <c r="J13" i="4" s="1"/>
  <c r="H14" i="4"/>
  <c r="I14" i="4" s="1"/>
  <c r="J14" i="4" s="1"/>
  <c r="H15" i="4"/>
  <c r="I15" i="4" s="1"/>
  <c r="J15" i="4" s="1"/>
  <c r="H16" i="4"/>
  <c r="I16" i="4" s="1"/>
  <c r="J16" i="4" s="1"/>
  <c r="H17" i="4"/>
  <c r="I17" i="4" s="1"/>
  <c r="J17" i="4" s="1"/>
  <c r="H18" i="4"/>
  <c r="I18" i="4" s="1"/>
  <c r="J18" i="4" s="1"/>
  <c r="H19" i="4"/>
  <c r="I19" i="4" s="1"/>
  <c r="J19" i="4" s="1"/>
  <c r="H20" i="4"/>
  <c r="I20" i="4" s="1"/>
  <c r="J20" i="4" s="1"/>
  <c r="H21" i="4"/>
  <c r="I21" i="4" s="1"/>
  <c r="J21" i="4" s="1"/>
  <c r="H22" i="4"/>
  <c r="I22" i="4" s="1"/>
  <c r="J22" i="4" s="1"/>
  <c r="H23" i="4"/>
  <c r="I23" i="4" s="1"/>
  <c r="J23" i="4" s="1"/>
  <c r="H24" i="4"/>
  <c r="I24" i="4" s="1"/>
  <c r="J24" i="4" s="1"/>
  <c r="H25" i="4"/>
  <c r="I25" i="4" s="1"/>
  <c r="J25" i="4" s="1"/>
  <c r="H26" i="4"/>
  <c r="I26" i="4" s="1"/>
  <c r="J26" i="4" s="1"/>
  <c r="H27" i="4"/>
  <c r="I27" i="4" s="1"/>
  <c r="J27" i="4" s="1"/>
  <c r="H28" i="4"/>
  <c r="I28" i="4" s="1"/>
  <c r="J28" i="4" s="1"/>
  <c r="H29" i="4"/>
  <c r="I29" i="4" s="1"/>
  <c r="J29" i="4" s="1"/>
  <c r="H30" i="4"/>
  <c r="I30" i="4" s="1"/>
  <c r="J30" i="4" s="1"/>
  <c r="H31" i="4"/>
  <c r="I31" i="4" s="1"/>
  <c r="J31" i="4" s="1"/>
  <c r="H32" i="4"/>
  <c r="I32" i="4" s="1"/>
  <c r="J32" i="4" s="1"/>
  <c r="H33" i="4"/>
  <c r="I33" i="4" s="1"/>
  <c r="J33" i="4" s="1"/>
  <c r="H34" i="4"/>
  <c r="I34" i="4" s="1"/>
  <c r="J34" i="4" s="1"/>
  <c r="H35" i="4"/>
  <c r="I35" i="4" s="1"/>
  <c r="J35" i="4" s="1"/>
  <c r="H36" i="4"/>
  <c r="I36" i="4" s="1"/>
  <c r="J36" i="4" s="1"/>
  <c r="H37" i="4"/>
  <c r="I37" i="4" s="1"/>
  <c r="J37" i="4" s="1"/>
  <c r="H38" i="4"/>
  <c r="I38" i="4" s="1"/>
  <c r="J38" i="4" s="1"/>
  <c r="H39" i="4"/>
  <c r="I39" i="4" s="1"/>
  <c r="J39" i="4" s="1"/>
  <c r="H40" i="4"/>
  <c r="I40" i="4" s="1"/>
  <c r="J40" i="4" s="1"/>
  <c r="H41" i="4"/>
  <c r="I41" i="4" s="1"/>
  <c r="J41" i="4" s="1"/>
  <c r="H42" i="4"/>
  <c r="I42" i="4" s="1"/>
  <c r="J42" i="4" s="1"/>
  <c r="H43" i="4"/>
  <c r="I43" i="4" s="1"/>
  <c r="J43" i="4" s="1"/>
  <c r="H44" i="4"/>
  <c r="I44" i="4" s="1"/>
  <c r="J44" i="4" s="1"/>
  <c r="H45" i="4"/>
  <c r="I45" i="4" s="1"/>
  <c r="J45" i="4" s="1"/>
  <c r="H46" i="4"/>
  <c r="I46" i="4" s="1"/>
  <c r="J46" i="4" s="1"/>
  <c r="H47" i="4"/>
  <c r="I47" i="4" s="1"/>
  <c r="J47" i="4" s="1"/>
  <c r="H48" i="4"/>
  <c r="I48" i="4" s="1"/>
  <c r="J48" i="4" s="1"/>
  <c r="H49" i="4"/>
  <c r="I49" i="4" s="1"/>
  <c r="J49" i="4" s="1"/>
  <c r="H50" i="4"/>
  <c r="I50" i="4" s="1"/>
  <c r="J50" i="4" s="1"/>
  <c r="H51" i="4"/>
  <c r="I51" i="4" s="1"/>
  <c r="J51" i="4" s="1"/>
  <c r="H52" i="4"/>
  <c r="I52" i="4" s="1"/>
  <c r="J52" i="4" s="1"/>
  <c r="H53" i="4"/>
  <c r="I53" i="4" s="1"/>
  <c r="J53" i="4" s="1"/>
  <c r="H54" i="4"/>
  <c r="I54" i="4" s="1"/>
  <c r="J54" i="4" s="1"/>
  <c r="H55" i="4"/>
  <c r="I55" i="4" s="1"/>
  <c r="J55" i="4" s="1"/>
  <c r="H56" i="4"/>
  <c r="I56" i="4" s="1"/>
  <c r="J56" i="4" s="1"/>
  <c r="H57" i="4"/>
  <c r="I57" i="4" s="1"/>
  <c r="J57" i="4" s="1"/>
  <c r="H58" i="4"/>
  <c r="I58" i="4" s="1"/>
  <c r="J58" i="4" s="1"/>
  <c r="H59" i="4"/>
  <c r="I59" i="4" s="1"/>
  <c r="J59" i="4" s="1"/>
  <c r="H60" i="4"/>
  <c r="I60" i="4" s="1"/>
  <c r="J60" i="4" s="1"/>
  <c r="H61" i="4"/>
  <c r="I61" i="4" s="1"/>
  <c r="J61" i="4" s="1"/>
  <c r="H62" i="4"/>
  <c r="I62" i="4" s="1"/>
  <c r="J62" i="4" s="1"/>
  <c r="H63" i="4"/>
  <c r="I63" i="4" s="1"/>
  <c r="J63" i="4" s="1"/>
  <c r="H64" i="4"/>
  <c r="I64" i="4" s="1"/>
  <c r="J64" i="4" s="1"/>
  <c r="H65" i="4"/>
  <c r="I65" i="4" s="1"/>
  <c r="J65" i="4" s="1"/>
  <c r="H66" i="4"/>
  <c r="I66" i="4" s="1"/>
  <c r="J66" i="4" s="1"/>
  <c r="H67" i="4"/>
  <c r="I67" i="4" s="1"/>
  <c r="J67" i="4" s="1"/>
  <c r="H68" i="4"/>
  <c r="I68" i="4" s="1"/>
  <c r="J68" i="4" s="1"/>
  <c r="H69" i="4"/>
  <c r="I69" i="4" s="1"/>
  <c r="J69" i="4" s="1"/>
  <c r="H70" i="4"/>
  <c r="I70" i="4" s="1"/>
  <c r="J70" i="4" s="1"/>
  <c r="H71" i="4"/>
  <c r="I71" i="4" s="1"/>
  <c r="J71" i="4" s="1"/>
  <c r="H72" i="4"/>
  <c r="I72" i="4" s="1"/>
  <c r="J72" i="4" s="1"/>
  <c r="H73" i="4"/>
  <c r="I73" i="4" s="1"/>
  <c r="J73" i="4" s="1"/>
  <c r="H74" i="4"/>
  <c r="I74" i="4" s="1"/>
  <c r="J74" i="4" s="1"/>
  <c r="H75" i="4"/>
  <c r="I75" i="4" s="1"/>
  <c r="J75" i="4" s="1"/>
  <c r="H76" i="4"/>
  <c r="I76" i="4" s="1"/>
  <c r="J76" i="4" s="1"/>
  <c r="H77" i="4"/>
  <c r="I77" i="4" s="1"/>
  <c r="J77" i="4" s="1"/>
  <c r="H78" i="4"/>
  <c r="I78" i="4" s="1"/>
  <c r="J78" i="4" s="1"/>
  <c r="H79" i="4"/>
  <c r="I79" i="4" s="1"/>
  <c r="J79" i="4" s="1"/>
  <c r="H80" i="4"/>
  <c r="I80" i="4" s="1"/>
  <c r="J80" i="4" s="1"/>
  <c r="H81" i="4"/>
  <c r="I81" i="4" s="1"/>
  <c r="J81" i="4" s="1"/>
  <c r="H82" i="4"/>
  <c r="I82" i="4" s="1"/>
  <c r="J82" i="4" s="1"/>
  <c r="H83" i="4"/>
  <c r="I83" i="4" s="1"/>
  <c r="J83" i="4" s="1"/>
  <c r="H84" i="4"/>
  <c r="I84" i="4" s="1"/>
  <c r="J84" i="4" s="1"/>
  <c r="H85" i="4"/>
  <c r="I85" i="4" s="1"/>
  <c r="J85" i="4" s="1"/>
  <c r="H86" i="4"/>
  <c r="I86" i="4" s="1"/>
  <c r="J86" i="4" s="1"/>
  <c r="H87" i="4"/>
  <c r="I87" i="4" s="1"/>
  <c r="J87" i="4" s="1"/>
  <c r="H88" i="4"/>
  <c r="I88" i="4" s="1"/>
  <c r="J88" i="4" s="1"/>
  <c r="H89" i="4"/>
  <c r="I89" i="4" s="1"/>
  <c r="J89" i="4" s="1"/>
  <c r="H90" i="4"/>
  <c r="I90" i="4" s="1"/>
  <c r="J90" i="4" s="1"/>
  <c r="H91" i="4"/>
  <c r="I91" i="4" s="1"/>
  <c r="J91" i="4" s="1"/>
  <c r="H92" i="4"/>
  <c r="I92" i="4" s="1"/>
  <c r="J92" i="4" s="1"/>
  <c r="H93" i="4"/>
  <c r="I93" i="4" s="1"/>
  <c r="J93" i="4" s="1"/>
  <c r="H94" i="4"/>
  <c r="I94" i="4" s="1"/>
  <c r="J94" i="4" s="1"/>
  <c r="H95" i="4"/>
  <c r="I95" i="4" s="1"/>
  <c r="J95" i="4" s="1"/>
  <c r="H96" i="4"/>
  <c r="I96" i="4" s="1"/>
  <c r="J96" i="4" s="1"/>
  <c r="H97" i="4"/>
  <c r="I97" i="4" s="1"/>
  <c r="J97" i="4" s="1"/>
  <c r="H98" i="4"/>
  <c r="I98" i="4" s="1"/>
  <c r="J98" i="4" s="1"/>
  <c r="H99" i="4"/>
  <c r="I99" i="4" s="1"/>
  <c r="J99" i="4" s="1"/>
  <c r="H100" i="4"/>
  <c r="I100" i="4" s="1"/>
  <c r="J100" i="4" s="1"/>
  <c r="H101" i="4"/>
  <c r="I101" i="4" s="1"/>
  <c r="J101" i="4" s="1"/>
  <c r="H102" i="4"/>
  <c r="I102" i="4" s="1"/>
  <c r="J102" i="4" s="1"/>
  <c r="H103" i="4"/>
  <c r="I103" i="4" s="1"/>
  <c r="J103" i="4" s="1"/>
  <c r="H104" i="4"/>
  <c r="I104" i="4" s="1"/>
  <c r="J104" i="4" s="1"/>
  <c r="H105" i="4"/>
  <c r="I105" i="4" s="1"/>
  <c r="J105" i="4" s="1"/>
  <c r="H106" i="4"/>
  <c r="I106" i="4" s="1"/>
  <c r="J106" i="4" s="1"/>
  <c r="H107" i="4"/>
  <c r="I107" i="4" s="1"/>
  <c r="J107" i="4" s="1"/>
  <c r="H108" i="4"/>
  <c r="I108" i="4" s="1"/>
  <c r="J108" i="4" s="1"/>
  <c r="H109" i="4"/>
  <c r="I109" i="4" s="1"/>
  <c r="J109" i="4" s="1"/>
  <c r="H110" i="4"/>
  <c r="I110" i="4" s="1"/>
  <c r="J110" i="4" s="1"/>
  <c r="H111" i="4"/>
  <c r="I111" i="4" s="1"/>
  <c r="J111" i="4" s="1"/>
  <c r="H112" i="4"/>
  <c r="I112" i="4" s="1"/>
  <c r="J112" i="4" s="1"/>
  <c r="H113" i="4"/>
  <c r="I113" i="4" s="1"/>
  <c r="J113" i="4" s="1"/>
  <c r="H114" i="4"/>
  <c r="I114" i="4" s="1"/>
  <c r="J114" i="4" s="1"/>
  <c r="H115" i="4"/>
  <c r="I115" i="4" s="1"/>
  <c r="J115" i="4" s="1"/>
  <c r="H116" i="4"/>
  <c r="I116" i="4" s="1"/>
  <c r="J116" i="4" s="1"/>
  <c r="H117" i="4"/>
  <c r="I117" i="4" s="1"/>
  <c r="J117" i="4" s="1"/>
  <c r="H118" i="4"/>
  <c r="I118" i="4" s="1"/>
  <c r="J118" i="4" s="1"/>
  <c r="H119" i="4"/>
  <c r="I119" i="4" s="1"/>
  <c r="J119" i="4" s="1"/>
  <c r="H120" i="4"/>
  <c r="I120" i="4" s="1"/>
  <c r="J120" i="4" s="1"/>
  <c r="H121" i="4"/>
  <c r="I121" i="4" s="1"/>
  <c r="J121" i="4" s="1"/>
  <c r="H122" i="4"/>
  <c r="I122" i="4" s="1"/>
  <c r="J122" i="4" s="1"/>
  <c r="H123" i="4"/>
  <c r="I123" i="4" s="1"/>
  <c r="J123" i="4" s="1"/>
  <c r="H124" i="4"/>
  <c r="I124" i="4" s="1"/>
  <c r="J124" i="4" s="1"/>
  <c r="H125" i="4"/>
  <c r="I125" i="4" s="1"/>
  <c r="J125" i="4" s="1"/>
  <c r="H126" i="4"/>
  <c r="I126" i="4" s="1"/>
  <c r="J126" i="4" s="1"/>
  <c r="H127" i="4"/>
  <c r="I127" i="4" s="1"/>
  <c r="J127" i="4" s="1"/>
  <c r="H128" i="4"/>
  <c r="I128" i="4" s="1"/>
  <c r="J128" i="4" s="1"/>
  <c r="H129" i="4"/>
  <c r="I129" i="4" s="1"/>
  <c r="J129" i="4" s="1"/>
  <c r="H130" i="4"/>
  <c r="I130" i="4" s="1"/>
  <c r="J130" i="4" s="1"/>
  <c r="H131" i="4"/>
  <c r="I131" i="4" s="1"/>
  <c r="J131" i="4" s="1"/>
  <c r="H132" i="4"/>
  <c r="I132" i="4" s="1"/>
  <c r="J132" i="4" s="1"/>
  <c r="H133" i="4"/>
  <c r="I133" i="4" s="1"/>
  <c r="J133" i="4" s="1"/>
  <c r="H134" i="4"/>
  <c r="I134" i="4" s="1"/>
  <c r="J134" i="4" s="1"/>
  <c r="H135" i="4"/>
  <c r="I135" i="4" s="1"/>
  <c r="J135" i="4" s="1"/>
  <c r="H136" i="4"/>
  <c r="I136" i="4" s="1"/>
  <c r="J136" i="4" s="1"/>
  <c r="H137" i="4"/>
  <c r="I137" i="4" s="1"/>
  <c r="J137" i="4" s="1"/>
  <c r="H138" i="4"/>
  <c r="I138" i="4" s="1"/>
  <c r="J138" i="4" s="1"/>
  <c r="H139" i="4"/>
  <c r="I139" i="4" s="1"/>
  <c r="J139" i="4" s="1"/>
  <c r="H140" i="4"/>
  <c r="I140" i="4" s="1"/>
  <c r="J140" i="4" s="1"/>
  <c r="H141" i="4"/>
  <c r="I141" i="4" s="1"/>
  <c r="J141" i="4" s="1"/>
  <c r="H142" i="4"/>
  <c r="I142" i="4" s="1"/>
  <c r="J142" i="4" s="1"/>
  <c r="H143" i="4"/>
  <c r="I143" i="4" s="1"/>
  <c r="J143" i="4" s="1"/>
  <c r="H144" i="4"/>
  <c r="I144" i="4" s="1"/>
  <c r="J144" i="4" s="1"/>
  <c r="H145" i="4"/>
  <c r="I145" i="4" s="1"/>
  <c r="J145" i="4" s="1"/>
  <c r="H146" i="4"/>
  <c r="I146" i="4" s="1"/>
  <c r="J146" i="4" s="1"/>
  <c r="H147" i="4"/>
  <c r="I147" i="4" s="1"/>
  <c r="J147" i="4" s="1"/>
  <c r="H148" i="4"/>
  <c r="I148" i="4" s="1"/>
  <c r="J148" i="4" s="1"/>
  <c r="H149" i="4"/>
  <c r="I149" i="4" s="1"/>
  <c r="J149" i="4" s="1"/>
  <c r="H150" i="4"/>
  <c r="I150" i="4" s="1"/>
  <c r="J150" i="4" s="1"/>
  <c r="H151" i="4"/>
  <c r="I151" i="4" s="1"/>
  <c r="J151" i="4" s="1"/>
  <c r="H152" i="4"/>
  <c r="I152" i="4" s="1"/>
  <c r="J152" i="4" s="1"/>
  <c r="H153" i="4"/>
  <c r="I153" i="4" s="1"/>
  <c r="J153" i="4" s="1"/>
  <c r="H154" i="4"/>
  <c r="I154" i="4" s="1"/>
  <c r="J154" i="4" s="1"/>
  <c r="H155" i="4"/>
  <c r="I155" i="4" s="1"/>
  <c r="J155" i="4" s="1"/>
  <c r="H156" i="4"/>
  <c r="I156" i="4" s="1"/>
  <c r="J156" i="4" s="1"/>
  <c r="H157" i="4"/>
  <c r="I157" i="4" s="1"/>
  <c r="J157" i="4" s="1"/>
  <c r="H158" i="4"/>
  <c r="I158" i="4" s="1"/>
  <c r="J158" i="4" s="1"/>
  <c r="H159" i="4"/>
  <c r="I159" i="4" s="1"/>
  <c r="J159" i="4" s="1"/>
  <c r="H160" i="4"/>
  <c r="I160" i="4" s="1"/>
  <c r="J160" i="4" s="1"/>
  <c r="H161" i="4"/>
  <c r="I161" i="4" s="1"/>
  <c r="J161" i="4" s="1"/>
  <c r="H162" i="4"/>
  <c r="I162" i="4" s="1"/>
  <c r="J162" i="4" s="1"/>
  <c r="H163" i="4"/>
  <c r="I163" i="4" s="1"/>
  <c r="J163" i="4" s="1"/>
  <c r="H164" i="4"/>
  <c r="I164" i="4" s="1"/>
  <c r="J164" i="4" s="1"/>
  <c r="H165" i="4"/>
  <c r="I165" i="4" s="1"/>
  <c r="J165" i="4" s="1"/>
  <c r="H166" i="4"/>
  <c r="I166" i="4" s="1"/>
  <c r="J166" i="4" s="1"/>
  <c r="H167" i="4"/>
  <c r="I167" i="4" s="1"/>
  <c r="J167" i="4" s="1"/>
  <c r="H168" i="4"/>
  <c r="I168" i="4" s="1"/>
  <c r="J168" i="4" s="1"/>
  <c r="H169" i="4"/>
  <c r="I169" i="4" s="1"/>
  <c r="J169" i="4" s="1"/>
  <c r="H170" i="4"/>
  <c r="I170" i="4" s="1"/>
  <c r="J170" i="4" s="1"/>
  <c r="H171" i="4"/>
  <c r="I171" i="4" s="1"/>
  <c r="J171" i="4" s="1"/>
  <c r="H172" i="4"/>
  <c r="I172" i="4" s="1"/>
  <c r="J172" i="4" s="1"/>
  <c r="H173" i="4"/>
  <c r="I173" i="4" s="1"/>
  <c r="J173" i="4" s="1"/>
  <c r="H174" i="4"/>
  <c r="I174" i="4" s="1"/>
  <c r="J174" i="4" s="1"/>
  <c r="H175" i="4"/>
  <c r="I175" i="4" s="1"/>
  <c r="J175" i="4" s="1"/>
  <c r="H176" i="4"/>
  <c r="I176" i="4" s="1"/>
  <c r="J176" i="4" s="1"/>
  <c r="H177" i="4"/>
  <c r="I177" i="4" s="1"/>
  <c r="J177" i="4" s="1"/>
  <c r="H178" i="4"/>
  <c r="I178" i="4" s="1"/>
  <c r="J178" i="4" s="1"/>
  <c r="H179" i="4"/>
  <c r="I179" i="4" s="1"/>
  <c r="J179" i="4" s="1"/>
  <c r="H180" i="4"/>
  <c r="I180" i="4" s="1"/>
  <c r="J180" i="4" s="1"/>
  <c r="H181" i="4"/>
  <c r="I181" i="4" s="1"/>
  <c r="J181" i="4" s="1"/>
  <c r="H182" i="4"/>
  <c r="I182" i="4" s="1"/>
  <c r="J182" i="4" s="1"/>
  <c r="H183" i="4"/>
  <c r="I183" i="4" s="1"/>
  <c r="J183" i="4" s="1"/>
  <c r="H184" i="4"/>
  <c r="I184" i="4" s="1"/>
  <c r="J184" i="4" s="1"/>
  <c r="H185" i="4"/>
  <c r="I185" i="4" s="1"/>
  <c r="J185" i="4" s="1"/>
  <c r="H186" i="4"/>
  <c r="I186" i="4" s="1"/>
  <c r="J186" i="4" s="1"/>
  <c r="H187" i="4"/>
  <c r="I187" i="4" s="1"/>
  <c r="J187" i="4" s="1"/>
  <c r="H188" i="4"/>
  <c r="I188" i="4" s="1"/>
  <c r="J188" i="4" s="1"/>
  <c r="H189" i="4"/>
  <c r="I189" i="4" s="1"/>
  <c r="J189" i="4" s="1"/>
  <c r="H190" i="4"/>
  <c r="I190" i="4" s="1"/>
  <c r="J190" i="4" s="1"/>
  <c r="H191" i="4"/>
  <c r="I191" i="4" s="1"/>
  <c r="J191" i="4" s="1"/>
  <c r="H192" i="4"/>
  <c r="I192" i="4" s="1"/>
  <c r="J192" i="4" s="1"/>
  <c r="H193" i="4"/>
  <c r="I193" i="4" s="1"/>
  <c r="J193" i="4" s="1"/>
  <c r="H194" i="4"/>
  <c r="I194" i="4" s="1"/>
  <c r="J194" i="4" s="1"/>
  <c r="H195" i="4"/>
  <c r="I195" i="4" s="1"/>
  <c r="J195" i="4" s="1"/>
  <c r="H196" i="4"/>
  <c r="I196" i="4" s="1"/>
  <c r="J196" i="4" s="1"/>
  <c r="H197" i="4"/>
  <c r="I197" i="4" s="1"/>
  <c r="J197" i="4" s="1"/>
  <c r="H198" i="4"/>
  <c r="I198" i="4" s="1"/>
  <c r="J198" i="4" s="1"/>
  <c r="H199" i="4"/>
  <c r="I199" i="4" s="1"/>
  <c r="J199" i="4" s="1"/>
  <c r="H200" i="4"/>
  <c r="I200" i="4" s="1"/>
  <c r="J200" i="4" s="1"/>
  <c r="H201" i="4"/>
  <c r="I201" i="4" s="1"/>
  <c r="J201" i="4" s="1"/>
  <c r="H202" i="4"/>
  <c r="I202" i="4" s="1"/>
  <c r="J202" i="4" s="1"/>
  <c r="H203" i="4"/>
  <c r="I203" i="4" s="1"/>
  <c r="J203" i="4" s="1"/>
  <c r="H204" i="4"/>
  <c r="I204" i="4" s="1"/>
  <c r="J204" i="4" s="1"/>
  <c r="H205" i="4"/>
  <c r="I205" i="4" s="1"/>
  <c r="J205" i="4" s="1"/>
  <c r="H206" i="4"/>
  <c r="I206" i="4" s="1"/>
  <c r="J206" i="4" s="1"/>
  <c r="H207" i="4"/>
  <c r="I207" i="4" s="1"/>
  <c r="J207" i="4" s="1"/>
  <c r="H208" i="4"/>
  <c r="I208" i="4" s="1"/>
  <c r="J208" i="4" s="1"/>
  <c r="H209" i="4"/>
  <c r="I209" i="4" s="1"/>
  <c r="J209" i="4" s="1"/>
  <c r="H210" i="4"/>
  <c r="I210" i="4" s="1"/>
  <c r="J210" i="4" s="1"/>
  <c r="H211" i="4"/>
  <c r="I211" i="4" s="1"/>
  <c r="J211" i="4" s="1"/>
  <c r="H212" i="4"/>
  <c r="I212" i="4" s="1"/>
  <c r="J212" i="4" s="1"/>
  <c r="H213" i="4"/>
  <c r="I213" i="4" s="1"/>
  <c r="J213" i="4" s="1"/>
  <c r="H214" i="4"/>
  <c r="I214" i="4" s="1"/>
  <c r="J214" i="4" s="1"/>
  <c r="H215" i="4"/>
  <c r="I215" i="4" s="1"/>
  <c r="J215" i="4" s="1"/>
  <c r="H216" i="4"/>
  <c r="I216" i="4" s="1"/>
  <c r="J216" i="4" s="1"/>
  <c r="H217" i="4"/>
  <c r="I217" i="4" s="1"/>
  <c r="J217" i="4" s="1"/>
  <c r="H218" i="4"/>
  <c r="I218" i="4" s="1"/>
  <c r="J218" i="4" s="1"/>
  <c r="H219" i="4"/>
  <c r="I219" i="4" s="1"/>
  <c r="J219" i="4" s="1"/>
  <c r="H220" i="4"/>
  <c r="I220" i="4" s="1"/>
  <c r="J220" i="4" s="1"/>
  <c r="H221" i="4"/>
  <c r="I221" i="4" s="1"/>
  <c r="J221" i="4" s="1"/>
  <c r="H222" i="4"/>
  <c r="I222" i="4" s="1"/>
  <c r="J222" i="4" s="1"/>
  <c r="H223" i="4"/>
  <c r="I223" i="4" s="1"/>
  <c r="J223" i="4" s="1"/>
  <c r="H224" i="4"/>
  <c r="I224" i="4" s="1"/>
  <c r="J224" i="4" s="1"/>
  <c r="H225" i="4"/>
  <c r="I225" i="4" s="1"/>
  <c r="J225" i="4" s="1"/>
  <c r="H226" i="4"/>
  <c r="I226" i="4" s="1"/>
  <c r="J226" i="4" s="1"/>
  <c r="H227" i="4"/>
  <c r="I227" i="4" s="1"/>
  <c r="J227" i="4" s="1"/>
  <c r="H228" i="4"/>
  <c r="I228" i="4" s="1"/>
  <c r="J228" i="4" s="1"/>
  <c r="H229" i="4"/>
  <c r="I229" i="4" s="1"/>
  <c r="J229" i="4" s="1"/>
  <c r="H230" i="4"/>
  <c r="I230" i="4" s="1"/>
  <c r="J230" i="4" s="1"/>
  <c r="H231" i="4"/>
  <c r="I231" i="4" s="1"/>
  <c r="J231" i="4" s="1"/>
  <c r="H232" i="4"/>
  <c r="I232" i="4" s="1"/>
  <c r="J232" i="4" s="1"/>
  <c r="H233" i="4"/>
  <c r="I233" i="4" s="1"/>
  <c r="J233" i="4" s="1"/>
  <c r="H234" i="4"/>
  <c r="I234" i="4" s="1"/>
  <c r="J234" i="4" s="1"/>
  <c r="H235" i="4"/>
  <c r="I235" i="4" s="1"/>
  <c r="J235" i="4" s="1"/>
  <c r="H236" i="4"/>
  <c r="I236" i="4" s="1"/>
  <c r="J236" i="4" s="1"/>
  <c r="H237" i="4"/>
  <c r="I237" i="4" s="1"/>
  <c r="J237" i="4" s="1"/>
  <c r="H238" i="4"/>
  <c r="I238" i="4" s="1"/>
  <c r="J238" i="4" s="1"/>
  <c r="H239" i="4"/>
  <c r="I239" i="4" s="1"/>
  <c r="J239" i="4" s="1"/>
  <c r="H240" i="4"/>
  <c r="I240" i="4" s="1"/>
  <c r="J240" i="4" s="1"/>
  <c r="H241" i="4"/>
  <c r="I241" i="4" s="1"/>
  <c r="J241" i="4" s="1"/>
  <c r="H242" i="4"/>
  <c r="I242" i="4" s="1"/>
  <c r="J242" i="4" s="1"/>
  <c r="H243" i="4"/>
  <c r="I243" i="4" s="1"/>
  <c r="J243" i="4" s="1"/>
  <c r="H244" i="4"/>
  <c r="I244" i="4" s="1"/>
  <c r="J244" i="4" s="1"/>
  <c r="H245" i="4"/>
  <c r="I245" i="4" s="1"/>
  <c r="J245" i="4" s="1"/>
  <c r="H246" i="4"/>
  <c r="I246" i="4" s="1"/>
  <c r="J246" i="4" s="1"/>
  <c r="H247" i="4"/>
  <c r="I247" i="4" s="1"/>
  <c r="J247" i="4" s="1"/>
  <c r="H248" i="4"/>
  <c r="I248" i="4" s="1"/>
  <c r="J248" i="4" s="1"/>
  <c r="H249" i="4"/>
  <c r="I249" i="4" s="1"/>
  <c r="J249" i="4" s="1"/>
  <c r="H250" i="4"/>
  <c r="I250" i="4" s="1"/>
  <c r="J250" i="4" s="1"/>
  <c r="H251" i="4"/>
  <c r="I251" i="4" s="1"/>
  <c r="J251" i="4" s="1"/>
  <c r="H252" i="4"/>
  <c r="I252" i="4" s="1"/>
  <c r="J252" i="4" s="1"/>
  <c r="H253" i="4"/>
  <c r="I253" i="4" s="1"/>
  <c r="J253" i="4" s="1"/>
  <c r="H254" i="4"/>
  <c r="I254" i="4" s="1"/>
  <c r="J254" i="4" s="1"/>
  <c r="H255" i="4"/>
  <c r="I255" i="4" s="1"/>
  <c r="J255" i="4" s="1"/>
  <c r="H256" i="4"/>
  <c r="I256" i="4" s="1"/>
  <c r="J256" i="4" s="1"/>
  <c r="H257" i="4"/>
  <c r="I257" i="4" s="1"/>
  <c r="J257" i="4" s="1"/>
  <c r="H258" i="4"/>
  <c r="I258" i="4" s="1"/>
  <c r="J258" i="4" s="1"/>
  <c r="H259" i="4"/>
  <c r="I259" i="4" s="1"/>
  <c r="J259" i="4" s="1"/>
  <c r="H260" i="4"/>
  <c r="I260" i="4" s="1"/>
  <c r="J260" i="4" s="1"/>
  <c r="H261" i="4"/>
  <c r="I261" i="4" s="1"/>
  <c r="J261" i="4" s="1"/>
  <c r="H262" i="4"/>
  <c r="I262" i="4" s="1"/>
  <c r="J262" i="4" s="1"/>
  <c r="H263" i="4"/>
  <c r="I263" i="4" s="1"/>
  <c r="J263" i="4" s="1"/>
  <c r="H264" i="4"/>
  <c r="I264" i="4" s="1"/>
  <c r="J264" i="4" s="1"/>
  <c r="H265" i="4"/>
  <c r="I265" i="4" s="1"/>
  <c r="J265" i="4" s="1"/>
  <c r="H266" i="4"/>
  <c r="I266" i="4" s="1"/>
  <c r="J266" i="4" s="1"/>
  <c r="H267" i="4"/>
  <c r="I267" i="4" s="1"/>
  <c r="J267" i="4" s="1"/>
  <c r="H268" i="4"/>
  <c r="I268" i="4" s="1"/>
  <c r="J268" i="4" s="1"/>
  <c r="H269" i="4"/>
  <c r="I269" i="4" s="1"/>
  <c r="J269" i="4" s="1"/>
  <c r="H270" i="4"/>
  <c r="I270" i="4" s="1"/>
  <c r="J270" i="4" s="1"/>
  <c r="H271" i="4"/>
  <c r="I271" i="4" s="1"/>
  <c r="J271" i="4" s="1"/>
  <c r="H272" i="4"/>
  <c r="I272" i="4" s="1"/>
  <c r="J272" i="4" s="1"/>
  <c r="H273" i="4"/>
  <c r="I273" i="4" s="1"/>
  <c r="J273" i="4" s="1"/>
  <c r="H274" i="4"/>
  <c r="I274" i="4" s="1"/>
  <c r="J274" i="4" s="1"/>
  <c r="H275" i="4"/>
  <c r="I275" i="4" s="1"/>
  <c r="J275" i="4" s="1"/>
  <c r="H276" i="4"/>
  <c r="I276" i="4" s="1"/>
  <c r="J276" i="4" s="1"/>
  <c r="H277" i="4"/>
  <c r="I277" i="4" s="1"/>
  <c r="J277" i="4" s="1"/>
  <c r="H278" i="4"/>
  <c r="I278" i="4" s="1"/>
  <c r="J278" i="4" s="1"/>
  <c r="H279" i="4"/>
  <c r="I279" i="4" s="1"/>
  <c r="J279" i="4" s="1"/>
  <c r="H280" i="4"/>
  <c r="I280" i="4" s="1"/>
  <c r="J280" i="4" s="1"/>
  <c r="H281" i="4"/>
  <c r="I281" i="4" s="1"/>
  <c r="J281" i="4" s="1"/>
  <c r="H282" i="4"/>
  <c r="I282" i="4" s="1"/>
  <c r="J282" i="4" s="1"/>
  <c r="H283" i="4"/>
  <c r="I283" i="4" s="1"/>
  <c r="J283" i="4" s="1"/>
  <c r="H284" i="4"/>
  <c r="I284" i="4" s="1"/>
  <c r="J284" i="4" s="1"/>
  <c r="H285" i="4"/>
  <c r="I285" i="4" s="1"/>
  <c r="J285" i="4" s="1"/>
  <c r="H286" i="4"/>
  <c r="I286" i="4" s="1"/>
  <c r="J286" i="4" s="1"/>
  <c r="H287" i="4"/>
  <c r="I287" i="4" s="1"/>
  <c r="J287" i="4" s="1"/>
  <c r="H288" i="4"/>
  <c r="I288" i="4" s="1"/>
  <c r="J288" i="4" s="1"/>
  <c r="H289" i="4"/>
  <c r="I289" i="4" s="1"/>
  <c r="J289" i="4" s="1"/>
  <c r="H290" i="4"/>
  <c r="I290" i="4" s="1"/>
  <c r="J290" i="4" s="1"/>
  <c r="H291" i="4"/>
  <c r="I291" i="4" s="1"/>
  <c r="J291" i="4" s="1"/>
  <c r="H292" i="4"/>
  <c r="I292" i="4" s="1"/>
  <c r="J292" i="4" s="1"/>
  <c r="H293" i="4"/>
  <c r="I293" i="4" s="1"/>
  <c r="J293" i="4" s="1"/>
  <c r="H294" i="4"/>
  <c r="I294" i="4" s="1"/>
  <c r="J294" i="4" s="1"/>
  <c r="H295" i="4"/>
  <c r="I295" i="4" s="1"/>
  <c r="J295" i="4" s="1"/>
  <c r="H296" i="4"/>
  <c r="I296" i="4" s="1"/>
  <c r="J296" i="4" s="1"/>
  <c r="H297" i="4"/>
  <c r="I297" i="4" s="1"/>
  <c r="J297" i="4" s="1"/>
  <c r="H298" i="4"/>
  <c r="I298" i="4" s="1"/>
  <c r="J298" i="4" s="1"/>
  <c r="H299" i="4"/>
  <c r="I299" i="4" s="1"/>
  <c r="J299" i="4" s="1"/>
  <c r="H300" i="4"/>
  <c r="I300" i="4" s="1"/>
  <c r="J300" i="4" s="1"/>
  <c r="H301" i="4"/>
  <c r="I301" i="4" s="1"/>
  <c r="J301" i="4" s="1"/>
  <c r="H302" i="4"/>
  <c r="I302" i="4" s="1"/>
  <c r="J302" i="4" s="1"/>
  <c r="H303" i="4"/>
  <c r="I303" i="4" s="1"/>
  <c r="J303" i="4" s="1"/>
  <c r="H304" i="4"/>
  <c r="I304" i="4" s="1"/>
  <c r="J304" i="4" s="1"/>
  <c r="H305" i="4"/>
  <c r="I305" i="4" s="1"/>
  <c r="J305" i="4" s="1"/>
  <c r="H306" i="4"/>
  <c r="I306" i="4" s="1"/>
  <c r="J306" i="4" s="1"/>
  <c r="H307" i="4"/>
  <c r="I307" i="4" s="1"/>
  <c r="J307" i="4" s="1"/>
  <c r="H308" i="4"/>
  <c r="I308" i="4" s="1"/>
  <c r="J308" i="4" s="1"/>
  <c r="H309" i="4"/>
  <c r="I309" i="4" s="1"/>
  <c r="J309" i="4" s="1"/>
  <c r="H310" i="4"/>
  <c r="I310" i="4" s="1"/>
  <c r="J310" i="4" s="1"/>
  <c r="H311" i="4"/>
  <c r="I311" i="4" s="1"/>
  <c r="J311" i="4" s="1"/>
  <c r="H312" i="4"/>
  <c r="I312" i="4" s="1"/>
  <c r="J312" i="4" s="1"/>
  <c r="H313" i="4"/>
  <c r="I313" i="4" s="1"/>
  <c r="J313" i="4" s="1"/>
  <c r="H314" i="4"/>
  <c r="I314" i="4" s="1"/>
  <c r="J314" i="4" s="1"/>
  <c r="H315" i="4"/>
  <c r="I315" i="4" s="1"/>
  <c r="J315" i="4" s="1"/>
  <c r="H316" i="4"/>
  <c r="I316" i="4" s="1"/>
  <c r="J316" i="4" s="1"/>
  <c r="H317" i="4"/>
  <c r="I317" i="4" s="1"/>
  <c r="J317" i="4" s="1"/>
  <c r="H318" i="4"/>
  <c r="I318" i="4" s="1"/>
  <c r="J318" i="4" s="1"/>
  <c r="H319" i="4"/>
  <c r="I319" i="4" s="1"/>
  <c r="J319" i="4" s="1"/>
  <c r="H320" i="4"/>
  <c r="I320" i="4" s="1"/>
  <c r="J320" i="4" s="1"/>
  <c r="H321" i="4"/>
  <c r="I321" i="4" s="1"/>
  <c r="J321" i="4" s="1"/>
  <c r="H322" i="4"/>
  <c r="I322" i="4" s="1"/>
  <c r="J322" i="4" s="1"/>
  <c r="H323" i="4"/>
  <c r="I323" i="4" s="1"/>
  <c r="J323" i="4" s="1"/>
  <c r="H324" i="4"/>
  <c r="I324" i="4" s="1"/>
  <c r="J324" i="4" s="1"/>
  <c r="H325" i="4"/>
  <c r="I325" i="4" s="1"/>
  <c r="J325" i="4" s="1"/>
  <c r="H326" i="4"/>
  <c r="I326" i="4" s="1"/>
  <c r="J326" i="4" s="1"/>
  <c r="H327" i="4"/>
  <c r="I327" i="4" s="1"/>
  <c r="J327" i="4" s="1"/>
  <c r="H328" i="4"/>
  <c r="I328" i="4" s="1"/>
  <c r="J328" i="4" s="1"/>
  <c r="H329" i="4"/>
  <c r="I329" i="4" s="1"/>
  <c r="J329" i="4" s="1"/>
  <c r="H330" i="4"/>
  <c r="I330" i="4" s="1"/>
  <c r="J330" i="4" s="1"/>
  <c r="H331" i="4"/>
  <c r="I331" i="4" s="1"/>
  <c r="J331" i="4" s="1"/>
  <c r="H332" i="4"/>
  <c r="I332" i="4" s="1"/>
  <c r="J332" i="4" s="1"/>
  <c r="H333" i="4"/>
  <c r="I333" i="4" s="1"/>
  <c r="J333" i="4" s="1"/>
  <c r="H334" i="4"/>
  <c r="I334" i="4" s="1"/>
  <c r="J334" i="4" s="1"/>
  <c r="H335" i="4"/>
  <c r="I335" i="4" s="1"/>
  <c r="J335" i="4" s="1"/>
  <c r="H336" i="4"/>
  <c r="I336" i="4" s="1"/>
  <c r="J336" i="4" s="1"/>
  <c r="H337" i="4"/>
  <c r="I337" i="4" s="1"/>
  <c r="J337" i="4" s="1"/>
  <c r="H338" i="4"/>
  <c r="I338" i="4" s="1"/>
  <c r="J338" i="4" s="1"/>
  <c r="H339" i="4"/>
  <c r="I339" i="4" s="1"/>
  <c r="J339" i="4" s="1"/>
  <c r="H340" i="4"/>
  <c r="I340" i="4" s="1"/>
  <c r="J340" i="4" s="1"/>
  <c r="H341" i="4"/>
  <c r="I341" i="4" s="1"/>
  <c r="J341" i="4" s="1"/>
  <c r="H342" i="4"/>
  <c r="I342" i="4" s="1"/>
  <c r="J342" i="4" s="1"/>
  <c r="H343" i="4"/>
  <c r="I343" i="4" s="1"/>
  <c r="J343" i="4" s="1"/>
  <c r="H344" i="4"/>
  <c r="I344" i="4" s="1"/>
  <c r="J344" i="4" s="1"/>
  <c r="H345" i="4"/>
  <c r="I345" i="4" s="1"/>
  <c r="J345" i="4" s="1"/>
  <c r="H346" i="4"/>
  <c r="I346" i="4" s="1"/>
  <c r="J346" i="4" s="1"/>
  <c r="H347" i="4"/>
  <c r="I347" i="4" s="1"/>
  <c r="J347" i="4" s="1"/>
  <c r="H348" i="4"/>
  <c r="I348" i="4" s="1"/>
  <c r="J348" i="4" s="1"/>
  <c r="H349" i="4"/>
  <c r="I349" i="4" s="1"/>
  <c r="J349" i="4" s="1"/>
  <c r="H350" i="4"/>
  <c r="I350" i="4" s="1"/>
  <c r="J350" i="4" s="1"/>
  <c r="H351" i="4"/>
  <c r="I351" i="4" s="1"/>
  <c r="J351" i="4" s="1"/>
  <c r="H352" i="4"/>
  <c r="I352" i="4" s="1"/>
  <c r="J352" i="4" s="1"/>
  <c r="H353" i="4"/>
  <c r="I353" i="4" s="1"/>
  <c r="J353" i="4" s="1"/>
  <c r="H354" i="4"/>
  <c r="I354" i="4" s="1"/>
  <c r="J354" i="4" s="1"/>
  <c r="H355" i="4"/>
  <c r="I355" i="4" s="1"/>
  <c r="J355" i="4" s="1"/>
  <c r="H356" i="4"/>
  <c r="I356" i="4" s="1"/>
  <c r="J356" i="4" s="1"/>
  <c r="H357" i="4"/>
  <c r="I357" i="4" s="1"/>
  <c r="J357" i="4" s="1"/>
  <c r="H358" i="4"/>
  <c r="I358" i="4" s="1"/>
  <c r="J358" i="4" s="1"/>
  <c r="H359" i="4"/>
  <c r="I359" i="4" s="1"/>
  <c r="J359" i="4" s="1"/>
  <c r="H360" i="4"/>
  <c r="I360" i="4" s="1"/>
  <c r="J360" i="4" s="1"/>
  <c r="H361" i="4"/>
  <c r="I361" i="4" s="1"/>
  <c r="J361" i="4" s="1"/>
  <c r="H362" i="4"/>
  <c r="I362" i="4" s="1"/>
  <c r="J362" i="4" s="1"/>
  <c r="H363" i="4"/>
  <c r="I363" i="4" s="1"/>
  <c r="J363" i="4" s="1"/>
  <c r="H364" i="4"/>
  <c r="I364" i="4" s="1"/>
  <c r="J364" i="4" s="1"/>
  <c r="H365" i="4"/>
  <c r="I365" i="4" s="1"/>
  <c r="J365" i="4" s="1"/>
  <c r="H366" i="4"/>
  <c r="I366" i="4" s="1"/>
  <c r="J366" i="4" s="1"/>
  <c r="H367" i="4"/>
  <c r="I367" i="4" s="1"/>
  <c r="J367" i="4" s="1"/>
  <c r="H368" i="4"/>
  <c r="I368" i="4" s="1"/>
  <c r="J368" i="4" s="1"/>
  <c r="H369" i="4"/>
  <c r="I369" i="4" s="1"/>
  <c r="J369" i="4" s="1"/>
  <c r="H370" i="4"/>
  <c r="I370" i="4" s="1"/>
  <c r="J370" i="4" s="1"/>
  <c r="H371" i="4"/>
  <c r="I371" i="4" s="1"/>
  <c r="J371" i="4" s="1"/>
  <c r="H372" i="4"/>
  <c r="I372" i="4" s="1"/>
  <c r="J372" i="4" s="1"/>
  <c r="H373" i="4"/>
  <c r="I373" i="4" s="1"/>
  <c r="J373" i="4" s="1"/>
  <c r="H374" i="4"/>
  <c r="I374" i="4" s="1"/>
  <c r="J374" i="4" s="1"/>
  <c r="H375" i="4"/>
  <c r="I375" i="4" s="1"/>
  <c r="J375" i="4" s="1"/>
  <c r="H376" i="4"/>
  <c r="I376" i="4" s="1"/>
  <c r="J376" i="4" s="1"/>
  <c r="H377" i="4"/>
  <c r="I377" i="4" s="1"/>
  <c r="J377" i="4" s="1"/>
  <c r="H378" i="4"/>
  <c r="I378" i="4" s="1"/>
  <c r="J378" i="4" s="1"/>
  <c r="H379" i="4"/>
  <c r="I379" i="4" s="1"/>
  <c r="J379" i="4" s="1"/>
  <c r="H380" i="4"/>
  <c r="I380" i="4" s="1"/>
  <c r="J380" i="4" s="1"/>
  <c r="H381" i="4"/>
  <c r="I381" i="4" s="1"/>
  <c r="J381" i="4" s="1"/>
  <c r="H382" i="4"/>
  <c r="I382" i="4" s="1"/>
  <c r="J382" i="4" s="1"/>
  <c r="H383" i="4"/>
  <c r="I383" i="4" s="1"/>
  <c r="J383" i="4" s="1"/>
  <c r="H384" i="4"/>
  <c r="I384" i="4" s="1"/>
  <c r="J384" i="4" s="1"/>
  <c r="H385" i="4"/>
  <c r="I385" i="4" s="1"/>
  <c r="J385" i="4" s="1"/>
  <c r="H386" i="4"/>
  <c r="I386" i="4" s="1"/>
  <c r="J386" i="4" s="1"/>
  <c r="H387" i="4"/>
  <c r="I387" i="4" s="1"/>
  <c r="J387" i="4" s="1"/>
  <c r="H388" i="4"/>
  <c r="I388" i="4" s="1"/>
  <c r="J388" i="4" s="1"/>
  <c r="H389" i="4"/>
  <c r="I389" i="4" s="1"/>
  <c r="J389" i="4" s="1"/>
  <c r="H390" i="4"/>
  <c r="I390" i="4" s="1"/>
  <c r="J390" i="4" s="1"/>
  <c r="H391" i="4"/>
  <c r="I391" i="4" s="1"/>
  <c r="J391" i="4" s="1"/>
  <c r="H392" i="4"/>
  <c r="I392" i="4" s="1"/>
  <c r="J392" i="4" s="1"/>
  <c r="H393" i="4"/>
  <c r="I393" i="4" s="1"/>
  <c r="J393" i="4" s="1"/>
  <c r="H394" i="4"/>
  <c r="I394" i="4" s="1"/>
  <c r="J394" i="4" s="1"/>
  <c r="H395" i="4"/>
  <c r="I395" i="4" s="1"/>
  <c r="J395" i="4" s="1"/>
  <c r="H396" i="4"/>
  <c r="I396" i="4" s="1"/>
  <c r="J396" i="4" s="1"/>
  <c r="H397" i="4"/>
  <c r="I397" i="4" s="1"/>
  <c r="J397" i="4" s="1"/>
  <c r="H398" i="4"/>
  <c r="I398" i="4" s="1"/>
  <c r="J398" i="4" s="1"/>
  <c r="H399" i="4"/>
  <c r="I399" i="4" s="1"/>
  <c r="J399" i="4" s="1"/>
  <c r="H400" i="4"/>
  <c r="I400" i="4" s="1"/>
  <c r="J400" i="4" s="1"/>
  <c r="H401" i="4"/>
  <c r="I401" i="4" s="1"/>
  <c r="J401" i="4" s="1"/>
  <c r="H402" i="4"/>
  <c r="I402" i="4" s="1"/>
  <c r="J402" i="4" s="1"/>
  <c r="H403" i="4"/>
  <c r="I403" i="4" s="1"/>
  <c r="J403" i="4" s="1"/>
  <c r="H404" i="4"/>
  <c r="I404" i="4" s="1"/>
  <c r="J404" i="4" s="1"/>
  <c r="H405" i="4"/>
  <c r="I405" i="4" s="1"/>
  <c r="J405" i="4" s="1"/>
  <c r="H406" i="4"/>
  <c r="I406" i="4" s="1"/>
  <c r="J406" i="4" s="1"/>
  <c r="H407" i="4"/>
  <c r="I407" i="4" s="1"/>
  <c r="J407" i="4" s="1"/>
  <c r="H408" i="4"/>
  <c r="I408" i="4" s="1"/>
  <c r="J408" i="4" s="1"/>
  <c r="H409" i="4"/>
  <c r="I409" i="4" s="1"/>
  <c r="J409" i="4" s="1"/>
  <c r="H410" i="4"/>
  <c r="I410" i="4" s="1"/>
  <c r="J410" i="4" s="1"/>
  <c r="H411" i="4"/>
  <c r="I411" i="4" s="1"/>
  <c r="J411" i="4" s="1"/>
  <c r="H412" i="4"/>
  <c r="I412" i="4" s="1"/>
  <c r="J412" i="4" s="1"/>
  <c r="H413" i="4"/>
  <c r="I413" i="4" s="1"/>
  <c r="J413" i="4" s="1"/>
  <c r="H414" i="4"/>
  <c r="I414" i="4" s="1"/>
  <c r="J414" i="4" s="1"/>
  <c r="H415" i="4"/>
  <c r="I415" i="4" s="1"/>
  <c r="J415" i="4" s="1"/>
  <c r="H416" i="4"/>
  <c r="I416" i="4" s="1"/>
  <c r="J416" i="4" s="1"/>
  <c r="H417" i="4"/>
  <c r="I417" i="4" s="1"/>
  <c r="J417" i="4" s="1"/>
  <c r="H418" i="4"/>
  <c r="I418" i="4" s="1"/>
  <c r="J418" i="4" s="1"/>
  <c r="H419" i="4"/>
  <c r="I419" i="4" s="1"/>
  <c r="J419" i="4" s="1"/>
  <c r="H420" i="4"/>
  <c r="I420" i="4" s="1"/>
  <c r="J420" i="4" s="1"/>
  <c r="H421" i="4"/>
  <c r="I421" i="4" s="1"/>
  <c r="J421" i="4" s="1"/>
  <c r="H422" i="4"/>
  <c r="I422" i="4" s="1"/>
  <c r="J422" i="4" s="1"/>
  <c r="H423" i="4"/>
  <c r="I423" i="4" s="1"/>
  <c r="J423" i="4" s="1"/>
  <c r="H424" i="4"/>
  <c r="I424" i="4" s="1"/>
  <c r="J424" i="4" s="1"/>
  <c r="H425" i="4"/>
  <c r="I425" i="4" s="1"/>
  <c r="J425" i="4" s="1"/>
  <c r="H426" i="4"/>
  <c r="I426" i="4" s="1"/>
  <c r="J426" i="4" s="1"/>
  <c r="H427" i="4"/>
  <c r="I427" i="4" s="1"/>
  <c r="J427" i="4" s="1"/>
  <c r="H428" i="4"/>
  <c r="I428" i="4" s="1"/>
  <c r="J428" i="4" s="1"/>
  <c r="H429" i="4"/>
  <c r="I429" i="4" s="1"/>
  <c r="J429" i="4" s="1"/>
  <c r="H430" i="4"/>
  <c r="I430" i="4" s="1"/>
  <c r="J430" i="4" s="1"/>
  <c r="H431" i="4"/>
  <c r="I431" i="4" s="1"/>
  <c r="J431" i="4" s="1"/>
  <c r="H432" i="4"/>
  <c r="I432" i="4" s="1"/>
  <c r="J432" i="4" s="1"/>
  <c r="H433" i="4"/>
  <c r="I433" i="4" s="1"/>
  <c r="J433" i="4" s="1"/>
  <c r="H434" i="4"/>
  <c r="I434" i="4" s="1"/>
  <c r="J434" i="4" s="1"/>
  <c r="H435" i="4"/>
  <c r="I435" i="4" s="1"/>
  <c r="J435" i="4" s="1"/>
  <c r="H436" i="4"/>
  <c r="I436" i="4" s="1"/>
  <c r="J436" i="4" s="1"/>
  <c r="H437" i="4"/>
  <c r="I437" i="4" s="1"/>
  <c r="J437" i="4" s="1"/>
  <c r="H438" i="4"/>
  <c r="I438" i="4" s="1"/>
  <c r="J438" i="4" s="1"/>
  <c r="H439" i="4"/>
  <c r="I439" i="4" s="1"/>
  <c r="J439" i="4" s="1"/>
  <c r="H440" i="4"/>
  <c r="I440" i="4" s="1"/>
  <c r="J440" i="4" s="1"/>
  <c r="H441" i="4"/>
  <c r="I441" i="4" s="1"/>
  <c r="J441" i="4" s="1"/>
  <c r="H442" i="4"/>
  <c r="I442" i="4" s="1"/>
  <c r="J442" i="4" s="1"/>
  <c r="H443" i="4"/>
  <c r="I443" i="4" s="1"/>
  <c r="J443" i="4" s="1"/>
  <c r="H444" i="4"/>
  <c r="I444" i="4" s="1"/>
  <c r="J444" i="4" s="1"/>
  <c r="H445" i="4"/>
  <c r="I445" i="4" s="1"/>
  <c r="J445" i="4" s="1"/>
  <c r="H446" i="4"/>
  <c r="I446" i="4" s="1"/>
  <c r="J446" i="4" s="1"/>
  <c r="H447" i="4"/>
  <c r="I447" i="4" s="1"/>
  <c r="J447" i="4" s="1"/>
  <c r="H448" i="4"/>
  <c r="I448" i="4" s="1"/>
  <c r="J448" i="4" s="1"/>
  <c r="H449" i="4"/>
  <c r="I449" i="4" s="1"/>
  <c r="J449" i="4" s="1"/>
  <c r="H450" i="4"/>
  <c r="I450" i="4" s="1"/>
  <c r="J450" i="4" s="1"/>
  <c r="H451" i="4"/>
  <c r="I451" i="4" s="1"/>
  <c r="J451" i="4" s="1"/>
  <c r="H452" i="4"/>
  <c r="I452" i="4" s="1"/>
  <c r="J452" i="4" s="1"/>
  <c r="H453" i="4"/>
  <c r="I453" i="4" s="1"/>
  <c r="J453" i="4" s="1"/>
  <c r="H454" i="4"/>
  <c r="I454" i="4" s="1"/>
  <c r="J454" i="4" s="1"/>
  <c r="H455" i="4"/>
  <c r="I455" i="4" s="1"/>
  <c r="J455" i="4" s="1"/>
  <c r="H456" i="4"/>
  <c r="I456" i="4" s="1"/>
  <c r="J456" i="4" s="1"/>
  <c r="H457" i="4"/>
  <c r="I457" i="4" s="1"/>
  <c r="J457" i="4" s="1"/>
  <c r="H458" i="4"/>
  <c r="I458" i="4" s="1"/>
  <c r="J458" i="4" s="1"/>
  <c r="H459" i="4"/>
  <c r="I459" i="4" s="1"/>
  <c r="J459" i="4" s="1"/>
  <c r="H460" i="4"/>
  <c r="I460" i="4" s="1"/>
  <c r="J460" i="4" s="1"/>
  <c r="H461" i="4"/>
  <c r="I461" i="4" s="1"/>
  <c r="J461" i="4" s="1"/>
  <c r="H462" i="4"/>
  <c r="I462" i="4" s="1"/>
  <c r="J462" i="4" s="1"/>
  <c r="H463" i="4"/>
  <c r="I463" i="4" s="1"/>
  <c r="J463" i="4" s="1"/>
  <c r="H464" i="4"/>
  <c r="I464" i="4" s="1"/>
  <c r="J464" i="4" s="1"/>
  <c r="H465" i="4"/>
  <c r="I465" i="4" s="1"/>
  <c r="J465" i="4" s="1"/>
  <c r="H466" i="4"/>
  <c r="I466" i="4" s="1"/>
  <c r="J466" i="4" s="1"/>
  <c r="H467" i="4"/>
  <c r="I467" i="4" s="1"/>
  <c r="J467" i="4" s="1"/>
  <c r="H468" i="4"/>
  <c r="I468" i="4" s="1"/>
  <c r="J468" i="4" s="1"/>
  <c r="H469" i="4"/>
  <c r="I469" i="4" s="1"/>
  <c r="J469" i="4" s="1"/>
  <c r="H470" i="4"/>
  <c r="I470" i="4" s="1"/>
  <c r="J470" i="4" s="1"/>
  <c r="H471" i="4"/>
  <c r="I471" i="4" s="1"/>
  <c r="J471" i="4" s="1"/>
  <c r="H472" i="4"/>
  <c r="I472" i="4" s="1"/>
  <c r="J472" i="4" s="1"/>
  <c r="H473" i="4"/>
  <c r="I473" i="4" s="1"/>
  <c r="J473" i="4" s="1"/>
  <c r="H474" i="4"/>
  <c r="I474" i="4" s="1"/>
  <c r="J474" i="4" s="1"/>
  <c r="H475" i="4"/>
  <c r="I475" i="4" s="1"/>
  <c r="J475" i="4" s="1"/>
  <c r="H476" i="4"/>
  <c r="I476" i="4" s="1"/>
  <c r="J476" i="4" s="1"/>
  <c r="H477" i="4"/>
  <c r="I477" i="4" s="1"/>
  <c r="J477" i="4" s="1"/>
  <c r="H478" i="4"/>
  <c r="I478" i="4" s="1"/>
  <c r="J478" i="4" s="1"/>
  <c r="H479" i="4"/>
  <c r="I479" i="4" s="1"/>
  <c r="J479" i="4" s="1"/>
  <c r="H480" i="4"/>
  <c r="I480" i="4" s="1"/>
  <c r="J480" i="4" s="1"/>
  <c r="H481" i="4"/>
  <c r="I481" i="4" s="1"/>
  <c r="J481" i="4" s="1"/>
  <c r="H482" i="4"/>
  <c r="I482" i="4" s="1"/>
  <c r="J482" i="4" s="1"/>
  <c r="H483" i="4"/>
  <c r="I483" i="4" s="1"/>
  <c r="J483" i="4" s="1"/>
  <c r="H484" i="4"/>
  <c r="I484" i="4" s="1"/>
  <c r="J484" i="4" s="1"/>
  <c r="H485" i="4"/>
  <c r="I485" i="4" s="1"/>
  <c r="J485" i="4" s="1"/>
  <c r="H486" i="4"/>
  <c r="I486" i="4" s="1"/>
  <c r="J486" i="4" s="1"/>
  <c r="H487" i="4"/>
  <c r="I487" i="4" s="1"/>
  <c r="J487" i="4" s="1"/>
  <c r="H488" i="4"/>
  <c r="I488" i="4" s="1"/>
  <c r="J488" i="4" s="1"/>
  <c r="H489" i="4"/>
  <c r="I489" i="4" s="1"/>
  <c r="J489" i="4" s="1"/>
  <c r="H490" i="4"/>
  <c r="I490" i="4" s="1"/>
  <c r="J490" i="4" s="1"/>
  <c r="H491" i="4"/>
  <c r="I491" i="4" s="1"/>
  <c r="J491" i="4" s="1"/>
  <c r="H492" i="4"/>
  <c r="I492" i="4" s="1"/>
  <c r="J492" i="4" s="1"/>
  <c r="H493" i="4"/>
  <c r="I493" i="4" s="1"/>
  <c r="J493" i="4" s="1"/>
  <c r="H494" i="4"/>
  <c r="I494" i="4" s="1"/>
  <c r="J494" i="4" s="1"/>
  <c r="H495" i="4"/>
  <c r="I495" i="4" s="1"/>
  <c r="J495" i="4" s="1"/>
  <c r="H496" i="4"/>
  <c r="I496" i="4" s="1"/>
  <c r="J496" i="4" s="1"/>
  <c r="H497" i="4"/>
  <c r="I497" i="4" s="1"/>
  <c r="J497" i="4" s="1"/>
  <c r="H498" i="4"/>
  <c r="I498" i="4" s="1"/>
  <c r="J498" i="4" s="1"/>
  <c r="H499" i="4"/>
  <c r="I499" i="4" s="1"/>
  <c r="J499" i="4" s="1"/>
  <c r="H500" i="4"/>
  <c r="I500" i="4" s="1"/>
  <c r="J500" i="4" s="1"/>
  <c r="H501" i="4"/>
  <c r="I501" i="4" s="1"/>
  <c r="J501" i="4" s="1"/>
  <c r="H2" i="4"/>
  <c r="I2" i="4" s="1"/>
  <c r="J2" i="4" s="1"/>
  <c r="P6" i="3"/>
  <c r="P5" i="3"/>
  <c r="P4" i="3"/>
  <c r="P3" i="3"/>
  <c r="P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<sst xmlns="http://schemas.openxmlformats.org/spreadsheetml/2006/main" count="2104" uniqueCount="288">
  <si>
    <t>Venditore</t>
  </si>
  <si>
    <t>Rossi</t>
  </si>
  <si>
    <t>Verdi</t>
  </si>
  <si>
    <t>Bianchi</t>
  </si>
  <si>
    <t>Veneto</t>
  </si>
  <si>
    <t>Lombardia</t>
  </si>
  <si>
    <t xml:space="preserve">Fatturato </t>
  </si>
  <si>
    <t>data</t>
  </si>
  <si>
    <t>Neri</t>
  </si>
  <si>
    <t>Settore</t>
  </si>
  <si>
    <t>Informatica</t>
  </si>
  <si>
    <t>Cancelleria</t>
  </si>
  <si>
    <t>REGIONI</t>
  </si>
  <si>
    <t>ZONA</t>
  </si>
  <si>
    <t>Abruzzo</t>
  </si>
  <si>
    <t>CENTRO</t>
  </si>
  <si>
    <t>NORD</t>
  </si>
  <si>
    <t>Basilicata</t>
  </si>
  <si>
    <t>SUD</t>
  </si>
  <si>
    <t>Lazio</t>
  </si>
  <si>
    <t>Calabria</t>
  </si>
  <si>
    <t>Marche</t>
  </si>
  <si>
    <t>Campania</t>
  </si>
  <si>
    <t>ISOLE</t>
  </si>
  <si>
    <t>Molise</t>
  </si>
  <si>
    <t>Emilia-Romagna</t>
  </si>
  <si>
    <t>Toscana</t>
  </si>
  <si>
    <t>Friuli-Venezia Giulia</t>
  </si>
  <si>
    <t>Umbria</t>
  </si>
  <si>
    <t>Sardegna</t>
  </si>
  <si>
    <t>Liguria</t>
  </si>
  <si>
    <t>Sicilia</t>
  </si>
  <si>
    <t>Piemonte</t>
  </si>
  <si>
    <t>Puglia</t>
  </si>
  <si>
    <t>Trentino-Alto Adige</t>
  </si>
  <si>
    <t>Valle d'Aosta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</si>
  <si>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</si>
  <si>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</si>
  <si>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</si>
  <si>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</si>
  <si>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</si>
  <si>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</si>
  <si>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</si>
  <si>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</si>
  <si>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</si>
  <si>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</si>
  <si>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</si>
  <si>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</si>
  <si>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</si>
  <si>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</si>
  <si>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</si>
  <si>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</si>
  <si>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</si>
  <si>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</si>
  <si>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</si>
  <si>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</si>
  <si>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</si>
  <si>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</si>
  <si>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</si>
  <si>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</si>
  <si>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</si>
  <si>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</si>
  <si>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</si>
  <si>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</si>
  <si>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</si>
  <si>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</si>
  <si>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</si>
  <si>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</si>
  <si>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</si>
  <si>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</si>
  <si>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</si>
  <si>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</si>
  <si>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</si>
  <si>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</si>
  <si>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</si>
  <si>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</si>
  <si>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</si>
  <si>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</si>
  <si>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</si>
  <si>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</si>
  <si>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</si>
  <si>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</si>
  <si>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</si>
  <si>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</si>
  <si>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</si>
  <si>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</si>
  <si>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</si>
  <si>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</si>
  <si>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</si>
  <si>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</si>
  <si>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</si>
  <si>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</si>
  <si>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</si>
  <si>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</si>
  <si>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</si>
  <si>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</si>
  <si>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</si>
  <si>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</si>
  <si>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</si>
  <si>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</si>
  <si>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</si>
  <si>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</si>
  <si>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</si>
  <si>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</si>
  <si>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</si>
  <si>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</si>
  <si>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</si>
  <si>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</si>
  <si>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</si>
  <si>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</si>
  <si>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</si>
  <si>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</si>
  <si>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</si>
  <si>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</si>
  <si>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</si>
  <si>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</si>
  <si>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</si>
  <si>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</si>
  <si>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</si>
  <si>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</si>
  <si>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</si>
  <si>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</si>
  <si>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</si>
  <si>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</si>
  <si>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</si>
  <si>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</si>
  <si>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</si>
  <si>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</si>
  <si>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</si>
  <si>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</si>
  <si>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</si>
  <si>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</si>
  <si>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</si>
  <si>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</si>
  <si>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</si>
  <si>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</si>
  <si>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AG</t>
  </si>
  <si>
    <t>AL</t>
  </si>
  <si>
    <t>AN</t>
  </si>
  <si>
    <t>AO</t>
  </si>
  <si>
    <t>AR</t>
  </si>
  <si>
    <t>AP</t>
  </si>
  <si>
    <t>AT</t>
  </si>
  <si>
    <t>AV</t>
  </si>
  <si>
    <t>BA</t>
  </si>
  <si>
    <t>BL</t>
  </si>
  <si>
    <t>BN</t>
  </si>
  <si>
    <t>BG</t>
  </si>
  <si>
    <t>BI</t>
  </si>
  <si>
    <t>BO</t>
  </si>
  <si>
    <t>BZ</t>
  </si>
  <si>
    <t>BS</t>
  </si>
  <si>
    <t>BR</t>
  </si>
  <si>
    <t>CA</t>
  </si>
  <si>
    <t>CL</t>
  </si>
  <si>
    <t>CB</t>
  </si>
  <si>
    <t>CE</t>
  </si>
  <si>
    <t>CT</t>
  </si>
  <si>
    <t>CZ</t>
  </si>
  <si>
    <t>CH</t>
  </si>
  <si>
    <t>CO</t>
  </si>
  <si>
    <t>CS</t>
  </si>
  <si>
    <t>CR</t>
  </si>
  <si>
    <t>KR</t>
  </si>
  <si>
    <t>CN</t>
  </si>
  <si>
    <t>EN</t>
  </si>
  <si>
    <t>FE</t>
  </si>
  <si>
    <t>FI</t>
  </si>
  <si>
    <t>FG</t>
  </si>
  <si>
    <t>Forli'-Cesena</t>
  </si>
  <si>
    <t>FO</t>
  </si>
  <si>
    <t>FR</t>
  </si>
  <si>
    <t>GE</t>
  </si>
  <si>
    <t>GO</t>
  </si>
  <si>
    <t>GR</t>
  </si>
  <si>
    <t>IM</t>
  </si>
  <si>
    <t>IS</t>
  </si>
  <si>
    <t>SP</t>
  </si>
  <si>
    <t>AQ</t>
  </si>
  <si>
    <t>LT</t>
  </si>
  <si>
    <t>LE</t>
  </si>
  <si>
    <t>LC</t>
  </si>
  <si>
    <t>LI</t>
  </si>
  <si>
    <t>LO</t>
  </si>
  <si>
    <t>LU</t>
  </si>
  <si>
    <t>MC</t>
  </si>
  <si>
    <t>MN</t>
  </si>
  <si>
    <t>MS</t>
  </si>
  <si>
    <t>MT</t>
  </si>
  <si>
    <t>ME</t>
  </si>
  <si>
    <t>MI</t>
  </si>
  <si>
    <t>MO</t>
  </si>
  <si>
    <t>NA</t>
  </si>
  <si>
    <t>NO</t>
  </si>
  <si>
    <t>NU</t>
  </si>
  <si>
    <t>OR</t>
  </si>
  <si>
    <t>PD</t>
  </si>
  <si>
    <t>PA</t>
  </si>
  <si>
    <t>PR</t>
  </si>
  <si>
    <t>PV</t>
  </si>
  <si>
    <t>PG</t>
  </si>
  <si>
    <t>PS</t>
  </si>
  <si>
    <t>PE</t>
  </si>
  <si>
    <t>PC</t>
  </si>
  <si>
    <t>PI</t>
  </si>
  <si>
    <t>PT</t>
  </si>
  <si>
    <t>PN</t>
  </si>
  <si>
    <t>PZ</t>
  </si>
  <si>
    <t>PO</t>
  </si>
  <si>
    <t>RG</t>
  </si>
  <si>
    <t>RA</t>
  </si>
  <si>
    <t>Reggio di Calabria</t>
  </si>
  <si>
    <t>RC</t>
  </si>
  <si>
    <t>Reggio nell'Emilia</t>
  </si>
  <si>
    <t>RE</t>
  </si>
  <si>
    <t>RI</t>
  </si>
  <si>
    <t>RN</t>
  </si>
  <si>
    <t>RM</t>
  </si>
  <si>
    <t>RO</t>
  </si>
  <si>
    <t>SA</t>
  </si>
  <si>
    <t>SS</t>
  </si>
  <si>
    <t>SV</t>
  </si>
  <si>
    <t>SI</t>
  </si>
  <si>
    <t>SR</t>
  </si>
  <si>
    <t>SO</t>
  </si>
  <si>
    <t>TA</t>
  </si>
  <si>
    <t>TE</t>
  </si>
  <si>
    <t>TR</t>
  </si>
  <si>
    <t>TO</t>
  </si>
  <si>
    <t>TP</t>
  </si>
  <si>
    <t>TN</t>
  </si>
  <si>
    <t>TV</t>
  </si>
  <si>
    <t>TS</t>
  </si>
  <si>
    <t>UD</t>
  </si>
  <si>
    <t>VA</t>
  </si>
  <si>
    <t>VE</t>
  </si>
  <si>
    <t>VB</t>
  </si>
  <si>
    <t>VC</t>
  </si>
  <si>
    <t>VR</t>
  </si>
  <si>
    <t>VV</t>
  </si>
  <si>
    <t>VI</t>
  </si>
  <si>
    <t>VT</t>
  </si>
  <si>
    <t>SIGLA</t>
  </si>
  <si>
    <t>PROVINCE</t>
  </si>
  <si>
    <t>Provincia</t>
  </si>
  <si>
    <t>ID</t>
  </si>
  <si>
    <t>VENDITORI</t>
  </si>
  <si>
    <t>Azzurri</t>
  </si>
  <si>
    <t>Gialli</t>
  </si>
  <si>
    <t>SETTORE</t>
  </si>
  <si>
    <t>Giocattoli</t>
  </si>
  <si>
    <t>Art. Regalo</t>
  </si>
  <si>
    <t>Libri</t>
  </si>
  <si>
    <t>ID Vendita</t>
  </si>
  <si>
    <t>NOME FASCE</t>
  </si>
  <si>
    <t>SOGLIA</t>
  </si>
  <si>
    <t>NR</t>
  </si>
  <si>
    <t>Modalità di pagamento</t>
  </si>
  <si>
    <t>Contanti</t>
  </si>
  <si>
    <t>Bonifico Bancario</t>
  </si>
  <si>
    <t>Carta di credito</t>
  </si>
  <si>
    <t>Bollettino postale</t>
  </si>
  <si>
    <t>Assegno Bancario</t>
  </si>
  <si>
    <t>ID tipo pagamento</t>
  </si>
  <si>
    <t>Etichette di riga</t>
  </si>
  <si>
    <t>Totale complessivo</t>
  </si>
  <si>
    <t xml:space="preserve">Somma di Fatturato </t>
  </si>
  <si>
    <t>Somma di totale + IVA 23%</t>
  </si>
  <si>
    <t>Etichette di colonna</t>
  </si>
  <si>
    <t>(Tutto)</t>
  </si>
  <si>
    <t xml:space="preserve">Media di Fatturato </t>
  </si>
  <si>
    <t>gen</t>
  </si>
  <si>
    <t>feb</t>
  </si>
  <si>
    <t>mar</t>
  </si>
  <si>
    <t>apr</t>
  </si>
  <si>
    <t>mag</t>
  </si>
  <si>
    <t>giu</t>
  </si>
  <si>
    <t>SIGLA PROVINCIA</t>
  </si>
  <si>
    <t>REGIONE</t>
  </si>
  <si>
    <t>ZONA D'ITALIA</t>
  </si>
  <si>
    <t>Conteggio di ID tipo pagamento</t>
  </si>
  <si>
    <t>FASCIA DI IMPORTO</t>
  </si>
  <si>
    <t>Fascia 1 (inferiore a 400 €)</t>
  </si>
  <si>
    <t>Fascia 2 (da 400 €  a meno di 800 €)</t>
  </si>
  <si>
    <t>Fascia 3 (da 800 €  a meno di 1200 €)</t>
  </si>
  <si>
    <t>Fascia 4 (da 1200 €  a meno di 1500 €)</t>
  </si>
  <si>
    <t>Fascia 5 (da 1500 € e oltre)</t>
  </si>
  <si>
    <t>MODALITA' DI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</si>
</sst>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44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2" fillId="3" borderId="1" xfId="2" applyFont="1" applyFill="1" applyBorder="1" applyAlignment="1">
      <alignment horizontal="center"/>
    </xf>
    <xf numFmtId="0" fontId="3" fillId="0" borderId="0" xfId="2"/>
    <xf numFmtId="0" fontId="3" fillId="0" borderId="1" xfId="2" applyBorder="1"/>
    <xf numFmtId="0" fontId="0" fillId="0" borderId="1" xfId="0" applyBorder="1"/>
    <xf numFmtId="0" fontId="3" fillId="0" borderId="1" xfId="2" applyBorder="1" applyAlignment="1">
      <alignment horizontal="center"/>
    </xf>
    <xf numFmtId="0" fontId="3" fillId="0" borderId="0" xfId="2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</cellXfs>
  <cellStyles count="3">
    <cellStyle name="Normale" xfId="0" builtinId="0"/>
    <cellStyle name="Normale 2" xfId="2" xr:uid="{00000000-0005-0000-0000-000001000000}"/>
    <cellStyle name="Valuta" xfId="1" builtinId="4"/>
  </cellStyles>
  <dxfs count="5"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  <dxf>
      <numFmt numFmtId="34" formatCode="_-&quot;€&quot;\ * #,##0.00_-;\-&quot;€&quot;\ * #,##0.00_-;_-&quot;€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07/relationships/slicerCache" Target="slicerCaches/slicerCache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7</xdr:row>
      <xdr:rowOff>38100</xdr:rowOff>
    </xdr:from>
    <xdr:to>
      <xdr:col>14</xdr:col>
      <xdr:colOff>569595</xdr:colOff>
      <xdr:row>16</xdr:row>
      <xdr:rowOff>114300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data">
              <a:extLst>
                <a:ext uri="{FF2B5EF4-FFF2-40B4-BE49-F238E27FC236}">
                  <a16:creationId xmlns:a16="http://schemas.microsoft.com/office/drawing/2014/main" id="{2E0B142F-6579-A716-61C9-F124EE5C70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7545" y="1304925"/>
              <a:ext cx="3333750" cy="1704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304800</xdr:colOff>
      <xdr:row>12</xdr:row>
      <xdr:rowOff>0</xdr:rowOff>
    </xdr:from>
    <xdr:to>
      <xdr:col>3</xdr:col>
      <xdr:colOff>0</xdr:colOff>
      <xdr:row>25</xdr:row>
      <xdr:rowOff>169545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Venditore">
              <a:extLst>
                <a:ext uri="{FF2B5EF4-FFF2-40B4-BE49-F238E27FC236}">
                  <a16:creationId xmlns:a16="http://schemas.microsoft.com/office/drawing/2014/main" id="{81CCC472-15BE-E461-5F3D-23131AD88D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ito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2171700"/>
              <a:ext cx="1828800" cy="2522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sco Danilo" refreshedDate="45375.730638657406" createdVersion="8" refreshedVersion="8" minRefreshableVersion="3" recordCount="500" xr:uid="{31B652FD-B85D-479A-95A1-7A172D40F7CD}">
  <cacheSource type="worksheet">
    <worksheetSource ref="A1:G501" sheet="Vendite"/>
  </cacheSource>
  <cacheFields count="10">
    <cacheField name="ID Vendita" numFmtId="0">
      <sharedItems containsSemiMixedTypes="0" containsString="0" containsNumber="1" containsInteger="1" minValue="1" maxValue="500"/>
    </cacheField>
    <cacheField name="data" numFmtId="14">
      <sharedItems containsSemiMixedTypes="0" containsNonDate="0" containsDate="1" containsString="0" minDate="2014-01-01T00:00:00" maxDate="2014-07-01T00:00:00" count="169">
        <d v="2014-03-21T00:00:00"/>
        <d v="2014-03-16T00:00:00"/>
        <d v="2014-02-24T00:00:00"/>
        <d v="2014-06-20T00:00:00"/>
        <d v="2014-01-24T00:00:00"/>
        <d v="2014-03-03T00:00:00"/>
        <d v="2014-04-09T00:00:00"/>
        <d v="2014-04-13T00:00:00"/>
        <d v="2014-04-25T00:00:00"/>
        <d v="2014-03-24T00:00:00"/>
        <d v="2014-05-25T00:00:00"/>
        <d v="2014-05-15T00:00:00"/>
        <d v="2014-05-18T00:00:00"/>
        <d v="2014-01-02T00:00:00"/>
        <d v="2014-03-14T00:00:00"/>
        <d v="2014-02-05T00:00:00"/>
        <d v="2014-05-21T00:00:00"/>
        <d v="2014-03-22T00:00:00"/>
        <d v="2014-04-05T00:00:00"/>
        <d v="2014-04-11T00:00:00"/>
        <d v="2014-01-03T00:00:00"/>
        <d v="2014-06-26T00:00:00"/>
        <d v="2014-05-22T00:00:00"/>
        <d v="2014-01-30T00:00:00"/>
        <d v="2014-06-11T00:00:00"/>
        <d v="2014-03-30T00:00:00"/>
        <d v="2014-05-27T00:00:00"/>
        <d v="2014-06-08T00:00:00"/>
        <d v="2014-04-04T00:00:00"/>
        <d v="2014-05-07T00:00:00"/>
        <d v="2014-01-23T00:00:00"/>
        <d v="2014-05-24T00:00:00"/>
        <d v="2014-03-31T00:00:00"/>
        <d v="2014-05-06T00:00:00"/>
        <d v="2014-03-13T00:00:00"/>
        <d v="2014-05-12T00:00:00"/>
        <d v="2014-03-19T00:00:00"/>
        <d v="2014-06-21T00:00:00"/>
        <d v="2014-03-18T00:00:00"/>
        <d v="2014-01-21T00:00:00"/>
        <d v="2014-05-28T00:00:00"/>
        <d v="2014-04-10T00:00:00"/>
        <d v="2014-03-01T00:00:00"/>
        <d v="2014-04-21T00:00:00"/>
        <d v="2014-02-11T00:00:00"/>
        <d v="2014-01-29T00:00:00"/>
        <d v="2014-03-23T00:00:00"/>
        <d v="2014-06-06T00:00:00"/>
        <d v="2014-01-04T00:00:00"/>
        <d v="2014-06-15T00:00:00"/>
        <d v="2014-01-18T00:00:00"/>
        <d v="2014-02-01T00:00:00"/>
        <d v="2014-04-15T00:00:00"/>
        <d v="2014-04-16T00:00:00"/>
        <d v="2014-02-04T00:00:00"/>
        <d v="2014-03-26T00:00:00"/>
        <d v="2014-03-02T00:00:00"/>
        <d v="2014-01-20T00:00:00"/>
        <d v="2014-06-02T00:00:00"/>
        <d v="2014-06-12T00:00:00"/>
        <d v="2014-05-03T00:00:00"/>
        <d v="2014-03-17T00:00:00"/>
        <d v="2014-02-07T00:00:00"/>
        <d v="2014-06-22T00:00:00"/>
        <d v="2014-03-25T00:00:00"/>
        <d v="2014-01-22T00:00:00"/>
        <d v="2014-04-14T00:00:00"/>
        <d v="2014-02-13T00:00:00"/>
        <d v="2014-04-20T00:00:00"/>
        <d v="2014-01-07T00:00:00"/>
        <d v="2014-06-28T00:00:00"/>
        <d v="2014-01-12T00:00:00"/>
        <d v="2014-03-15T00:00:00"/>
        <d v="2014-01-10T00:00:00"/>
        <d v="2014-01-11T00:00:00"/>
        <d v="2014-05-19T00:00:00"/>
        <d v="2014-02-26T00:00:00"/>
        <d v="2014-02-16T00:00:00"/>
        <d v="2014-02-28T00:00:00"/>
        <d v="2014-05-10T00:00:00"/>
        <d v="2014-06-17T00:00:00"/>
        <d v="2014-02-10T00:00:00"/>
        <d v="2014-03-28T00:00:00"/>
        <d v="2014-06-03T00:00:00"/>
        <d v="2014-01-14T00:00:00"/>
        <d v="2014-04-02T00:00:00"/>
        <d v="2014-04-26T00:00:00"/>
        <d v="2014-02-08T00:00:00"/>
        <d v="2014-06-04T00:00:00"/>
        <d v="2014-05-16T00:00:00"/>
        <d v="2014-06-10T00:00:00"/>
        <d v="2014-02-25T00:00:00"/>
        <d v="2014-06-29T00:00:00"/>
        <d v="2014-01-08T00:00:00"/>
        <d v="2014-05-31T00:00:00"/>
        <d v="2014-05-26T00:00:00"/>
        <d v="2014-03-04T00:00:00"/>
        <d v="2014-03-27T00:00:00"/>
        <d v="2014-01-13T00:00:00"/>
        <d v="2014-01-17T00:00:00"/>
        <d v="2014-05-13T00:00:00"/>
        <d v="2014-02-12T00:00:00"/>
        <d v="2014-04-24T00:00:00"/>
        <d v="2014-06-14T00:00:00"/>
        <d v="2014-06-09T00:00:00"/>
        <d v="2014-02-06T00:00:00"/>
        <d v="2014-03-08T00:00:00"/>
        <d v="2014-02-27T00:00:00"/>
        <d v="2014-03-10T00:00:00"/>
        <d v="2014-02-15T00:00:00"/>
        <d v="2014-03-06T00:00:00"/>
        <d v="2014-05-17T00:00:00"/>
        <d v="2014-01-28T00:00:00"/>
        <d v="2014-04-29T00:00:00"/>
        <d v="2014-06-27T00:00:00"/>
        <d v="2014-01-26T00:00:00"/>
        <d v="2014-06-25T00:00:00"/>
        <d v="2014-02-17T00:00:00"/>
        <d v="2014-02-23T00:00:00"/>
        <d v="2014-02-02T00:00:00"/>
        <d v="2014-01-06T00:00:00"/>
        <d v="2014-06-05T00:00:00"/>
        <d v="2014-01-05T00:00:00"/>
        <d v="2014-03-07T00:00:00"/>
        <d v="2014-02-22T00:00:00"/>
        <d v="2014-02-09T00:00:00"/>
        <d v="2014-04-07T00:00:00"/>
        <d v="2014-04-18T00:00:00"/>
        <d v="2014-01-31T00:00:00"/>
        <d v="2014-02-18T00:00:00"/>
        <d v="2014-04-30T00:00:00"/>
        <d v="2014-05-29T00:00:00"/>
        <d v="2014-04-28T00:00:00"/>
        <d v="2014-04-23T00:00:00"/>
        <d v="2014-05-09T00:00:00"/>
        <d v="2014-04-01T00:00:00"/>
        <d v="2014-04-17T00:00:00"/>
        <d v="2014-05-11T00:00:00"/>
        <d v="2014-06-24T00:00:00"/>
        <d v="2014-03-05T00:00:00"/>
        <d v="2014-01-15T00:00:00"/>
        <d v="2014-05-05T00:00:00"/>
        <d v="2014-02-20T00:00:00"/>
        <d v="2014-01-27T00:00:00"/>
        <d v="2014-05-23T00:00:00"/>
        <d v="2014-04-19T00:00:00"/>
        <d v="2014-01-01T00:00:00"/>
        <d v="2014-01-19T00:00:00"/>
        <d v="2014-01-16T00:00:00"/>
        <d v="2014-06-01T00:00:00"/>
        <d v="2014-02-14T00:00:00"/>
        <d v="2014-05-04T00:00:00"/>
        <d v="2014-06-19T00:00:00"/>
        <d v="2014-04-27T00:00:00"/>
        <d v="2014-06-13T00:00:00"/>
        <d v="2014-05-01T00:00:00"/>
        <d v="2014-04-03T00:00:00"/>
        <d v="2014-06-23T00:00:00"/>
        <d v="2014-03-29T00:00:00"/>
        <d v="2014-02-19T00:00:00"/>
        <d v="2014-04-12T00:00:00"/>
        <d v="2014-04-22T00:00:00"/>
        <d v="2014-03-09T00:00:00"/>
        <d v="2014-06-07T00:00:00"/>
        <d v="2014-05-02T00:00:00"/>
        <d v="2014-06-30T00:00:00"/>
        <d v="2014-05-20T00:00:00"/>
        <d v="2014-02-21T00:00:00"/>
        <d v="2014-03-20T00:00:00"/>
      </sharedItems>
      <fieldGroup par="9"/>
    </cacheField>
    <cacheField name="Venditore" numFmtId="0">
      <sharedItems count="6">
        <s v="Neri"/>
        <s v="Bianchi"/>
        <s v="Azzurri"/>
        <s v="Rossi"/>
        <s v="Verdi"/>
        <s v="Gialli"/>
      </sharedItems>
    </cacheField>
    <cacheField name="Provincia" numFmtId="0">
      <sharedItems count="41">
        <s v="Piacenza"/>
        <s v="Pistoia"/>
        <s v="Verbano-Cusio-Ossola"/>
        <s v="Ravenna"/>
        <s v="Pisa"/>
        <s v="Vercelli"/>
        <s v="Sassari"/>
        <s v="Trieste"/>
        <s v="Rimini"/>
        <s v="Siena"/>
        <s v="Potenza"/>
        <s v="Reggio nell'Emilia"/>
        <s v="Treviso"/>
        <s v="Pavia"/>
        <s v="Savona"/>
        <s v="Venezia"/>
        <s v="Verona"/>
        <s v="Rovigo"/>
        <s v="Trapani"/>
        <s v="Sondrio"/>
        <s v="Vicenza"/>
        <s v="Pesaro e Urbino"/>
        <s v="Trento"/>
        <s v="Viterbo"/>
        <s v="Torino"/>
        <s v="Salerno"/>
        <s v="Ragusa"/>
        <s v="Vibo Valentia"/>
        <s v="Terni"/>
        <s v="Prato"/>
        <s v="Reggio di Calabria"/>
        <s v="Teramo"/>
        <s v="Perugia"/>
        <s v="Pordenone"/>
        <s v="Udine"/>
        <s v="Varese"/>
        <s v="Roma"/>
        <s v="Siracusa"/>
        <s v="Rieti"/>
        <s v="Pescara"/>
        <s v="Taranto"/>
      </sharedItems>
    </cacheField>
    <cacheField name="Settore" numFmtId="0">
      <sharedItems count="5">
        <s v="Libri"/>
        <s v="Informatica"/>
        <s v="Art. Regalo"/>
        <s v="Cancelleria"/>
        <s v="Giocattoli"/>
      </sharedItems>
    </cacheField>
    <cacheField name="Fatturato " numFmtId="44">
      <sharedItems containsSemiMixedTypes="0" containsString="0" containsNumber="1" containsInteger="1" minValue="3" maxValue="2000"/>
    </cacheField>
    <cacheField name="ID tipo pagamento" numFmtId="1">
      <sharedItems containsSemiMixedTypes="0" containsString="0" containsNumber="1" containsInteger="1" minValue="1" maxValue="5"/>
    </cacheField>
    <cacheField name="totale + IVA 23%" numFmtId="0" formula="'Fatturato '+ ('Fatturato '* 23%)" databaseField="0"/>
    <cacheField name="Giorni (data)" numFmtId="0" databaseField="0">
      <fieldGroup base="1">
        <rangePr groupBy="days" startDate="2014-01-01T00:00:00" endDate="2014-07-01T00:00:00"/>
        <groupItems count="368">
          <s v="&lt;01/01/2014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1/07/2014"/>
        </groupItems>
      </fieldGroup>
    </cacheField>
    <cacheField name="Mesi (data)" numFmtId="0" databaseField="0">
      <fieldGroup base="1">
        <rangePr groupBy="months" startDate="2014-01-01T00:00:00" endDate="2014-07-01T00:00:00"/>
        <groupItems count="14">
          <s v="&lt;01/01/2014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01/07/2014"/>
        </groupItems>
      </fieldGroup>
    </cacheField>
  </cacheFields>
  <extLst>
    <ext xmlns:x14="http://schemas.microsoft.com/office/spreadsheetml/2009/9/main" uri="{725AE2AE-9491-48be-B2B4-4EB974FC3084}">
      <x14:pivotCacheDefinition pivotCacheId="115063238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" refreshedDate="45388.681707175929" createdVersion="8" refreshedVersion="8" minRefreshableVersion="3" recordCount="500" xr:uid="{3A755E45-C43D-4358-AB93-5A920FBAD05A}">
  <cacheSource type="worksheet">
    <worksheetSource ref="A1:I501" sheet="Vendite"/>
  </cacheSource>
  <cacheFields count="9">
    <cacheField name="ID Vendita" numFmtId="0">
      <sharedItems containsSemiMixedTypes="0" containsString="0" containsNumber="1" containsInteger="1" minValue="1" maxValue="500"/>
    </cacheField>
    <cacheField name="data" numFmtId="14">
      <sharedItems containsSemiMixedTypes="0" containsNonDate="0" containsDate="1" containsString="0" minDate="2014-01-01T00:00:00" maxDate="2014-07-01T00:00:00"/>
    </cacheField>
    <cacheField name="Venditore" numFmtId="0">
      <sharedItems/>
    </cacheField>
    <cacheField name="Provincia" numFmtId="0">
      <sharedItems/>
    </cacheField>
    <cacheField name="Settore" numFmtId="0">
      <sharedItems count="5">
        <s v="Libri"/>
        <s v="Informatica"/>
        <s v="Art. Regalo"/>
        <s v="Cancelleria"/>
        <s v="Giocattoli"/>
      </sharedItems>
    </cacheField>
    <cacheField name="Fatturato " numFmtId="44">
      <sharedItems containsSemiMixedTypes="0" containsString="0" containsNumber="1" containsInteger="1" minValue="3" maxValue="2000"/>
    </cacheField>
    <cacheField name="ID tipo pagamento" numFmtId="1">
      <sharedItems containsSemiMixedTypes="0" containsString="0" containsNumber="1" containsInteger="1" minValue="1" maxValue="5"/>
    </cacheField>
    <cacheField name="SIGLA PROVINCIA" numFmtId="44">
      <sharedItems/>
    </cacheField>
    <cacheField name="REGIONE" numFmtId="1">
      <sharedItems count="18">
        <s v="Emilia-Romagna"/>
        <s v="Toscana"/>
        <s v="Piemonte"/>
        <s v="Sardegna"/>
        <s v="Friuli-Venezia Giulia"/>
        <s v="Basilicata"/>
        <s v="Veneto"/>
        <s v="Lombardia"/>
        <s v="Liguria"/>
        <s v="Sicilia"/>
        <s v="Marche"/>
        <s v="Trentino-Alto Adige"/>
        <s v="Lazio"/>
        <s v="Campania"/>
        <s v="Calabria"/>
        <s v="Umbria"/>
        <s v="Abruzzo"/>
        <s v="Pugl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" refreshedDate="45388.683147800926" createdVersion="8" refreshedVersion="8" minRefreshableVersion="3" recordCount="500" xr:uid="{16AA2EFD-2F9D-47DA-A4C6-57B56B91878A}">
  <cacheSource type="worksheet">
    <worksheetSource ref="A1:J501" sheet="Vendite"/>
  </cacheSource>
  <cacheFields count="10">
    <cacheField name="ID Vendita" numFmtId="0">
      <sharedItems containsSemiMixedTypes="0" containsString="0" containsNumber="1" containsInteger="1" minValue="1" maxValue="500"/>
    </cacheField>
    <cacheField name="data" numFmtId="14">
      <sharedItems containsSemiMixedTypes="0" containsNonDate="0" containsDate="1" containsString="0" minDate="2014-01-01T00:00:00" maxDate="2014-07-01T00:00:00"/>
    </cacheField>
    <cacheField name="Venditore" numFmtId="0">
      <sharedItems count="6">
        <s v="Neri"/>
        <s v="Bianchi"/>
        <s v="Azzurri"/>
        <s v="Rossi"/>
        <s v="Verdi"/>
        <s v="Gialli"/>
      </sharedItems>
    </cacheField>
    <cacheField name="Provincia" numFmtId="0">
      <sharedItems/>
    </cacheField>
    <cacheField name="Settore" numFmtId="0">
      <sharedItems/>
    </cacheField>
    <cacheField name="Fatturato " numFmtId="44">
      <sharedItems containsSemiMixedTypes="0" containsString="0" containsNumber="1" containsInteger="1" minValue="3" maxValue="2000"/>
    </cacheField>
    <cacheField name="ID tipo pagamento" numFmtId="1">
      <sharedItems containsSemiMixedTypes="0" containsString="0" containsNumber="1" containsInteger="1" minValue="1" maxValue="5"/>
    </cacheField>
    <cacheField name="SIGLA PROVINCIA" numFmtId="44">
      <sharedItems/>
    </cacheField>
    <cacheField name="REGIONE" numFmtId="1">
      <sharedItems/>
    </cacheField>
    <cacheField name="ZONA D'ITALIA" numFmtId="1">
      <sharedItems count="4">
        <s v="NORD"/>
        <s v="CENTRO"/>
        <s v="ISOLE"/>
        <s v="SU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" refreshedDate="45388.689753587962" createdVersion="8" refreshedVersion="8" minRefreshableVersion="3" recordCount="500" xr:uid="{95147CC0-6B5A-4CBE-B616-EAABC20FB274}">
  <cacheSource type="worksheet">
    <worksheetSource ref="A1:K501" sheet="Vendite"/>
  </cacheSource>
  <cacheFields count="11">
    <cacheField name="ID Vendita" numFmtId="0">
      <sharedItems containsSemiMixedTypes="0" containsString="0" containsNumber="1" containsInteger="1" minValue="1" maxValue="500"/>
    </cacheField>
    <cacheField name="data" numFmtId="14">
      <sharedItems containsSemiMixedTypes="0" containsNonDate="0" containsDate="1" containsString="0" minDate="2014-01-01T00:00:00" maxDate="2014-07-01T00:00:00"/>
    </cacheField>
    <cacheField name="Venditore" numFmtId="0">
      <sharedItems count="6">
        <s v="Neri"/>
        <s v="Bianchi"/>
        <s v="Azzurri"/>
        <s v="Rossi"/>
        <s v="Verdi"/>
        <s v="Gialli"/>
      </sharedItems>
    </cacheField>
    <cacheField name="Provincia" numFmtId="0">
      <sharedItems/>
    </cacheField>
    <cacheField name="Settore" numFmtId="0">
      <sharedItems count="5">
        <s v="Libri"/>
        <s v="Informatica"/>
        <s v="Art. Regalo"/>
        <s v="Cancelleria"/>
        <s v="Giocattoli"/>
      </sharedItems>
    </cacheField>
    <cacheField name="Fatturato " numFmtId="44">
      <sharedItems containsSemiMixedTypes="0" containsString="0" containsNumber="1" containsInteger="1" minValue="3" maxValue="2000"/>
    </cacheField>
    <cacheField name="ID tipo pagamento" numFmtId="1">
      <sharedItems containsSemiMixedTypes="0" containsString="0" containsNumber="1" containsInteger="1" minValue="1" maxValue="5"/>
    </cacheField>
    <cacheField name="SIGLA PROVINCIA" numFmtId="44">
      <sharedItems/>
    </cacheField>
    <cacheField name="REGIONE" numFmtId="1">
      <sharedItems count="18">
        <s v="Emilia-Romagna"/>
        <s v="Toscana"/>
        <s v="Piemonte"/>
        <s v="Sardegna"/>
        <s v="Friuli-Venezia Giulia"/>
        <s v="Basilicata"/>
        <s v="Veneto"/>
        <s v="Lombardia"/>
        <s v="Liguria"/>
        <s v="Sicilia"/>
        <s v="Marche"/>
        <s v="Trentino-Alto Adige"/>
        <s v="Lazio"/>
        <s v="Campania"/>
        <s v="Calabria"/>
        <s v="Umbria"/>
        <s v="Abruzzo"/>
        <s v="Puglia"/>
      </sharedItems>
    </cacheField>
    <cacheField name="ZONA D'ITALIA" numFmtId="1">
      <sharedItems count="4">
        <s v="NORD"/>
        <s v="CENTRO"/>
        <s v="ISOLE"/>
        <s v="SUD"/>
      </sharedItems>
    </cacheField>
    <cacheField name="FASCIA DI IMPORTO" numFmtId="1">
      <sharedItems count="5">
        <s v="Fascia 1 (inferiore a 400 €)"/>
        <s v="Fascia 4 (da 1200 €  a meno di 1500 €)"/>
        <s v="Fascia 3 (da 800 €  a meno di 1200 €)"/>
        <s v="Fascia 2 (da 400 €  a meno di 800 €)"/>
        <s v="Fascia 5 (da 1500 € e oltre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" refreshedDate="45390.811098495367" createdVersion="8" refreshedVersion="8" minRefreshableVersion="3" recordCount="500" xr:uid="{5C775768-3165-4C9D-AFF4-E04BF9EC822F}">
  <cacheSource type="worksheet">
    <worksheetSource ref="F1:L501" sheet="Vendite"/>
  </cacheSource>
  <cacheFields count="7">
    <cacheField name="Fatturato " numFmtId="44">
      <sharedItems containsSemiMixedTypes="0" containsString="0" containsNumber="1" containsInteger="1" minValue="3" maxValue="2000"/>
    </cacheField>
    <cacheField name="ID tipo pagamento" numFmtId="1">
      <sharedItems containsSemiMixedTypes="0" containsString="0" containsNumber="1" containsInteger="1" minValue="1" maxValue="5"/>
    </cacheField>
    <cacheField name="SIGLA PROVINCIA" numFmtId="44">
      <sharedItems/>
    </cacheField>
    <cacheField name="REGIONE" numFmtId="1">
      <sharedItems/>
    </cacheField>
    <cacheField name="ZONA D'ITALIA" numFmtId="1">
      <sharedItems/>
    </cacheField>
    <cacheField name="FASCIA DI IMPORTO" numFmtId="1">
      <sharedItems/>
    </cacheField>
    <cacheField name="MODALITA' DI PAGAMENTO" numFmtId="1">
      <sharedItems count="5">
        <s v="Carta di credito"/>
        <s v="Assegno Bancario"/>
        <s v="Bollettino postale"/>
        <s v="Contanti"/>
        <s v="Bonifico Bancar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x v="0"/>
    <x v="0"/>
    <n v="360"/>
    <n v="3"/>
  </r>
  <r>
    <n v="2"/>
    <x v="1"/>
    <x v="1"/>
    <x v="1"/>
    <x v="0"/>
    <n v="1496"/>
    <n v="5"/>
  </r>
  <r>
    <n v="3"/>
    <x v="2"/>
    <x v="1"/>
    <x v="2"/>
    <x v="1"/>
    <n v="1342"/>
    <n v="4"/>
  </r>
  <r>
    <n v="4"/>
    <x v="3"/>
    <x v="2"/>
    <x v="3"/>
    <x v="2"/>
    <n v="972"/>
    <n v="1"/>
  </r>
  <r>
    <n v="5"/>
    <x v="4"/>
    <x v="1"/>
    <x v="4"/>
    <x v="1"/>
    <n v="348"/>
    <n v="2"/>
  </r>
  <r>
    <n v="6"/>
    <x v="5"/>
    <x v="1"/>
    <x v="5"/>
    <x v="3"/>
    <n v="31"/>
    <n v="1"/>
  </r>
  <r>
    <n v="7"/>
    <x v="6"/>
    <x v="1"/>
    <x v="6"/>
    <x v="2"/>
    <n v="1087"/>
    <n v="4"/>
  </r>
  <r>
    <n v="8"/>
    <x v="7"/>
    <x v="2"/>
    <x v="6"/>
    <x v="1"/>
    <n v="760"/>
    <n v="2"/>
  </r>
  <r>
    <n v="9"/>
    <x v="8"/>
    <x v="2"/>
    <x v="1"/>
    <x v="1"/>
    <n v="10"/>
    <n v="5"/>
  </r>
  <r>
    <n v="10"/>
    <x v="9"/>
    <x v="2"/>
    <x v="7"/>
    <x v="0"/>
    <n v="357"/>
    <n v="2"/>
  </r>
  <r>
    <n v="11"/>
    <x v="10"/>
    <x v="2"/>
    <x v="6"/>
    <x v="1"/>
    <n v="19"/>
    <n v="1"/>
  </r>
  <r>
    <n v="12"/>
    <x v="11"/>
    <x v="3"/>
    <x v="8"/>
    <x v="3"/>
    <n v="20"/>
    <n v="1"/>
  </r>
  <r>
    <n v="13"/>
    <x v="12"/>
    <x v="2"/>
    <x v="9"/>
    <x v="0"/>
    <n v="604"/>
    <n v="1"/>
  </r>
  <r>
    <n v="14"/>
    <x v="13"/>
    <x v="4"/>
    <x v="10"/>
    <x v="4"/>
    <n v="856"/>
    <n v="3"/>
  </r>
  <r>
    <n v="15"/>
    <x v="14"/>
    <x v="1"/>
    <x v="11"/>
    <x v="4"/>
    <n v="833"/>
    <n v="3"/>
  </r>
  <r>
    <n v="16"/>
    <x v="15"/>
    <x v="4"/>
    <x v="12"/>
    <x v="2"/>
    <n v="1782"/>
    <n v="2"/>
  </r>
  <r>
    <n v="17"/>
    <x v="16"/>
    <x v="1"/>
    <x v="13"/>
    <x v="4"/>
    <n v="1428"/>
    <n v="5"/>
  </r>
  <r>
    <n v="18"/>
    <x v="17"/>
    <x v="1"/>
    <x v="14"/>
    <x v="1"/>
    <n v="1677"/>
    <n v="5"/>
  </r>
  <r>
    <n v="19"/>
    <x v="18"/>
    <x v="5"/>
    <x v="8"/>
    <x v="2"/>
    <n v="1514"/>
    <n v="2"/>
  </r>
  <r>
    <n v="20"/>
    <x v="19"/>
    <x v="3"/>
    <x v="15"/>
    <x v="4"/>
    <n v="459"/>
    <n v="3"/>
  </r>
  <r>
    <n v="21"/>
    <x v="20"/>
    <x v="4"/>
    <x v="5"/>
    <x v="3"/>
    <n v="344"/>
    <n v="2"/>
  </r>
  <r>
    <n v="22"/>
    <x v="21"/>
    <x v="0"/>
    <x v="16"/>
    <x v="4"/>
    <n v="10"/>
    <n v="4"/>
  </r>
  <r>
    <n v="23"/>
    <x v="22"/>
    <x v="3"/>
    <x v="17"/>
    <x v="1"/>
    <n v="1582"/>
    <n v="3"/>
  </r>
  <r>
    <n v="24"/>
    <x v="2"/>
    <x v="2"/>
    <x v="18"/>
    <x v="4"/>
    <n v="1072"/>
    <n v="5"/>
  </r>
  <r>
    <n v="25"/>
    <x v="19"/>
    <x v="3"/>
    <x v="19"/>
    <x v="4"/>
    <n v="1793"/>
    <n v="5"/>
  </r>
  <r>
    <n v="26"/>
    <x v="23"/>
    <x v="0"/>
    <x v="8"/>
    <x v="3"/>
    <n v="1039"/>
    <n v="1"/>
  </r>
  <r>
    <n v="27"/>
    <x v="24"/>
    <x v="0"/>
    <x v="20"/>
    <x v="2"/>
    <n v="1114"/>
    <n v="5"/>
  </r>
  <r>
    <n v="28"/>
    <x v="25"/>
    <x v="2"/>
    <x v="1"/>
    <x v="3"/>
    <n v="643"/>
    <n v="1"/>
  </r>
  <r>
    <n v="29"/>
    <x v="26"/>
    <x v="5"/>
    <x v="11"/>
    <x v="3"/>
    <n v="328"/>
    <n v="4"/>
  </r>
  <r>
    <n v="30"/>
    <x v="27"/>
    <x v="1"/>
    <x v="21"/>
    <x v="2"/>
    <n v="95"/>
    <n v="3"/>
  </r>
  <r>
    <n v="31"/>
    <x v="28"/>
    <x v="1"/>
    <x v="12"/>
    <x v="0"/>
    <n v="270"/>
    <n v="5"/>
  </r>
  <r>
    <n v="32"/>
    <x v="29"/>
    <x v="0"/>
    <x v="6"/>
    <x v="2"/>
    <n v="1640"/>
    <n v="5"/>
  </r>
  <r>
    <n v="33"/>
    <x v="30"/>
    <x v="5"/>
    <x v="22"/>
    <x v="3"/>
    <n v="759"/>
    <n v="2"/>
  </r>
  <r>
    <n v="34"/>
    <x v="31"/>
    <x v="2"/>
    <x v="18"/>
    <x v="1"/>
    <n v="1288"/>
    <n v="1"/>
  </r>
  <r>
    <n v="35"/>
    <x v="32"/>
    <x v="2"/>
    <x v="23"/>
    <x v="0"/>
    <n v="1857"/>
    <n v="3"/>
  </r>
  <r>
    <n v="36"/>
    <x v="33"/>
    <x v="5"/>
    <x v="24"/>
    <x v="4"/>
    <n v="1558"/>
    <n v="3"/>
  </r>
  <r>
    <n v="37"/>
    <x v="34"/>
    <x v="5"/>
    <x v="10"/>
    <x v="4"/>
    <n v="1879"/>
    <n v="3"/>
  </r>
  <r>
    <n v="38"/>
    <x v="35"/>
    <x v="0"/>
    <x v="25"/>
    <x v="1"/>
    <n v="155"/>
    <n v="1"/>
  </r>
  <r>
    <n v="39"/>
    <x v="36"/>
    <x v="3"/>
    <x v="6"/>
    <x v="2"/>
    <n v="1361"/>
    <n v="3"/>
  </r>
  <r>
    <n v="40"/>
    <x v="37"/>
    <x v="0"/>
    <x v="20"/>
    <x v="0"/>
    <n v="735"/>
    <n v="5"/>
  </r>
  <r>
    <n v="41"/>
    <x v="12"/>
    <x v="3"/>
    <x v="4"/>
    <x v="3"/>
    <n v="1916"/>
    <n v="3"/>
  </r>
  <r>
    <n v="42"/>
    <x v="38"/>
    <x v="1"/>
    <x v="20"/>
    <x v="0"/>
    <n v="1747"/>
    <n v="5"/>
  </r>
  <r>
    <n v="43"/>
    <x v="39"/>
    <x v="3"/>
    <x v="26"/>
    <x v="4"/>
    <n v="1313"/>
    <n v="4"/>
  </r>
  <r>
    <n v="44"/>
    <x v="14"/>
    <x v="0"/>
    <x v="14"/>
    <x v="0"/>
    <n v="1260"/>
    <n v="4"/>
  </r>
  <r>
    <n v="45"/>
    <x v="40"/>
    <x v="5"/>
    <x v="11"/>
    <x v="3"/>
    <n v="1484"/>
    <n v="2"/>
  </r>
  <r>
    <n v="46"/>
    <x v="41"/>
    <x v="5"/>
    <x v="10"/>
    <x v="2"/>
    <n v="1887"/>
    <n v="5"/>
  </r>
  <r>
    <n v="47"/>
    <x v="28"/>
    <x v="2"/>
    <x v="27"/>
    <x v="0"/>
    <n v="1918"/>
    <n v="3"/>
  </r>
  <r>
    <n v="48"/>
    <x v="27"/>
    <x v="5"/>
    <x v="2"/>
    <x v="4"/>
    <n v="934"/>
    <n v="2"/>
  </r>
  <r>
    <n v="49"/>
    <x v="42"/>
    <x v="4"/>
    <x v="15"/>
    <x v="3"/>
    <n v="503"/>
    <n v="5"/>
  </r>
  <r>
    <n v="50"/>
    <x v="2"/>
    <x v="3"/>
    <x v="23"/>
    <x v="0"/>
    <n v="590"/>
    <n v="4"/>
  </r>
  <r>
    <n v="51"/>
    <x v="43"/>
    <x v="0"/>
    <x v="9"/>
    <x v="2"/>
    <n v="1297"/>
    <n v="1"/>
  </r>
  <r>
    <n v="52"/>
    <x v="7"/>
    <x v="3"/>
    <x v="28"/>
    <x v="3"/>
    <n v="67"/>
    <n v="2"/>
  </r>
  <r>
    <n v="53"/>
    <x v="44"/>
    <x v="0"/>
    <x v="29"/>
    <x v="0"/>
    <n v="1152"/>
    <n v="4"/>
  </r>
  <r>
    <n v="54"/>
    <x v="45"/>
    <x v="4"/>
    <x v="13"/>
    <x v="3"/>
    <n v="401"/>
    <n v="2"/>
  </r>
  <r>
    <n v="55"/>
    <x v="46"/>
    <x v="3"/>
    <x v="30"/>
    <x v="0"/>
    <n v="596"/>
    <n v="3"/>
  </r>
  <r>
    <n v="56"/>
    <x v="47"/>
    <x v="2"/>
    <x v="29"/>
    <x v="1"/>
    <n v="1724"/>
    <n v="4"/>
  </r>
  <r>
    <n v="57"/>
    <x v="48"/>
    <x v="5"/>
    <x v="8"/>
    <x v="1"/>
    <n v="721"/>
    <n v="3"/>
  </r>
  <r>
    <n v="58"/>
    <x v="49"/>
    <x v="1"/>
    <x v="0"/>
    <x v="2"/>
    <n v="939"/>
    <n v="3"/>
  </r>
  <r>
    <n v="59"/>
    <x v="50"/>
    <x v="3"/>
    <x v="5"/>
    <x v="4"/>
    <n v="443"/>
    <n v="5"/>
  </r>
  <r>
    <n v="60"/>
    <x v="51"/>
    <x v="1"/>
    <x v="30"/>
    <x v="4"/>
    <n v="986"/>
    <n v="5"/>
  </r>
  <r>
    <n v="61"/>
    <x v="52"/>
    <x v="4"/>
    <x v="11"/>
    <x v="3"/>
    <n v="90"/>
    <n v="1"/>
  </r>
  <r>
    <n v="62"/>
    <x v="24"/>
    <x v="0"/>
    <x v="23"/>
    <x v="3"/>
    <n v="32"/>
    <n v="5"/>
  </r>
  <r>
    <n v="63"/>
    <x v="53"/>
    <x v="0"/>
    <x v="12"/>
    <x v="4"/>
    <n v="968"/>
    <n v="1"/>
  </r>
  <r>
    <n v="64"/>
    <x v="54"/>
    <x v="2"/>
    <x v="19"/>
    <x v="2"/>
    <n v="772"/>
    <n v="2"/>
  </r>
  <r>
    <n v="65"/>
    <x v="55"/>
    <x v="5"/>
    <x v="18"/>
    <x v="1"/>
    <n v="1838"/>
    <n v="3"/>
  </r>
  <r>
    <n v="66"/>
    <x v="21"/>
    <x v="1"/>
    <x v="19"/>
    <x v="4"/>
    <n v="191"/>
    <n v="1"/>
  </r>
  <r>
    <n v="67"/>
    <x v="56"/>
    <x v="0"/>
    <x v="2"/>
    <x v="2"/>
    <n v="1334"/>
    <n v="1"/>
  </r>
  <r>
    <n v="68"/>
    <x v="57"/>
    <x v="3"/>
    <x v="24"/>
    <x v="1"/>
    <n v="1707"/>
    <n v="4"/>
  </r>
  <r>
    <n v="69"/>
    <x v="13"/>
    <x v="3"/>
    <x v="8"/>
    <x v="0"/>
    <n v="897"/>
    <n v="2"/>
  </r>
  <r>
    <n v="70"/>
    <x v="58"/>
    <x v="3"/>
    <x v="31"/>
    <x v="1"/>
    <n v="816"/>
    <n v="1"/>
  </r>
  <r>
    <n v="71"/>
    <x v="59"/>
    <x v="1"/>
    <x v="27"/>
    <x v="0"/>
    <n v="1049"/>
    <n v="3"/>
  </r>
  <r>
    <n v="72"/>
    <x v="60"/>
    <x v="3"/>
    <x v="32"/>
    <x v="0"/>
    <n v="1037"/>
    <n v="4"/>
  </r>
  <r>
    <n v="73"/>
    <x v="6"/>
    <x v="1"/>
    <x v="33"/>
    <x v="4"/>
    <n v="1235"/>
    <n v="3"/>
  </r>
  <r>
    <n v="74"/>
    <x v="17"/>
    <x v="4"/>
    <x v="34"/>
    <x v="3"/>
    <n v="294"/>
    <n v="3"/>
  </r>
  <r>
    <n v="75"/>
    <x v="61"/>
    <x v="5"/>
    <x v="35"/>
    <x v="4"/>
    <n v="785"/>
    <n v="4"/>
  </r>
  <r>
    <n v="76"/>
    <x v="25"/>
    <x v="1"/>
    <x v="21"/>
    <x v="3"/>
    <n v="568"/>
    <n v="4"/>
  </r>
  <r>
    <n v="77"/>
    <x v="62"/>
    <x v="1"/>
    <x v="24"/>
    <x v="2"/>
    <n v="1932"/>
    <n v="3"/>
  </r>
  <r>
    <n v="78"/>
    <x v="62"/>
    <x v="0"/>
    <x v="1"/>
    <x v="1"/>
    <n v="1124"/>
    <n v="4"/>
  </r>
  <r>
    <n v="79"/>
    <x v="63"/>
    <x v="3"/>
    <x v="19"/>
    <x v="3"/>
    <n v="920"/>
    <n v="1"/>
  </r>
  <r>
    <n v="80"/>
    <x v="64"/>
    <x v="0"/>
    <x v="13"/>
    <x v="2"/>
    <n v="44"/>
    <n v="1"/>
  </r>
  <r>
    <n v="81"/>
    <x v="16"/>
    <x v="0"/>
    <x v="0"/>
    <x v="2"/>
    <n v="1261"/>
    <n v="1"/>
  </r>
  <r>
    <n v="82"/>
    <x v="65"/>
    <x v="2"/>
    <x v="11"/>
    <x v="3"/>
    <n v="1283"/>
    <n v="4"/>
  </r>
  <r>
    <n v="83"/>
    <x v="46"/>
    <x v="5"/>
    <x v="36"/>
    <x v="1"/>
    <n v="311"/>
    <n v="2"/>
  </r>
  <r>
    <n v="84"/>
    <x v="35"/>
    <x v="3"/>
    <x v="37"/>
    <x v="1"/>
    <n v="1164"/>
    <n v="5"/>
  </r>
  <r>
    <n v="85"/>
    <x v="66"/>
    <x v="4"/>
    <x v="30"/>
    <x v="0"/>
    <n v="1129"/>
    <n v="3"/>
  </r>
  <r>
    <n v="86"/>
    <x v="67"/>
    <x v="0"/>
    <x v="14"/>
    <x v="0"/>
    <n v="1965"/>
    <n v="3"/>
  </r>
  <r>
    <n v="87"/>
    <x v="68"/>
    <x v="5"/>
    <x v="16"/>
    <x v="1"/>
    <n v="1812"/>
    <n v="3"/>
  </r>
  <r>
    <n v="88"/>
    <x v="44"/>
    <x v="3"/>
    <x v="11"/>
    <x v="3"/>
    <n v="1884"/>
    <n v="4"/>
  </r>
  <r>
    <n v="89"/>
    <x v="47"/>
    <x v="5"/>
    <x v="25"/>
    <x v="2"/>
    <n v="1812"/>
    <n v="4"/>
  </r>
  <r>
    <n v="90"/>
    <x v="69"/>
    <x v="5"/>
    <x v="13"/>
    <x v="2"/>
    <n v="76"/>
    <n v="3"/>
  </r>
  <r>
    <n v="91"/>
    <x v="70"/>
    <x v="4"/>
    <x v="38"/>
    <x v="2"/>
    <n v="1827"/>
    <n v="3"/>
  </r>
  <r>
    <n v="92"/>
    <x v="61"/>
    <x v="3"/>
    <x v="12"/>
    <x v="0"/>
    <n v="491"/>
    <n v="4"/>
  </r>
  <r>
    <n v="93"/>
    <x v="71"/>
    <x v="0"/>
    <x v="23"/>
    <x v="2"/>
    <n v="1965"/>
    <n v="4"/>
  </r>
  <r>
    <n v="94"/>
    <x v="54"/>
    <x v="2"/>
    <x v="27"/>
    <x v="2"/>
    <n v="862"/>
    <n v="5"/>
  </r>
  <r>
    <n v="95"/>
    <x v="72"/>
    <x v="1"/>
    <x v="16"/>
    <x v="4"/>
    <n v="403"/>
    <n v="3"/>
  </r>
  <r>
    <n v="96"/>
    <x v="73"/>
    <x v="3"/>
    <x v="0"/>
    <x v="0"/>
    <n v="217"/>
    <n v="1"/>
  </r>
  <r>
    <n v="97"/>
    <x v="66"/>
    <x v="4"/>
    <x v="30"/>
    <x v="3"/>
    <n v="1450"/>
    <n v="4"/>
  </r>
  <r>
    <n v="98"/>
    <x v="74"/>
    <x v="0"/>
    <x v="39"/>
    <x v="1"/>
    <n v="549"/>
    <n v="3"/>
  </r>
  <r>
    <n v="99"/>
    <x v="55"/>
    <x v="1"/>
    <x v="4"/>
    <x v="3"/>
    <n v="1829"/>
    <n v="5"/>
  </r>
  <r>
    <n v="100"/>
    <x v="75"/>
    <x v="5"/>
    <x v="1"/>
    <x v="1"/>
    <n v="411"/>
    <n v="1"/>
  </r>
  <r>
    <n v="101"/>
    <x v="76"/>
    <x v="2"/>
    <x v="28"/>
    <x v="4"/>
    <n v="146"/>
    <n v="1"/>
  </r>
  <r>
    <n v="102"/>
    <x v="13"/>
    <x v="4"/>
    <x v="25"/>
    <x v="0"/>
    <n v="1890"/>
    <n v="2"/>
  </r>
  <r>
    <n v="103"/>
    <x v="77"/>
    <x v="3"/>
    <x v="3"/>
    <x v="0"/>
    <n v="826"/>
    <n v="5"/>
  </r>
  <r>
    <n v="104"/>
    <x v="37"/>
    <x v="0"/>
    <x v="33"/>
    <x v="1"/>
    <n v="1693"/>
    <n v="1"/>
  </r>
  <r>
    <n v="105"/>
    <x v="78"/>
    <x v="1"/>
    <x v="29"/>
    <x v="0"/>
    <n v="1710"/>
    <n v="2"/>
  </r>
  <r>
    <n v="106"/>
    <x v="71"/>
    <x v="2"/>
    <x v="39"/>
    <x v="4"/>
    <n v="1921"/>
    <n v="5"/>
  </r>
  <r>
    <n v="107"/>
    <x v="79"/>
    <x v="2"/>
    <x v="3"/>
    <x v="1"/>
    <n v="1427"/>
    <n v="4"/>
  </r>
  <r>
    <n v="108"/>
    <x v="63"/>
    <x v="5"/>
    <x v="23"/>
    <x v="0"/>
    <n v="1205"/>
    <n v="5"/>
  </r>
  <r>
    <n v="109"/>
    <x v="69"/>
    <x v="1"/>
    <x v="29"/>
    <x v="4"/>
    <n v="1697"/>
    <n v="1"/>
  </r>
  <r>
    <n v="110"/>
    <x v="80"/>
    <x v="3"/>
    <x v="16"/>
    <x v="3"/>
    <n v="1576"/>
    <n v="5"/>
  </r>
  <r>
    <n v="111"/>
    <x v="42"/>
    <x v="5"/>
    <x v="8"/>
    <x v="2"/>
    <n v="1520"/>
    <n v="5"/>
  </r>
  <r>
    <n v="112"/>
    <x v="81"/>
    <x v="2"/>
    <x v="28"/>
    <x v="2"/>
    <n v="115"/>
    <n v="1"/>
  </r>
  <r>
    <n v="113"/>
    <x v="70"/>
    <x v="0"/>
    <x v="18"/>
    <x v="3"/>
    <n v="898"/>
    <n v="2"/>
  </r>
  <r>
    <n v="114"/>
    <x v="29"/>
    <x v="2"/>
    <x v="28"/>
    <x v="3"/>
    <n v="1505"/>
    <n v="2"/>
  </r>
  <r>
    <n v="115"/>
    <x v="74"/>
    <x v="5"/>
    <x v="7"/>
    <x v="2"/>
    <n v="977"/>
    <n v="5"/>
  </r>
  <r>
    <n v="116"/>
    <x v="82"/>
    <x v="1"/>
    <x v="38"/>
    <x v="2"/>
    <n v="724"/>
    <n v="1"/>
  </r>
  <r>
    <n v="117"/>
    <x v="6"/>
    <x v="0"/>
    <x v="1"/>
    <x v="1"/>
    <n v="760"/>
    <n v="5"/>
  </r>
  <r>
    <n v="118"/>
    <x v="83"/>
    <x v="1"/>
    <x v="13"/>
    <x v="4"/>
    <n v="403"/>
    <n v="4"/>
  </r>
  <r>
    <n v="119"/>
    <x v="84"/>
    <x v="0"/>
    <x v="25"/>
    <x v="2"/>
    <n v="805"/>
    <n v="1"/>
  </r>
  <r>
    <n v="120"/>
    <x v="58"/>
    <x v="0"/>
    <x v="9"/>
    <x v="4"/>
    <n v="1908"/>
    <n v="5"/>
  </r>
  <r>
    <n v="121"/>
    <x v="72"/>
    <x v="4"/>
    <x v="25"/>
    <x v="0"/>
    <n v="913"/>
    <n v="3"/>
  </r>
  <r>
    <n v="122"/>
    <x v="85"/>
    <x v="2"/>
    <x v="5"/>
    <x v="2"/>
    <n v="1977"/>
    <n v="2"/>
  </r>
  <r>
    <n v="123"/>
    <x v="86"/>
    <x v="3"/>
    <x v="8"/>
    <x v="1"/>
    <n v="1018"/>
    <n v="2"/>
  </r>
  <r>
    <n v="124"/>
    <x v="78"/>
    <x v="5"/>
    <x v="15"/>
    <x v="2"/>
    <n v="1658"/>
    <n v="2"/>
  </r>
  <r>
    <n v="125"/>
    <x v="75"/>
    <x v="2"/>
    <x v="29"/>
    <x v="4"/>
    <n v="833"/>
    <n v="5"/>
  </r>
  <r>
    <n v="126"/>
    <x v="87"/>
    <x v="2"/>
    <x v="20"/>
    <x v="0"/>
    <n v="718"/>
    <n v="5"/>
  </r>
  <r>
    <n v="127"/>
    <x v="88"/>
    <x v="2"/>
    <x v="2"/>
    <x v="0"/>
    <n v="515"/>
    <n v="3"/>
  </r>
  <r>
    <n v="128"/>
    <x v="62"/>
    <x v="4"/>
    <x v="23"/>
    <x v="4"/>
    <n v="259"/>
    <n v="3"/>
  </r>
  <r>
    <n v="129"/>
    <x v="89"/>
    <x v="2"/>
    <x v="29"/>
    <x v="2"/>
    <n v="660"/>
    <n v="4"/>
  </r>
  <r>
    <n v="130"/>
    <x v="90"/>
    <x v="3"/>
    <x v="34"/>
    <x v="3"/>
    <n v="31"/>
    <n v="2"/>
  </r>
  <r>
    <n v="131"/>
    <x v="91"/>
    <x v="1"/>
    <x v="15"/>
    <x v="4"/>
    <n v="1889"/>
    <n v="4"/>
  </r>
  <r>
    <n v="132"/>
    <x v="31"/>
    <x v="2"/>
    <x v="36"/>
    <x v="3"/>
    <n v="1163"/>
    <n v="1"/>
  </r>
  <r>
    <n v="133"/>
    <x v="27"/>
    <x v="5"/>
    <x v="8"/>
    <x v="0"/>
    <n v="1896"/>
    <n v="1"/>
  </r>
  <r>
    <n v="134"/>
    <x v="80"/>
    <x v="1"/>
    <x v="23"/>
    <x v="2"/>
    <n v="175"/>
    <n v="1"/>
  </r>
  <r>
    <n v="135"/>
    <x v="2"/>
    <x v="2"/>
    <x v="34"/>
    <x v="1"/>
    <n v="806"/>
    <n v="5"/>
  </r>
  <r>
    <n v="136"/>
    <x v="92"/>
    <x v="3"/>
    <x v="32"/>
    <x v="2"/>
    <n v="992"/>
    <n v="3"/>
  </r>
  <r>
    <n v="137"/>
    <x v="93"/>
    <x v="4"/>
    <x v="16"/>
    <x v="3"/>
    <n v="885"/>
    <n v="2"/>
  </r>
  <r>
    <n v="138"/>
    <x v="44"/>
    <x v="1"/>
    <x v="40"/>
    <x v="1"/>
    <n v="502"/>
    <n v="2"/>
  </r>
  <r>
    <n v="139"/>
    <x v="47"/>
    <x v="0"/>
    <x v="25"/>
    <x v="4"/>
    <n v="71"/>
    <n v="3"/>
  </r>
  <r>
    <n v="140"/>
    <x v="73"/>
    <x v="4"/>
    <x v="19"/>
    <x v="0"/>
    <n v="411"/>
    <n v="4"/>
  </r>
  <r>
    <n v="141"/>
    <x v="94"/>
    <x v="1"/>
    <x v="6"/>
    <x v="0"/>
    <n v="1343"/>
    <n v="2"/>
  </r>
  <r>
    <n v="142"/>
    <x v="95"/>
    <x v="1"/>
    <x v="31"/>
    <x v="0"/>
    <n v="1052"/>
    <n v="4"/>
  </r>
  <r>
    <n v="143"/>
    <x v="96"/>
    <x v="0"/>
    <x v="20"/>
    <x v="1"/>
    <n v="993"/>
    <n v="4"/>
  </r>
  <r>
    <n v="144"/>
    <x v="21"/>
    <x v="2"/>
    <x v="16"/>
    <x v="3"/>
    <n v="1404"/>
    <n v="3"/>
  </r>
  <r>
    <n v="145"/>
    <x v="70"/>
    <x v="4"/>
    <x v="36"/>
    <x v="1"/>
    <n v="436"/>
    <n v="1"/>
  </r>
  <r>
    <n v="146"/>
    <x v="5"/>
    <x v="4"/>
    <x v="7"/>
    <x v="3"/>
    <n v="771"/>
    <n v="2"/>
  </r>
  <r>
    <n v="147"/>
    <x v="60"/>
    <x v="5"/>
    <x v="33"/>
    <x v="0"/>
    <n v="503"/>
    <n v="5"/>
  </r>
  <r>
    <n v="148"/>
    <x v="97"/>
    <x v="1"/>
    <x v="11"/>
    <x v="1"/>
    <n v="1906"/>
    <n v="1"/>
  </r>
  <r>
    <n v="149"/>
    <x v="41"/>
    <x v="4"/>
    <x v="18"/>
    <x v="1"/>
    <n v="1213"/>
    <n v="3"/>
  </r>
  <r>
    <n v="150"/>
    <x v="44"/>
    <x v="2"/>
    <x v="9"/>
    <x v="0"/>
    <n v="1215"/>
    <n v="2"/>
  </r>
  <r>
    <n v="151"/>
    <x v="92"/>
    <x v="1"/>
    <x v="16"/>
    <x v="2"/>
    <n v="1186"/>
    <n v="1"/>
  </r>
  <r>
    <n v="152"/>
    <x v="82"/>
    <x v="0"/>
    <x v="26"/>
    <x v="1"/>
    <n v="1616"/>
    <n v="2"/>
  </r>
  <r>
    <n v="153"/>
    <x v="18"/>
    <x v="1"/>
    <x v="19"/>
    <x v="3"/>
    <n v="1614"/>
    <n v="3"/>
  </r>
  <r>
    <n v="154"/>
    <x v="98"/>
    <x v="5"/>
    <x v="14"/>
    <x v="1"/>
    <n v="744"/>
    <n v="5"/>
  </r>
  <r>
    <n v="155"/>
    <x v="60"/>
    <x v="1"/>
    <x v="35"/>
    <x v="2"/>
    <n v="1277"/>
    <n v="1"/>
  </r>
  <r>
    <n v="156"/>
    <x v="22"/>
    <x v="5"/>
    <x v="26"/>
    <x v="3"/>
    <n v="1520"/>
    <n v="3"/>
  </r>
  <r>
    <n v="157"/>
    <x v="99"/>
    <x v="1"/>
    <x v="12"/>
    <x v="3"/>
    <n v="254"/>
    <n v="2"/>
  </r>
  <r>
    <n v="158"/>
    <x v="100"/>
    <x v="0"/>
    <x v="25"/>
    <x v="4"/>
    <n v="253"/>
    <n v="3"/>
  </r>
  <r>
    <n v="159"/>
    <x v="90"/>
    <x v="3"/>
    <x v="1"/>
    <x v="4"/>
    <n v="1802"/>
    <n v="3"/>
  </r>
  <r>
    <n v="160"/>
    <x v="74"/>
    <x v="4"/>
    <x v="5"/>
    <x v="0"/>
    <n v="580"/>
    <n v="5"/>
  </r>
  <r>
    <n v="161"/>
    <x v="75"/>
    <x v="0"/>
    <x v="33"/>
    <x v="3"/>
    <n v="938"/>
    <n v="5"/>
  </r>
  <r>
    <n v="162"/>
    <x v="101"/>
    <x v="5"/>
    <x v="0"/>
    <x v="1"/>
    <n v="1390"/>
    <n v="4"/>
  </r>
  <r>
    <n v="163"/>
    <x v="102"/>
    <x v="2"/>
    <x v="30"/>
    <x v="1"/>
    <n v="1315"/>
    <n v="2"/>
  </r>
  <r>
    <n v="164"/>
    <x v="92"/>
    <x v="5"/>
    <x v="14"/>
    <x v="0"/>
    <n v="1670"/>
    <n v="3"/>
  </r>
  <r>
    <n v="165"/>
    <x v="103"/>
    <x v="5"/>
    <x v="35"/>
    <x v="3"/>
    <n v="1691"/>
    <n v="3"/>
  </r>
  <r>
    <n v="166"/>
    <x v="5"/>
    <x v="0"/>
    <x v="8"/>
    <x v="1"/>
    <n v="1313"/>
    <n v="3"/>
  </r>
  <r>
    <n v="167"/>
    <x v="104"/>
    <x v="3"/>
    <x v="33"/>
    <x v="1"/>
    <n v="789"/>
    <n v="4"/>
  </r>
  <r>
    <n v="168"/>
    <x v="56"/>
    <x v="5"/>
    <x v="31"/>
    <x v="0"/>
    <n v="135"/>
    <n v="5"/>
  </r>
  <r>
    <n v="169"/>
    <x v="105"/>
    <x v="1"/>
    <x v="37"/>
    <x v="2"/>
    <n v="1583"/>
    <n v="5"/>
  </r>
  <r>
    <n v="170"/>
    <x v="106"/>
    <x v="4"/>
    <x v="35"/>
    <x v="2"/>
    <n v="1857"/>
    <n v="1"/>
  </r>
  <r>
    <n v="171"/>
    <x v="5"/>
    <x v="0"/>
    <x v="7"/>
    <x v="1"/>
    <n v="1655"/>
    <n v="3"/>
  </r>
  <r>
    <n v="172"/>
    <x v="12"/>
    <x v="5"/>
    <x v="16"/>
    <x v="3"/>
    <n v="727"/>
    <n v="3"/>
  </r>
  <r>
    <n v="173"/>
    <x v="107"/>
    <x v="5"/>
    <x v="21"/>
    <x v="3"/>
    <n v="1637"/>
    <n v="3"/>
  </r>
  <r>
    <n v="174"/>
    <x v="47"/>
    <x v="4"/>
    <x v="0"/>
    <x v="1"/>
    <n v="456"/>
    <n v="5"/>
  </r>
  <r>
    <n v="175"/>
    <x v="108"/>
    <x v="4"/>
    <x v="12"/>
    <x v="3"/>
    <n v="1109"/>
    <n v="5"/>
  </r>
  <r>
    <n v="176"/>
    <x v="70"/>
    <x v="3"/>
    <x v="29"/>
    <x v="3"/>
    <n v="1593"/>
    <n v="4"/>
  </r>
  <r>
    <n v="177"/>
    <x v="26"/>
    <x v="5"/>
    <x v="17"/>
    <x v="3"/>
    <n v="686"/>
    <n v="1"/>
  </r>
  <r>
    <n v="178"/>
    <x v="102"/>
    <x v="2"/>
    <x v="9"/>
    <x v="0"/>
    <n v="155"/>
    <n v="4"/>
  </r>
  <r>
    <n v="179"/>
    <x v="109"/>
    <x v="1"/>
    <x v="37"/>
    <x v="2"/>
    <n v="686"/>
    <n v="2"/>
  </r>
  <r>
    <n v="180"/>
    <x v="66"/>
    <x v="1"/>
    <x v="10"/>
    <x v="2"/>
    <n v="450"/>
    <n v="1"/>
  </r>
  <r>
    <n v="181"/>
    <x v="49"/>
    <x v="0"/>
    <x v="24"/>
    <x v="3"/>
    <n v="478"/>
    <n v="4"/>
  </r>
  <r>
    <n v="182"/>
    <x v="110"/>
    <x v="2"/>
    <x v="6"/>
    <x v="3"/>
    <n v="939"/>
    <n v="5"/>
  </r>
  <r>
    <n v="183"/>
    <x v="77"/>
    <x v="5"/>
    <x v="30"/>
    <x v="2"/>
    <n v="1608"/>
    <n v="2"/>
  </r>
  <r>
    <n v="184"/>
    <x v="73"/>
    <x v="2"/>
    <x v="35"/>
    <x v="0"/>
    <n v="1791"/>
    <n v="2"/>
  </r>
  <r>
    <n v="185"/>
    <x v="111"/>
    <x v="4"/>
    <x v="5"/>
    <x v="3"/>
    <n v="371"/>
    <n v="2"/>
  </r>
  <r>
    <n v="186"/>
    <x v="112"/>
    <x v="3"/>
    <x v="30"/>
    <x v="3"/>
    <n v="1407"/>
    <n v="1"/>
  </r>
  <r>
    <n v="187"/>
    <x v="22"/>
    <x v="5"/>
    <x v="5"/>
    <x v="0"/>
    <n v="1909"/>
    <n v="4"/>
  </r>
  <r>
    <n v="188"/>
    <x v="89"/>
    <x v="4"/>
    <x v="32"/>
    <x v="4"/>
    <n v="1715"/>
    <n v="2"/>
  </r>
  <r>
    <n v="189"/>
    <x v="67"/>
    <x v="5"/>
    <x v="27"/>
    <x v="3"/>
    <n v="1145"/>
    <n v="2"/>
  </r>
  <r>
    <n v="190"/>
    <x v="113"/>
    <x v="5"/>
    <x v="10"/>
    <x v="3"/>
    <n v="925"/>
    <n v="3"/>
  </r>
  <r>
    <n v="191"/>
    <x v="114"/>
    <x v="3"/>
    <x v="2"/>
    <x v="0"/>
    <n v="547"/>
    <n v="5"/>
  </r>
  <r>
    <n v="192"/>
    <x v="115"/>
    <x v="1"/>
    <x v="28"/>
    <x v="4"/>
    <n v="1961"/>
    <n v="5"/>
  </r>
  <r>
    <n v="193"/>
    <x v="18"/>
    <x v="5"/>
    <x v="7"/>
    <x v="2"/>
    <n v="184"/>
    <n v="5"/>
  </r>
  <r>
    <n v="194"/>
    <x v="55"/>
    <x v="5"/>
    <x v="26"/>
    <x v="0"/>
    <n v="163"/>
    <n v="1"/>
  </r>
  <r>
    <n v="195"/>
    <x v="52"/>
    <x v="3"/>
    <x v="38"/>
    <x v="2"/>
    <n v="484"/>
    <n v="4"/>
  </r>
  <r>
    <n v="196"/>
    <x v="116"/>
    <x v="3"/>
    <x v="39"/>
    <x v="3"/>
    <n v="792"/>
    <n v="2"/>
  </r>
  <r>
    <n v="197"/>
    <x v="67"/>
    <x v="0"/>
    <x v="14"/>
    <x v="2"/>
    <n v="24"/>
    <n v="5"/>
  </r>
  <r>
    <n v="198"/>
    <x v="117"/>
    <x v="5"/>
    <x v="2"/>
    <x v="2"/>
    <n v="705"/>
    <n v="3"/>
  </r>
  <r>
    <n v="199"/>
    <x v="118"/>
    <x v="4"/>
    <x v="19"/>
    <x v="0"/>
    <n v="1288"/>
    <n v="1"/>
  </r>
  <r>
    <n v="200"/>
    <x v="119"/>
    <x v="1"/>
    <x v="11"/>
    <x v="4"/>
    <n v="956"/>
    <n v="2"/>
  </r>
  <r>
    <n v="201"/>
    <x v="92"/>
    <x v="2"/>
    <x v="15"/>
    <x v="2"/>
    <n v="1770"/>
    <n v="4"/>
  </r>
  <r>
    <n v="202"/>
    <x v="44"/>
    <x v="3"/>
    <x v="14"/>
    <x v="3"/>
    <n v="1449"/>
    <n v="4"/>
  </r>
  <r>
    <n v="203"/>
    <x v="120"/>
    <x v="0"/>
    <x v="16"/>
    <x v="4"/>
    <n v="1300"/>
    <n v="1"/>
  </r>
  <r>
    <n v="204"/>
    <x v="7"/>
    <x v="0"/>
    <x v="4"/>
    <x v="2"/>
    <n v="1909"/>
    <n v="1"/>
  </r>
  <r>
    <n v="205"/>
    <x v="56"/>
    <x v="3"/>
    <x v="14"/>
    <x v="2"/>
    <n v="1006"/>
    <n v="3"/>
  </r>
  <r>
    <n v="206"/>
    <x v="54"/>
    <x v="1"/>
    <x v="22"/>
    <x v="3"/>
    <n v="715"/>
    <n v="3"/>
  </r>
  <r>
    <n v="207"/>
    <x v="46"/>
    <x v="2"/>
    <x v="18"/>
    <x v="3"/>
    <n v="296"/>
    <n v="2"/>
  </r>
  <r>
    <n v="208"/>
    <x v="59"/>
    <x v="0"/>
    <x v="8"/>
    <x v="4"/>
    <n v="1079"/>
    <n v="2"/>
  </r>
  <r>
    <n v="209"/>
    <x v="30"/>
    <x v="2"/>
    <x v="38"/>
    <x v="4"/>
    <n v="222"/>
    <n v="5"/>
  </r>
  <r>
    <n v="210"/>
    <x v="71"/>
    <x v="0"/>
    <x v="12"/>
    <x v="4"/>
    <n v="1433"/>
    <n v="5"/>
  </r>
  <r>
    <n v="211"/>
    <x v="121"/>
    <x v="3"/>
    <x v="20"/>
    <x v="0"/>
    <n v="1052"/>
    <n v="3"/>
  </r>
  <r>
    <n v="212"/>
    <x v="122"/>
    <x v="0"/>
    <x v="4"/>
    <x v="3"/>
    <n v="1917"/>
    <n v="3"/>
  </r>
  <r>
    <n v="213"/>
    <x v="123"/>
    <x v="4"/>
    <x v="28"/>
    <x v="1"/>
    <n v="1973"/>
    <n v="1"/>
  </r>
  <r>
    <n v="214"/>
    <x v="8"/>
    <x v="4"/>
    <x v="31"/>
    <x v="0"/>
    <n v="10"/>
    <n v="1"/>
  </r>
  <r>
    <n v="215"/>
    <x v="43"/>
    <x v="4"/>
    <x v="7"/>
    <x v="2"/>
    <n v="328"/>
    <n v="1"/>
  </r>
  <r>
    <n v="216"/>
    <x v="43"/>
    <x v="5"/>
    <x v="14"/>
    <x v="0"/>
    <n v="1425"/>
    <n v="4"/>
  </r>
  <r>
    <n v="217"/>
    <x v="81"/>
    <x v="1"/>
    <x v="32"/>
    <x v="1"/>
    <n v="833"/>
    <n v="2"/>
  </r>
  <r>
    <n v="218"/>
    <x v="73"/>
    <x v="4"/>
    <x v="25"/>
    <x v="0"/>
    <n v="1656"/>
    <n v="5"/>
  </r>
  <r>
    <n v="219"/>
    <x v="95"/>
    <x v="2"/>
    <x v="28"/>
    <x v="4"/>
    <n v="1792"/>
    <n v="4"/>
  </r>
  <r>
    <n v="220"/>
    <x v="12"/>
    <x v="3"/>
    <x v="30"/>
    <x v="4"/>
    <n v="454"/>
    <n v="1"/>
  </r>
  <r>
    <n v="221"/>
    <x v="78"/>
    <x v="2"/>
    <x v="14"/>
    <x v="1"/>
    <n v="1337"/>
    <n v="2"/>
  </r>
  <r>
    <n v="222"/>
    <x v="124"/>
    <x v="3"/>
    <x v="32"/>
    <x v="2"/>
    <n v="986"/>
    <n v="4"/>
  </r>
  <r>
    <n v="223"/>
    <x v="111"/>
    <x v="1"/>
    <x v="35"/>
    <x v="0"/>
    <n v="348"/>
    <n v="2"/>
  </r>
  <r>
    <n v="224"/>
    <x v="125"/>
    <x v="4"/>
    <x v="22"/>
    <x v="3"/>
    <n v="582"/>
    <n v="3"/>
  </r>
  <r>
    <n v="225"/>
    <x v="57"/>
    <x v="3"/>
    <x v="10"/>
    <x v="2"/>
    <n v="634"/>
    <n v="2"/>
  </r>
  <r>
    <n v="226"/>
    <x v="68"/>
    <x v="2"/>
    <x v="6"/>
    <x v="3"/>
    <n v="282"/>
    <n v="3"/>
  </r>
  <r>
    <n v="227"/>
    <x v="86"/>
    <x v="1"/>
    <x v="4"/>
    <x v="2"/>
    <n v="481"/>
    <n v="4"/>
  </r>
  <r>
    <n v="228"/>
    <x v="97"/>
    <x v="2"/>
    <x v="17"/>
    <x v="4"/>
    <n v="1441"/>
    <n v="5"/>
  </r>
  <r>
    <n v="229"/>
    <x v="49"/>
    <x v="1"/>
    <x v="14"/>
    <x v="4"/>
    <n v="808"/>
    <n v="4"/>
  </r>
  <r>
    <n v="230"/>
    <x v="99"/>
    <x v="1"/>
    <x v="15"/>
    <x v="1"/>
    <n v="1874"/>
    <n v="5"/>
  </r>
  <r>
    <n v="231"/>
    <x v="39"/>
    <x v="4"/>
    <x v="10"/>
    <x v="0"/>
    <n v="965"/>
    <n v="1"/>
  </r>
  <r>
    <n v="232"/>
    <x v="50"/>
    <x v="4"/>
    <x v="3"/>
    <x v="3"/>
    <n v="93"/>
    <n v="1"/>
  </r>
  <r>
    <n v="233"/>
    <x v="65"/>
    <x v="2"/>
    <x v="22"/>
    <x v="4"/>
    <n v="1774"/>
    <n v="3"/>
  </r>
  <r>
    <n v="234"/>
    <x v="90"/>
    <x v="4"/>
    <x v="24"/>
    <x v="2"/>
    <n v="217"/>
    <n v="5"/>
  </r>
  <r>
    <n v="235"/>
    <x v="29"/>
    <x v="3"/>
    <x v="5"/>
    <x v="3"/>
    <n v="737"/>
    <n v="3"/>
  </r>
  <r>
    <n v="236"/>
    <x v="126"/>
    <x v="4"/>
    <x v="16"/>
    <x v="2"/>
    <n v="1154"/>
    <n v="1"/>
  </r>
  <r>
    <n v="237"/>
    <x v="117"/>
    <x v="3"/>
    <x v="40"/>
    <x v="1"/>
    <n v="891"/>
    <n v="3"/>
  </r>
  <r>
    <n v="238"/>
    <x v="8"/>
    <x v="0"/>
    <x v="0"/>
    <x v="0"/>
    <n v="1130"/>
    <n v="2"/>
  </r>
  <r>
    <n v="239"/>
    <x v="92"/>
    <x v="2"/>
    <x v="22"/>
    <x v="1"/>
    <n v="317"/>
    <n v="4"/>
  </r>
  <r>
    <n v="240"/>
    <x v="91"/>
    <x v="2"/>
    <x v="0"/>
    <x v="2"/>
    <n v="1663"/>
    <n v="5"/>
  </r>
  <r>
    <n v="241"/>
    <x v="23"/>
    <x v="5"/>
    <x v="5"/>
    <x v="4"/>
    <n v="107"/>
    <n v="1"/>
  </r>
  <r>
    <n v="242"/>
    <x v="90"/>
    <x v="5"/>
    <x v="34"/>
    <x v="4"/>
    <n v="1430"/>
    <n v="2"/>
  </r>
  <r>
    <n v="243"/>
    <x v="127"/>
    <x v="3"/>
    <x v="33"/>
    <x v="0"/>
    <n v="298"/>
    <n v="1"/>
  </r>
  <r>
    <n v="244"/>
    <x v="113"/>
    <x v="2"/>
    <x v="30"/>
    <x v="4"/>
    <n v="1557"/>
    <n v="3"/>
  </r>
  <r>
    <n v="245"/>
    <x v="126"/>
    <x v="0"/>
    <x v="13"/>
    <x v="4"/>
    <n v="477"/>
    <n v="3"/>
  </r>
  <r>
    <n v="246"/>
    <x v="76"/>
    <x v="3"/>
    <x v="0"/>
    <x v="3"/>
    <n v="1593"/>
    <n v="3"/>
  </r>
  <r>
    <n v="247"/>
    <x v="125"/>
    <x v="4"/>
    <x v="2"/>
    <x v="2"/>
    <n v="534"/>
    <n v="5"/>
  </r>
  <r>
    <n v="248"/>
    <x v="21"/>
    <x v="0"/>
    <x v="17"/>
    <x v="2"/>
    <n v="1615"/>
    <n v="5"/>
  </r>
  <r>
    <n v="249"/>
    <x v="115"/>
    <x v="4"/>
    <x v="4"/>
    <x v="2"/>
    <n v="416"/>
    <n v="3"/>
  </r>
  <r>
    <n v="250"/>
    <x v="115"/>
    <x v="3"/>
    <x v="15"/>
    <x v="4"/>
    <n v="201"/>
    <n v="4"/>
  </r>
  <r>
    <n v="251"/>
    <x v="103"/>
    <x v="5"/>
    <x v="33"/>
    <x v="4"/>
    <n v="95"/>
    <n v="3"/>
  </r>
  <r>
    <n v="252"/>
    <x v="128"/>
    <x v="4"/>
    <x v="20"/>
    <x v="1"/>
    <n v="1762"/>
    <n v="3"/>
  </r>
  <r>
    <n v="253"/>
    <x v="129"/>
    <x v="5"/>
    <x v="37"/>
    <x v="1"/>
    <n v="222"/>
    <n v="4"/>
  </r>
  <r>
    <n v="254"/>
    <x v="130"/>
    <x v="3"/>
    <x v="37"/>
    <x v="2"/>
    <n v="1701"/>
    <n v="3"/>
  </r>
  <r>
    <n v="255"/>
    <x v="120"/>
    <x v="3"/>
    <x v="11"/>
    <x v="3"/>
    <n v="1517"/>
    <n v="1"/>
  </r>
  <r>
    <n v="256"/>
    <x v="131"/>
    <x v="4"/>
    <x v="21"/>
    <x v="0"/>
    <n v="1596"/>
    <n v="1"/>
  </r>
  <r>
    <n v="257"/>
    <x v="132"/>
    <x v="5"/>
    <x v="38"/>
    <x v="4"/>
    <n v="1048"/>
    <n v="5"/>
  </r>
  <r>
    <n v="258"/>
    <x v="1"/>
    <x v="2"/>
    <x v="27"/>
    <x v="1"/>
    <n v="173"/>
    <n v="5"/>
  </r>
  <r>
    <n v="259"/>
    <x v="80"/>
    <x v="1"/>
    <x v="32"/>
    <x v="1"/>
    <n v="1960"/>
    <n v="4"/>
  </r>
  <r>
    <n v="260"/>
    <x v="133"/>
    <x v="5"/>
    <x v="5"/>
    <x v="0"/>
    <n v="910"/>
    <n v="2"/>
  </r>
  <r>
    <n v="261"/>
    <x v="29"/>
    <x v="4"/>
    <x v="13"/>
    <x v="4"/>
    <n v="830"/>
    <n v="5"/>
  </r>
  <r>
    <n v="262"/>
    <x v="16"/>
    <x v="5"/>
    <x v="25"/>
    <x v="2"/>
    <n v="1006"/>
    <n v="2"/>
  </r>
  <r>
    <n v="263"/>
    <x v="112"/>
    <x v="5"/>
    <x v="33"/>
    <x v="3"/>
    <n v="268"/>
    <n v="4"/>
  </r>
  <r>
    <n v="264"/>
    <x v="66"/>
    <x v="4"/>
    <x v="32"/>
    <x v="3"/>
    <n v="1160"/>
    <n v="5"/>
  </r>
  <r>
    <n v="265"/>
    <x v="17"/>
    <x v="3"/>
    <x v="13"/>
    <x v="3"/>
    <n v="1000"/>
    <n v="1"/>
  </r>
  <r>
    <n v="266"/>
    <x v="61"/>
    <x v="1"/>
    <x v="39"/>
    <x v="0"/>
    <n v="1733"/>
    <n v="5"/>
  </r>
  <r>
    <n v="267"/>
    <x v="104"/>
    <x v="5"/>
    <x v="14"/>
    <x v="0"/>
    <n v="892"/>
    <n v="4"/>
  </r>
  <r>
    <n v="268"/>
    <x v="75"/>
    <x v="3"/>
    <x v="26"/>
    <x v="4"/>
    <n v="425"/>
    <n v="2"/>
  </r>
  <r>
    <n v="269"/>
    <x v="114"/>
    <x v="3"/>
    <x v="11"/>
    <x v="4"/>
    <n v="262"/>
    <n v="3"/>
  </r>
  <r>
    <n v="270"/>
    <x v="11"/>
    <x v="4"/>
    <x v="3"/>
    <x v="4"/>
    <n v="1475"/>
    <n v="3"/>
  </r>
  <r>
    <n v="271"/>
    <x v="94"/>
    <x v="2"/>
    <x v="27"/>
    <x v="4"/>
    <n v="1483"/>
    <n v="2"/>
  </r>
  <r>
    <n v="272"/>
    <x v="134"/>
    <x v="1"/>
    <x v="8"/>
    <x v="0"/>
    <n v="1255"/>
    <n v="5"/>
  </r>
  <r>
    <n v="273"/>
    <x v="67"/>
    <x v="1"/>
    <x v="14"/>
    <x v="4"/>
    <n v="1687"/>
    <n v="2"/>
  </r>
  <r>
    <n v="274"/>
    <x v="67"/>
    <x v="5"/>
    <x v="20"/>
    <x v="2"/>
    <n v="792"/>
    <n v="5"/>
  </r>
  <r>
    <n v="275"/>
    <x v="104"/>
    <x v="5"/>
    <x v="38"/>
    <x v="3"/>
    <n v="1284"/>
    <n v="2"/>
  </r>
  <r>
    <n v="276"/>
    <x v="135"/>
    <x v="5"/>
    <x v="29"/>
    <x v="1"/>
    <n v="1007"/>
    <n v="3"/>
  </r>
  <r>
    <n v="277"/>
    <x v="75"/>
    <x v="4"/>
    <x v="39"/>
    <x v="4"/>
    <n v="1313"/>
    <n v="3"/>
  </r>
  <r>
    <n v="278"/>
    <x v="113"/>
    <x v="4"/>
    <x v="30"/>
    <x v="2"/>
    <n v="535"/>
    <n v="4"/>
  </r>
  <r>
    <n v="279"/>
    <x v="66"/>
    <x v="4"/>
    <x v="29"/>
    <x v="4"/>
    <n v="930"/>
    <n v="5"/>
  </r>
  <r>
    <n v="280"/>
    <x v="87"/>
    <x v="0"/>
    <x v="35"/>
    <x v="1"/>
    <n v="1008"/>
    <n v="3"/>
  </r>
  <r>
    <n v="281"/>
    <x v="99"/>
    <x v="2"/>
    <x v="40"/>
    <x v="4"/>
    <n v="840"/>
    <n v="1"/>
  </r>
  <r>
    <n v="282"/>
    <x v="24"/>
    <x v="3"/>
    <x v="9"/>
    <x v="4"/>
    <n v="58"/>
    <n v="5"/>
  </r>
  <r>
    <n v="283"/>
    <x v="66"/>
    <x v="0"/>
    <x v="18"/>
    <x v="0"/>
    <n v="652"/>
    <n v="5"/>
  </r>
  <r>
    <n v="284"/>
    <x v="131"/>
    <x v="1"/>
    <x v="24"/>
    <x v="4"/>
    <n v="834"/>
    <n v="2"/>
  </r>
  <r>
    <n v="285"/>
    <x v="136"/>
    <x v="3"/>
    <x v="31"/>
    <x v="0"/>
    <n v="1394"/>
    <n v="5"/>
  </r>
  <r>
    <n v="286"/>
    <x v="19"/>
    <x v="3"/>
    <x v="32"/>
    <x v="1"/>
    <n v="1809"/>
    <n v="2"/>
  </r>
  <r>
    <n v="287"/>
    <x v="132"/>
    <x v="2"/>
    <x v="38"/>
    <x v="1"/>
    <n v="1381"/>
    <n v="3"/>
  </r>
  <r>
    <n v="288"/>
    <x v="107"/>
    <x v="5"/>
    <x v="4"/>
    <x v="4"/>
    <n v="742"/>
    <n v="1"/>
  </r>
  <r>
    <n v="289"/>
    <x v="137"/>
    <x v="4"/>
    <x v="33"/>
    <x v="2"/>
    <n v="12"/>
    <n v="4"/>
  </r>
  <r>
    <n v="290"/>
    <x v="113"/>
    <x v="0"/>
    <x v="2"/>
    <x v="0"/>
    <n v="118"/>
    <n v="5"/>
  </r>
  <r>
    <n v="291"/>
    <x v="5"/>
    <x v="3"/>
    <x v="21"/>
    <x v="1"/>
    <n v="2000"/>
    <n v="4"/>
  </r>
  <r>
    <n v="292"/>
    <x v="54"/>
    <x v="2"/>
    <x v="31"/>
    <x v="4"/>
    <n v="1963"/>
    <n v="4"/>
  </r>
  <r>
    <n v="293"/>
    <x v="2"/>
    <x v="1"/>
    <x v="14"/>
    <x v="1"/>
    <n v="1583"/>
    <n v="4"/>
  </r>
  <r>
    <n v="294"/>
    <x v="123"/>
    <x v="0"/>
    <x v="2"/>
    <x v="2"/>
    <n v="1103"/>
    <n v="1"/>
  </r>
  <r>
    <n v="295"/>
    <x v="138"/>
    <x v="2"/>
    <x v="19"/>
    <x v="0"/>
    <n v="837"/>
    <n v="3"/>
  </r>
  <r>
    <n v="296"/>
    <x v="100"/>
    <x v="0"/>
    <x v="30"/>
    <x v="0"/>
    <n v="6"/>
    <n v="2"/>
  </r>
  <r>
    <n v="297"/>
    <x v="139"/>
    <x v="5"/>
    <x v="10"/>
    <x v="4"/>
    <n v="94"/>
    <n v="5"/>
  </r>
  <r>
    <n v="298"/>
    <x v="140"/>
    <x v="4"/>
    <x v="37"/>
    <x v="3"/>
    <n v="1206"/>
    <n v="1"/>
  </r>
  <r>
    <n v="299"/>
    <x v="62"/>
    <x v="5"/>
    <x v="30"/>
    <x v="4"/>
    <n v="1266"/>
    <n v="4"/>
  </r>
  <r>
    <n v="300"/>
    <x v="108"/>
    <x v="1"/>
    <x v="12"/>
    <x v="2"/>
    <n v="707"/>
    <n v="5"/>
  </r>
  <r>
    <n v="301"/>
    <x v="116"/>
    <x v="0"/>
    <x v="19"/>
    <x v="0"/>
    <n v="42"/>
    <n v="2"/>
  </r>
  <r>
    <n v="302"/>
    <x v="15"/>
    <x v="1"/>
    <x v="2"/>
    <x v="0"/>
    <n v="1560"/>
    <n v="5"/>
  </r>
  <r>
    <n v="303"/>
    <x v="141"/>
    <x v="4"/>
    <x v="36"/>
    <x v="2"/>
    <n v="1996"/>
    <n v="2"/>
  </r>
  <r>
    <n v="304"/>
    <x v="142"/>
    <x v="3"/>
    <x v="4"/>
    <x v="1"/>
    <n v="884"/>
    <n v="4"/>
  </r>
  <r>
    <n v="305"/>
    <x v="10"/>
    <x v="3"/>
    <x v="6"/>
    <x v="0"/>
    <n v="534"/>
    <n v="4"/>
  </r>
  <r>
    <n v="306"/>
    <x v="19"/>
    <x v="1"/>
    <x v="26"/>
    <x v="4"/>
    <n v="1370"/>
    <n v="2"/>
  </r>
  <r>
    <n v="307"/>
    <x v="51"/>
    <x v="1"/>
    <x v="8"/>
    <x v="0"/>
    <n v="331"/>
    <n v="4"/>
  </r>
  <r>
    <n v="308"/>
    <x v="9"/>
    <x v="1"/>
    <x v="2"/>
    <x v="2"/>
    <n v="878"/>
    <n v="1"/>
  </r>
  <r>
    <n v="309"/>
    <x v="143"/>
    <x v="3"/>
    <x v="2"/>
    <x v="0"/>
    <n v="1320"/>
    <n v="2"/>
  </r>
  <r>
    <n v="310"/>
    <x v="40"/>
    <x v="2"/>
    <x v="30"/>
    <x v="3"/>
    <n v="1889"/>
    <n v="5"/>
  </r>
  <r>
    <n v="311"/>
    <x v="107"/>
    <x v="4"/>
    <x v="17"/>
    <x v="4"/>
    <n v="1330"/>
    <n v="5"/>
  </r>
  <r>
    <n v="312"/>
    <x v="87"/>
    <x v="4"/>
    <x v="30"/>
    <x v="1"/>
    <n v="1515"/>
    <n v="3"/>
  </r>
  <r>
    <n v="313"/>
    <x v="33"/>
    <x v="3"/>
    <x v="28"/>
    <x v="2"/>
    <n v="363"/>
    <n v="4"/>
  </r>
  <r>
    <n v="314"/>
    <x v="144"/>
    <x v="2"/>
    <x v="7"/>
    <x v="2"/>
    <n v="1616"/>
    <n v="2"/>
  </r>
  <r>
    <n v="315"/>
    <x v="123"/>
    <x v="5"/>
    <x v="4"/>
    <x v="2"/>
    <n v="66"/>
    <n v="3"/>
  </r>
  <r>
    <n v="316"/>
    <x v="57"/>
    <x v="3"/>
    <x v="10"/>
    <x v="0"/>
    <n v="1451"/>
    <n v="2"/>
  </r>
  <r>
    <n v="317"/>
    <x v="103"/>
    <x v="1"/>
    <x v="37"/>
    <x v="1"/>
    <n v="922"/>
    <n v="1"/>
  </r>
  <r>
    <n v="318"/>
    <x v="127"/>
    <x v="2"/>
    <x v="32"/>
    <x v="2"/>
    <n v="777"/>
    <n v="4"/>
  </r>
  <r>
    <n v="319"/>
    <x v="145"/>
    <x v="2"/>
    <x v="5"/>
    <x v="0"/>
    <n v="1553"/>
    <n v="3"/>
  </r>
  <r>
    <n v="320"/>
    <x v="39"/>
    <x v="2"/>
    <x v="36"/>
    <x v="3"/>
    <n v="1602"/>
    <n v="4"/>
  </r>
  <r>
    <n v="321"/>
    <x v="53"/>
    <x v="0"/>
    <x v="7"/>
    <x v="2"/>
    <n v="1223"/>
    <n v="4"/>
  </r>
  <r>
    <n v="322"/>
    <x v="104"/>
    <x v="3"/>
    <x v="14"/>
    <x v="2"/>
    <n v="1410"/>
    <n v="1"/>
  </r>
  <r>
    <n v="323"/>
    <x v="146"/>
    <x v="3"/>
    <x v="17"/>
    <x v="1"/>
    <n v="452"/>
    <n v="4"/>
  </r>
  <r>
    <n v="324"/>
    <x v="147"/>
    <x v="4"/>
    <x v="39"/>
    <x v="1"/>
    <n v="242"/>
    <n v="1"/>
  </r>
  <r>
    <n v="325"/>
    <x v="52"/>
    <x v="0"/>
    <x v="0"/>
    <x v="3"/>
    <n v="1568"/>
    <n v="4"/>
  </r>
  <r>
    <n v="326"/>
    <x v="106"/>
    <x v="4"/>
    <x v="23"/>
    <x v="2"/>
    <n v="207"/>
    <n v="4"/>
  </r>
  <r>
    <n v="327"/>
    <x v="68"/>
    <x v="0"/>
    <x v="38"/>
    <x v="4"/>
    <n v="1912"/>
    <n v="2"/>
  </r>
  <r>
    <n v="328"/>
    <x v="148"/>
    <x v="0"/>
    <x v="11"/>
    <x v="0"/>
    <n v="771"/>
    <n v="5"/>
  </r>
  <r>
    <n v="329"/>
    <x v="118"/>
    <x v="5"/>
    <x v="14"/>
    <x v="2"/>
    <n v="97"/>
    <n v="2"/>
  </r>
  <r>
    <n v="330"/>
    <x v="38"/>
    <x v="3"/>
    <x v="39"/>
    <x v="0"/>
    <n v="1361"/>
    <n v="5"/>
  </r>
  <r>
    <n v="331"/>
    <x v="139"/>
    <x v="2"/>
    <x v="20"/>
    <x v="4"/>
    <n v="1986"/>
    <n v="4"/>
  </r>
  <r>
    <n v="332"/>
    <x v="108"/>
    <x v="1"/>
    <x v="15"/>
    <x v="0"/>
    <n v="1244"/>
    <n v="3"/>
  </r>
  <r>
    <n v="333"/>
    <x v="149"/>
    <x v="4"/>
    <x v="36"/>
    <x v="3"/>
    <n v="1319"/>
    <n v="1"/>
  </r>
  <r>
    <n v="334"/>
    <x v="150"/>
    <x v="5"/>
    <x v="9"/>
    <x v="2"/>
    <n v="1554"/>
    <n v="4"/>
  </r>
  <r>
    <n v="335"/>
    <x v="151"/>
    <x v="1"/>
    <x v="33"/>
    <x v="4"/>
    <n v="1472"/>
    <n v="4"/>
  </r>
  <r>
    <n v="336"/>
    <x v="10"/>
    <x v="1"/>
    <x v="5"/>
    <x v="3"/>
    <n v="220"/>
    <n v="5"/>
  </r>
  <r>
    <n v="337"/>
    <x v="152"/>
    <x v="4"/>
    <x v="32"/>
    <x v="4"/>
    <n v="397"/>
    <n v="2"/>
  </r>
  <r>
    <n v="338"/>
    <x v="79"/>
    <x v="5"/>
    <x v="23"/>
    <x v="4"/>
    <n v="844"/>
    <n v="5"/>
  </r>
  <r>
    <n v="339"/>
    <x v="148"/>
    <x v="4"/>
    <x v="25"/>
    <x v="4"/>
    <n v="1733"/>
    <n v="3"/>
  </r>
  <r>
    <n v="340"/>
    <x v="28"/>
    <x v="5"/>
    <x v="31"/>
    <x v="1"/>
    <n v="1937"/>
    <n v="1"/>
  </r>
  <r>
    <n v="341"/>
    <x v="41"/>
    <x v="3"/>
    <x v="10"/>
    <x v="4"/>
    <n v="591"/>
    <n v="3"/>
  </r>
  <r>
    <n v="342"/>
    <x v="85"/>
    <x v="2"/>
    <x v="1"/>
    <x v="0"/>
    <n v="1022"/>
    <n v="3"/>
  </r>
  <r>
    <n v="343"/>
    <x v="153"/>
    <x v="5"/>
    <x v="35"/>
    <x v="3"/>
    <n v="990"/>
    <n v="5"/>
  </r>
  <r>
    <n v="344"/>
    <x v="149"/>
    <x v="1"/>
    <x v="32"/>
    <x v="2"/>
    <n v="842"/>
    <n v="2"/>
  </r>
  <r>
    <n v="345"/>
    <x v="151"/>
    <x v="4"/>
    <x v="2"/>
    <x v="4"/>
    <n v="506"/>
    <n v="5"/>
  </r>
  <r>
    <n v="346"/>
    <x v="127"/>
    <x v="4"/>
    <x v="32"/>
    <x v="0"/>
    <n v="1170"/>
    <n v="3"/>
  </r>
  <r>
    <n v="347"/>
    <x v="12"/>
    <x v="3"/>
    <x v="28"/>
    <x v="2"/>
    <n v="460"/>
    <n v="4"/>
  </r>
  <r>
    <n v="348"/>
    <x v="154"/>
    <x v="2"/>
    <x v="6"/>
    <x v="2"/>
    <n v="1321"/>
    <n v="1"/>
  </r>
  <r>
    <n v="349"/>
    <x v="153"/>
    <x v="4"/>
    <x v="26"/>
    <x v="0"/>
    <n v="166"/>
    <n v="5"/>
  </r>
  <r>
    <n v="350"/>
    <x v="35"/>
    <x v="0"/>
    <x v="23"/>
    <x v="0"/>
    <n v="1115"/>
    <n v="1"/>
  </r>
  <r>
    <n v="351"/>
    <x v="76"/>
    <x v="1"/>
    <x v="32"/>
    <x v="0"/>
    <n v="1919"/>
    <n v="2"/>
  </r>
  <r>
    <n v="352"/>
    <x v="152"/>
    <x v="3"/>
    <x v="17"/>
    <x v="0"/>
    <n v="1514"/>
    <n v="3"/>
  </r>
  <r>
    <n v="353"/>
    <x v="31"/>
    <x v="4"/>
    <x v="17"/>
    <x v="3"/>
    <n v="3"/>
    <n v="2"/>
  </r>
  <r>
    <n v="354"/>
    <x v="155"/>
    <x v="1"/>
    <x v="19"/>
    <x v="4"/>
    <n v="445"/>
    <n v="2"/>
  </r>
  <r>
    <n v="355"/>
    <x v="91"/>
    <x v="3"/>
    <x v="18"/>
    <x v="2"/>
    <n v="1028"/>
    <n v="4"/>
  </r>
  <r>
    <n v="356"/>
    <x v="86"/>
    <x v="2"/>
    <x v="21"/>
    <x v="3"/>
    <n v="893"/>
    <n v="4"/>
  </r>
  <r>
    <n v="357"/>
    <x v="60"/>
    <x v="0"/>
    <x v="17"/>
    <x v="3"/>
    <n v="1421"/>
    <n v="1"/>
  </r>
  <r>
    <n v="358"/>
    <x v="90"/>
    <x v="3"/>
    <x v="19"/>
    <x v="4"/>
    <n v="1941"/>
    <n v="2"/>
  </r>
  <r>
    <n v="359"/>
    <x v="54"/>
    <x v="2"/>
    <x v="14"/>
    <x v="3"/>
    <n v="1537"/>
    <n v="5"/>
  </r>
  <r>
    <n v="360"/>
    <x v="23"/>
    <x v="4"/>
    <x v="21"/>
    <x v="1"/>
    <n v="1957"/>
    <n v="3"/>
  </r>
  <r>
    <n v="361"/>
    <x v="131"/>
    <x v="0"/>
    <x v="21"/>
    <x v="1"/>
    <n v="307"/>
    <n v="3"/>
  </r>
  <r>
    <n v="362"/>
    <x v="136"/>
    <x v="5"/>
    <x v="37"/>
    <x v="3"/>
    <n v="1128"/>
    <n v="3"/>
  </r>
  <r>
    <n v="363"/>
    <x v="130"/>
    <x v="5"/>
    <x v="6"/>
    <x v="0"/>
    <n v="849"/>
    <n v="2"/>
  </r>
  <r>
    <n v="364"/>
    <x v="92"/>
    <x v="5"/>
    <x v="35"/>
    <x v="3"/>
    <n v="1252"/>
    <n v="1"/>
  </r>
  <r>
    <n v="365"/>
    <x v="33"/>
    <x v="0"/>
    <x v="34"/>
    <x v="4"/>
    <n v="1965"/>
    <n v="4"/>
  </r>
  <r>
    <n v="366"/>
    <x v="156"/>
    <x v="3"/>
    <x v="9"/>
    <x v="3"/>
    <n v="667"/>
    <n v="5"/>
  </r>
  <r>
    <n v="367"/>
    <x v="124"/>
    <x v="5"/>
    <x v="23"/>
    <x v="1"/>
    <n v="653"/>
    <n v="3"/>
  </r>
  <r>
    <n v="368"/>
    <x v="92"/>
    <x v="1"/>
    <x v="36"/>
    <x v="0"/>
    <n v="1602"/>
    <n v="4"/>
  </r>
  <r>
    <n v="369"/>
    <x v="157"/>
    <x v="2"/>
    <x v="14"/>
    <x v="0"/>
    <n v="1609"/>
    <n v="2"/>
  </r>
  <r>
    <n v="370"/>
    <x v="141"/>
    <x v="2"/>
    <x v="21"/>
    <x v="4"/>
    <n v="1234"/>
    <n v="4"/>
  </r>
  <r>
    <n v="371"/>
    <x v="158"/>
    <x v="1"/>
    <x v="28"/>
    <x v="3"/>
    <n v="186"/>
    <n v="3"/>
  </r>
  <r>
    <n v="372"/>
    <x v="60"/>
    <x v="4"/>
    <x v="1"/>
    <x v="3"/>
    <n v="556"/>
    <n v="4"/>
  </r>
  <r>
    <n v="373"/>
    <x v="103"/>
    <x v="3"/>
    <x v="24"/>
    <x v="2"/>
    <n v="408"/>
    <n v="5"/>
  </r>
  <r>
    <n v="374"/>
    <x v="106"/>
    <x v="3"/>
    <x v="27"/>
    <x v="0"/>
    <n v="754"/>
    <n v="3"/>
  </r>
  <r>
    <n v="375"/>
    <x v="120"/>
    <x v="1"/>
    <x v="2"/>
    <x v="0"/>
    <n v="131"/>
    <n v="1"/>
  </r>
  <r>
    <n v="376"/>
    <x v="124"/>
    <x v="4"/>
    <x v="6"/>
    <x v="4"/>
    <n v="1494"/>
    <n v="5"/>
  </r>
  <r>
    <n v="377"/>
    <x v="102"/>
    <x v="3"/>
    <x v="2"/>
    <x v="2"/>
    <n v="1960"/>
    <n v="5"/>
  </r>
  <r>
    <n v="378"/>
    <x v="159"/>
    <x v="1"/>
    <x v="26"/>
    <x v="2"/>
    <n v="1586"/>
    <n v="4"/>
  </r>
  <r>
    <n v="379"/>
    <x v="101"/>
    <x v="2"/>
    <x v="4"/>
    <x v="3"/>
    <n v="255"/>
    <n v="1"/>
  </r>
  <r>
    <n v="380"/>
    <x v="57"/>
    <x v="5"/>
    <x v="19"/>
    <x v="4"/>
    <n v="1469"/>
    <n v="2"/>
  </r>
  <r>
    <n v="381"/>
    <x v="32"/>
    <x v="2"/>
    <x v="21"/>
    <x v="2"/>
    <n v="1321"/>
    <n v="4"/>
  </r>
  <r>
    <n v="382"/>
    <x v="160"/>
    <x v="1"/>
    <x v="12"/>
    <x v="4"/>
    <n v="735"/>
    <n v="2"/>
  </r>
  <r>
    <n v="383"/>
    <x v="156"/>
    <x v="4"/>
    <x v="9"/>
    <x v="2"/>
    <n v="153"/>
    <n v="3"/>
  </r>
  <r>
    <n v="384"/>
    <x v="158"/>
    <x v="0"/>
    <x v="1"/>
    <x v="4"/>
    <n v="1474"/>
    <n v="1"/>
  </r>
  <r>
    <n v="385"/>
    <x v="111"/>
    <x v="1"/>
    <x v="17"/>
    <x v="2"/>
    <n v="1108"/>
    <n v="2"/>
  </r>
  <r>
    <n v="386"/>
    <x v="29"/>
    <x v="4"/>
    <x v="32"/>
    <x v="3"/>
    <n v="1430"/>
    <n v="4"/>
  </r>
  <r>
    <n v="387"/>
    <x v="81"/>
    <x v="4"/>
    <x v="36"/>
    <x v="2"/>
    <n v="788"/>
    <n v="5"/>
  </r>
  <r>
    <n v="388"/>
    <x v="11"/>
    <x v="4"/>
    <x v="23"/>
    <x v="2"/>
    <n v="1362"/>
    <n v="3"/>
  </r>
  <r>
    <n v="389"/>
    <x v="91"/>
    <x v="0"/>
    <x v="27"/>
    <x v="1"/>
    <n v="744"/>
    <n v="3"/>
  </r>
  <r>
    <n v="390"/>
    <x v="89"/>
    <x v="4"/>
    <x v="15"/>
    <x v="1"/>
    <n v="1252"/>
    <n v="2"/>
  </r>
  <r>
    <n v="391"/>
    <x v="60"/>
    <x v="4"/>
    <x v="14"/>
    <x v="2"/>
    <n v="1378"/>
    <n v="3"/>
  </r>
  <r>
    <n v="392"/>
    <x v="101"/>
    <x v="3"/>
    <x v="32"/>
    <x v="1"/>
    <n v="192"/>
    <n v="5"/>
  </r>
  <r>
    <n v="393"/>
    <x v="138"/>
    <x v="5"/>
    <x v="19"/>
    <x v="2"/>
    <n v="1876"/>
    <n v="2"/>
  </r>
  <r>
    <n v="394"/>
    <x v="161"/>
    <x v="4"/>
    <x v="30"/>
    <x v="1"/>
    <n v="1640"/>
    <n v="1"/>
  </r>
  <r>
    <n v="395"/>
    <x v="77"/>
    <x v="0"/>
    <x v="2"/>
    <x v="0"/>
    <n v="848"/>
    <n v="4"/>
  </r>
  <r>
    <n v="396"/>
    <x v="71"/>
    <x v="3"/>
    <x v="15"/>
    <x v="1"/>
    <n v="692"/>
    <n v="1"/>
  </r>
  <r>
    <n v="397"/>
    <x v="69"/>
    <x v="5"/>
    <x v="29"/>
    <x v="1"/>
    <n v="549"/>
    <n v="1"/>
  </r>
  <r>
    <n v="398"/>
    <x v="2"/>
    <x v="4"/>
    <x v="3"/>
    <x v="2"/>
    <n v="1482"/>
    <n v="2"/>
  </r>
  <r>
    <n v="399"/>
    <x v="56"/>
    <x v="3"/>
    <x v="4"/>
    <x v="4"/>
    <n v="3"/>
    <n v="5"/>
  </r>
  <r>
    <n v="400"/>
    <x v="145"/>
    <x v="0"/>
    <x v="12"/>
    <x v="2"/>
    <n v="467"/>
    <n v="3"/>
  </r>
  <r>
    <n v="401"/>
    <x v="37"/>
    <x v="3"/>
    <x v="8"/>
    <x v="3"/>
    <n v="1746"/>
    <n v="3"/>
  </r>
  <r>
    <n v="402"/>
    <x v="73"/>
    <x v="5"/>
    <x v="38"/>
    <x v="3"/>
    <n v="681"/>
    <n v="4"/>
  </r>
  <r>
    <n v="403"/>
    <x v="97"/>
    <x v="0"/>
    <x v="3"/>
    <x v="4"/>
    <n v="136"/>
    <n v="3"/>
  </r>
  <r>
    <n v="404"/>
    <x v="58"/>
    <x v="4"/>
    <x v="27"/>
    <x v="1"/>
    <n v="1600"/>
    <n v="3"/>
  </r>
  <r>
    <n v="405"/>
    <x v="46"/>
    <x v="4"/>
    <x v="23"/>
    <x v="3"/>
    <n v="1825"/>
    <n v="5"/>
  </r>
  <r>
    <n v="406"/>
    <x v="135"/>
    <x v="0"/>
    <x v="12"/>
    <x v="3"/>
    <n v="957"/>
    <n v="1"/>
  </r>
  <r>
    <n v="407"/>
    <x v="157"/>
    <x v="3"/>
    <x v="14"/>
    <x v="0"/>
    <n v="1941"/>
    <n v="5"/>
  </r>
  <r>
    <n v="408"/>
    <x v="160"/>
    <x v="4"/>
    <x v="31"/>
    <x v="2"/>
    <n v="417"/>
    <n v="1"/>
  </r>
  <r>
    <n v="409"/>
    <x v="91"/>
    <x v="5"/>
    <x v="27"/>
    <x v="0"/>
    <n v="1839"/>
    <n v="4"/>
  </r>
  <r>
    <n v="410"/>
    <x v="15"/>
    <x v="1"/>
    <x v="34"/>
    <x v="4"/>
    <n v="1647"/>
    <n v="1"/>
  </r>
  <r>
    <n v="411"/>
    <x v="34"/>
    <x v="4"/>
    <x v="3"/>
    <x v="0"/>
    <n v="87"/>
    <n v="5"/>
  </r>
  <r>
    <n v="412"/>
    <x v="17"/>
    <x v="4"/>
    <x v="39"/>
    <x v="1"/>
    <n v="1123"/>
    <n v="2"/>
  </r>
  <r>
    <n v="413"/>
    <x v="140"/>
    <x v="2"/>
    <x v="25"/>
    <x v="0"/>
    <n v="1881"/>
    <n v="1"/>
  </r>
  <r>
    <n v="414"/>
    <x v="162"/>
    <x v="3"/>
    <x v="1"/>
    <x v="0"/>
    <n v="517"/>
    <n v="1"/>
  </r>
  <r>
    <n v="415"/>
    <x v="30"/>
    <x v="0"/>
    <x v="9"/>
    <x v="3"/>
    <n v="1662"/>
    <n v="3"/>
  </r>
  <r>
    <n v="416"/>
    <x v="55"/>
    <x v="0"/>
    <x v="15"/>
    <x v="0"/>
    <n v="540"/>
    <n v="4"/>
  </r>
  <r>
    <n v="417"/>
    <x v="133"/>
    <x v="1"/>
    <x v="30"/>
    <x v="1"/>
    <n v="207"/>
    <n v="1"/>
  </r>
  <r>
    <n v="418"/>
    <x v="109"/>
    <x v="0"/>
    <x v="0"/>
    <x v="3"/>
    <n v="879"/>
    <n v="2"/>
  </r>
  <r>
    <n v="419"/>
    <x v="76"/>
    <x v="4"/>
    <x v="26"/>
    <x v="0"/>
    <n v="1602"/>
    <n v="5"/>
  </r>
  <r>
    <n v="420"/>
    <x v="142"/>
    <x v="3"/>
    <x v="10"/>
    <x v="3"/>
    <n v="1061"/>
    <n v="1"/>
  </r>
  <r>
    <n v="421"/>
    <x v="1"/>
    <x v="3"/>
    <x v="4"/>
    <x v="4"/>
    <n v="569"/>
    <n v="1"/>
  </r>
  <r>
    <n v="422"/>
    <x v="83"/>
    <x v="1"/>
    <x v="18"/>
    <x v="0"/>
    <n v="1479"/>
    <n v="3"/>
  </r>
  <r>
    <n v="423"/>
    <x v="161"/>
    <x v="0"/>
    <x v="30"/>
    <x v="2"/>
    <n v="1940"/>
    <n v="5"/>
  </r>
  <r>
    <n v="424"/>
    <x v="123"/>
    <x v="4"/>
    <x v="28"/>
    <x v="3"/>
    <n v="1590"/>
    <n v="5"/>
  </r>
  <r>
    <n v="425"/>
    <x v="60"/>
    <x v="0"/>
    <x v="1"/>
    <x v="1"/>
    <n v="882"/>
    <n v="1"/>
  </r>
  <r>
    <n v="426"/>
    <x v="39"/>
    <x v="3"/>
    <x v="40"/>
    <x v="1"/>
    <n v="593"/>
    <n v="2"/>
  </r>
  <r>
    <n v="427"/>
    <x v="138"/>
    <x v="5"/>
    <x v="0"/>
    <x v="2"/>
    <n v="1853"/>
    <n v="1"/>
  </r>
  <r>
    <n v="428"/>
    <x v="146"/>
    <x v="4"/>
    <x v="4"/>
    <x v="0"/>
    <n v="1276"/>
    <n v="3"/>
  </r>
  <r>
    <n v="429"/>
    <x v="71"/>
    <x v="1"/>
    <x v="32"/>
    <x v="3"/>
    <n v="563"/>
    <n v="1"/>
  </r>
  <r>
    <n v="430"/>
    <x v="62"/>
    <x v="2"/>
    <x v="27"/>
    <x v="1"/>
    <n v="114"/>
    <n v="4"/>
  </r>
  <r>
    <n v="431"/>
    <x v="30"/>
    <x v="2"/>
    <x v="40"/>
    <x v="0"/>
    <n v="997"/>
    <n v="3"/>
  </r>
  <r>
    <n v="432"/>
    <x v="35"/>
    <x v="3"/>
    <x v="9"/>
    <x v="2"/>
    <n v="492"/>
    <n v="1"/>
  </r>
  <r>
    <n v="433"/>
    <x v="125"/>
    <x v="5"/>
    <x v="23"/>
    <x v="4"/>
    <n v="1722"/>
    <n v="3"/>
  </r>
  <r>
    <n v="434"/>
    <x v="52"/>
    <x v="3"/>
    <x v="15"/>
    <x v="1"/>
    <n v="1314"/>
    <n v="5"/>
  </r>
  <r>
    <n v="435"/>
    <x v="44"/>
    <x v="5"/>
    <x v="38"/>
    <x v="2"/>
    <n v="702"/>
    <n v="2"/>
  </r>
  <r>
    <n v="436"/>
    <x v="70"/>
    <x v="1"/>
    <x v="6"/>
    <x v="1"/>
    <n v="1090"/>
    <n v="2"/>
  </r>
  <r>
    <n v="437"/>
    <x v="88"/>
    <x v="2"/>
    <x v="9"/>
    <x v="3"/>
    <n v="1552"/>
    <n v="5"/>
  </r>
  <r>
    <n v="438"/>
    <x v="64"/>
    <x v="2"/>
    <x v="30"/>
    <x v="1"/>
    <n v="1087"/>
    <n v="4"/>
  </r>
  <r>
    <n v="439"/>
    <x v="86"/>
    <x v="3"/>
    <x v="10"/>
    <x v="2"/>
    <n v="665"/>
    <n v="4"/>
  </r>
  <r>
    <n v="440"/>
    <x v="89"/>
    <x v="2"/>
    <x v="16"/>
    <x v="4"/>
    <n v="1247"/>
    <n v="5"/>
  </r>
  <r>
    <n v="441"/>
    <x v="70"/>
    <x v="2"/>
    <x v="11"/>
    <x v="0"/>
    <n v="1265"/>
    <n v="5"/>
  </r>
  <r>
    <n v="442"/>
    <x v="11"/>
    <x v="4"/>
    <x v="25"/>
    <x v="4"/>
    <n v="828"/>
    <n v="3"/>
  </r>
  <r>
    <n v="443"/>
    <x v="78"/>
    <x v="4"/>
    <x v="31"/>
    <x v="4"/>
    <n v="1960"/>
    <n v="3"/>
  </r>
  <r>
    <n v="444"/>
    <x v="115"/>
    <x v="5"/>
    <x v="13"/>
    <x v="2"/>
    <n v="120"/>
    <n v="4"/>
  </r>
  <r>
    <n v="445"/>
    <x v="137"/>
    <x v="1"/>
    <x v="36"/>
    <x v="2"/>
    <n v="1951"/>
    <n v="3"/>
  </r>
  <r>
    <n v="446"/>
    <x v="159"/>
    <x v="2"/>
    <x v="1"/>
    <x v="2"/>
    <n v="756"/>
    <n v="2"/>
  </r>
  <r>
    <n v="447"/>
    <x v="163"/>
    <x v="3"/>
    <x v="27"/>
    <x v="1"/>
    <n v="178"/>
    <n v="5"/>
  </r>
  <r>
    <n v="448"/>
    <x v="25"/>
    <x v="1"/>
    <x v="18"/>
    <x v="2"/>
    <n v="912"/>
    <n v="4"/>
  </r>
  <r>
    <n v="449"/>
    <x v="164"/>
    <x v="2"/>
    <x v="14"/>
    <x v="2"/>
    <n v="216"/>
    <n v="1"/>
  </r>
  <r>
    <n v="450"/>
    <x v="150"/>
    <x v="2"/>
    <x v="15"/>
    <x v="1"/>
    <n v="647"/>
    <n v="2"/>
  </r>
  <r>
    <n v="451"/>
    <x v="7"/>
    <x v="1"/>
    <x v="18"/>
    <x v="1"/>
    <n v="1101"/>
    <n v="2"/>
  </r>
  <r>
    <n v="452"/>
    <x v="129"/>
    <x v="1"/>
    <x v="32"/>
    <x v="0"/>
    <n v="426"/>
    <n v="2"/>
  </r>
  <r>
    <n v="453"/>
    <x v="110"/>
    <x v="0"/>
    <x v="18"/>
    <x v="1"/>
    <n v="1476"/>
    <n v="1"/>
  </r>
  <r>
    <n v="454"/>
    <x v="61"/>
    <x v="3"/>
    <x v="38"/>
    <x v="1"/>
    <n v="1417"/>
    <n v="2"/>
  </r>
  <r>
    <n v="455"/>
    <x v="104"/>
    <x v="2"/>
    <x v="25"/>
    <x v="0"/>
    <n v="1715"/>
    <n v="2"/>
  </r>
  <r>
    <n v="456"/>
    <x v="95"/>
    <x v="1"/>
    <x v="9"/>
    <x v="1"/>
    <n v="1289"/>
    <n v="4"/>
  </r>
  <r>
    <n v="457"/>
    <x v="110"/>
    <x v="5"/>
    <x v="21"/>
    <x v="2"/>
    <n v="1427"/>
    <n v="5"/>
  </r>
  <r>
    <n v="458"/>
    <x v="87"/>
    <x v="5"/>
    <x v="19"/>
    <x v="3"/>
    <n v="445"/>
    <n v="5"/>
  </r>
  <r>
    <n v="459"/>
    <x v="111"/>
    <x v="3"/>
    <x v="8"/>
    <x v="0"/>
    <n v="1390"/>
    <n v="4"/>
  </r>
  <r>
    <n v="460"/>
    <x v="83"/>
    <x v="4"/>
    <x v="10"/>
    <x v="1"/>
    <n v="1897"/>
    <n v="3"/>
  </r>
  <r>
    <n v="461"/>
    <x v="142"/>
    <x v="0"/>
    <x v="24"/>
    <x v="0"/>
    <n v="713"/>
    <n v="5"/>
  </r>
  <r>
    <n v="462"/>
    <x v="136"/>
    <x v="0"/>
    <x v="28"/>
    <x v="3"/>
    <n v="1509"/>
    <n v="2"/>
  </r>
  <r>
    <n v="463"/>
    <x v="4"/>
    <x v="3"/>
    <x v="6"/>
    <x v="2"/>
    <n v="210"/>
    <n v="4"/>
  </r>
  <r>
    <n v="464"/>
    <x v="86"/>
    <x v="1"/>
    <x v="39"/>
    <x v="3"/>
    <n v="660"/>
    <n v="3"/>
  </r>
  <r>
    <n v="465"/>
    <x v="163"/>
    <x v="3"/>
    <x v="32"/>
    <x v="2"/>
    <n v="872"/>
    <n v="2"/>
  </r>
  <r>
    <n v="466"/>
    <x v="5"/>
    <x v="3"/>
    <x v="24"/>
    <x v="3"/>
    <n v="1225"/>
    <n v="5"/>
  </r>
  <r>
    <n v="467"/>
    <x v="39"/>
    <x v="4"/>
    <x v="6"/>
    <x v="3"/>
    <n v="1916"/>
    <n v="5"/>
  </r>
  <r>
    <n v="468"/>
    <x v="59"/>
    <x v="3"/>
    <x v="2"/>
    <x v="3"/>
    <n v="1173"/>
    <n v="2"/>
  </r>
  <r>
    <n v="469"/>
    <x v="8"/>
    <x v="2"/>
    <x v="36"/>
    <x v="0"/>
    <n v="297"/>
    <n v="3"/>
  </r>
  <r>
    <n v="470"/>
    <x v="165"/>
    <x v="1"/>
    <x v="23"/>
    <x v="0"/>
    <n v="1244"/>
    <n v="5"/>
  </r>
  <r>
    <n v="471"/>
    <x v="105"/>
    <x v="1"/>
    <x v="2"/>
    <x v="4"/>
    <n v="1099"/>
    <n v="4"/>
  </r>
  <r>
    <n v="472"/>
    <x v="166"/>
    <x v="4"/>
    <x v="33"/>
    <x v="4"/>
    <n v="1448"/>
    <n v="1"/>
  </r>
  <r>
    <n v="473"/>
    <x v="91"/>
    <x v="2"/>
    <x v="26"/>
    <x v="0"/>
    <n v="155"/>
    <n v="5"/>
  </r>
  <r>
    <n v="474"/>
    <x v="107"/>
    <x v="3"/>
    <x v="2"/>
    <x v="3"/>
    <n v="214"/>
    <n v="2"/>
  </r>
  <r>
    <n v="475"/>
    <x v="59"/>
    <x v="2"/>
    <x v="22"/>
    <x v="1"/>
    <n v="1956"/>
    <n v="1"/>
  </r>
  <r>
    <n v="476"/>
    <x v="57"/>
    <x v="3"/>
    <x v="24"/>
    <x v="2"/>
    <n v="1938"/>
    <n v="3"/>
  </r>
  <r>
    <n v="477"/>
    <x v="151"/>
    <x v="2"/>
    <x v="28"/>
    <x v="4"/>
    <n v="336"/>
    <n v="5"/>
  </r>
  <r>
    <n v="478"/>
    <x v="146"/>
    <x v="0"/>
    <x v="31"/>
    <x v="4"/>
    <n v="1467"/>
    <n v="1"/>
  </r>
  <r>
    <n v="479"/>
    <x v="88"/>
    <x v="5"/>
    <x v="10"/>
    <x v="3"/>
    <n v="308"/>
    <n v="5"/>
  </r>
  <r>
    <n v="480"/>
    <x v="26"/>
    <x v="2"/>
    <x v="7"/>
    <x v="0"/>
    <n v="1581"/>
    <n v="3"/>
  </r>
  <r>
    <n v="481"/>
    <x v="72"/>
    <x v="1"/>
    <x v="20"/>
    <x v="4"/>
    <n v="539"/>
    <n v="5"/>
  </r>
  <r>
    <n v="482"/>
    <x v="132"/>
    <x v="3"/>
    <x v="28"/>
    <x v="4"/>
    <n v="1847"/>
    <n v="1"/>
  </r>
  <r>
    <n v="483"/>
    <x v="122"/>
    <x v="5"/>
    <x v="3"/>
    <x v="2"/>
    <n v="495"/>
    <n v="3"/>
  </r>
  <r>
    <n v="484"/>
    <x v="74"/>
    <x v="5"/>
    <x v="9"/>
    <x v="3"/>
    <n v="369"/>
    <n v="5"/>
  </r>
  <r>
    <n v="485"/>
    <x v="31"/>
    <x v="4"/>
    <x v="16"/>
    <x v="1"/>
    <n v="1963"/>
    <n v="3"/>
  </r>
  <r>
    <n v="486"/>
    <x v="40"/>
    <x v="3"/>
    <x v="25"/>
    <x v="2"/>
    <n v="1334"/>
    <n v="3"/>
  </r>
  <r>
    <n v="487"/>
    <x v="56"/>
    <x v="3"/>
    <x v="7"/>
    <x v="3"/>
    <n v="886"/>
    <n v="2"/>
  </r>
  <r>
    <n v="488"/>
    <x v="142"/>
    <x v="1"/>
    <x v="22"/>
    <x v="0"/>
    <n v="689"/>
    <n v="3"/>
  </r>
  <r>
    <n v="489"/>
    <x v="155"/>
    <x v="1"/>
    <x v="12"/>
    <x v="2"/>
    <n v="1880"/>
    <n v="1"/>
  </r>
  <r>
    <n v="490"/>
    <x v="112"/>
    <x v="1"/>
    <x v="29"/>
    <x v="2"/>
    <n v="1357"/>
    <n v="4"/>
  </r>
  <r>
    <n v="491"/>
    <x v="117"/>
    <x v="2"/>
    <x v="38"/>
    <x v="0"/>
    <n v="1007"/>
    <n v="5"/>
  </r>
  <r>
    <n v="492"/>
    <x v="150"/>
    <x v="2"/>
    <x v="37"/>
    <x v="2"/>
    <n v="1126"/>
    <n v="3"/>
  </r>
  <r>
    <n v="493"/>
    <x v="117"/>
    <x v="3"/>
    <x v="17"/>
    <x v="4"/>
    <n v="1779"/>
    <n v="1"/>
  </r>
  <r>
    <n v="494"/>
    <x v="78"/>
    <x v="3"/>
    <x v="36"/>
    <x v="4"/>
    <n v="668"/>
    <n v="1"/>
  </r>
  <r>
    <n v="495"/>
    <x v="119"/>
    <x v="2"/>
    <x v="18"/>
    <x v="1"/>
    <n v="204"/>
    <n v="1"/>
  </r>
  <r>
    <n v="496"/>
    <x v="63"/>
    <x v="5"/>
    <x v="10"/>
    <x v="2"/>
    <n v="1517"/>
    <n v="5"/>
  </r>
  <r>
    <n v="497"/>
    <x v="160"/>
    <x v="5"/>
    <x v="14"/>
    <x v="1"/>
    <n v="840"/>
    <n v="1"/>
  </r>
  <r>
    <n v="498"/>
    <x v="60"/>
    <x v="1"/>
    <x v="26"/>
    <x v="1"/>
    <n v="1724"/>
    <n v="1"/>
  </r>
  <r>
    <n v="499"/>
    <x v="167"/>
    <x v="3"/>
    <x v="27"/>
    <x v="1"/>
    <n v="951"/>
    <n v="3"/>
  </r>
  <r>
    <n v="500"/>
    <x v="168"/>
    <x v="4"/>
    <x v="18"/>
    <x v="3"/>
    <n v="1892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4-03-21T00:00:00"/>
    <s v="Neri"/>
    <s v="Piacenza"/>
    <x v="0"/>
    <n v="360"/>
    <n v="3"/>
    <s v="PC"/>
    <x v="0"/>
  </r>
  <r>
    <n v="2"/>
    <d v="2014-03-16T00:00:00"/>
    <s v="Bianchi"/>
    <s v="Pistoia"/>
    <x v="0"/>
    <n v="1496"/>
    <n v="5"/>
    <s v="PT"/>
    <x v="1"/>
  </r>
  <r>
    <n v="3"/>
    <d v="2014-02-24T00:00:00"/>
    <s v="Bianchi"/>
    <s v="Verbano-Cusio-Ossola"/>
    <x v="1"/>
    <n v="1342"/>
    <n v="4"/>
    <s v="VB"/>
    <x v="2"/>
  </r>
  <r>
    <n v="4"/>
    <d v="2014-06-20T00:00:00"/>
    <s v="Azzurri"/>
    <s v="Ravenna"/>
    <x v="2"/>
    <n v="972"/>
    <n v="1"/>
    <s v="RA"/>
    <x v="0"/>
  </r>
  <r>
    <n v="5"/>
    <d v="2014-01-24T00:00:00"/>
    <s v="Bianchi"/>
    <s v="Pisa"/>
    <x v="1"/>
    <n v="348"/>
    <n v="2"/>
    <s v="PI"/>
    <x v="1"/>
  </r>
  <r>
    <n v="6"/>
    <d v="2014-03-03T00:00:00"/>
    <s v="Bianchi"/>
    <s v="Vercelli"/>
    <x v="3"/>
    <n v="31"/>
    <n v="1"/>
    <s v="VC"/>
    <x v="2"/>
  </r>
  <r>
    <n v="7"/>
    <d v="2014-04-09T00:00:00"/>
    <s v="Bianchi"/>
    <s v="Sassari"/>
    <x v="2"/>
    <n v="1087"/>
    <n v="4"/>
    <s v="SS"/>
    <x v="3"/>
  </r>
  <r>
    <n v="8"/>
    <d v="2014-04-13T00:00:00"/>
    <s v="Azzurri"/>
    <s v="Sassari"/>
    <x v="1"/>
    <n v="760"/>
    <n v="2"/>
    <s v="SS"/>
    <x v="3"/>
  </r>
  <r>
    <n v="9"/>
    <d v="2014-04-25T00:00:00"/>
    <s v="Azzurri"/>
    <s v="Pistoia"/>
    <x v="1"/>
    <n v="10"/>
    <n v="5"/>
    <s v="PT"/>
    <x v="1"/>
  </r>
  <r>
    <n v="10"/>
    <d v="2014-03-24T00:00:00"/>
    <s v="Azzurri"/>
    <s v="Trieste"/>
    <x v="0"/>
    <n v="357"/>
    <n v="2"/>
    <s v="TS"/>
    <x v="4"/>
  </r>
  <r>
    <n v="11"/>
    <d v="2014-05-25T00:00:00"/>
    <s v="Azzurri"/>
    <s v="Sassari"/>
    <x v="1"/>
    <n v="19"/>
    <n v="1"/>
    <s v="SS"/>
    <x v="3"/>
  </r>
  <r>
    <n v="12"/>
    <d v="2014-05-15T00:00:00"/>
    <s v="Rossi"/>
    <s v="Rimini"/>
    <x v="3"/>
    <n v="20"/>
    <n v="1"/>
    <s v="RN"/>
    <x v="0"/>
  </r>
  <r>
    <n v="13"/>
    <d v="2014-05-18T00:00:00"/>
    <s v="Azzurri"/>
    <s v="Siena"/>
    <x v="0"/>
    <n v="604"/>
    <n v="1"/>
    <s v="SI"/>
    <x v="1"/>
  </r>
  <r>
    <n v="14"/>
    <d v="2014-01-02T00:00:00"/>
    <s v="Verdi"/>
    <s v="Potenza"/>
    <x v="4"/>
    <n v="856"/>
    <n v="3"/>
    <s v="PZ"/>
    <x v="5"/>
  </r>
  <r>
    <n v="15"/>
    <d v="2014-03-14T00:00:00"/>
    <s v="Bianchi"/>
    <s v="Reggio nell'Emilia"/>
    <x v="4"/>
    <n v="833"/>
    <n v="3"/>
    <s v="RE"/>
    <x v="0"/>
  </r>
  <r>
    <n v="16"/>
    <d v="2014-02-05T00:00:00"/>
    <s v="Verdi"/>
    <s v="Treviso"/>
    <x v="2"/>
    <n v="1782"/>
    <n v="2"/>
    <s v="TV"/>
    <x v="6"/>
  </r>
  <r>
    <n v="17"/>
    <d v="2014-05-21T00:00:00"/>
    <s v="Bianchi"/>
    <s v="Pavia"/>
    <x v="4"/>
    <n v="1428"/>
    <n v="5"/>
    <s v="PV"/>
    <x v="7"/>
  </r>
  <r>
    <n v="18"/>
    <d v="2014-03-22T00:00:00"/>
    <s v="Bianchi"/>
    <s v="Savona"/>
    <x v="1"/>
    <n v="1677"/>
    <n v="5"/>
    <s v="SV"/>
    <x v="8"/>
  </r>
  <r>
    <n v="19"/>
    <d v="2014-04-05T00:00:00"/>
    <s v="Gialli"/>
    <s v="Rimini"/>
    <x v="2"/>
    <n v="1514"/>
    <n v="2"/>
    <s v="RN"/>
    <x v="0"/>
  </r>
  <r>
    <n v="20"/>
    <d v="2014-04-11T00:00:00"/>
    <s v="Rossi"/>
    <s v="Venezia"/>
    <x v="4"/>
    <n v="459"/>
    <n v="3"/>
    <s v="VE"/>
    <x v="6"/>
  </r>
  <r>
    <n v="21"/>
    <d v="2014-01-03T00:00:00"/>
    <s v="Verdi"/>
    <s v="Vercelli"/>
    <x v="3"/>
    <n v="344"/>
    <n v="2"/>
    <s v="VC"/>
    <x v="2"/>
  </r>
  <r>
    <n v="22"/>
    <d v="2014-06-26T00:00:00"/>
    <s v="Neri"/>
    <s v="Verona"/>
    <x v="4"/>
    <n v="10"/>
    <n v="4"/>
    <s v="VR"/>
    <x v="6"/>
  </r>
  <r>
    <n v="23"/>
    <d v="2014-05-22T00:00:00"/>
    <s v="Rossi"/>
    <s v="Rovigo"/>
    <x v="1"/>
    <n v="1582"/>
    <n v="3"/>
    <s v="RO"/>
    <x v="6"/>
  </r>
  <r>
    <n v="24"/>
    <d v="2014-02-24T00:00:00"/>
    <s v="Azzurri"/>
    <s v="Trapani"/>
    <x v="4"/>
    <n v="1072"/>
    <n v="5"/>
    <s v="TP"/>
    <x v="9"/>
  </r>
  <r>
    <n v="25"/>
    <d v="2014-04-11T00:00:00"/>
    <s v="Rossi"/>
    <s v="Sondrio"/>
    <x v="4"/>
    <n v="1793"/>
    <n v="5"/>
    <s v="SO"/>
    <x v="7"/>
  </r>
  <r>
    <n v="26"/>
    <d v="2014-01-30T00:00:00"/>
    <s v="Neri"/>
    <s v="Rimini"/>
    <x v="3"/>
    <n v="1039"/>
    <n v="1"/>
    <s v="RN"/>
    <x v="0"/>
  </r>
  <r>
    <n v="27"/>
    <d v="2014-06-11T00:00:00"/>
    <s v="Neri"/>
    <s v="Vicenza"/>
    <x v="2"/>
    <n v="1114"/>
    <n v="5"/>
    <s v="VI"/>
    <x v="6"/>
  </r>
  <r>
    <n v="28"/>
    <d v="2014-03-30T00:00:00"/>
    <s v="Azzurri"/>
    <s v="Pistoia"/>
    <x v="3"/>
    <n v="643"/>
    <n v="1"/>
    <s v="PT"/>
    <x v="1"/>
  </r>
  <r>
    <n v="29"/>
    <d v="2014-05-27T00:00:00"/>
    <s v="Gialli"/>
    <s v="Reggio nell'Emilia"/>
    <x v="3"/>
    <n v="328"/>
    <n v="4"/>
    <s v="RE"/>
    <x v="0"/>
  </r>
  <r>
    <n v="30"/>
    <d v="2014-06-08T00:00:00"/>
    <s v="Bianchi"/>
    <s v="Pesaro e Urbino"/>
    <x v="2"/>
    <n v="95"/>
    <n v="3"/>
    <s v="PS"/>
    <x v="10"/>
  </r>
  <r>
    <n v="31"/>
    <d v="2014-04-04T00:00:00"/>
    <s v="Bianchi"/>
    <s v="Treviso"/>
    <x v="0"/>
    <n v="270"/>
    <n v="5"/>
    <s v="TV"/>
    <x v="6"/>
  </r>
  <r>
    <n v="32"/>
    <d v="2014-05-07T00:00:00"/>
    <s v="Neri"/>
    <s v="Sassari"/>
    <x v="2"/>
    <n v="1640"/>
    <n v="5"/>
    <s v="SS"/>
    <x v="3"/>
  </r>
  <r>
    <n v="33"/>
    <d v="2014-01-23T00:00:00"/>
    <s v="Gialli"/>
    <s v="Trento"/>
    <x v="3"/>
    <n v="759"/>
    <n v="2"/>
    <s v="TN"/>
    <x v="11"/>
  </r>
  <r>
    <n v="34"/>
    <d v="2014-05-24T00:00:00"/>
    <s v="Azzurri"/>
    <s v="Trapani"/>
    <x v="1"/>
    <n v="1288"/>
    <n v="1"/>
    <s v="TP"/>
    <x v="9"/>
  </r>
  <r>
    <n v="35"/>
    <d v="2014-03-31T00:00:00"/>
    <s v="Azzurri"/>
    <s v="Viterbo"/>
    <x v="0"/>
    <n v="1857"/>
    <n v="3"/>
    <s v="VT"/>
    <x v="12"/>
  </r>
  <r>
    <n v="36"/>
    <d v="2014-05-06T00:00:00"/>
    <s v="Gialli"/>
    <s v="Torino"/>
    <x v="4"/>
    <n v="1558"/>
    <n v="3"/>
    <s v="TO"/>
    <x v="2"/>
  </r>
  <r>
    <n v="37"/>
    <d v="2014-03-13T00:00:00"/>
    <s v="Gialli"/>
    <s v="Potenza"/>
    <x v="4"/>
    <n v="1879"/>
    <n v="3"/>
    <s v="PZ"/>
    <x v="5"/>
  </r>
  <r>
    <n v="38"/>
    <d v="2014-05-12T00:00:00"/>
    <s v="Neri"/>
    <s v="Salerno"/>
    <x v="1"/>
    <n v="155"/>
    <n v="1"/>
    <s v="SA"/>
    <x v="13"/>
  </r>
  <r>
    <n v="39"/>
    <d v="2014-03-19T00:00:00"/>
    <s v="Rossi"/>
    <s v="Sassari"/>
    <x v="2"/>
    <n v="1361"/>
    <n v="3"/>
    <s v="SS"/>
    <x v="3"/>
  </r>
  <r>
    <n v="40"/>
    <d v="2014-06-21T00:00:00"/>
    <s v="Neri"/>
    <s v="Vicenza"/>
    <x v="0"/>
    <n v="735"/>
    <n v="5"/>
    <s v="VI"/>
    <x v="6"/>
  </r>
  <r>
    <n v="41"/>
    <d v="2014-05-18T00:00:00"/>
    <s v="Rossi"/>
    <s v="Pisa"/>
    <x v="3"/>
    <n v="1916"/>
    <n v="3"/>
    <s v="PI"/>
    <x v="1"/>
  </r>
  <r>
    <n v="42"/>
    <d v="2014-03-18T00:00:00"/>
    <s v="Bianchi"/>
    <s v="Vicenza"/>
    <x v="0"/>
    <n v="1747"/>
    <n v="5"/>
    <s v="VI"/>
    <x v="6"/>
  </r>
  <r>
    <n v="43"/>
    <d v="2014-01-21T00:00:00"/>
    <s v="Rossi"/>
    <s v="Ragusa"/>
    <x v="4"/>
    <n v="1313"/>
    <n v="4"/>
    <s v="RG"/>
    <x v="9"/>
  </r>
  <r>
    <n v="44"/>
    <d v="2014-03-14T00:00:00"/>
    <s v="Neri"/>
    <s v="Savona"/>
    <x v="0"/>
    <n v="1260"/>
    <n v="4"/>
    <s v="SV"/>
    <x v="8"/>
  </r>
  <r>
    <n v="45"/>
    <d v="2014-05-28T00:00:00"/>
    <s v="Gialli"/>
    <s v="Reggio nell'Emilia"/>
    <x v="3"/>
    <n v="1484"/>
    <n v="2"/>
    <s v="RE"/>
    <x v="0"/>
  </r>
  <r>
    <n v="46"/>
    <d v="2014-04-10T00:00:00"/>
    <s v="Gialli"/>
    <s v="Potenza"/>
    <x v="2"/>
    <n v="1887"/>
    <n v="5"/>
    <s v="PZ"/>
    <x v="5"/>
  </r>
  <r>
    <n v="47"/>
    <d v="2014-04-04T00:00:00"/>
    <s v="Azzurri"/>
    <s v="Vibo Valentia"/>
    <x v="0"/>
    <n v="1918"/>
    <n v="3"/>
    <s v="VV"/>
    <x v="14"/>
  </r>
  <r>
    <n v="48"/>
    <d v="2014-06-08T00:00:00"/>
    <s v="Gialli"/>
    <s v="Verbano-Cusio-Ossola"/>
    <x v="4"/>
    <n v="934"/>
    <n v="2"/>
    <s v="VB"/>
    <x v="2"/>
  </r>
  <r>
    <n v="49"/>
    <d v="2014-03-01T00:00:00"/>
    <s v="Verdi"/>
    <s v="Venezia"/>
    <x v="3"/>
    <n v="503"/>
    <n v="5"/>
    <s v="VE"/>
    <x v="6"/>
  </r>
  <r>
    <n v="50"/>
    <d v="2014-02-24T00:00:00"/>
    <s v="Rossi"/>
    <s v="Viterbo"/>
    <x v="0"/>
    <n v="590"/>
    <n v="4"/>
    <s v="VT"/>
    <x v="12"/>
  </r>
  <r>
    <n v="51"/>
    <d v="2014-04-21T00:00:00"/>
    <s v="Neri"/>
    <s v="Siena"/>
    <x v="2"/>
    <n v="1297"/>
    <n v="1"/>
    <s v="SI"/>
    <x v="1"/>
  </r>
  <r>
    <n v="52"/>
    <d v="2014-04-13T00:00:00"/>
    <s v="Rossi"/>
    <s v="Terni"/>
    <x v="3"/>
    <n v="67"/>
    <n v="2"/>
    <s v="TR"/>
    <x v="15"/>
  </r>
  <r>
    <n v="53"/>
    <d v="2014-02-11T00:00:00"/>
    <s v="Neri"/>
    <s v="Prato"/>
    <x v="0"/>
    <n v="1152"/>
    <n v="4"/>
    <s v="PO"/>
    <x v="1"/>
  </r>
  <r>
    <n v="54"/>
    <d v="2014-01-29T00:00:00"/>
    <s v="Verdi"/>
    <s v="Pavia"/>
    <x v="3"/>
    <n v="401"/>
    <n v="2"/>
    <s v="PV"/>
    <x v="7"/>
  </r>
  <r>
    <n v="55"/>
    <d v="2014-03-23T00:00:00"/>
    <s v="Rossi"/>
    <s v="Reggio di Calabria"/>
    <x v="0"/>
    <n v="596"/>
    <n v="3"/>
    <s v="RC"/>
    <x v="14"/>
  </r>
  <r>
    <n v="56"/>
    <d v="2014-06-06T00:00:00"/>
    <s v="Azzurri"/>
    <s v="Prato"/>
    <x v="1"/>
    <n v="1724"/>
    <n v="4"/>
    <s v="PO"/>
    <x v="1"/>
  </r>
  <r>
    <n v="57"/>
    <d v="2014-01-04T00:00:00"/>
    <s v="Gialli"/>
    <s v="Rimini"/>
    <x v="1"/>
    <n v="721"/>
    <n v="3"/>
    <s v="RN"/>
    <x v="0"/>
  </r>
  <r>
    <n v="58"/>
    <d v="2014-06-15T00:00:00"/>
    <s v="Bianchi"/>
    <s v="Piacenza"/>
    <x v="2"/>
    <n v="939"/>
    <n v="3"/>
    <s v="PC"/>
    <x v="0"/>
  </r>
  <r>
    <n v="59"/>
    <d v="2014-01-18T00:00:00"/>
    <s v="Rossi"/>
    <s v="Vercelli"/>
    <x v="4"/>
    <n v="443"/>
    <n v="5"/>
    <s v="VC"/>
    <x v="2"/>
  </r>
  <r>
    <n v="60"/>
    <d v="2014-02-01T00:00:00"/>
    <s v="Bianchi"/>
    <s v="Reggio di Calabria"/>
    <x v="4"/>
    <n v="986"/>
    <n v="5"/>
    <s v="RC"/>
    <x v="14"/>
  </r>
  <r>
    <n v="61"/>
    <d v="2014-04-15T00:00:00"/>
    <s v="Verdi"/>
    <s v="Reggio nell'Emilia"/>
    <x v="3"/>
    <n v="90"/>
    <n v="1"/>
    <s v="RE"/>
    <x v="0"/>
  </r>
  <r>
    <n v="62"/>
    <d v="2014-06-11T00:00:00"/>
    <s v="Neri"/>
    <s v="Viterbo"/>
    <x v="3"/>
    <n v="32"/>
    <n v="5"/>
    <s v="VT"/>
    <x v="12"/>
  </r>
  <r>
    <n v="63"/>
    <d v="2014-04-16T00:00:00"/>
    <s v="Neri"/>
    <s v="Treviso"/>
    <x v="4"/>
    <n v="968"/>
    <n v="1"/>
    <s v="TV"/>
    <x v="6"/>
  </r>
  <r>
    <n v="64"/>
    <d v="2014-02-04T00:00:00"/>
    <s v="Azzurri"/>
    <s v="Sondrio"/>
    <x v="2"/>
    <n v="772"/>
    <n v="2"/>
    <s v="SO"/>
    <x v="7"/>
  </r>
  <r>
    <n v="65"/>
    <d v="2014-03-26T00:00:00"/>
    <s v="Gialli"/>
    <s v="Trapani"/>
    <x v="1"/>
    <n v="1838"/>
    <n v="3"/>
    <s v="TP"/>
    <x v="9"/>
  </r>
  <r>
    <n v="66"/>
    <d v="2014-06-26T00:00:00"/>
    <s v="Bianchi"/>
    <s v="Sondrio"/>
    <x v="4"/>
    <n v="191"/>
    <n v="1"/>
    <s v="SO"/>
    <x v="7"/>
  </r>
  <r>
    <n v="67"/>
    <d v="2014-03-02T00:00:00"/>
    <s v="Neri"/>
    <s v="Verbano-Cusio-Ossola"/>
    <x v="2"/>
    <n v="1334"/>
    <n v="1"/>
    <s v="VB"/>
    <x v="2"/>
  </r>
  <r>
    <n v="68"/>
    <d v="2014-01-20T00:00:00"/>
    <s v="Rossi"/>
    <s v="Torino"/>
    <x v="1"/>
    <n v="1707"/>
    <n v="4"/>
    <s v="TO"/>
    <x v="2"/>
  </r>
  <r>
    <n v="69"/>
    <d v="2014-01-02T00:00:00"/>
    <s v="Rossi"/>
    <s v="Rimini"/>
    <x v="0"/>
    <n v="897"/>
    <n v="2"/>
    <s v="RN"/>
    <x v="0"/>
  </r>
  <r>
    <n v="70"/>
    <d v="2014-06-02T00:00:00"/>
    <s v="Rossi"/>
    <s v="Teramo"/>
    <x v="1"/>
    <n v="816"/>
    <n v="1"/>
    <s v="TE"/>
    <x v="16"/>
  </r>
  <r>
    <n v="71"/>
    <d v="2014-06-12T00:00:00"/>
    <s v="Bianchi"/>
    <s v="Vibo Valentia"/>
    <x v="0"/>
    <n v="1049"/>
    <n v="3"/>
    <s v="VV"/>
    <x v="14"/>
  </r>
  <r>
    <n v="72"/>
    <d v="2014-05-03T00:00:00"/>
    <s v="Rossi"/>
    <s v="Perugia"/>
    <x v="0"/>
    <n v="1037"/>
    <n v="4"/>
    <s v="PG"/>
    <x v="15"/>
  </r>
  <r>
    <n v="73"/>
    <d v="2014-04-09T00:00:00"/>
    <s v="Bianchi"/>
    <s v="Pordenone"/>
    <x v="4"/>
    <n v="1235"/>
    <n v="3"/>
    <s v="PN"/>
    <x v="4"/>
  </r>
  <r>
    <n v="74"/>
    <d v="2014-03-22T00:00:00"/>
    <s v="Verdi"/>
    <s v="Udine"/>
    <x v="3"/>
    <n v="294"/>
    <n v="3"/>
    <s v="UD"/>
    <x v="4"/>
  </r>
  <r>
    <n v="75"/>
    <d v="2014-03-17T00:00:00"/>
    <s v="Gialli"/>
    <s v="Varese"/>
    <x v="4"/>
    <n v="785"/>
    <n v="4"/>
    <s v="VA"/>
    <x v="7"/>
  </r>
  <r>
    <n v="76"/>
    <d v="2014-03-30T00:00:00"/>
    <s v="Bianchi"/>
    <s v="Pesaro e Urbino"/>
    <x v="3"/>
    <n v="568"/>
    <n v="4"/>
    <s v="PS"/>
    <x v="10"/>
  </r>
  <r>
    <n v="77"/>
    <d v="2014-02-07T00:00:00"/>
    <s v="Bianchi"/>
    <s v="Torino"/>
    <x v="2"/>
    <n v="1932"/>
    <n v="3"/>
    <s v="TO"/>
    <x v="2"/>
  </r>
  <r>
    <n v="78"/>
    <d v="2014-02-07T00:00:00"/>
    <s v="Neri"/>
    <s v="Pistoia"/>
    <x v="1"/>
    <n v="1124"/>
    <n v="4"/>
    <s v="PT"/>
    <x v="1"/>
  </r>
  <r>
    <n v="79"/>
    <d v="2014-06-22T00:00:00"/>
    <s v="Rossi"/>
    <s v="Sondrio"/>
    <x v="3"/>
    <n v="920"/>
    <n v="1"/>
    <s v="SO"/>
    <x v="7"/>
  </r>
  <r>
    <n v="80"/>
    <d v="2014-03-25T00:00:00"/>
    <s v="Neri"/>
    <s v="Pavia"/>
    <x v="2"/>
    <n v="44"/>
    <n v="1"/>
    <s v="PV"/>
    <x v="7"/>
  </r>
  <r>
    <n v="81"/>
    <d v="2014-05-21T00:00:00"/>
    <s v="Neri"/>
    <s v="Piacenza"/>
    <x v="2"/>
    <n v="1261"/>
    <n v="1"/>
    <s v="PC"/>
    <x v="0"/>
  </r>
  <r>
    <n v="82"/>
    <d v="2014-01-22T00:00:00"/>
    <s v="Azzurri"/>
    <s v="Reggio nell'Emilia"/>
    <x v="3"/>
    <n v="1283"/>
    <n v="4"/>
    <s v="RE"/>
    <x v="0"/>
  </r>
  <r>
    <n v="83"/>
    <d v="2014-03-23T00:00:00"/>
    <s v="Gialli"/>
    <s v="Roma"/>
    <x v="1"/>
    <n v="311"/>
    <n v="2"/>
    <s v="RM"/>
    <x v="12"/>
  </r>
  <r>
    <n v="84"/>
    <d v="2014-05-12T00:00:00"/>
    <s v="Rossi"/>
    <s v="Siracusa"/>
    <x v="1"/>
    <n v="1164"/>
    <n v="5"/>
    <s v="SR"/>
    <x v="9"/>
  </r>
  <r>
    <n v="85"/>
    <d v="2014-04-14T00:00:00"/>
    <s v="Verdi"/>
    <s v="Reggio di Calabria"/>
    <x v="0"/>
    <n v="1129"/>
    <n v="3"/>
    <s v="RC"/>
    <x v="14"/>
  </r>
  <r>
    <n v="86"/>
    <d v="2014-02-13T00:00:00"/>
    <s v="Neri"/>
    <s v="Savona"/>
    <x v="0"/>
    <n v="1965"/>
    <n v="3"/>
    <s v="SV"/>
    <x v="8"/>
  </r>
  <r>
    <n v="87"/>
    <d v="2014-04-20T00:00:00"/>
    <s v="Gialli"/>
    <s v="Verona"/>
    <x v="1"/>
    <n v="1812"/>
    <n v="3"/>
    <s v="VR"/>
    <x v="6"/>
  </r>
  <r>
    <n v="88"/>
    <d v="2014-02-11T00:00:00"/>
    <s v="Rossi"/>
    <s v="Reggio nell'Emilia"/>
    <x v="3"/>
    <n v="1884"/>
    <n v="4"/>
    <s v="RE"/>
    <x v="0"/>
  </r>
  <r>
    <n v="89"/>
    <d v="2014-06-06T00:00:00"/>
    <s v="Gialli"/>
    <s v="Salerno"/>
    <x v="2"/>
    <n v="1812"/>
    <n v="4"/>
    <s v="SA"/>
    <x v="13"/>
  </r>
  <r>
    <n v="90"/>
    <d v="2014-01-07T00:00:00"/>
    <s v="Gialli"/>
    <s v="Pavia"/>
    <x v="2"/>
    <n v="76"/>
    <n v="3"/>
    <s v="PV"/>
    <x v="7"/>
  </r>
  <r>
    <n v="91"/>
    <d v="2014-06-28T00:00:00"/>
    <s v="Verdi"/>
    <s v="Rieti"/>
    <x v="2"/>
    <n v="1827"/>
    <n v="3"/>
    <s v="RI"/>
    <x v="12"/>
  </r>
  <r>
    <n v="92"/>
    <d v="2014-03-17T00:00:00"/>
    <s v="Rossi"/>
    <s v="Treviso"/>
    <x v="0"/>
    <n v="491"/>
    <n v="4"/>
    <s v="TV"/>
    <x v="6"/>
  </r>
  <r>
    <n v="93"/>
    <d v="2014-01-12T00:00:00"/>
    <s v="Neri"/>
    <s v="Viterbo"/>
    <x v="2"/>
    <n v="1965"/>
    <n v="4"/>
    <s v="VT"/>
    <x v="12"/>
  </r>
  <r>
    <n v="94"/>
    <d v="2014-02-04T00:00:00"/>
    <s v="Azzurri"/>
    <s v="Vibo Valentia"/>
    <x v="2"/>
    <n v="862"/>
    <n v="5"/>
    <s v="VV"/>
    <x v="14"/>
  </r>
  <r>
    <n v="95"/>
    <d v="2014-03-15T00:00:00"/>
    <s v="Bianchi"/>
    <s v="Verona"/>
    <x v="4"/>
    <n v="403"/>
    <n v="3"/>
    <s v="VR"/>
    <x v="6"/>
  </r>
  <r>
    <n v="96"/>
    <d v="2014-01-10T00:00:00"/>
    <s v="Rossi"/>
    <s v="Piacenza"/>
    <x v="0"/>
    <n v="217"/>
    <n v="1"/>
    <s v="PC"/>
    <x v="0"/>
  </r>
  <r>
    <n v="97"/>
    <d v="2014-04-14T00:00:00"/>
    <s v="Verdi"/>
    <s v="Reggio di Calabria"/>
    <x v="3"/>
    <n v="1450"/>
    <n v="4"/>
    <s v="RC"/>
    <x v="14"/>
  </r>
  <r>
    <n v="98"/>
    <d v="2014-01-11T00:00:00"/>
    <s v="Neri"/>
    <s v="Pescara"/>
    <x v="1"/>
    <n v="549"/>
    <n v="3"/>
    <s v="PE"/>
    <x v="16"/>
  </r>
  <r>
    <n v="99"/>
    <d v="2014-03-26T00:00:00"/>
    <s v="Bianchi"/>
    <s v="Pisa"/>
    <x v="3"/>
    <n v="1829"/>
    <n v="5"/>
    <s v="PI"/>
    <x v="1"/>
  </r>
  <r>
    <n v="100"/>
    <d v="2014-05-19T00:00:00"/>
    <s v="Gialli"/>
    <s v="Pistoia"/>
    <x v="1"/>
    <n v="411"/>
    <n v="1"/>
    <s v="PT"/>
    <x v="1"/>
  </r>
  <r>
    <n v="101"/>
    <d v="2014-02-26T00:00:00"/>
    <s v="Azzurri"/>
    <s v="Terni"/>
    <x v="4"/>
    <n v="146"/>
    <n v="1"/>
    <s v="TR"/>
    <x v="15"/>
  </r>
  <r>
    <n v="102"/>
    <d v="2014-01-02T00:00:00"/>
    <s v="Verdi"/>
    <s v="Salerno"/>
    <x v="0"/>
    <n v="1890"/>
    <n v="2"/>
    <s v="SA"/>
    <x v="13"/>
  </r>
  <r>
    <n v="103"/>
    <d v="2014-02-16T00:00:00"/>
    <s v="Rossi"/>
    <s v="Ravenna"/>
    <x v="0"/>
    <n v="826"/>
    <n v="5"/>
    <s v="RA"/>
    <x v="0"/>
  </r>
  <r>
    <n v="104"/>
    <d v="2014-06-21T00:00:00"/>
    <s v="Neri"/>
    <s v="Pordenone"/>
    <x v="1"/>
    <n v="1693"/>
    <n v="1"/>
    <s v="PN"/>
    <x v="4"/>
  </r>
  <r>
    <n v="105"/>
    <d v="2014-02-28T00:00:00"/>
    <s v="Bianchi"/>
    <s v="Prato"/>
    <x v="0"/>
    <n v="1710"/>
    <n v="2"/>
    <s v="PO"/>
    <x v="1"/>
  </r>
  <r>
    <n v="106"/>
    <d v="2014-01-12T00:00:00"/>
    <s v="Azzurri"/>
    <s v="Pescara"/>
    <x v="4"/>
    <n v="1921"/>
    <n v="5"/>
    <s v="PE"/>
    <x v="16"/>
  </r>
  <r>
    <n v="107"/>
    <d v="2014-05-10T00:00:00"/>
    <s v="Azzurri"/>
    <s v="Ravenna"/>
    <x v="1"/>
    <n v="1427"/>
    <n v="4"/>
    <s v="RA"/>
    <x v="0"/>
  </r>
  <r>
    <n v="108"/>
    <d v="2014-06-22T00:00:00"/>
    <s v="Gialli"/>
    <s v="Viterbo"/>
    <x v="0"/>
    <n v="1205"/>
    <n v="5"/>
    <s v="VT"/>
    <x v="12"/>
  </r>
  <r>
    <n v="109"/>
    <d v="2014-01-07T00:00:00"/>
    <s v="Bianchi"/>
    <s v="Prato"/>
    <x v="4"/>
    <n v="1697"/>
    <n v="1"/>
    <s v="PO"/>
    <x v="1"/>
  </r>
  <r>
    <n v="110"/>
    <d v="2014-06-17T00:00:00"/>
    <s v="Rossi"/>
    <s v="Verona"/>
    <x v="3"/>
    <n v="1576"/>
    <n v="5"/>
    <s v="VR"/>
    <x v="6"/>
  </r>
  <r>
    <n v="111"/>
    <d v="2014-03-01T00:00:00"/>
    <s v="Gialli"/>
    <s v="Rimini"/>
    <x v="2"/>
    <n v="1520"/>
    <n v="5"/>
    <s v="RN"/>
    <x v="0"/>
  </r>
  <r>
    <n v="112"/>
    <d v="2014-02-10T00:00:00"/>
    <s v="Azzurri"/>
    <s v="Terni"/>
    <x v="2"/>
    <n v="115"/>
    <n v="1"/>
    <s v="TR"/>
    <x v="15"/>
  </r>
  <r>
    <n v="113"/>
    <d v="2014-06-28T00:00:00"/>
    <s v="Neri"/>
    <s v="Trapani"/>
    <x v="3"/>
    <n v="898"/>
    <n v="2"/>
    <s v="TP"/>
    <x v="9"/>
  </r>
  <r>
    <n v="114"/>
    <d v="2014-05-07T00:00:00"/>
    <s v="Azzurri"/>
    <s v="Terni"/>
    <x v="3"/>
    <n v="1505"/>
    <n v="2"/>
    <s v="TR"/>
    <x v="15"/>
  </r>
  <r>
    <n v="115"/>
    <d v="2014-01-11T00:00:00"/>
    <s v="Gialli"/>
    <s v="Trieste"/>
    <x v="2"/>
    <n v="977"/>
    <n v="5"/>
    <s v="TS"/>
    <x v="4"/>
  </r>
  <r>
    <n v="116"/>
    <d v="2014-03-28T00:00:00"/>
    <s v="Bianchi"/>
    <s v="Rieti"/>
    <x v="2"/>
    <n v="724"/>
    <n v="1"/>
    <s v="RI"/>
    <x v="12"/>
  </r>
  <r>
    <n v="117"/>
    <d v="2014-04-09T00:00:00"/>
    <s v="Neri"/>
    <s v="Pistoia"/>
    <x v="1"/>
    <n v="760"/>
    <n v="5"/>
    <s v="PT"/>
    <x v="1"/>
  </r>
  <r>
    <n v="118"/>
    <d v="2014-06-03T00:00:00"/>
    <s v="Bianchi"/>
    <s v="Pavia"/>
    <x v="4"/>
    <n v="403"/>
    <n v="4"/>
    <s v="PV"/>
    <x v="7"/>
  </r>
  <r>
    <n v="119"/>
    <d v="2014-01-14T00:00:00"/>
    <s v="Neri"/>
    <s v="Salerno"/>
    <x v="2"/>
    <n v="805"/>
    <n v="1"/>
    <s v="SA"/>
    <x v="13"/>
  </r>
  <r>
    <n v="120"/>
    <d v="2014-06-02T00:00:00"/>
    <s v="Neri"/>
    <s v="Siena"/>
    <x v="4"/>
    <n v="1908"/>
    <n v="5"/>
    <s v="SI"/>
    <x v="1"/>
  </r>
  <r>
    <n v="121"/>
    <d v="2014-03-15T00:00:00"/>
    <s v="Verdi"/>
    <s v="Salerno"/>
    <x v="0"/>
    <n v="913"/>
    <n v="3"/>
    <s v="SA"/>
    <x v="13"/>
  </r>
  <r>
    <n v="122"/>
    <d v="2014-04-02T00:00:00"/>
    <s v="Azzurri"/>
    <s v="Vercelli"/>
    <x v="2"/>
    <n v="1977"/>
    <n v="2"/>
    <s v="VC"/>
    <x v="2"/>
  </r>
  <r>
    <n v="123"/>
    <d v="2014-04-26T00:00:00"/>
    <s v="Rossi"/>
    <s v="Rimini"/>
    <x v="1"/>
    <n v="1018"/>
    <n v="2"/>
    <s v="RN"/>
    <x v="0"/>
  </r>
  <r>
    <n v="124"/>
    <d v="2014-02-28T00:00:00"/>
    <s v="Gialli"/>
    <s v="Venezia"/>
    <x v="2"/>
    <n v="1658"/>
    <n v="2"/>
    <s v="VE"/>
    <x v="6"/>
  </r>
  <r>
    <n v="125"/>
    <d v="2014-05-19T00:00:00"/>
    <s v="Azzurri"/>
    <s v="Prato"/>
    <x v="4"/>
    <n v="833"/>
    <n v="5"/>
    <s v="PO"/>
    <x v="1"/>
  </r>
  <r>
    <n v="126"/>
    <d v="2014-02-08T00:00:00"/>
    <s v="Azzurri"/>
    <s v="Vicenza"/>
    <x v="0"/>
    <n v="718"/>
    <n v="5"/>
    <s v="VI"/>
    <x v="6"/>
  </r>
  <r>
    <n v="127"/>
    <d v="2014-06-04T00:00:00"/>
    <s v="Azzurri"/>
    <s v="Verbano-Cusio-Ossola"/>
    <x v="0"/>
    <n v="515"/>
    <n v="3"/>
    <s v="VB"/>
    <x v="2"/>
  </r>
  <r>
    <n v="128"/>
    <d v="2014-02-07T00:00:00"/>
    <s v="Verdi"/>
    <s v="Viterbo"/>
    <x v="4"/>
    <n v="259"/>
    <n v="3"/>
    <s v="VT"/>
    <x v="12"/>
  </r>
  <r>
    <n v="129"/>
    <d v="2014-05-16T00:00:00"/>
    <s v="Azzurri"/>
    <s v="Prato"/>
    <x v="2"/>
    <n v="660"/>
    <n v="4"/>
    <s v="PO"/>
    <x v="1"/>
  </r>
  <r>
    <n v="130"/>
    <d v="2014-06-10T00:00:00"/>
    <s v="Rossi"/>
    <s v="Udine"/>
    <x v="3"/>
    <n v="31"/>
    <n v="2"/>
    <s v="UD"/>
    <x v="4"/>
  </r>
  <r>
    <n v="131"/>
    <d v="2014-02-25T00:00:00"/>
    <s v="Bianchi"/>
    <s v="Venezia"/>
    <x v="4"/>
    <n v="1889"/>
    <n v="4"/>
    <s v="VE"/>
    <x v="6"/>
  </r>
  <r>
    <n v="132"/>
    <d v="2014-05-24T00:00:00"/>
    <s v="Azzurri"/>
    <s v="Roma"/>
    <x v="3"/>
    <n v="1163"/>
    <n v="1"/>
    <s v="RM"/>
    <x v="12"/>
  </r>
  <r>
    <n v="133"/>
    <d v="2014-06-08T00:00:00"/>
    <s v="Gialli"/>
    <s v="Rimini"/>
    <x v="0"/>
    <n v="1896"/>
    <n v="1"/>
    <s v="RN"/>
    <x v="0"/>
  </r>
  <r>
    <n v="134"/>
    <d v="2014-06-17T00:00:00"/>
    <s v="Bianchi"/>
    <s v="Viterbo"/>
    <x v="2"/>
    <n v="175"/>
    <n v="1"/>
    <s v="VT"/>
    <x v="12"/>
  </r>
  <r>
    <n v="135"/>
    <d v="2014-02-24T00:00:00"/>
    <s v="Azzurri"/>
    <s v="Udine"/>
    <x v="1"/>
    <n v="806"/>
    <n v="5"/>
    <s v="UD"/>
    <x v="4"/>
  </r>
  <r>
    <n v="136"/>
    <d v="2014-06-29T00:00:00"/>
    <s v="Rossi"/>
    <s v="Perugia"/>
    <x v="2"/>
    <n v="992"/>
    <n v="3"/>
    <s v="PG"/>
    <x v="15"/>
  </r>
  <r>
    <n v="137"/>
    <d v="2014-01-08T00:00:00"/>
    <s v="Verdi"/>
    <s v="Verona"/>
    <x v="3"/>
    <n v="885"/>
    <n v="2"/>
    <s v="VR"/>
    <x v="6"/>
  </r>
  <r>
    <n v="138"/>
    <d v="2014-02-11T00:00:00"/>
    <s v="Bianchi"/>
    <s v="Taranto"/>
    <x v="1"/>
    <n v="502"/>
    <n v="2"/>
    <s v="TA"/>
    <x v="17"/>
  </r>
  <r>
    <n v="139"/>
    <d v="2014-06-06T00:00:00"/>
    <s v="Neri"/>
    <s v="Salerno"/>
    <x v="4"/>
    <n v="71"/>
    <n v="3"/>
    <s v="SA"/>
    <x v="13"/>
  </r>
  <r>
    <n v="140"/>
    <d v="2014-01-10T00:00:00"/>
    <s v="Verdi"/>
    <s v="Sondrio"/>
    <x v="0"/>
    <n v="411"/>
    <n v="4"/>
    <s v="SO"/>
    <x v="7"/>
  </r>
  <r>
    <n v="141"/>
    <d v="2014-05-31T00:00:00"/>
    <s v="Bianchi"/>
    <s v="Sassari"/>
    <x v="0"/>
    <n v="1343"/>
    <n v="2"/>
    <s v="SS"/>
    <x v="3"/>
  </r>
  <r>
    <n v="142"/>
    <d v="2014-05-26T00:00:00"/>
    <s v="Bianchi"/>
    <s v="Teramo"/>
    <x v="0"/>
    <n v="1052"/>
    <n v="4"/>
    <s v="TE"/>
    <x v="16"/>
  </r>
  <r>
    <n v="143"/>
    <d v="2014-03-04T00:00:00"/>
    <s v="Neri"/>
    <s v="Vicenza"/>
    <x v="1"/>
    <n v="993"/>
    <n v="4"/>
    <s v="VI"/>
    <x v="6"/>
  </r>
  <r>
    <n v="144"/>
    <d v="2014-06-26T00:00:00"/>
    <s v="Azzurri"/>
    <s v="Verona"/>
    <x v="3"/>
    <n v="1404"/>
    <n v="3"/>
    <s v="VR"/>
    <x v="6"/>
  </r>
  <r>
    <n v="145"/>
    <d v="2014-06-28T00:00:00"/>
    <s v="Verdi"/>
    <s v="Roma"/>
    <x v="1"/>
    <n v="436"/>
    <n v="1"/>
    <s v="RM"/>
    <x v="12"/>
  </r>
  <r>
    <n v="146"/>
    <d v="2014-03-03T00:00:00"/>
    <s v="Verdi"/>
    <s v="Trieste"/>
    <x v="3"/>
    <n v="771"/>
    <n v="2"/>
    <s v="TS"/>
    <x v="4"/>
  </r>
  <r>
    <n v="147"/>
    <d v="2014-05-03T00:00:00"/>
    <s v="Gialli"/>
    <s v="Pordenone"/>
    <x v="0"/>
    <n v="503"/>
    <n v="5"/>
    <s v="PN"/>
    <x v="4"/>
  </r>
  <r>
    <n v="148"/>
    <d v="2014-03-27T00:00:00"/>
    <s v="Bianchi"/>
    <s v="Reggio nell'Emilia"/>
    <x v="1"/>
    <n v="1906"/>
    <n v="1"/>
    <s v="RE"/>
    <x v="0"/>
  </r>
  <r>
    <n v="149"/>
    <d v="2014-04-10T00:00:00"/>
    <s v="Verdi"/>
    <s v="Trapani"/>
    <x v="1"/>
    <n v="1213"/>
    <n v="3"/>
    <s v="TP"/>
    <x v="9"/>
  </r>
  <r>
    <n v="150"/>
    <d v="2014-02-11T00:00:00"/>
    <s v="Azzurri"/>
    <s v="Siena"/>
    <x v="0"/>
    <n v="1215"/>
    <n v="2"/>
    <s v="SI"/>
    <x v="1"/>
  </r>
  <r>
    <n v="151"/>
    <d v="2014-06-29T00:00:00"/>
    <s v="Bianchi"/>
    <s v="Verona"/>
    <x v="2"/>
    <n v="1186"/>
    <n v="1"/>
    <s v="VR"/>
    <x v="6"/>
  </r>
  <r>
    <n v="152"/>
    <d v="2014-03-28T00:00:00"/>
    <s v="Neri"/>
    <s v="Ragusa"/>
    <x v="1"/>
    <n v="1616"/>
    <n v="2"/>
    <s v="RG"/>
    <x v="9"/>
  </r>
  <r>
    <n v="153"/>
    <d v="2014-04-05T00:00:00"/>
    <s v="Bianchi"/>
    <s v="Sondrio"/>
    <x v="3"/>
    <n v="1614"/>
    <n v="3"/>
    <s v="SO"/>
    <x v="7"/>
  </r>
  <r>
    <n v="154"/>
    <d v="2014-01-13T00:00:00"/>
    <s v="Gialli"/>
    <s v="Savona"/>
    <x v="1"/>
    <n v="744"/>
    <n v="5"/>
    <s v="SV"/>
    <x v="8"/>
  </r>
  <r>
    <n v="155"/>
    <d v="2014-05-03T00:00:00"/>
    <s v="Bianchi"/>
    <s v="Varese"/>
    <x v="2"/>
    <n v="1277"/>
    <n v="1"/>
    <s v="VA"/>
    <x v="7"/>
  </r>
  <r>
    <n v="156"/>
    <d v="2014-05-22T00:00:00"/>
    <s v="Gialli"/>
    <s v="Ragusa"/>
    <x v="3"/>
    <n v="1520"/>
    <n v="3"/>
    <s v="RG"/>
    <x v="9"/>
  </r>
  <r>
    <n v="157"/>
    <d v="2014-01-17T00:00:00"/>
    <s v="Bianchi"/>
    <s v="Treviso"/>
    <x v="3"/>
    <n v="254"/>
    <n v="2"/>
    <s v="TV"/>
    <x v="6"/>
  </r>
  <r>
    <n v="158"/>
    <d v="2014-05-13T00:00:00"/>
    <s v="Neri"/>
    <s v="Salerno"/>
    <x v="4"/>
    <n v="253"/>
    <n v="3"/>
    <s v="SA"/>
    <x v="13"/>
  </r>
  <r>
    <n v="159"/>
    <d v="2014-06-10T00:00:00"/>
    <s v="Rossi"/>
    <s v="Pistoia"/>
    <x v="4"/>
    <n v="1802"/>
    <n v="3"/>
    <s v="PT"/>
    <x v="1"/>
  </r>
  <r>
    <n v="160"/>
    <d v="2014-01-11T00:00:00"/>
    <s v="Verdi"/>
    <s v="Vercelli"/>
    <x v="0"/>
    <n v="580"/>
    <n v="5"/>
    <s v="VC"/>
    <x v="2"/>
  </r>
  <r>
    <n v="161"/>
    <d v="2014-05-19T00:00:00"/>
    <s v="Neri"/>
    <s v="Pordenone"/>
    <x v="3"/>
    <n v="938"/>
    <n v="5"/>
    <s v="PN"/>
    <x v="4"/>
  </r>
  <r>
    <n v="162"/>
    <d v="2014-02-12T00:00:00"/>
    <s v="Gialli"/>
    <s v="Piacenza"/>
    <x v="1"/>
    <n v="1390"/>
    <n v="4"/>
    <s v="PC"/>
    <x v="0"/>
  </r>
  <r>
    <n v="163"/>
    <d v="2014-04-24T00:00:00"/>
    <s v="Azzurri"/>
    <s v="Reggio di Calabria"/>
    <x v="1"/>
    <n v="1315"/>
    <n v="2"/>
    <s v="RC"/>
    <x v="14"/>
  </r>
  <r>
    <n v="164"/>
    <d v="2014-06-29T00:00:00"/>
    <s v="Gialli"/>
    <s v="Savona"/>
    <x v="0"/>
    <n v="1670"/>
    <n v="3"/>
    <s v="SV"/>
    <x v="8"/>
  </r>
  <r>
    <n v="165"/>
    <d v="2014-06-14T00:00:00"/>
    <s v="Gialli"/>
    <s v="Varese"/>
    <x v="3"/>
    <n v="1691"/>
    <n v="3"/>
    <s v="VA"/>
    <x v="7"/>
  </r>
  <r>
    <n v="166"/>
    <d v="2014-03-03T00:00:00"/>
    <s v="Neri"/>
    <s v="Rimini"/>
    <x v="1"/>
    <n v="1313"/>
    <n v="3"/>
    <s v="RN"/>
    <x v="0"/>
  </r>
  <r>
    <n v="167"/>
    <d v="2014-06-09T00:00:00"/>
    <s v="Rossi"/>
    <s v="Pordenone"/>
    <x v="1"/>
    <n v="789"/>
    <n v="4"/>
    <s v="PN"/>
    <x v="4"/>
  </r>
  <r>
    <n v="168"/>
    <d v="2014-03-02T00:00:00"/>
    <s v="Gialli"/>
    <s v="Teramo"/>
    <x v="0"/>
    <n v="135"/>
    <n v="5"/>
    <s v="TE"/>
    <x v="16"/>
  </r>
  <r>
    <n v="169"/>
    <d v="2014-02-06T00:00:00"/>
    <s v="Bianchi"/>
    <s v="Siracusa"/>
    <x v="2"/>
    <n v="1583"/>
    <n v="5"/>
    <s v="SR"/>
    <x v="9"/>
  </r>
  <r>
    <n v="170"/>
    <d v="2014-03-08T00:00:00"/>
    <s v="Verdi"/>
    <s v="Varese"/>
    <x v="2"/>
    <n v="1857"/>
    <n v="1"/>
    <s v="VA"/>
    <x v="7"/>
  </r>
  <r>
    <n v="171"/>
    <d v="2014-03-03T00:00:00"/>
    <s v="Neri"/>
    <s v="Trieste"/>
    <x v="1"/>
    <n v="1655"/>
    <n v="3"/>
    <s v="TS"/>
    <x v="4"/>
  </r>
  <r>
    <n v="172"/>
    <d v="2014-05-18T00:00:00"/>
    <s v="Gialli"/>
    <s v="Verona"/>
    <x v="3"/>
    <n v="727"/>
    <n v="3"/>
    <s v="VR"/>
    <x v="6"/>
  </r>
  <r>
    <n v="173"/>
    <d v="2014-02-27T00:00:00"/>
    <s v="Gialli"/>
    <s v="Pesaro e Urbino"/>
    <x v="3"/>
    <n v="1637"/>
    <n v="3"/>
    <s v="PS"/>
    <x v="10"/>
  </r>
  <r>
    <n v="174"/>
    <d v="2014-06-06T00:00:00"/>
    <s v="Verdi"/>
    <s v="Piacenza"/>
    <x v="1"/>
    <n v="456"/>
    <n v="5"/>
    <s v="PC"/>
    <x v="0"/>
  </r>
  <r>
    <n v="175"/>
    <d v="2014-03-10T00:00:00"/>
    <s v="Verdi"/>
    <s v="Treviso"/>
    <x v="3"/>
    <n v="1109"/>
    <n v="5"/>
    <s v="TV"/>
    <x v="6"/>
  </r>
  <r>
    <n v="176"/>
    <d v="2014-06-28T00:00:00"/>
    <s v="Rossi"/>
    <s v="Prato"/>
    <x v="3"/>
    <n v="1593"/>
    <n v="4"/>
    <s v="PO"/>
    <x v="1"/>
  </r>
  <r>
    <n v="177"/>
    <d v="2014-05-27T00:00:00"/>
    <s v="Gialli"/>
    <s v="Rovigo"/>
    <x v="3"/>
    <n v="686"/>
    <n v="1"/>
    <s v="RO"/>
    <x v="6"/>
  </r>
  <r>
    <n v="178"/>
    <d v="2014-04-24T00:00:00"/>
    <s v="Azzurri"/>
    <s v="Siena"/>
    <x v="0"/>
    <n v="155"/>
    <n v="4"/>
    <s v="SI"/>
    <x v="1"/>
  </r>
  <r>
    <n v="179"/>
    <d v="2014-02-15T00:00:00"/>
    <s v="Bianchi"/>
    <s v="Siracusa"/>
    <x v="2"/>
    <n v="686"/>
    <n v="2"/>
    <s v="SR"/>
    <x v="9"/>
  </r>
  <r>
    <n v="180"/>
    <d v="2014-04-14T00:00:00"/>
    <s v="Bianchi"/>
    <s v="Potenza"/>
    <x v="2"/>
    <n v="450"/>
    <n v="1"/>
    <s v="PZ"/>
    <x v="5"/>
  </r>
  <r>
    <n v="181"/>
    <d v="2014-06-15T00:00:00"/>
    <s v="Neri"/>
    <s v="Torino"/>
    <x v="3"/>
    <n v="478"/>
    <n v="4"/>
    <s v="TO"/>
    <x v="2"/>
  </r>
  <r>
    <n v="182"/>
    <d v="2014-03-06T00:00:00"/>
    <s v="Azzurri"/>
    <s v="Sassari"/>
    <x v="3"/>
    <n v="939"/>
    <n v="5"/>
    <s v="SS"/>
    <x v="3"/>
  </r>
  <r>
    <n v="183"/>
    <d v="2014-02-16T00:00:00"/>
    <s v="Gialli"/>
    <s v="Reggio di Calabria"/>
    <x v="2"/>
    <n v="1608"/>
    <n v="2"/>
    <s v="RC"/>
    <x v="14"/>
  </r>
  <r>
    <n v="184"/>
    <d v="2014-01-10T00:00:00"/>
    <s v="Azzurri"/>
    <s v="Varese"/>
    <x v="0"/>
    <n v="1791"/>
    <n v="2"/>
    <s v="VA"/>
    <x v="7"/>
  </r>
  <r>
    <n v="185"/>
    <d v="2014-05-17T00:00:00"/>
    <s v="Verdi"/>
    <s v="Vercelli"/>
    <x v="3"/>
    <n v="371"/>
    <n v="2"/>
    <s v="VC"/>
    <x v="2"/>
  </r>
  <r>
    <n v="186"/>
    <d v="2014-01-28T00:00:00"/>
    <s v="Rossi"/>
    <s v="Reggio di Calabria"/>
    <x v="3"/>
    <n v="1407"/>
    <n v="1"/>
    <s v="RC"/>
    <x v="14"/>
  </r>
  <r>
    <n v="187"/>
    <d v="2014-05-22T00:00:00"/>
    <s v="Gialli"/>
    <s v="Vercelli"/>
    <x v="0"/>
    <n v="1909"/>
    <n v="4"/>
    <s v="VC"/>
    <x v="2"/>
  </r>
  <r>
    <n v="188"/>
    <d v="2014-05-16T00:00:00"/>
    <s v="Verdi"/>
    <s v="Perugia"/>
    <x v="4"/>
    <n v="1715"/>
    <n v="2"/>
    <s v="PG"/>
    <x v="15"/>
  </r>
  <r>
    <n v="189"/>
    <d v="2014-02-13T00:00:00"/>
    <s v="Gialli"/>
    <s v="Vibo Valentia"/>
    <x v="3"/>
    <n v="1145"/>
    <n v="2"/>
    <s v="VV"/>
    <x v="14"/>
  </r>
  <r>
    <n v="190"/>
    <d v="2014-04-29T00:00:00"/>
    <s v="Gialli"/>
    <s v="Potenza"/>
    <x v="3"/>
    <n v="925"/>
    <n v="3"/>
    <s v="PZ"/>
    <x v="5"/>
  </r>
  <r>
    <n v="191"/>
    <d v="2014-06-27T00:00:00"/>
    <s v="Rossi"/>
    <s v="Verbano-Cusio-Ossola"/>
    <x v="0"/>
    <n v="547"/>
    <n v="5"/>
    <s v="VB"/>
    <x v="2"/>
  </r>
  <r>
    <n v="192"/>
    <d v="2014-01-26T00:00:00"/>
    <s v="Bianchi"/>
    <s v="Terni"/>
    <x v="4"/>
    <n v="1961"/>
    <n v="5"/>
    <s v="TR"/>
    <x v="15"/>
  </r>
  <r>
    <n v="193"/>
    <d v="2014-04-05T00:00:00"/>
    <s v="Gialli"/>
    <s v="Trieste"/>
    <x v="2"/>
    <n v="184"/>
    <n v="5"/>
    <s v="TS"/>
    <x v="4"/>
  </r>
  <r>
    <n v="194"/>
    <d v="2014-03-26T00:00:00"/>
    <s v="Gialli"/>
    <s v="Ragusa"/>
    <x v="0"/>
    <n v="163"/>
    <n v="1"/>
    <s v="RG"/>
    <x v="9"/>
  </r>
  <r>
    <n v="195"/>
    <d v="2014-04-15T00:00:00"/>
    <s v="Rossi"/>
    <s v="Rieti"/>
    <x v="2"/>
    <n v="484"/>
    <n v="4"/>
    <s v="RI"/>
    <x v="12"/>
  </r>
  <r>
    <n v="196"/>
    <d v="2014-06-25T00:00:00"/>
    <s v="Rossi"/>
    <s v="Pescara"/>
    <x v="3"/>
    <n v="792"/>
    <n v="2"/>
    <s v="PE"/>
    <x v="16"/>
  </r>
  <r>
    <n v="197"/>
    <d v="2014-02-13T00:00:00"/>
    <s v="Neri"/>
    <s v="Savona"/>
    <x v="2"/>
    <n v="24"/>
    <n v="5"/>
    <s v="SV"/>
    <x v="8"/>
  </r>
  <r>
    <n v="198"/>
    <d v="2014-02-17T00:00:00"/>
    <s v="Gialli"/>
    <s v="Verbano-Cusio-Ossola"/>
    <x v="2"/>
    <n v="705"/>
    <n v="3"/>
    <s v="VB"/>
    <x v="2"/>
  </r>
  <r>
    <n v="199"/>
    <d v="2014-02-23T00:00:00"/>
    <s v="Verdi"/>
    <s v="Sondrio"/>
    <x v="0"/>
    <n v="1288"/>
    <n v="1"/>
    <s v="SO"/>
    <x v="7"/>
  </r>
  <r>
    <n v="200"/>
    <d v="2014-02-02T00:00:00"/>
    <s v="Bianchi"/>
    <s v="Reggio nell'Emilia"/>
    <x v="4"/>
    <n v="956"/>
    <n v="2"/>
    <s v="RE"/>
    <x v="0"/>
  </r>
  <r>
    <n v="201"/>
    <d v="2014-06-29T00:00:00"/>
    <s v="Azzurri"/>
    <s v="Venezia"/>
    <x v="2"/>
    <n v="1770"/>
    <n v="4"/>
    <s v="VE"/>
    <x v="6"/>
  </r>
  <r>
    <n v="202"/>
    <d v="2014-02-11T00:00:00"/>
    <s v="Rossi"/>
    <s v="Savona"/>
    <x v="3"/>
    <n v="1449"/>
    <n v="4"/>
    <s v="SV"/>
    <x v="8"/>
  </r>
  <r>
    <n v="203"/>
    <d v="2014-01-06T00:00:00"/>
    <s v="Neri"/>
    <s v="Verona"/>
    <x v="4"/>
    <n v="1300"/>
    <n v="1"/>
    <s v="VR"/>
    <x v="6"/>
  </r>
  <r>
    <n v="204"/>
    <d v="2014-04-13T00:00:00"/>
    <s v="Neri"/>
    <s v="Pisa"/>
    <x v="2"/>
    <n v="1909"/>
    <n v="1"/>
    <s v="PI"/>
    <x v="1"/>
  </r>
  <r>
    <n v="205"/>
    <d v="2014-03-02T00:00:00"/>
    <s v="Rossi"/>
    <s v="Savona"/>
    <x v="2"/>
    <n v="1006"/>
    <n v="3"/>
    <s v="SV"/>
    <x v="8"/>
  </r>
  <r>
    <n v="206"/>
    <d v="2014-02-04T00:00:00"/>
    <s v="Bianchi"/>
    <s v="Trento"/>
    <x v="3"/>
    <n v="715"/>
    <n v="3"/>
    <s v="TN"/>
    <x v="11"/>
  </r>
  <r>
    <n v="207"/>
    <d v="2014-03-23T00:00:00"/>
    <s v="Azzurri"/>
    <s v="Trapani"/>
    <x v="3"/>
    <n v="296"/>
    <n v="2"/>
    <s v="TP"/>
    <x v="9"/>
  </r>
  <r>
    <n v="208"/>
    <d v="2014-06-12T00:00:00"/>
    <s v="Neri"/>
    <s v="Rimini"/>
    <x v="4"/>
    <n v="1079"/>
    <n v="2"/>
    <s v="RN"/>
    <x v="0"/>
  </r>
  <r>
    <n v="209"/>
    <d v="2014-01-23T00:00:00"/>
    <s v="Azzurri"/>
    <s v="Rieti"/>
    <x v="4"/>
    <n v="222"/>
    <n v="5"/>
    <s v="RI"/>
    <x v="12"/>
  </r>
  <r>
    <n v="210"/>
    <d v="2014-01-12T00:00:00"/>
    <s v="Neri"/>
    <s v="Treviso"/>
    <x v="4"/>
    <n v="1433"/>
    <n v="5"/>
    <s v="TV"/>
    <x v="6"/>
  </r>
  <r>
    <n v="211"/>
    <d v="2014-06-05T00:00:00"/>
    <s v="Rossi"/>
    <s v="Vicenza"/>
    <x v="0"/>
    <n v="1052"/>
    <n v="3"/>
    <s v="VI"/>
    <x v="6"/>
  </r>
  <r>
    <n v="212"/>
    <d v="2014-01-05T00:00:00"/>
    <s v="Neri"/>
    <s v="Pisa"/>
    <x v="3"/>
    <n v="1917"/>
    <n v="3"/>
    <s v="PI"/>
    <x v="1"/>
  </r>
  <r>
    <n v="213"/>
    <d v="2014-03-07T00:00:00"/>
    <s v="Verdi"/>
    <s v="Terni"/>
    <x v="1"/>
    <n v="1973"/>
    <n v="1"/>
    <s v="TR"/>
    <x v="15"/>
  </r>
  <r>
    <n v="214"/>
    <d v="2014-04-25T00:00:00"/>
    <s v="Verdi"/>
    <s v="Teramo"/>
    <x v="0"/>
    <n v="10"/>
    <n v="1"/>
    <s v="TE"/>
    <x v="16"/>
  </r>
  <r>
    <n v="215"/>
    <d v="2014-04-21T00:00:00"/>
    <s v="Verdi"/>
    <s v="Trieste"/>
    <x v="2"/>
    <n v="328"/>
    <n v="1"/>
    <s v="TS"/>
    <x v="4"/>
  </r>
  <r>
    <n v="216"/>
    <d v="2014-04-21T00:00:00"/>
    <s v="Gialli"/>
    <s v="Savona"/>
    <x v="0"/>
    <n v="1425"/>
    <n v="4"/>
    <s v="SV"/>
    <x v="8"/>
  </r>
  <r>
    <n v="217"/>
    <d v="2014-02-10T00:00:00"/>
    <s v="Bianchi"/>
    <s v="Perugia"/>
    <x v="1"/>
    <n v="833"/>
    <n v="2"/>
    <s v="PG"/>
    <x v="15"/>
  </r>
  <r>
    <n v="218"/>
    <d v="2014-01-10T00:00:00"/>
    <s v="Verdi"/>
    <s v="Salerno"/>
    <x v="0"/>
    <n v="1656"/>
    <n v="5"/>
    <s v="SA"/>
    <x v="13"/>
  </r>
  <r>
    <n v="219"/>
    <d v="2014-05-26T00:00:00"/>
    <s v="Azzurri"/>
    <s v="Terni"/>
    <x v="4"/>
    <n v="1792"/>
    <n v="4"/>
    <s v="TR"/>
    <x v="15"/>
  </r>
  <r>
    <n v="220"/>
    <d v="2014-05-18T00:00:00"/>
    <s v="Rossi"/>
    <s v="Reggio di Calabria"/>
    <x v="4"/>
    <n v="454"/>
    <n v="1"/>
    <s v="RC"/>
    <x v="14"/>
  </r>
  <r>
    <n v="221"/>
    <d v="2014-02-28T00:00:00"/>
    <s v="Azzurri"/>
    <s v="Savona"/>
    <x v="1"/>
    <n v="1337"/>
    <n v="2"/>
    <s v="SV"/>
    <x v="8"/>
  </r>
  <r>
    <n v="222"/>
    <d v="2014-02-22T00:00:00"/>
    <s v="Rossi"/>
    <s v="Perugia"/>
    <x v="2"/>
    <n v="986"/>
    <n v="4"/>
    <s v="PG"/>
    <x v="15"/>
  </r>
  <r>
    <n v="223"/>
    <d v="2014-05-17T00:00:00"/>
    <s v="Bianchi"/>
    <s v="Varese"/>
    <x v="0"/>
    <n v="348"/>
    <n v="2"/>
    <s v="VA"/>
    <x v="7"/>
  </r>
  <r>
    <n v="224"/>
    <d v="2014-02-09T00:00:00"/>
    <s v="Verdi"/>
    <s v="Trento"/>
    <x v="3"/>
    <n v="582"/>
    <n v="3"/>
    <s v="TN"/>
    <x v="11"/>
  </r>
  <r>
    <n v="225"/>
    <d v="2014-01-20T00:00:00"/>
    <s v="Rossi"/>
    <s v="Potenza"/>
    <x v="2"/>
    <n v="634"/>
    <n v="2"/>
    <s v="PZ"/>
    <x v="5"/>
  </r>
  <r>
    <n v="226"/>
    <d v="2014-04-20T00:00:00"/>
    <s v="Azzurri"/>
    <s v="Sassari"/>
    <x v="3"/>
    <n v="282"/>
    <n v="3"/>
    <s v="SS"/>
    <x v="3"/>
  </r>
  <r>
    <n v="227"/>
    <d v="2014-04-26T00:00:00"/>
    <s v="Bianchi"/>
    <s v="Pisa"/>
    <x v="2"/>
    <n v="481"/>
    <n v="4"/>
    <s v="PI"/>
    <x v="1"/>
  </r>
  <r>
    <n v="228"/>
    <d v="2014-03-27T00:00:00"/>
    <s v="Azzurri"/>
    <s v="Rovigo"/>
    <x v="4"/>
    <n v="1441"/>
    <n v="5"/>
    <s v="RO"/>
    <x v="6"/>
  </r>
  <r>
    <n v="229"/>
    <d v="2014-06-15T00:00:00"/>
    <s v="Bianchi"/>
    <s v="Savona"/>
    <x v="4"/>
    <n v="808"/>
    <n v="4"/>
    <s v="SV"/>
    <x v="8"/>
  </r>
  <r>
    <n v="230"/>
    <d v="2014-01-17T00:00:00"/>
    <s v="Bianchi"/>
    <s v="Venezia"/>
    <x v="1"/>
    <n v="1874"/>
    <n v="5"/>
    <s v="VE"/>
    <x v="6"/>
  </r>
  <r>
    <n v="231"/>
    <d v="2014-01-21T00:00:00"/>
    <s v="Verdi"/>
    <s v="Potenza"/>
    <x v="0"/>
    <n v="965"/>
    <n v="1"/>
    <s v="PZ"/>
    <x v="5"/>
  </r>
  <r>
    <n v="232"/>
    <d v="2014-01-18T00:00:00"/>
    <s v="Verdi"/>
    <s v="Ravenna"/>
    <x v="3"/>
    <n v="93"/>
    <n v="1"/>
    <s v="RA"/>
    <x v="0"/>
  </r>
  <r>
    <n v="233"/>
    <d v="2014-01-22T00:00:00"/>
    <s v="Azzurri"/>
    <s v="Trento"/>
    <x v="4"/>
    <n v="1774"/>
    <n v="3"/>
    <s v="TN"/>
    <x v="11"/>
  </r>
  <r>
    <n v="234"/>
    <d v="2014-06-10T00:00:00"/>
    <s v="Verdi"/>
    <s v="Torino"/>
    <x v="2"/>
    <n v="217"/>
    <n v="5"/>
    <s v="TO"/>
    <x v="2"/>
  </r>
  <r>
    <n v="235"/>
    <d v="2014-05-07T00:00:00"/>
    <s v="Rossi"/>
    <s v="Vercelli"/>
    <x v="3"/>
    <n v="737"/>
    <n v="3"/>
    <s v="VC"/>
    <x v="2"/>
  </r>
  <r>
    <n v="236"/>
    <d v="2014-04-07T00:00:00"/>
    <s v="Verdi"/>
    <s v="Verona"/>
    <x v="2"/>
    <n v="1154"/>
    <n v="1"/>
    <s v="VR"/>
    <x v="6"/>
  </r>
  <r>
    <n v="237"/>
    <d v="2014-02-17T00:00:00"/>
    <s v="Rossi"/>
    <s v="Taranto"/>
    <x v="1"/>
    <n v="891"/>
    <n v="3"/>
    <s v="TA"/>
    <x v="17"/>
  </r>
  <r>
    <n v="238"/>
    <d v="2014-04-25T00:00:00"/>
    <s v="Neri"/>
    <s v="Piacenza"/>
    <x v="0"/>
    <n v="1130"/>
    <n v="2"/>
    <s v="PC"/>
    <x v="0"/>
  </r>
  <r>
    <n v="239"/>
    <d v="2014-06-29T00:00:00"/>
    <s v="Azzurri"/>
    <s v="Trento"/>
    <x v="1"/>
    <n v="317"/>
    <n v="4"/>
    <s v="TN"/>
    <x v="11"/>
  </r>
  <r>
    <n v="240"/>
    <d v="2014-02-25T00:00:00"/>
    <s v="Azzurri"/>
    <s v="Piacenza"/>
    <x v="2"/>
    <n v="1663"/>
    <n v="5"/>
    <s v="PC"/>
    <x v="0"/>
  </r>
  <r>
    <n v="241"/>
    <d v="2014-01-30T00:00:00"/>
    <s v="Gialli"/>
    <s v="Vercelli"/>
    <x v="4"/>
    <n v="107"/>
    <n v="1"/>
    <s v="VC"/>
    <x v="2"/>
  </r>
  <r>
    <n v="242"/>
    <d v="2014-06-10T00:00:00"/>
    <s v="Gialli"/>
    <s v="Udine"/>
    <x v="4"/>
    <n v="1430"/>
    <n v="2"/>
    <s v="UD"/>
    <x v="4"/>
  </r>
  <r>
    <n v="243"/>
    <d v="2014-04-18T00:00:00"/>
    <s v="Rossi"/>
    <s v="Pordenone"/>
    <x v="0"/>
    <n v="298"/>
    <n v="1"/>
    <s v="PN"/>
    <x v="4"/>
  </r>
  <r>
    <n v="244"/>
    <d v="2014-04-29T00:00:00"/>
    <s v="Azzurri"/>
    <s v="Reggio di Calabria"/>
    <x v="4"/>
    <n v="1557"/>
    <n v="3"/>
    <s v="RC"/>
    <x v="14"/>
  </r>
  <r>
    <n v="245"/>
    <d v="2014-04-07T00:00:00"/>
    <s v="Neri"/>
    <s v="Pavia"/>
    <x v="4"/>
    <n v="477"/>
    <n v="3"/>
    <s v="PV"/>
    <x v="7"/>
  </r>
  <r>
    <n v="246"/>
    <d v="2014-02-26T00:00:00"/>
    <s v="Rossi"/>
    <s v="Piacenza"/>
    <x v="3"/>
    <n v="1593"/>
    <n v="3"/>
    <s v="PC"/>
    <x v="0"/>
  </r>
  <r>
    <n v="247"/>
    <d v="2014-02-09T00:00:00"/>
    <s v="Verdi"/>
    <s v="Verbano-Cusio-Ossola"/>
    <x v="2"/>
    <n v="534"/>
    <n v="5"/>
    <s v="VB"/>
    <x v="2"/>
  </r>
  <r>
    <n v="248"/>
    <d v="2014-06-26T00:00:00"/>
    <s v="Neri"/>
    <s v="Rovigo"/>
    <x v="2"/>
    <n v="1615"/>
    <n v="5"/>
    <s v="RO"/>
    <x v="6"/>
  </r>
  <r>
    <n v="249"/>
    <d v="2014-01-26T00:00:00"/>
    <s v="Verdi"/>
    <s v="Pisa"/>
    <x v="2"/>
    <n v="416"/>
    <n v="3"/>
    <s v="PI"/>
    <x v="1"/>
  </r>
  <r>
    <n v="250"/>
    <d v="2014-01-26T00:00:00"/>
    <s v="Rossi"/>
    <s v="Venezia"/>
    <x v="4"/>
    <n v="201"/>
    <n v="4"/>
    <s v="VE"/>
    <x v="6"/>
  </r>
  <r>
    <n v="251"/>
    <d v="2014-06-14T00:00:00"/>
    <s v="Gialli"/>
    <s v="Pordenone"/>
    <x v="4"/>
    <n v="95"/>
    <n v="3"/>
    <s v="PN"/>
    <x v="4"/>
  </r>
  <r>
    <n v="252"/>
    <d v="2014-01-31T00:00:00"/>
    <s v="Verdi"/>
    <s v="Vicenza"/>
    <x v="1"/>
    <n v="1762"/>
    <n v="3"/>
    <s v="VI"/>
    <x v="6"/>
  </r>
  <r>
    <n v="253"/>
    <d v="2014-02-18T00:00:00"/>
    <s v="Gialli"/>
    <s v="Siracusa"/>
    <x v="1"/>
    <n v="222"/>
    <n v="4"/>
    <s v="SR"/>
    <x v="9"/>
  </r>
  <r>
    <n v="254"/>
    <d v="2014-04-30T00:00:00"/>
    <s v="Rossi"/>
    <s v="Siracusa"/>
    <x v="2"/>
    <n v="1701"/>
    <n v="3"/>
    <s v="SR"/>
    <x v="9"/>
  </r>
  <r>
    <n v="255"/>
    <d v="2014-01-06T00:00:00"/>
    <s v="Rossi"/>
    <s v="Reggio nell'Emilia"/>
    <x v="3"/>
    <n v="1517"/>
    <n v="1"/>
    <s v="RE"/>
    <x v="0"/>
  </r>
  <r>
    <n v="256"/>
    <d v="2014-05-29T00:00:00"/>
    <s v="Verdi"/>
    <s v="Pesaro e Urbino"/>
    <x v="0"/>
    <n v="1596"/>
    <n v="1"/>
    <s v="PS"/>
    <x v="10"/>
  </r>
  <r>
    <n v="257"/>
    <d v="2014-04-28T00:00:00"/>
    <s v="Gialli"/>
    <s v="Rieti"/>
    <x v="4"/>
    <n v="1048"/>
    <n v="5"/>
    <s v="RI"/>
    <x v="12"/>
  </r>
  <r>
    <n v="258"/>
    <d v="2014-03-16T00:00:00"/>
    <s v="Azzurri"/>
    <s v="Vibo Valentia"/>
    <x v="1"/>
    <n v="173"/>
    <n v="5"/>
    <s v="VV"/>
    <x v="14"/>
  </r>
  <r>
    <n v="259"/>
    <d v="2014-06-17T00:00:00"/>
    <s v="Bianchi"/>
    <s v="Perugia"/>
    <x v="1"/>
    <n v="1960"/>
    <n v="4"/>
    <s v="PG"/>
    <x v="15"/>
  </r>
  <r>
    <n v="260"/>
    <d v="2014-04-23T00:00:00"/>
    <s v="Gialli"/>
    <s v="Vercelli"/>
    <x v="0"/>
    <n v="910"/>
    <n v="2"/>
    <s v="VC"/>
    <x v="2"/>
  </r>
  <r>
    <n v="261"/>
    <d v="2014-05-07T00:00:00"/>
    <s v="Verdi"/>
    <s v="Pavia"/>
    <x v="4"/>
    <n v="830"/>
    <n v="5"/>
    <s v="PV"/>
    <x v="7"/>
  </r>
  <r>
    <n v="262"/>
    <d v="2014-05-21T00:00:00"/>
    <s v="Gialli"/>
    <s v="Salerno"/>
    <x v="2"/>
    <n v="1006"/>
    <n v="2"/>
    <s v="SA"/>
    <x v="13"/>
  </r>
  <r>
    <n v="263"/>
    <d v="2014-01-28T00:00:00"/>
    <s v="Gialli"/>
    <s v="Pordenone"/>
    <x v="3"/>
    <n v="268"/>
    <n v="4"/>
    <s v="PN"/>
    <x v="4"/>
  </r>
  <r>
    <n v="264"/>
    <d v="2014-04-14T00:00:00"/>
    <s v="Verdi"/>
    <s v="Perugia"/>
    <x v="3"/>
    <n v="1160"/>
    <n v="5"/>
    <s v="PG"/>
    <x v="15"/>
  </r>
  <r>
    <n v="265"/>
    <d v="2014-03-22T00:00:00"/>
    <s v="Rossi"/>
    <s v="Pavia"/>
    <x v="3"/>
    <n v="1000"/>
    <n v="1"/>
    <s v="PV"/>
    <x v="7"/>
  </r>
  <r>
    <n v="266"/>
    <d v="2014-03-17T00:00:00"/>
    <s v="Bianchi"/>
    <s v="Pescara"/>
    <x v="0"/>
    <n v="1733"/>
    <n v="5"/>
    <s v="PE"/>
    <x v="16"/>
  </r>
  <r>
    <n v="267"/>
    <d v="2014-06-09T00:00:00"/>
    <s v="Gialli"/>
    <s v="Savona"/>
    <x v="0"/>
    <n v="892"/>
    <n v="4"/>
    <s v="SV"/>
    <x v="8"/>
  </r>
  <r>
    <n v="268"/>
    <d v="2014-05-19T00:00:00"/>
    <s v="Rossi"/>
    <s v="Ragusa"/>
    <x v="4"/>
    <n v="425"/>
    <n v="2"/>
    <s v="RG"/>
    <x v="9"/>
  </r>
  <r>
    <n v="269"/>
    <d v="2014-06-27T00:00:00"/>
    <s v="Rossi"/>
    <s v="Reggio nell'Emilia"/>
    <x v="4"/>
    <n v="262"/>
    <n v="3"/>
    <s v="RE"/>
    <x v="0"/>
  </r>
  <r>
    <n v="270"/>
    <d v="2014-05-15T00:00:00"/>
    <s v="Verdi"/>
    <s v="Ravenna"/>
    <x v="4"/>
    <n v="1475"/>
    <n v="3"/>
    <s v="RA"/>
    <x v="0"/>
  </r>
  <r>
    <n v="271"/>
    <d v="2014-05-31T00:00:00"/>
    <s v="Azzurri"/>
    <s v="Vibo Valentia"/>
    <x v="4"/>
    <n v="1483"/>
    <n v="2"/>
    <s v="VV"/>
    <x v="14"/>
  </r>
  <r>
    <n v="272"/>
    <d v="2014-05-09T00:00:00"/>
    <s v="Bianchi"/>
    <s v="Rimini"/>
    <x v="0"/>
    <n v="1255"/>
    <n v="5"/>
    <s v="RN"/>
    <x v="0"/>
  </r>
  <r>
    <n v="273"/>
    <d v="2014-02-13T00:00:00"/>
    <s v="Bianchi"/>
    <s v="Savona"/>
    <x v="4"/>
    <n v="1687"/>
    <n v="2"/>
    <s v="SV"/>
    <x v="8"/>
  </r>
  <r>
    <n v="274"/>
    <d v="2014-02-13T00:00:00"/>
    <s v="Gialli"/>
    <s v="Vicenza"/>
    <x v="2"/>
    <n v="792"/>
    <n v="5"/>
    <s v="VI"/>
    <x v="6"/>
  </r>
  <r>
    <n v="275"/>
    <d v="2014-06-09T00:00:00"/>
    <s v="Gialli"/>
    <s v="Rieti"/>
    <x v="3"/>
    <n v="1284"/>
    <n v="2"/>
    <s v="RI"/>
    <x v="12"/>
  </r>
  <r>
    <n v="276"/>
    <d v="2014-04-01T00:00:00"/>
    <s v="Gialli"/>
    <s v="Prato"/>
    <x v="1"/>
    <n v="1007"/>
    <n v="3"/>
    <s v="PO"/>
    <x v="1"/>
  </r>
  <r>
    <n v="277"/>
    <d v="2014-05-19T00:00:00"/>
    <s v="Verdi"/>
    <s v="Pescara"/>
    <x v="4"/>
    <n v="1313"/>
    <n v="3"/>
    <s v="PE"/>
    <x v="16"/>
  </r>
  <r>
    <n v="278"/>
    <d v="2014-04-29T00:00:00"/>
    <s v="Verdi"/>
    <s v="Reggio di Calabria"/>
    <x v="2"/>
    <n v="535"/>
    <n v="4"/>
    <s v="RC"/>
    <x v="14"/>
  </r>
  <r>
    <n v="279"/>
    <d v="2014-04-14T00:00:00"/>
    <s v="Verdi"/>
    <s v="Prato"/>
    <x v="4"/>
    <n v="930"/>
    <n v="5"/>
    <s v="PO"/>
    <x v="1"/>
  </r>
  <r>
    <n v="280"/>
    <d v="2014-02-08T00:00:00"/>
    <s v="Neri"/>
    <s v="Varese"/>
    <x v="1"/>
    <n v="1008"/>
    <n v="3"/>
    <s v="VA"/>
    <x v="7"/>
  </r>
  <r>
    <n v="281"/>
    <d v="2014-01-17T00:00:00"/>
    <s v="Azzurri"/>
    <s v="Taranto"/>
    <x v="4"/>
    <n v="840"/>
    <n v="1"/>
    <s v="TA"/>
    <x v="17"/>
  </r>
  <r>
    <n v="282"/>
    <d v="2014-06-11T00:00:00"/>
    <s v="Rossi"/>
    <s v="Siena"/>
    <x v="4"/>
    <n v="58"/>
    <n v="5"/>
    <s v="SI"/>
    <x v="1"/>
  </r>
  <r>
    <n v="283"/>
    <d v="2014-04-14T00:00:00"/>
    <s v="Neri"/>
    <s v="Trapani"/>
    <x v="0"/>
    <n v="652"/>
    <n v="5"/>
    <s v="TP"/>
    <x v="9"/>
  </r>
  <r>
    <n v="284"/>
    <d v="2014-05-29T00:00:00"/>
    <s v="Bianchi"/>
    <s v="Torino"/>
    <x v="4"/>
    <n v="834"/>
    <n v="2"/>
    <s v="TO"/>
    <x v="2"/>
  </r>
  <r>
    <n v="285"/>
    <d v="2014-04-17T00:00:00"/>
    <s v="Rossi"/>
    <s v="Teramo"/>
    <x v="0"/>
    <n v="1394"/>
    <n v="5"/>
    <s v="TE"/>
    <x v="16"/>
  </r>
  <r>
    <n v="286"/>
    <d v="2014-04-11T00:00:00"/>
    <s v="Rossi"/>
    <s v="Perugia"/>
    <x v="1"/>
    <n v="1809"/>
    <n v="2"/>
    <s v="PG"/>
    <x v="15"/>
  </r>
  <r>
    <n v="287"/>
    <d v="2014-04-28T00:00:00"/>
    <s v="Azzurri"/>
    <s v="Rieti"/>
    <x v="1"/>
    <n v="1381"/>
    <n v="3"/>
    <s v="RI"/>
    <x v="12"/>
  </r>
  <r>
    <n v="288"/>
    <d v="2014-02-27T00:00:00"/>
    <s v="Gialli"/>
    <s v="Pisa"/>
    <x v="4"/>
    <n v="742"/>
    <n v="1"/>
    <s v="PI"/>
    <x v="1"/>
  </r>
  <r>
    <n v="289"/>
    <d v="2014-05-11T00:00:00"/>
    <s v="Verdi"/>
    <s v="Pordenone"/>
    <x v="2"/>
    <n v="12"/>
    <n v="4"/>
    <s v="PN"/>
    <x v="4"/>
  </r>
  <r>
    <n v="290"/>
    <d v="2014-04-29T00:00:00"/>
    <s v="Neri"/>
    <s v="Verbano-Cusio-Ossola"/>
    <x v="0"/>
    <n v="118"/>
    <n v="5"/>
    <s v="VB"/>
    <x v="2"/>
  </r>
  <r>
    <n v="291"/>
    <d v="2014-03-03T00:00:00"/>
    <s v="Rossi"/>
    <s v="Pesaro e Urbino"/>
    <x v="1"/>
    <n v="2000"/>
    <n v="4"/>
    <s v="PS"/>
    <x v="10"/>
  </r>
  <r>
    <n v="292"/>
    <d v="2014-02-04T00:00:00"/>
    <s v="Azzurri"/>
    <s v="Teramo"/>
    <x v="4"/>
    <n v="1963"/>
    <n v="4"/>
    <s v="TE"/>
    <x v="16"/>
  </r>
  <r>
    <n v="293"/>
    <d v="2014-02-24T00:00:00"/>
    <s v="Bianchi"/>
    <s v="Savona"/>
    <x v="1"/>
    <n v="1583"/>
    <n v="4"/>
    <s v="SV"/>
    <x v="8"/>
  </r>
  <r>
    <n v="294"/>
    <d v="2014-03-07T00:00:00"/>
    <s v="Neri"/>
    <s v="Verbano-Cusio-Ossola"/>
    <x v="2"/>
    <n v="1103"/>
    <n v="1"/>
    <s v="VB"/>
    <x v="2"/>
  </r>
  <r>
    <n v="295"/>
    <d v="2014-06-24T00:00:00"/>
    <s v="Azzurri"/>
    <s v="Sondrio"/>
    <x v="0"/>
    <n v="837"/>
    <n v="3"/>
    <s v="SO"/>
    <x v="7"/>
  </r>
  <r>
    <n v="296"/>
    <d v="2014-05-13T00:00:00"/>
    <s v="Neri"/>
    <s v="Reggio di Calabria"/>
    <x v="0"/>
    <n v="6"/>
    <n v="2"/>
    <s v="RC"/>
    <x v="14"/>
  </r>
  <r>
    <n v="297"/>
    <d v="2014-03-05T00:00:00"/>
    <s v="Gialli"/>
    <s v="Potenza"/>
    <x v="4"/>
    <n v="94"/>
    <n v="5"/>
    <s v="PZ"/>
    <x v="5"/>
  </r>
  <r>
    <n v="298"/>
    <d v="2014-01-15T00:00:00"/>
    <s v="Verdi"/>
    <s v="Siracusa"/>
    <x v="3"/>
    <n v="1206"/>
    <n v="1"/>
    <s v="SR"/>
    <x v="9"/>
  </r>
  <r>
    <n v="299"/>
    <d v="2014-02-07T00:00:00"/>
    <s v="Gialli"/>
    <s v="Reggio di Calabria"/>
    <x v="4"/>
    <n v="1266"/>
    <n v="4"/>
    <s v="RC"/>
    <x v="14"/>
  </r>
  <r>
    <n v="300"/>
    <d v="2014-03-10T00:00:00"/>
    <s v="Bianchi"/>
    <s v="Treviso"/>
    <x v="2"/>
    <n v="707"/>
    <n v="5"/>
    <s v="TV"/>
    <x v="6"/>
  </r>
  <r>
    <n v="301"/>
    <d v="2014-06-25T00:00:00"/>
    <s v="Neri"/>
    <s v="Sondrio"/>
    <x v="0"/>
    <n v="42"/>
    <n v="2"/>
    <s v="SO"/>
    <x v="7"/>
  </r>
  <r>
    <n v="302"/>
    <d v="2014-02-05T00:00:00"/>
    <s v="Bianchi"/>
    <s v="Verbano-Cusio-Ossola"/>
    <x v="0"/>
    <n v="1560"/>
    <n v="5"/>
    <s v="VB"/>
    <x v="2"/>
  </r>
  <r>
    <n v="303"/>
    <d v="2014-05-05T00:00:00"/>
    <s v="Verdi"/>
    <s v="Roma"/>
    <x v="2"/>
    <n v="1996"/>
    <n v="2"/>
    <s v="RM"/>
    <x v="12"/>
  </r>
  <r>
    <n v="304"/>
    <d v="2014-02-20T00:00:00"/>
    <s v="Rossi"/>
    <s v="Pisa"/>
    <x v="1"/>
    <n v="884"/>
    <n v="4"/>
    <s v="PI"/>
    <x v="1"/>
  </r>
  <r>
    <n v="305"/>
    <d v="2014-05-25T00:00:00"/>
    <s v="Rossi"/>
    <s v="Sassari"/>
    <x v="0"/>
    <n v="534"/>
    <n v="4"/>
    <s v="SS"/>
    <x v="3"/>
  </r>
  <r>
    <n v="306"/>
    <d v="2014-04-11T00:00:00"/>
    <s v="Bianchi"/>
    <s v="Ragusa"/>
    <x v="4"/>
    <n v="1370"/>
    <n v="2"/>
    <s v="RG"/>
    <x v="9"/>
  </r>
  <r>
    <n v="307"/>
    <d v="2014-02-01T00:00:00"/>
    <s v="Bianchi"/>
    <s v="Rimini"/>
    <x v="0"/>
    <n v="331"/>
    <n v="4"/>
    <s v="RN"/>
    <x v="0"/>
  </r>
  <r>
    <n v="308"/>
    <d v="2014-03-24T00:00:00"/>
    <s v="Bianchi"/>
    <s v="Verbano-Cusio-Ossola"/>
    <x v="2"/>
    <n v="878"/>
    <n v="1"/>
    <s v="VB"/>
    <x v="2"/>
  </r>
  <r>
    <n v="309"/>
    <d v="2014-01-27T00:00:00"/>
    <s v="Rossi"/>
    <s v="Verbano-Cusio-Ossola"/>
    <x v="0"/>
    <n v="1320"/>
    <n v="2"/>
    <s v="VB"/>
    <x v="2"/>
  </r>
  <r>
    <n v="310"/>
    <d v="2014-05-28T00:00:00"/>
    <s v="Azzurri"/>
    <s v="Reggio di Calabria"/>
    <x v="3"/>
    <n v="1889"/>
    <n v="5"/>
    <s v="RC"/>
    <x v="14"/>
  </r>
  <r>
    <n v="311"/>
    <d v="2014-02-27T00:00:00"/>
    <s v="Verdi"/>
    <s v="Rovigo"/>
    <x v="4"/>
    <n v="1330"/>
    <n v="5"/>
    <s v="RO"/>
    <x v="6"/>
  </r>
  <r>
    <n v="312"/>
    <d v="2014-02-08T00:00:00"/>
    <s v="Verdi"/>
    <s v="Reggio di Calabria"/>
    <x v="1"/>
    <n v="1515"/>
    <n v="3"/>
    <s v="RC"/>
    <x v="14"/>
  </r>
  <r>
    <n v="313"/>
    <d v="2014-05-06T00:00:00"/>
    <s v="Rossi"/>
    <s v="Terni"/>
    <x v="2"/>
    <n v="363"/>
    <n v="4"/>
    <s v="TR"/>
    <x v="15"/>
  </r>
  <r>
    <n v="314"/>
    <d v="2014-05-23T00:00:00"/>
    <s v="Azzurri"/>
    <s v="Trieste"/>
    <x v="2"/>
    <n v="1616"/>
    <n v="2"/>
    <s v="TS"/>
    <x v="4"/>
  </r>
  <r>
    <n v="315"/>
    <d v="2014-03-07T00:00:00"/>
    <s v="Gialli"/>
    <s v="Pisa"/>
    <x v="2"/>
    <n v="66"/>
    <n v="3"/>
    <s v="PI"/>
    <x v="1"/>
  </r>
  <r>
    <n v="316"/>
    <d v="2014-01-20T00:00:00"/>
    <s v="Rossi"/>
    <s v="Potenza"/>
    <x v="0"/>
    <n v="1451"/>
    <n v="2"/>
    <s v="PZ"/>
    <x v="5"/>
  </r>
  <r>
    <n v="317"/>
    <d v="2014-06-14T00:00:00"/>
    <s v="Bianchi"/>
    <s v="Siracusa"/>
    <x v="1"/>
    <n v="922"/>
    <n v="1"/>
    <s v="SR"/>
    <x v="9"/>
  </r>
  <r>
    <n v="318"/>
    <d v="2014-04-18T00:00:00"/>
    <s v="Azzurri"/>
    <s v="Perugia"/>
    <x v="2"/>
    <n v="777"/>
    <n v="4"/>
    <s v="PG"/>
    <x v="15"/>
  </r>
  <r>
    <n v="319"/>
    <d v="2014-04-19T00:00:00"/>
    <s v="Azzurri"/>
    <s v="Vercelli"/>
    <x v="0"/>
    <n v="1553"/>
    <n v="3"/>
    <s v="VC"/>
    <x v="2"/>
  </r>
  <r>
    <n v="320"/>
    <d v="2014-01-21T00:00:00"/>
    <s v="Azzurri"/>
    <s v="Roma"/>
    <x v="3"/>
    <n v="1602"/>
    <n v="4"/>
    <s v="RM"/>
    <x v="12"/>
  </r>
  <r>
    <n v="321"/>
    <d v="2014-04-16T00:00:00"/>
    <s v="Neri"/>
    <s v="Trieste"/>
    <x v="2"/>
    <n v="1223"/>
    <n v="4"/>
    <s v="TS"/>
    <x v="4"/>
  </r>
  <r>
    <n v="322"/>
    <d v="2014-06-09T00:00:00"/>
    <s v="Rossi"/>
    <s v="Savona"/>
    <x v="2"/>
    <n v="1410"/>
    <n v="1"/>
    <s v="SV"/>
    <x v="8"/>
  </r>
  <r>
    <n v="323"/>
    <d v="2014-01-01T00:00:00"/>
    <s v="Rossi"/>
    <s v="Rovigo"/>
    <x v="1"/>
    <n v="452"/>
    <n v="4"/>
    <s v="RO"/>
    <x v="6"/>
  </r>
  <r>
    <n v="324"/>
    <d v="2014-01-19T00:00:00"/>
    <s v="Verdi"/>
    <s v="Pescara"/>
    <x v="1"/>
    <n v="242"/>
    <n v="1"/>
    <s v="PE"/>
    <x v="16"/>
  </r>
  <r>
    <n v="325"/>
    <d v="2014-04-15T00:00:00"/>
    <s v="Neri"/>
    <s v="Piacenza"/>
    <x v="3"/>
    <n v="1568"/>
    <n v="4"/>
    <s v="PC"/>
    <x v="0"/>
  </r>
  <r>
    <n v="326"/>
    <d v="2014-03-08T00:00:00"/>
    <s v="Verdi"/>
    <s v="Viterbo"/>
    <x v="2"/>
    <n v="207"/>
    <n v="4"/>
    <s v="VT"/>
    <x v="12"/>
  </r>
  <r>
    <n v="327"/>
    <d v="2014-04-20T00:00:00"/>
    <s v="Neri"/>
    <s v="Rieti"/>
    <x v="4"/>
    <n v="1912"/>
    <n v="2"/>
    <s v="RI"/>
    <x v="12"/>
  </r>
  <r>
    <n v="328"/>
    <d v="2014-01-16T00:00:00"/>
    <s v="Neri"/>
    <s v="Reggio nell'Emilia"/>
    <x v="0"/>
    <n v="771"/>
    <n v="5"/>
    <s v="RE"/>
    <x v="0"/>
  </r>
  <r>
    <n v="329"/>
    <d v="2014-02-23T00:00:00"/>
    <s v="Gialli"/>
    <s v="Savona"/>
    <x v="2"/>
    <n v="97"/>
    <n v="2"/>
    <s v="SV"/>
    <x v="8"/>
  </r>
  <r>
    <n v="330"/>
    <d v="2014-03-18T00:00:00"/>
    <s v="Rossi"/>
    <s v="Pescara"/>
    <x v="0"/>
    <n v="1361"/>
    <n v="5"/>
    <s v="PE"/>
    <x v="16"/>
  </r>
  <r>
    <n v="331"/>
    <d v="2014-03-05T00:00:00"/>
    <s v="Azzurri"/>
    <s v="Vicenza"/>
    <x v="4"/>
    <n v="1986"/>
    <n v="4"/>
    <s v="VI"/>
    <x v="6"/>
  </r>
  <r>
    <n v="332"/>
    <d v="2014-03-10T00:00:00"/>
    <s v="Bianchi"/>
    <s v="Venezia"/>
    <x v="0"/>
    <n v="1244"/>
    <n v="3"/>
    <s v="VE"/>
    <x v="6"/>
  </r>
  <r>
    <n v="333"/>
    <d v="2014-06-01T00:00:00"/>
    <s v="Verdi"/>
    <s v="Roma"/>
    <x v="3"/>
    <n v="1319"/>
    <n v="1"/>
    <s v="RM"/>
    <x v="12"/>
  </r>
  <r>
    <n v="334"/>
    <d v="2014-02-14T00:00:00"/>
    <s v="Gialli"/>
    <s v="Siena"/>
    <x v="2"/>
    <n v="1554"/>
    <n v="4"/>
    <s v="SI"/>
    <x v="1"/>
  </r>
  <r>
    <n v="335"/>
    <d v="2014-05-04T00:00:00"/>
    <s v="Bianchi"/>
    <s v="Pordenone"/>
    <x v="4"/>
    <n v="1472"/>
    <n v="4"/>
    <s v="PN"/>
    <x v="4"/>
  </r>
  <r>
    <n v="336"/>
    <d v="2014-05-25T00:00:00"/>
    <s v="Bianchi"/>
    <s v="Vercelli"/>
    <x v="3"/>
    <n v="220"/>
    <n v="5"/>
    <s v="VC"/>
    <x v="2"/>
  </r>
  <r>
    <n v="337"/>
    <d v="2014-06-19T00:00:00"/>
    <s v="Verdi"/>
    <s v="Perugia"/>
    <x v="4"/>
    <n v="397"/>
    <n v="2"/>
    <s v="PG"/>
    <x v="15"/>
  </r>
  <r>
    <n v="338"/>
    <d v="2014-05-10T00:00:00"/>
    <s v="Gialli"/>
    <s v="Viterbo"/>
    <x v="4"/>
    <n v="844"/>
    <n v="5"/>
    <s v="VT"/>
    <x v="12"/>
  </r>
  <r>
    <n v="339"/>
    <d v="2014-01-16T00:00:00"/>
    <s v="Verdi"/>
    <s v="Salerno"/>
    <x v="4"/>
    <n v="1733"/>
    <n v="3"/>
    <s v="SA"/>
    <x v="13"/>
  </r>
  <r>
    <n v="340"/>
    <d v="2014-04-04T00:00:00"/>
    <s v="Gialli"/>
    <s v="Teramo"/>
    <x v="1"/>
    <n v="1937"/>
    <n v="1"/>
    <s v="TE"/>
    <x v="16"/>
  </r>
  <r>
    <n v="341"/>
    <d v="2014-04-10T00:00:00"/>
    <s v="Rossi"/>
    <s v="Potenza"/>
    <x v="4"/>
    <n v="591"/>
    <n v="3"/>
    <s v="PZ"/>
    <x v="5"/>
  </r>
  <r>
    <n v="342"/>
    <d v="2014-04-02T00:00:00"/>
    <s v="Azzurri"/>
    <s v="Pistoia"/>
    <x v="0"/>
    <n v="1022"/>
    <n v="3"/>
    <s v="PT"/>
    <x v="1"/>
  </r>
  <r>
    <n v="343"/>
    <d v="2014-04-27T00:00:00"/>
    <s v="Gialli"/>
    <s v="Varese"/>
    <x v="3"/>
    <n v="990"/>
    <n v="5"/>
    <s v="VA"/>
    <x v="7"/>
  </r>
  <r>
    <n v="344"/>
    <d v="2014-06-01T00:00:00"/>
    <s v="Bianchi"/>
    <s v="Perugia"/>
    <x v="2"/>
    <n v="842"/>
    <n v="2"/>
    <s v="PG"/>
    <x v="15"/>
  </r>
  <r>
    <n v="345"/>
    <d v="2014-05-04T00:00:00"/>
    <s v="Verdi"/>
    <s v="Verbano-Cusio-Ossola"/>
    <x v="4"/>
    <n v="506"/>
    <n v="5"/>
    <s v="VB"/>
    <x v="2"/>
  </r>
  <r>
    <n v="346"/>
    <d v="2014-04-18T00:00:00"/>
    <s v="Verdi"/>
    <s v="Perugia"/>
    <x v="0"/>
    <n v="1170"/>
    <n v="3"/>
    <s v="PG"/>
    <x v="15"/>
  </r>
  <r>
    <n v="347"/>
    <d v="2014-05-18T00:00:00"/>
    <s v="Rossi"/>
    <s v="Terni"/>
    <x v="2"/>
    <n v="460"/>
    <n v="4"/>
    <s v="TR"/>
    <x v="15"/>
  </r>
  <r>
    <n v="348"/>
    <d v="2014-06-13T00:00:00"/>
    <s v="Azzurri"/>
    <s v="Sassari"/>
    <x v="2"/>
    <n v="1321"/>
    <n v="1"/>
    <s v="SS"/>
    <x v="3"/>
  </r>
  <r>
    <n v="349"/>
    <d v="2014-04-27T00:00:00"/>
    <s v="Verdi"/>
    <s v="Ragusa"/>
    <x v="0"/>
    <n v="166"/>
    <n v="5"/>
    <s v="RG"/>
    <x v="9"/>
  </r>
  <r>
    <n v="350"/>
    <d v="2014-05-12T00:00:00"/>
    <s v="Neri"/>
    <s v="Viterbo"/>
    <x v="0"/>
    <n v="1115"/>
    <n v="1"/>
    <s v="VT"/>
    <x v="12"/>
  </r>
  <r>
    <n v="351"/>
    <d v="2014-02-26T00:00:00"/>
    <s v="Bianchi"/>
    <s v="Perugia"/>
    <x v="0"/>
    <n v="1919"/>
    <n v="2"/>
    <s v="PG"/>
    <x v="15"/>
  </r>
  <r>
    <n v="352"/>
    <d v="2014-06-19T00:00:00"/>
    <s v="Rossi"/>
    <s v="Rovigo"/>
    <x v="0"/>
    <n v="1514"/>
    <n v="3"/>
    <s v="RO"/>
    <x v="6"/>
  </r>
  <r>
    <n v="353"/>
    <d v="2014-05-24T00:00:00"/>
    <s v="Verdi"/>
    <s v="Rovigo"/>
    <x v="3"/>
    <n v="3"/>
    <n v="2"/>
    <s v="RO"/>
    <x v="6"/>
  </r>
  <r>
    <n v="354"/>
    <d v="2014-05-01T00:00:00"/>
    <s v="Bianchi"/>
    <s v="Sondrio"/>
    <x v="4"/>
    <n v="445"/>
    <n v="2"/>
    <s v="SO"/>
    <x v="7"/>
  </r>
  <r>
    <n v="355"/>
    <d v="2014-02-25T00:00:00"/>
    <s v="Rossi"/>
    <s v="Trapani"/>
    <x v="2"/>
    <n v="1028"/>
    <n v="4"/>
    <s v="TP"/>
    <x v="9"/>
  </r>
  <r>
    <n v="356"/>
    <d v="2014-04-26T00:00:00"/>
    <s v="Azzurri"/>
    <s v="Pesaro e Urbino"/>
    <x v="3"/>
    <n v="893"/>
    <n v="4"/>
    <s v="PS"/>
    <x v="10"/>
  </r>
  <r>
    <n v="357"/>
    <d v="2014-05-03T00:00:00"/>
    <s v="Neri"/>
    <s v="Rovigo"/>
    <x v="3"/>
    <n v="1421"/>
    <n v="1"/>
    <s v="RO"/>
    <x v="6"/>
  </r>
  <r>
    <n v="358"/>
    <d v="2014-06-10T00:00:00"/>
    <s v="Rossi"/>
    <s v="Sondrio"/>
    <x v="4"/>
    <n v="1941"/>
    <n v="2"/>
    <s v="SO"/>
    <x v="7"/>
  </r>
  <r>
    <n v="359"/>
    <d v="2014-02-04T00:00:00"/>
    <s v="Azzurri"/>
    <s v="Savona"/>
    <x v="3"/>
    <n v="1537"/>
    <n v="5"/>
    <s v="SV"/>
    <x v="8"/>
  </r>
  <r>
    <n v="360"/>
    <d v="2014-01-30T00:00:00"/>
    <s v="Verdi"/>
    <s v="Pesaro e Urbino"/>
    <x v="1"/>
    <n v="1957"/>
    <n v="3"/>
    <s v="PS"/>
    <x v="10"/>
  </r>
  <r>
    <n v="361"/>
    <d v="2014-05-29T00:00:00"/>
    <s v="Neri"/>
    <s v="Pesaro e Urbino"/>
    <x v="1"/>
    <n v="307"/>
    <n v="3"/>
    <s v="PS"/>
    <x v="10"/>
  </r>
  <r>
    <n v="362"/>
    <d v="2014-04-17T00:00:00"/>
    <s v="Gialli"/>
    <s v="Siracusa"/>
    <x v="3"/>
    <n v="1128"/>
    <n v="3"/>
    <s v="SR"/>
    <x v="9"/>
  </r>
  <r>
    <n v="363"/>
    <d v="2014-04-30T00:00:00"/>
    <s v="Gialli"/>
    <s v="Sassari"/>
    <x v="0"/>
    <n v="849"/>
    <n v="2"/>
    <s v="SS"/>
    <x v="3"/>
  </r>
  <r>
    <n v="364"/>
    <d v="2014-06-29T00:00:00"/>
    <s v="Gialli"/>
    <s v="Varese"/>
    <x v="3"/>
    <n v="1252"/>
    <n v="1"/>
    <s v="VA"/>
    <x v="7"/>
  </r>
  <r>
    <n v="365"/>
    <d v="2014-05-06T00:00:00"/>
    <s v="Neri"/>
    <s v="Udine"/>
    <x v="4"/>
    <n v="1965"/>
    <n v="4"/>
    <s v="UD"/>
    <x v="4"/>
  </r>
  <r>
    <n v="366"/>
    <d v="2014-04-03T00:00:00"/>
    <s v="Rossi"/>
    <s v="Siena"/>
    <x v="3"/>
    <n v="667"/>
    <n v="5"/>
    <s v="SI"/>
    <x v="1"/>
  </r>
  <r>
    <n v="367"/>
    <d v="2014-02-22T00:00:00"/>
    <s v="Gialli"/>
    <s v="Viterbo"/>
    <x v="1"/>
    <n v="653"/>
    <n v="3"/>
    <s v="VT"/>
    <x v="12"/>
  </r>
  <r>
    <n v="368"/>
    <d v="2014-06-29T00:00:00"/>
    <s v="Bianchi"/>
    <s v="Roma"/>
    <x v="0"/>
    <n v="1602"/>
    <n v="4"/>
    <s v="RM"/>
    <x v="12"/>
  </r>
  <r>
    <n v="369"/>
    <d v="2014-06-23T00:00:00"/>
    <s v="Azzurri"/>
    <s v="Savona"/>
    <x v="0"/>
    <n v="1609"/>
    <n v="2"/>
    <s v="SV"/>
    <x v="8"/>
  </r>
  <r>
    <n v="370"/>
    <d v="2014-05-05T00:00:00"/>
    <s v="Azzurri"/>
    <s v="Pesaro e Urbino"/>
    <x v="4"/>
    <n v="1234"/>
    <n v="4"/>
    <s v="PS"/>
    <x v="10"/>
  </r>
  <r>
    <n v="371"/>
    <d v="2014-03-29T00:00:00"/>
    <s v="Bianchi"/>
    <s v="Terni"/>
    <x v="3"/>
    <n v="186"/>
    <n v="3"/>
    <s v="TR"/>
    <x v="15"/>
  </r>
  <r>
    <n v="372"/>
    <d v="2014-05-03T00:00:00"/>
    <s v="Verdi"/>
    <s v="Pistoia"/>
    <x v="3"/>
    <n v="556"/>
    <n v="4"/>
    <s v="PT"/>
    <x v="1"/>
  </r>
  <r>
    <n v="373"/>
    <d v="2014-06-14T00:00:00"/>
    <s v="Rossi"/>
    <s v="Torino"/>
    <x v="2"/>
    <n v="408"/>
    <n v="5"/>
    <s v="TO"/>
    <x v="2"/>
  </r>
  <r>
    <n v="374"/>
    <d v="2014-03-08T00:00:00"/>
    <s v="Rossi"/>
    <s v="Vibo Valentia"/>
    <x v="0"/>
    <n v="754"/>
    <n v="3"/>
    <s v="VV"/>
    <x v="14"/>
  </r>
  <r>
    <n v="375"/>
    <d v="2014-01-06T00:00:00"/>
    <s v="Bianchi"/>
    <s v="Verbano-Cusio-Ossola"/>
    <x v="0"/>
    <n v="131"/>
    <n v="1"/>
    <s v="VB"/>
    <x v="2"/>
  </r>
  <r>
    <n v="376"/>
    <d v="2014-02-22T00:00:00"/>
    <s v="Verdi"/>
    <s v="Sassari"/>
    <x v="4"/>
    <n v="1494"/>
    <n v="5"/>
    <s v="SS"/>
    <x v="3"/>
  </r>
  <r>
    <n v="377"/>
    <d v="2014-04-24T00:00:00"/>
    <s v="Rossi"/>
    <s v="Verbano-Cusio-Ossola"/>
    <x v="2"/>
    <n v="1960"/>
    <n v="5"/>
    <s v="VB"/>
    <x v="2"/>
  </r>
  <r>
    <n v="378"/>
    <d v="2014-02-19T00:00:00"/>
    <s v="Bianchi"/>
    <s v="Ragusa"/>
    <x v="2"/>
    <n v="1586"/>
    <n v="4"/>
    <s v="RG"/>
    <x v="9"/>
  </r>
  <r>
    <n v="379"/>
    <d v="2014-02-12T00:00:00"/>
    <s v="Azzurri"/>
    <s v="Pisa"/>
    <x v="3"/>
    <n v="255"/>
    <n v="1"/>
    <s v="PI"/>
    <x v="1"/>
  </r>
  <r>
    <n v="380"/>
    <d v="2014-01-20T00:00:00"/>
    <s v="Gialli"/>
    <s v="Sondrio"/>
    <x v="4"/>
    <n v="1469"/>
    <n v="2"/>
    <s v="SO"/>
    <x v="7"/>
  </r>
  <r>
    <n v="381"/>
    <d v="2014-03-31T00:00:00"/>
    <s v="Azzurri"/>
    <s v="Pesaro e Urbino"/>
    <x v="2"/>
    <n v="1321"/>
    <n v="4"/>
    <s v="PS"/>
    <x v="10"/>
  </r>
  <r>
    <n v="382"/>
    <d v="2014-04-12T00:00:00"/>
    <s v="Bianchi"/>
    <s v="Treviso"/>
    <x v="4"/>
    <n v="735"/>
    <n v="2"/>
    <s v="TV"/>
    <x v="6"/>
  </r>
  <r>
    <n v="383"/>
    <d v="2014-04-03T00:00:00"/>
    <s v="Verdi"/>
    <s v="Siena"/>
    <x v="2"/>
    <n v="153"/>
    <n v="3"/>
    <s v="SI"/>
    <x v="1"/>
  </r>
  <r>
    <n v="384"/>
    <d v="2014-03-29T00:00:00"/>
    <s v="Neri"/>
    <s v="Pistoia"/>
    <x v="4"/>
    <n v="1474"/>
    <n v="1"/>
    <s v="PT"/>
    <x v="1"/>
  </r>
  <r>
    <n v="385"/>
    <d v="2014-05-17T00:00:00"/>
    <s v="Bianchi"/>
    <s v="Rovigo"/>
    <x v="2"/>
    <n v="1108"/>
    <n v="2"/>
    <s v="RO"/>
    <x v="6"/>
  </r>
  <r>
    <n v="386"/>
    <d v="2014-05-07T00:00:00"/>
    <s v="Verdi"/>
    <s v="Perugia"/>
    <x v="3"/>
    <n v="1430"/>
    <n v="4"/>
    <s v="PG"/>
    <x v="15"/>
  </r>
  <r>
    <n v="387"/>
    <d v="2014-02-10T00:00:00"/>
    <s v="Verdi"/>
    <s v="Roma"/>
    <x v="2"/>
    <n v="788"/>
    <n v="5"/>
    <s v="RM"/>
    <x v="12"/>
  </r>
  <r>
    <n v="388"/>
    <d v="2014-05-15T00:00:00"/>
    <s v="Verdi"/>
    <s v="Viterbo"/>
    <x v="2"/>
    <n v="1362"/>
    <n v="3"/>
    <s v="VT"/>
    <x v="12"/>
  </r>
  <r>
    <n v="389"/>
    <d v="2014-02-25T00:00:00"/>
    <s v="Neri"/>
    <s v="Vibo Valentia"/>
    <x v="1"/>
    <n v="744"/>
    <n v="3"/>
    <s v="VV"/>
    <x v="14"/>
  </r>
  <r>
    <n v="390"/>
    <d v="2014-05-16T00:00:00"/>
    <s v="Verdi"/>
    <s v="Venezia"/>
    <x v="1"/>
    <n v="1252"/>
    <n v="2"/>
    <s v="VE"/>
    <x v="6"/>
  </r>
  <r>
    <n v="391"/>
    <d v="2014-05-03T00:00:00"/>
    <s v="Verdi"/>
    <s v="Savona"/>
    <x v="2"/>
    <n v="1378"/>
    <n v="3"/>
    <s v="SV"/>
    <x v="8"/>
  </r>
  <r>
    <n v="392"/>
    <d v="2014-02-12T00:00:00"/>
    <s v="Rossi"/>
    <s v="Perugia"/>
    <x v="1"/>
    <n v="192"/>
    <n v="5"/>
    <s v="PG"/>
    <x v="15"/>
  </r>
  <r>
    <n v="393"/>
    <d v="2014-06-24T00:00:00"/>
    <s v="Gialli"/>
    <s v="Sondrio"/>
    <x v="2"/>
    <n v="1876"/>
    <n v="2"/>
    <s v="SO"/>
    <x v="7"/>
  </r>
  <r>
    <n v="394"/>
    <d v="2014-04-22T00:00:00"/>
    <s v="Verdi"/>
    <s v="Reggio di Calabria"/>
    <x v="1"/>
    <n v="1640"/>
    <n v="1"/>
    <s v="RC"/>
    <x v="14"/>
  </r>
  <r>
    <n v="395"/>
    <d v="2014-02-16T00:00:00"/>
    <s v="Neri"/>
    <s v="Verbano-Cusio-Ossola"/>
    <x v="0"/>
    <n v="848"/>
    <n v="4"/>
    <s v="VB"/>
    <x v="2"/>
  </r>
  <r>
    <n v="396"/>
    <d v="2014-01-12T00:00:00"/>
    <s v="Rossi"/>
    <s v="Venezia"/>
    <x v="1"/>
    <n v="692"/>
    <n v="1"/>
    <s v="VE"/>
    <x v="6"/>
  </r>
  <r>
    <n v="397"/>
    <d v="2014-01-07T00:00:00"/>
    <s v="Gialli"/>
    <s v="Prato"/>
    <x v="1"/>
    <n v="549"/>
    <n v="1"/>
    <s v="PO"/>
    <x v="1"/>
  </r>
  <r>
    <n v="398"/>
    <d v="2014-02-24T00:00:00"/>
    <s v="Verdi"/>
    <s v="Ravenna"/>
    <x v="2"/>
    <n v="1482"/>
    <n v="2"/>
    <s v="RA"/>
    <x v="0"/>
  </r>
  <r>
    <n v="399"/>
    <d v="2014-03-02T00:00:00"/>
    <s v="Rossi"/>
    <s v="Pisa"/>
    <x v="4"/>
    <n v="3"/>
    <n v="5"/>
    <s v="PI"/>
    <x v="1"/>
  </r>
  <r>
    <n v="400"/>
    <d v="2014-04-19T00:00:00"/>
    <s v="Neri"/>
    <s v="Treviso"/>
    <x v="2"/>
    <n v="467"/>
    <n v="3"/>
    <s v="TV"/>
    <x v="6"/>
  </r>
  <r>
    <n v="401"/>
    <d v="2014-06-21T00:00:00"/>
    <s v="Rossi"/>
    <s v="Rimini"/>
    <x v="3"/>
    <n v="1746"/>
    <n v="3"/>
    <s v="RN"/>
    <x v="0"/>
  </r>
  <r>
    <n v="402"/>
    <d v="2014-01-10T00:00:00"/>
    <s v="Gialli"/>
    <s v="Rieti"/>
    <x v="3"/>
    <n v="681"/>
    <n v="4"/>
    <s v="RI"/>
    <x v="12"/>
  </r>
  <r>
    <n v="403"/>
    <d v="2014-03-27T00:00:00"/>
    <s v="Neri"/>
    <s v="Ravenna"/>
    <x v="4"/>
    <n v="136"/>
    <n v="3"/>
    <s v="RA"/>
    <x v="0"/>
  </r>
  <r>
    <n v="404"/>
    <d v="2014-06-02T00:00:00"/>
    <s v="Verdi"/>
    <s v="Vibo Valentia"/>
    <x v="1"/>
    <n v="1600"/>
    <n v="3"/>
    <s v="VV"/>
    <x v="14"/>
  </r>
  <r>
    <n v="405"/>
    <d v="2014-03-23T00:00:00"/>
    <s v="Verdi"/>
    <s v="Viterbo"/>
    <x v="3"/>
    <n v="1825"/>
    <n v="5"/>
    <s v="VT"/>
    <x v="12"/>
  </r>
  <r>
    <n v="406"/>
    <d v="2014-04-01T00:00:00"/>
    <s v="Neri"/>
    <s v="Treviso"/>
    <x v="3"/>
    <n v="957"/>
    <n v="1"/>
    <s v="TV"/>
    <x v="6"/>
  </r>
  <r>
    <n v="407"/>
    <d v="2014-06-23T00:00:00"/>
    <s v="Rossi"/>
    <s v="Savona"/>
    <x v="0"/>
    <n v="1941"/>
    <n v="5"/>
    <s v="SV"/>
    <x v="8"/>
  </r>
  <r>
    <n v="408"/>
    <d v="2014-04-12T00:00:00"/>
    <s v="Verdi"/>
    <s v="Teramo"/>
    <x v="2"/>
    <n v="417"/>
    <n v="1"/>
    <s v="TE"/>
    <x v="16"/>
  </r>
  <r>
    <n v="409"/>
    <d v="2014-02-25T00:00:00"/>
    <s v="Gialli"/>
    <s v="Vibo Valentia"/>
    <x v="0"/>
    <n v="1839"/>
    <n v="4"/>
    <s v="VV"/>
    <x v="14"/>
  </r>
  <r>
    <n v="410"/>
    <d v="2014-02-05T00:00:00"/>
    <s v="Bianchi"/>
    <s v="Udine"/>
    <x v="4"/>
    <n v="1647"/>
    <n v="1"/>
    <s v="UD"/>
    <x v="4"/>
  </r>
  <r>
    <n v="411"/>
    <d v="2014-03-13T00:00:00"/>
    <s v="Verdi"/>
    <s v="Ravenna"/>
    <x v="0"/>
    <n v="87"/>
    <n v="5"/>
    <s v="RA"/>
    <x v="0"/>
  </r>
  <r>
    <n v="412"/>
    <d v="2014-03-22T00:00:00"/>
    <s v="Verdi"/>
    <s v="Pescara"/>
    <x v="1"/>
    <n v="1123"/>
    <n v="2"/>
    <s v="PE"/>
    <x v="16"/>
  </r>
  <r>
    <n v="413"/>
    <d v="2014-01-15T00:00:00"/>
    <s v="Azzurri"/>
    <s v="Salerno"/>
    <x v="0"/>
    <n v="1881"/>
    <n v="1"/>
    <s v="SA"/>
    <x v="13"/>
  </r>
  <r>
    <n v="414"/>
    <d v="2014-03-09T00:00:00"/>
    <s v="Rossi"/>
    <s v="Pistoia"/>
    <x v="0"/>
    <n v="517"/>
    <n v="1"/>
    <s v="PT"/>
    <x v="1"/>
  </r>
  <r>
    <n v="415"/>
    <d v="2014-01-23T00:00:00"/>
    <s v="Neri"/>
    <s v="Siena"/>
    <x v="3"/>
    <n v="1662"/>
    <n v="3"/>
    <s v="SI"/>
    <x v="1"/>
  </r>
  <r>
    <n v="416"/>
    <d v="2014-03-26T00:00:00"/>
    <s v="Neri"/>
    <s v="Venezia"/>
    <x v="0"/>
    <n v="540"/>
    <n v="4"/>
    <s v="VE"/>
    <x v="6"/>
  </r>
  <r>
    <n v="417"/>
    <d v="2014-04-23T00:00:00"/>
    <s v="Bianchi"/>
    <s v="Reggio di Calabria"/>
    <x v="1"/>
    <n v="207"/>
    <n v="1"/>
    <s v="RC"/>
    <x v="14"/>
  </r>
  <r>
    <n v="418"/>
    <d v="2014-02-15T00:00:00"/>
    <s v="Neri"/>
    <s v="Piacenza"/>
    <x v="3"/>
    <n v="879"/>
    <n v="2"/>
    <s v="PC"/>
    <x v="0"/>
  </r>
  <r>
    <n v="419"/>
    <d v="2014-02-26T00:00:00"/>
    <s v="Verdi"/>
    <s v="Ragusa"/>
    <x v="0"/>
    <n v="1602"/>
    <n v="5"/>
    <s v="RG"/>
    <x v="9"/>
  </r>
  <r>
    <n v="420"/>
    <d v="2014-02-20T00:00:00"/>
    <s v="Rossi"/>
    <s v="Potenza"/>
    <x v="3"/>
    <n v="1061"/>
    <n v="1"/>
    <s v="PZ"/>
    <x v="5"/>
  </r>
  <r>
    <n v="421"/>
    <d v="2014-03-16T00:00:00"/>
    <s v="Rossi"/>
    <s v="Pisa"/>
    <x v="4"/>
    <n v="569"/>
    <n v="1"/>
    <s v="PI"/>
    <x v="1"/>
  </r>
  <r>
    <n v="422"/>
    <d v="2014-06-03T00:00:00"/>
    <s v="Bianchi"/>
    <s v="Trapani"/>
    <x v="0"/>
    <n v="1479"/>
    <n v="3"/>
    <s v="TP"/>
    <x v="9"/>
  </r>
  <r>
    <n v="423"/>
    <d v="2014-04-22T00:00:00"/>
    <s v="Neri"/>
    <s v="Reggio di Calabria"/>
    <x v="2"/>
    <n v="1940"/>
    <n v="5"/>
    <s v="RC"/>
    <x v="14"/>
  </r>
  <r>
    <n v="424"/>
    <d v="2014-03-07T00:00:00"/>
    <s v="Verdi"/>
    <s v="Terni"/>
    <x v="3"/>
    <n v="1590"/>
    <n v="5"/>
    <s v="TR"/>
    <x v="15"/>
  </r>
  <r>
    <n v="425"/>
    <d v="2014-05-03T00:00:00"/>
    <s v="Neri"/>
    <s v="Pistoia"/>
    <x v="1"/>
    <n v="882"/>
    <n v="1"/>
    <s v="PT"/>
    <x v="1"/>
  </r>
  <r>
    <n v="426"/>
    <d v="2014-01-21T00:00:00"/>
    <s v="Rossi"/>
    <s v="Taranto"/>
    <x v="1"/>
    <n v="593"/>
    <n v="2"/>
    <s v="TA"/>
    <x v="17"/>
  </r>
  <r>
    <n v="427"/>
    <d v="2014-06-24T00:00:00"/>
    <s v="Gialli"/>
    <s v="Piacenza"/>
    <x v="2"/>
    <n v="1853"/>
    <n v="1"/>
    <s v="PC"/>
    <x v="0"/>
  </r>
  <r>
    <n v="428"/>
    <d v="2014-01-01T00:00:00"/>
    <s v="Verdi"/>
    <s v="Pisa"/>
    <x v="0"/>
    <n v="1276"/>
    <n v="3"/>
    <s v="PI"/>
    <x v="1"/>
  </r>
  <r>
    <n v="429"/>
    <d v="2014-01-12T00:00:00"/>
    <s v="Bianchi"/>
    <s v="Perugia"/>
    <x v="3"/>
    <n v="563"/>
    <n v="1"/>
    <s v="PG"/>
    <x v="15"/>
  </r>
  <r>
    <n v="430"/>
    <d v="2014-02-07T00:00:00"/>
    <s v="Azzurri"/>
    <s v="Vibo Valentia"/>
    <x v="1"/>
    <n v="114"/>
    <n v="4"/>
    <s v="VV"/>
    <x v="14"/>
  </r>
  <r>
    <n v="431"/>
    <d v="2014-01-23T00:00:00"/>
    <s v="Azzurri"/>
    <s v="Taranto"/>
    <x v="0"/>
    <n v="997"/>
    <n v="3"/>
    <s v="TA"/>
    <x v="17"/>
  </r>
  <r>
    <n v="432"/>
    <d v="2014-05-12T00:00:00"/>
    <s v="Rossi"/>
    <s v="Siena"/>
    <x v="2"/>
    <n v="492"/>
    <n v="1"/>
    <s v="SI"/>
    <x v="1"/>
  </r>
  <r>
    <n v="433"/>
    <d v="2014-02-09T00:00:00"/>
    <s v="Gialli"/>
    <s v="Viterbo"/>
    <x v="4"/>
    <n v="1722"/>
    <n v="3"/>
    <s v="VT"/>
    <x v="12"/>
  </r>
  <r>
    <n v="434"/>
    <d v="2014-04-15T00:00:00"/>
    <s v="Rossi"/>
    <s v="Venezia"/>
    <x v="1"/>
    <n v="1314"/>
    <n v="5"/>
    <s v="VE"/>
    <x v="6"/>
  </r>
  <r>
    <n v="435"/>
    <d v="2014-02-11T00:00:00"/>
    <s v="Gialli"/>
    <s v="Rieti"/>
    <x v="2"/>
    <n v="702"/>
    <n v="2"/>
    <s v="RI"/>
    <x v="12"/>
  </r>
  <r>
    <n v="436"/>
    <d v="2014-06-28T00:00:00"/>
    <s v="Bianchi"/>
    <s v="Sassari"/>
    <x v="1"/>
    <n v="1090"/>
    <n v="2"/>
    <s v="SS"/>
    <x v="3"/>
  </r>
  <r>
    <n v="437"/>
    <d v="2014-06-04T00:00:00"/>
    <s v="Azzurri"/>
    <s v="Siena"/>
    <x v="3"/>
    <n v="1552"/>
    <n v="5"/>
    <s v="SI"/>
    <x v="1"/>
  </r>
  <r>
    <n v="438"/>
    <d v="2014-03-25T00:00:00"/>
    <s v="Azzurri"/>
    <s v="Reggio di Calabria"/>
    <x v="1"/>
    <n v="1087"/>
    <n v="4"/>
    <s v="RC"/>
    <x v="14"/>
  </r>
  <r>
    <n v="439"/>
    <d v="2014-04-26T00:00:00"/>
    <s v="Rossi"/>
    <s v="Potenza"/>
    <x v="2"/>
    <n v="665"/>
    <n v="4"/>
    <s v="PZ"/>
    <x v="5"/>
  </r>
  <r>
    <n v="440"/>
    <d v="2014-05-16T00:00:00"/>
    <s v="Azzurri"/>
    <s v="Verona"/>
    <x v="4"/>
    <n v="1247"/>
    <n v="5"/>
    <s v="VR"/>
    <x v="6"/>
  </r>
  <r>
    <n v="441"/>
    <d v="2014-06-28T00:00:00"/>
    <s v="Azzurri"/>
    <s v="Reggio nell'Emilia"/>
    <x v="0"/>
    <n v="1265"/>
    <n v="5"/>
    <s v="RE"/>
    <x v="0"/>
  </r>
  <r>
    <n v="442"/>
    <d v="2014-05-15T00:00:00"/>
    <s v="Verdi"/>
    <s v="Salerno"/>
    <x v="4"/>
    <n v="828"/>
    <n v="3"/>
    <s v="SA"/>
    <x v="13"/>
  </r>
  <r>
    <n v="443"/>
    <d v="2014-02-28T00:00:00"/>
    <s v="Verdi"/>
    <s v="Teramo"/>
    <x v="4"/>
    <n v="1960"/>
    <n v="3"/>
    <s v="TE"/>
    <x v="16"/>
  </r>
  <r>
    <n v="444"/>
    <d v="2014-01-26T00:00:00"/>
    <s v="Gialli"/>
    <s v="Pavia"/>
    <x v="2"/>
    <n v="120"/>
    <n v="4"/>
    <s v="PV"/>
    <x v="7"/>
  </r>
  <r>
    <n v="445"/>
    <d v="2014-05-11T00:00:00"/>
    <s v="Bianchi"/>
    <s v="Roma"/>
    <x v="2"/>
    <n v="1951"/>
    <n v="3"/>
    <s v="RM"/>
    <x v="12"/>
  </r>
  <r>
    <n v="446"/>
    <d v="2014-02-19T00:00:00"/>
    <s v="Azzurri"/>
    <s v="Pistoia"/>
    <x v="2"/>
    <n v="756"/>
    <n v="2"/>
    <s v="PT"/>
    <x v="1"/>
  </r>
  <r>
    <n v="447"/>
    <d v="2014-06-07T00:00:00"/>
    <s v="Rossi"/>
    <s v="Vibo Valentia"/>
    <x v="1"/>
    <n v="178"/>
    <n v="5"/>
    <s v="VV"/>
    <x v="14"/>
  </r>
  <r>
    <n v="448"/>
    <d v="2014-03-30T00:00:00"/>
    <s v="Bianchi"/>
    <s v="Trapani"/>
    <x v="2"/>
    <n v="912"/>
    <n v="4"/>
    <s v="TP"/>
    <x v="9"/>
  </r>
  <r>
    <n v="449"/>
    <d v="2014-05-02T00:00:00"/>
    <s v="Azzurri"/>
    <s v="Savona"/>
    <x v="2"/>
    <n v="216"/>
    <n v="1"/>
    <s v="SV"/>
    <x v="8"/>
  </r>
  <r>
    <n v="450"/>
    <d v="2014-02-14T00:00:00"/>
    <s v="Azzurri"/>
    <s v="Venezia"/>
    <x v="1"/>
    <n v="647"/>
    <n v="2"/>
    <s v="VE"/>
    <x v="6"/>
  </r>
  <r>
    <n v="451"/>
    <d v="2014-04-13T00:00:00"/>
    <s v="Bianchi"/>
    <s v="Trapani"/>
    <x v="1"/>
    <n v="1101"/>
    <n v="2"/>
    <s v="TP"/>
    <x v="9"/>
  </r>
  <r>
    <n v="452"/>
    <d v="2014-02-18T00:00:00"/>
    <s v="Bianchi"/>
    <s v="Perugia"/>
    <x v="0"/>
    <n v="426"/>
    <n v="2"/>
    <s v="PG"/>
    <x v="15"/>
  </r>
  <r>
    <n v="453"/>
    <d v="2014-03-06T00:00:00"/>
    <s v="Neri"/>
    <s v="Trapani"/>
    <x v="1"/>
    <n v="1476"/>
    <n v="1"/>
    <s v="TP"/>
    <x v="9"/>
  </r>
  <r>
    <n v="454"/>
    <d v="2014-03-17T00:00:00"/>
    <s v="Rossi"/>
    <s v="Rieti"/>
    <x v="1"/>
    <n v="1417"/>
    <n v="2"/>
    <s v="RI"/>
    <x v="12"/>
  </r>
  <r>
    <n v="455"/>
    <d v="2014-06-09T00:00:00"/>
    <s v="Azzurri"/>
    <s v="Salerno"/>
    <x v="0"/>
    <n v="1715"/>
    <n v="2"/>
    <s v="SA"/>
    <x v="13"/>
  </r>
  <r>
    <n v="456"/>
    <d v="2014-05-26T00:00:00"/>
    <s v="Bianchi"/>
    <s v="Siena"/>
    <x v="1"/>
    <n v="1289"/>
    <n v="4"/>
    <s v="SI"/>
    <x v="1"/>
  </r>
  <r>
    <n v="457"/>
    <d v="2014-03-06T00:00:00"/>
    <s v="Gialli"/>
    <s v="Pesaro e Urbino"/>
    <x v="2"/>
    <n v="1427"/>
    <n v="5"/>
    <s v="PS"/>
    <x v="10"/>
  </r>
  <r>
    <n v="458"/>
    <d v="2014-02-08T00:00:00"/>
    <s v="Gialli"/>
    <s v="Sondrio"/>
    <x v="3"/>
    <n v="445"/>
    <n v="5"/>
    <s v="SO"/>
    <x v="7"/>
  </r>
  <r>
    <n v="459"/>
    <d v="2014-05-17T00:00:00"/>
    <s v="Rossi"/>
    <s v="Rimini"/>
    <x v="0"/>
    <n v="1390"/>
    <n v="4"/>
    <s v="RN"/>
    <x v="0"/>
  </r>
  <r>
    <n v="460"/>
    <d v="2014-06-03T00:00:00"/>
    <s v="Verdi"/>
    <s v="Potenza"/>
    <x v="1"/>
    <n v="1897"/>
    <n v="3"/>
    <s v="PZ"/>
    <x v="5"/>
  </r>
  <r>
    <n v="461"/>
    <d v="2014-02-20T00:00:00"/>
    <s v="Neri"/>
    <s v="Torino"/>
    <x v="0"/>
    <n v="713"/>
    <n v="5"/>
    <s v="TO"/>
    <x v="2"/>
  </r>
  <r>
    <n v="462"/>
    <d v="2014-04-17T00:00:00"/>
    <s v="Neri"/>
    <s v="Terni"/>
    <x v="3"/>
    <n v="1509"/>
    <n v="2"/>
    <s v="TR"/>
    <x v="15"/>
  </r>
  <r>
    <n v="463"/>
    <d v="2014-01-24T00:00:00"/>
    <s v="Rossi"/>
    <s v="Sassari"/>
    <x v="2"/>
    <n v="210"/>
    <n v="4"/>
    <s v="SS"/>
    <x v="3"/>
  </r>
  <r>
    <n v="464"/>
    <d v="2014-04-26T00:00:00"/>
    <s v="Bianchi"/>
    <s v="Pescara"/>
    <x v="3"/>
    <n v="660"/>
    <n v="3"/>
    <s v="PE"/>
    <x v="16"/>
  </r>
  <r>
    <n v="465"/>
    <d v="2014-06-07T00:00:00"/>
    <s v="Rossi"/>
    <s v="Perugia"/>
    <x v="2"/>
    <n v="872"/>
    <n v="2"/>
    <s v="PG"/>
    <x v="15"/>
  </r>
  <r>
    <n v="466"/>
    <d v="2014-03-03T00:00:00"/>
    <s v="Rossi"/>
    <s v="Torino"/>
    <x v="3"/>
    <n v="1225"/>
    <n v="5"/>
    <s v="TO"/>
    <x v="2"/>
  </r>
  <r>
    <n v="467"/>
    <d v="2014-01-21T00:00:00"/>
    <s v="Verdi"/>
    <s v="Sassari"/>
    <x v="3"/>
    <n v="1916"/>
    <n v="5"/>
    <s v="SS"/>
    <x v="3"/>
  </r>
  <r>
    <n v="468"/>
    <d v="2014-06-12T00:00:00"/>
    <s v="Rossi"/>
    <s v="Verbano-Cusio-Ossola"/>
    <x v="3"/>
    <n v="1173"/>
    <n v="2"/>
    <s v="VB"/>
    <x v="2"/>
  </r>
  <r>
    <n v="469"/>
    <d v="2014-04-25T00:00:00"/>
    <s v="Azzurri"/>
    <s v="Roma"/>
    <x v="0"/>
    <n v="297"/>
    <n v="3"/>
    <s v="RM"/>
    <x v="12"/>
  </r>
  <r>
    <n v="470"/>
    <d v="2014-06-30T00:00:00"/>
    <s v="Bianchi"/>
    <s v="Viterbo"/>
    <x v="0"/>
    <n v="1244"/>
    <n v="5"/>
    <s v="VT"/>
    <x v="12"/>
  </r>
  <r>
    <n v="471"/>
    <d v="2014-02-06T00:00:00"/>
    <s v="Bianchi"/>
    <s v="Verbano-Cusio-Ossola"/>
    <x v="4"/>
    <n v="1099"/>
    <n v="4"/>
    <s v="VB"/>
    <x v="2"/>
  </r>
  <r>
    <n v="472"/>
    <d v="2014-05-20T00:00:00"/>
    <s v="Verdi"/>
    <s v="Pordenone"/>
    <x v="4"/>
    <n v="1448"/>
    <n v="1"/>
    <s v="PN"/>
    <x v="4"/>
  </r>
  <r>
    <n v="473"/>
    <d v="2014-02-25T00:00:00"/>
    <s v="Azzurri"/>
    <s v="Ragusa"/>
    <x v="0"/>
    <n v="155"/>
    <n v="5"/>
    <s v="RG"/>
    <x v="9"/>
  </r>
  <r>
    <n v="474"/>
    <d v="2014-02-27T00:00:00"/>
    <s v="Rossi"/>
    <s v="Verbano-Cusio-Ossola"/>
    <x v="3"/>
    <n v="214"/>
    <n v="2"/>
    <s v="VB"/>
    <x v="2"/>
  </r>
  <r>
    <n v="475"/>
    <d v="2014-06-12T00:00:00"/>
    <s v="Azzurri"/>
    <s v="Trento"/>
    <x v="1"/>
    <n v="1956"/>
    <n v="1"/>
    <s v="TN"/>
    <x v="11"/>
  </r>
  <r>
    <n v="476"/>
    <d v="2014-01-20T00:00:00"/>
    <s v="Rossi"/>
    <s v="Torino"/>
    <x v="2"/>
    <n v="1938"/>
    <n v="3"/>
    <s v="TO"/>
    <x v="2"/>
  </r>
  <r>
    <n v="477"/>
    <d v="2014-05-04T00:00:00"/>
    <s v="Azzurri"/>
    <s v="Terni"/>
    <x v="4"/>
    <n v="336"/>
    <n v="5"/>
    <s v="TR"/>
    <x v="15"/>
  </r>
  <r>
    <n v="478"/>
    <d v="2014-01-01T00:00:00"/>
    <s v="Neri"/>
    <s v="Teramo"/>
    <x v="4"/>
    <n v="1467"/>
    <n v="1"/>
    <s v="TE"/>
    <x v="16"/>
  </r>
  <r>
    <n v="479"/>
    <d v="2014-06-04T00:00:00"/>
    <s v="Gialli"/>
    <s v="Potenza"/>
    <x v="3"/>
    <n v="308"/>
    <n v="5"/>
    <s v="PZ"/>
    <x v="5"/>
  </r>
  <r>
    <n v="480"/>
    <d v="2014-05-27T00:00:00"/>
    <s v="Azzurri"/>
    <s v="Trieste"/>
    <x v="0"/>
    <n v="1581"/>
    <n v="3"/>
    <s v="TS"/>
    <x v="4"/>
  </r>
  <r>
    <n v="481"/>
    <d v="2014-03-15T00:00:00"/>
    <s v="Bianchi"/>
    <s v="Vicenza"/>
    <x v="4"/>
    <n v="539"/>
    <n v="5"/>
    <s v="VI"/>
    <x v="6"/>
  </r>
  <r>
    <n v="482"/>
    <d v="2014-04-28T00:00:00"/>
    <s v="Rossi"/>
    <s v="Terni"/>
    <x v="4"/>
    <n v="1847"/>
    <n v="1"/>
    <s v="TR"/>
    <x v="15"/>
  </r>
  <r>
    <n v="483"/>
    <d v="2014-01-05T00:00:00"/>
    <s v="Gialli"/>
    <s v="Ravenna"/>
    <x v="2"/>
    <n v="495"/>
    <n v="3"/>
    <s v="RA"/>
    <x v="0"/>
  </r>
  <r>
    <n v="484"/>
    <d v="2014-01-11T00:00:00"/>
    <s v="Gialli"/>
    <s v="Siena"/>
    <x v="3"/>
    <n v="369"/>
    <n v="5"/>
    <s v="SI"/>
    <x v="1"/>
  </r>
  <r>
    <n v="485"/>
    <d v="2014-05-24T00:00:00"/>
    <s v="Verdi"/>
    <s v="Verona"/>
    <x v="1"/>
    <n v="1963"/>
    <n v="3"/>
    <s v="VR"/>
    <x v="6"/>
  </r>
  <r>
    <n v="486"/>
    <d v="2014-05-28T00:00:00"/>
    <s v="Rossi"/>
    <s v="Salerno"/>
    <x v="2"/>
    <n v="1334"/>
    <n v="3"/>
    <s v="SA"/>
    <x v="13"/>
  </r>
  <r>
    <n v="487"/>
    <d v="2014-03-02T00:00:00"/>
    <s v="Rossi"/>
    <s v="Trieste"/>
    <x v="3"/>
    <n v="886"/>
    <n v="2"/>
    <s v="TS"/>
    <x v="4"/>
  </r>
  <r>
    <n v="488"/>
    <d v="2014-02-20T00:00:00"/>
    <s v="Bianchi"/>
    <s v="Trento"/>
    <x v="0"/>
    <n v="689"/>
    <n v="3"/>
    <s v="TN"/>
    <x v="11"/>
  </r>
  <r>
    <n v="489"/>
    <d v="2014-05-01T00:00:00"/>
    <s v="Bianchi"/>
    <s v="Treviso"/>
    <x v="2"/>
    <n v="1880"/>
    <n v="1"/>
    <s v="TV"/>
    <x v="6"/>
  </r>
  <r>
    <n v="490"/>
    <d v="2014-01-28T00:00:00"/>
    <s v="Bianchi"/>
    <s v="Prato"/>
    <x v="2"/>
    <n v="1357"/>
    <n v="4"/>
    <s v="PO"/>
    <x v="1"/>
  </r>
  <r>
    <n v="491"/>
    <d v="2014-02-17T00:00:00"/>
    <s v="Azzurri"/>
    <s v="Rieti"/>
    <x v="0"/>
    <n v="1007"/>
    <n v="5"/>
    <s v="RI"/>
    <x v="12"/>
  </r>
  <r>
    <n v="492"/>
    <d v="2014-02-14T00:00:00"/>
    <s v="Azzurri"/>
    <s v="Siracusa"/>
    <x v="2"/>
    <n v="1126"/>
    <n v="3"/>
    <s v="SR"/>
    <x v="9"/>
  </r>
  <r>
    <n v="493"/>
    <d v="2014-02-17T00:00:00"/>
    <s v="Rossi"/>
    <s v="Rovigo"/>
    <x v="4"/>
    <n v="1779"/>
    <n v="1"/>
    <s v="RO"/>
    <x v="6"/>
  </r>
  <r>
    <n v="494"/>
    <d v="2014-02-28T00:00:00"/>
    <s v="Rossi"/>
    <s v="Roma"/>
    <x v="4"/>
    <n v="668"/>
    <n v="1"/>
    <s v="RM"/>
    <x v="12"/>
  </r>
  <r>
    <n v="495"/>
    <d v="2014-02-02T00:00:00"/>
    <s v="Azzurri"/>
    <s v="Trapani"/>
    <x v="1"/>
    <n v="204"/>
    <n v="1"/>
    <s v="TP"/>
    <x v="9"/>
  </r>
  <r>
    <n v="496"/>
    <d v="2014-06-22T00:00:00"/>
    <s v="Gialli"/>
    <s v="Potenza"/>
    <x v="2"/>
    <n v="1517"/>
    <n v="5"/>
    <s v="PZ"/>
    <x v="5"/>
  </r>
  <r>
    <n v="497"/>
    <d v="2014-04-12T00:00:00"/>
    <s v="Gialli"/>
    <s v="Savona"/>
    <x v="1"/>
    <n v="840"/>
    <n v="1"/>
    <s v="SV"/>
    <x v="8"/>
  </r>
  <r>
    <n v="498"/>
    <d v="2014-05-03T00:00:00"/>
    <s v="Bianchi"/>
    <s v="Ragusa"/>
    <x v="1"/>
    <n v="1724"/>
    <n v="1"/>
    <s v="RG"/>
    <x v="9"/>
  </r>
  <r>
    <n v="499"/>
    <d v="2014-02-21T00:00:00"/>
    <s v="Rossi"/>
    <s v="Vibo Valentia"/>
    <x v="1"/>
    <n v="951"/>
    <n v="3"/>
    <s v="VV"/>
    <x v="14"/>
  </r>
  <r>
    <n v="500"/>
    <d v="2014-03-20T00:00:00"/>
    <s v="Verdi"/>
    <s v="Trapani"/>
    <x v="3"/>
    <n v="1892"/>
    <n v="4"/>
    <s v="TP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4-03-21T00:00:00"/>
    <x v="0"/>
    <s v="Piacenza"/>
    <s v="Libri"/>
    <n v="360"/>
    <n v="3"/>
    <s v="PC"/>
    <s v="Emilia-Romagna"/>
    <x v="0"/>
  </r>
  <r>
    <n v="2"/>
    <d v="2014-03-16T00:00:00"/>
    <x v="1"/>
    <s v="Pistoia"/>
    <s v="Libri"/>
    <n v="1496"/>
    <n v="5"/>
    <s v="PT"/>
    <s v="Toscana"/>
    <x v="1"/>
  </r>
  <r>
    <n v="3"/>
    <d v="2014-02-24T00:00:00"/>
    <x v="1"/>
    <s v="Verbano-Cusio-Ossola"/>
    <s v="Informatica"/>
    <n v="1342"/>
    <n v="4"/>
    <s v="VB"/>
    <s v="Piemonte"/>
    <x v="0"/>
  </r>
  <r>
    <n v="4"/>
    <d v="2014-06-20T00:00:00"/>
    <x v="2"/>
    <s v="Ravenna"/>
    <s v="Art. Regalo"/>
    <n v="972"/>
    <n v="1"/>
    <s v="RA"/>
    <s v="Emilia-Romagna"/>
    <x v="0"/>
  </r>
  <r>
    <n v="5"/>
    <d v="2014-01-24T00:00:00"/>
    <x v="1"/>
    <s v="Pisa"/>
    <s v="Informatica"/>
    <n v="348"/>
    <n v="2"/>
    <s v="PI"/>
    <s v="Toscana"/>
    <x v="1"/>
  </r>
  <r>
    <n v="6"/>
    <d v="2014-03-03T00:00:00"/>
    <x v="1"/>
    <s v="Vercelli"/>
    <s v="Cancelleria"/>
    <n v="31"/>
    <n v="1"/>
    <s v="VC"/>
    <s v="Piemonte"/>
    <x v="0"/>
  </r>
  <r>
    <n v="7"/>
    <d v="2014-04-09T00:00:00"/>
    <x v="1"/>
    <s v="Sassari"/>
    <s v="Art. Regalo"/>
    <n v="1087"/>
    <n v="4"/>
    <s v="SS"/>
    <s v="Sardegna"/>
    <x v="2"/>
  </r>
  <r>
    <n v="8"/>
    <d v="2014-04-13T00:00:00"/>
    <x v="2"/>
    <s v="Sassari"/>
    <s v="Informatica"/>
    <n v="760"/>
    <n v="2"/>
    <s v="SS"/>
    <s v="Sardegna"/>
    <x v="2"/>
  </r>
  <r>
    <n v="9"/>
    <d v="2014-04-25T00:00:00"/>
    <x v="2"/>
    <s v="Pistoia"/>
    <s v="Informatica"/>
    <n v="10"/>
    <n v="5"/>
    <s v="PT"/>
    <s v="Toscana"/>
    <x v="1"/>
  </r>
  <r>
    <n v="10"/>
    <d v="2014-03-24T00:00:00"/>
    <x v="2"/>
    <s v="Trieste"/>
    <s v="Libri"/>
    <n v="357"/>
    <n v="2"/>
    <s v="TS"/>
    <s v="Friuli-Venezia Giulia"/>
    <x v="0"/>
  </r>
  <r>
    <n v="11"/>
    <d v="2014-05-25T00:00:00"/>
    <x v="2"/>
    <s v="Sassari"/>
    <s v="Informatica"/>
    <n v="19"/>
    <n v="1"/>
    <s v="SS"/>
    <s v="Sardegna"/>
    <x v="2"/>
  </r>
  <r>
    <n v="12"/>
    <d v="2014-05-15T00:00:00"/>
    <x v="3"/>
    <s v="Rimini"/>
    <s v="Cancelleria"/>
    <n v="20"/>
    <n v="1"/>
    <s v="RN"/>
    <s v="Emilia-Romagna"/>
    <x v="0"/>
  </r>
  <r>
    <n v="13"/>
    <d v="2014-05-18T00:00:00"/>
    <x v="2"/>
    <s v="Siena"/>
    <s v="Libri"/>
    <n v="604"/>
    <n v="1"/>
    <s v="SI"/>
    <s v="Toscana"/>
    <x v="1"/>
  </r>
  <r>
    <n v="14"/>
    <d v="2014-01-02T00:00:00"/>
    <x v="4"/>
    <s v="Potenza"/>
    <s v="Giocattoli"/>
    <n v="856"/>
    <n v="3"/>
    <s v="PZ"/>
    <s v="Basilicata"/>
    <x v="3"/>
  </r>
  <r>
    <n v="15"/>
    <d v="2014-03-14T00:00:00"/>
    <x v="1"/>
    <s v="Reggio nell'Emilia"/>
    <s v="Giocattoli"/>
    <n v="833"/>
    <n v="3"/>
    <s v="RE"/>
    <s v="Emilia-Romagna"/>
    <x v="0"/>
  </r>
  <r>
    <n v="16"/>
    <d v="2014-02-05T00:00:00"/>
    <x v="4"/>
    <s v="Treviso"/>
    <s v="Art. Regalo"/>
    <n v="1782"/>
    <n v="2"/>
    <s v="TV"/>
    <s v="Veneto"/>
    <x v="0"/>
  </r>
  <r>
    <n v="17"/>
    <d v="2014-05-21T00:00:00"/>
    <x v="1"/>
    <s v="Pavia"/>
    <s v="Giocattoli"/>
    <n v="1428"/>
    <n v="5"/>
    <s v="PV"/>
    <s v="Lombardia"/>
    <x v="0"/>
  </r>
  <r>
    <n v="18"/>
    <d v="2014-03-22T00:00:00"/>
    <x v="1"/>
    <s v="Savona"/>
    <s v="Informatica"/>
    <n v="1677"/>
    <n v="5"/>
    <s v="SV"/>
    <s v="Liguria"/>
    <x v="0"/>
  </r>
  <r>
    <n v="19"/>
    <d v="2014-04-05T00:00:00"/>
    <x v="5"/>
    <s v="Rimini"/>
    <s v="Art. Regalo"/>
    <n v="1514"/>
    <n v="2"/>
    <s v="RN"/>
    <s v="Emilia-Romagna"/>
    <x v="0"/>
  </r>
  <r>
    <n v="20"/>
    <d v="2014-04-11T00:00:00"/>
    <x v="3"/>
    <s v="Venezia"/>
    <s v="Giocattoli"/>
    <n v="459"/>
    <n v="3"/>
    <s v="VE"/>
    <s v="Veneto"/>
    <x v="0"/>
  </r>
  <r>
    <n v="21"/>
    <d v="2014-01-03T00:00:00"/>
    <x v="4"/>
    <s v="Vercelli"/>
    <s v="Cancelleria"/>
    <n v="344"/>
    <n v="2"/>
    <s v="VC"/>
    <s v="Piemonte"/>
    <x v="0"/>
  </r>
  <r>
    <n v="22"/>
    <d v="2014-06-26T00:00:00"/>
    <x v="0"/>
    <s v="Verona"/>
    <s v="Giocattoli"/>
    <n v="10"/>
    <n v="4"/>
    <s v="VR"/>
    <s v="Veneto"/>
    <x v="0"/>
  </r>
  <r>
    <n v="23"/>
    <d v="2014-05-22T00:00:00"/>
    <x v="3"/>
    <s v="Rovigo"/>
    <s v="Informatica"/>
    <n v="1582"/>
    <n v="3"/>
    <s v="RO"/>
    <s v="Veneto"/>
    <x v="0"/>
  </r>
  <r>
    <n v="24"/>
    <d v="2014-02-24T00:00:00"/>
    <x v="2"/>
    <s v="Trapani"/>
    <s v="Giocattoli"/>
    <n v="1072"/>
    <n v="5"/>
    <s v="TP"/>
    <s v="Sicilia"/>
    <x v="2"/>
  </r>
  <r>
    <n v="25"/>
    <d v="2014-04-11T00:00:00"/>
    <x v="3"/>
    <s v="Sondrio"/>
    <s v="Giocattoli"/>
    <n v="1793"/>
    <n v="5"/>
    <s v="SO"/>
    <s v="Lombardia"/>
    <x v="0"/>
  </r>
  <r>
    <n v="26"/>
    <d v="2014-01-30T00:00:00"/>
    <x v="0"/>
    <s v="Rimini"/>
    <s v="Cancelleria"/>
    <n v="1039"/>
    <n v="1"/>
    <s v="RN"/>
    <s v="Emilia-Romagna"/>
    <x v="0"/>
  </r>
  <r>
    <n v="27"/>
    <d v="2014-06-11T00:00:00"/>
    <x v="0"/>
    <s v="Vicenza"/>
    <s v="Art. Regalo"/>
    <n v="1114"/>
    <n v="5"/>
    <s v="VI"/>
    <s v="Veneto"/>
    <x v="0"/>
  </r>
  <r>
    <n v="28"/>
    <d v="2014-03-30T00:00:00"/>
    <x v="2"/>
    <s v="Pistoia"/>
    <s v="Cancelleria"/>
    <n v="643"/>
    <n v="1"/>
    <s v="PT"/>
    <s v="Toscana"/>
    <x v="1"/>
  </r>
  <r>
    <n v="29"/>
    <d v="2014-05-27T00:00:00"/>
    <x v="5"/>
    <s v="Reggio nell'Emilia"/>
    <s v="Cancelleria"/>
    <n v="328"/>
    <n v="4"/>
    <s v="RE"/>
    <s v="Emilia-Romagna"/>
    <x v="0"/>
  </r>
  <r>
    <n v="30"/>
    <d v="2014-06-08T00:00:00"/>
    <x v="1"/>
    <s v="Pesaro e Urbino"/>
    <s v="Art. Regalo"/>
    <n v="95"/>
    <n v="3"/>
    <s v="PS"/>
    <s v="Marche"/>
    <x v="1"/>
  </r>
  <r>
    <n v="31"/>
    <d v="2014-04-04T00:00:00"/>
    <x v="1"/>
    <s v="Treviso"/>
    <s v="Libri"/>
    <n v="270"/>
    <n v="5"/>
    <s v="TV"/>
    <s v="Veneto"/>
    <x v="0"/>
  </r>
  <r>
    <n v="32"/>
    <d v="2014-05-07T00:00:00"/>
    <x v="0"/>
    <s v="Sassari"/>
    <s v="Art. Regalo"/>
    <n v="1640"/>
    <n v="5"/>
    <s v="SS"/>
    <s v="Sardegna"/>
    <x v="2"/>
  </r>
  <r>
    <n v="33"/>
    <d v="2014-01-23T00:00:00"/>
    <x v="5"/>
    <s v="Trento"/>
    <s v="Cancelleria"/>
    <n v="759"/>
    <n v="2"/>
    <s v="TN"/>
    <s v="Trentino-Alto Adige"/>
    <x v="0"/>
  </r>
  <r>
    <n v="34"/>
    <d v="2014-05-24T00:00:00"/>
    <x v="2"/>
    <s v="Trapani"/>
    <s v="Informatica"/>
    <n v="1288"/>
    <n v="1"/>
    <s v="TP"/>
    <s v="Sicilia"/>
    <x v="2"/>
  </r>
  <r>
    <n v="35"/>
    <d v="2014-03-31T00:00:00"/>
    <x v="2"/>
    <s v="Viterbo"/>
    <s v="Libri"/>
    <n v="1857"/>
    <n v="3"/>
    <s v="VT"/>
    <s v="Lazio"/>
    <x v="1"/>
  </r>
  <r>
    <n v="36"/>
    <d v="2014-05-06T00:00:00"/>
    <x v="5"/>
    <s v="Torino"/>
    <s v="Giocattoli"/>
    <n v="1558"/>
    <n v="3"/>
    <s v="TO"/>
    <s v="Piemonte"/>
    <x v="0"/>
  </r>
  <r>
    <n v="37"/>
    <d v="2014-03-13T00:00:00"/>
    <x v="5"/>
    <s v="Potenza"/>
    <s v="Giocattoli"/>
    <n v="1879"/>
    <n v="3"/>
    <s v="PZ"/>
    <s v="Basilicata"/>
    <x v="3"/>
  </r>
  <r>
    <n v="38"/>
    <d v="2014-05-12T00:00:00"/>
    <x v="0"/>
    <s v="Salerno"/>
    <s v="Informatica"/>
    <n v="155"/>
    <n v="1"/>
    <s v="SA"/>
    <s v="Campania"/>
    <x v="3"/>
  </r>
  <r>
    <n v="39"/>
    <d v="2014-03-19T00:00:00"/>
    <x v="3"/>
    <s v="Sassari"/>
    <s v="Art. Regalo"/>
    <n v="1361"/>
    <n v="3"/>
    <s v="SS"/>
    <s v="Sardegna"/>
    <x v="2"/>
  </r>
  <r>
    <n v="40"/>
    <d v="2014-06-21T00:00:00"/>
    <x v="0"/>
    <s v="Vicenza"/>
    <s v="Libri"/>
    <n v="735"/>
    <n v="5"/>
    <s v="VI"/>
    <s v="Veneto"/>
    <x v="0"/>
  </r>
  <r>
    <n v="41"/>
    <d v="2014-05-18T00:00:00"/>
    <x v="3"/>
    <s v="Pisa"/>
    <s v="Cancelleria"/>
    <n v="1916"/>
    <n v="3"/>
    <s v="PI"/>
    <s v="Toscana"/>
    <x v="1"/>
  </r>
  <r>
    <n v="42"/>
    <d v="2014-03-18T00:00:00"/>
    <x v="1"/>
    <s v="Vicenza"/>
    <s v="Libri"/>
    <n v="1747"/>
    <n v="5"/>
    <s v="VI"/>
    <s v="Veneto"/>
    <x v="0"/>
  </r>
  <r>
    <n v="43"/>
    <d v="2014-01-21T00:00:00"/>
    <x v="3"/>
    <s v="Ragusa"/>
    <s v="Giocattoli"/>
    <n v="1313"/>
    <n v="4"/>
    <s v="RG"/>
    <s v="Sicilia"/>
    <x v="2"/>
  </r>
  <r>
    <n v="44"/>
    <d v="2014-03-14T00:00:00"/>
    <x v="0"/>
    <s v="Savona"/>
    <s v="Libri"/>
    <n v="1260"/>
    <n v="4"/>
    <s v="SV"/>
    <s v="Liguria"/>
    <x v="0"/>
  </r>
  <r>
    <n v="45"/>
    <d v="2014-05-28T00:00:00"/>
    <x v="5"/>
    <s v="Reggio nell'Emilia"/>
    <s v="Cancelleria"/>
    <n v="1484"/>
    <n v="2"/>
    <s v="RE"/>
    <s v="Emilia-Romagna"/>
    <x v="0"/>
  </r>
  <r>
    <n v="46"/>
    <d v="2014-04-10T00:00:00"/>
    <x v="5"/>
    <s v="Potenza"/>
    <s v="Art. Regalo"/>
    <n v="1887"/>
    <n v="5"/>
    <s v="PZ"/>
    <s v="Basilicata"/>
    <x v="3"/>
  </r>
  <r>
    <n v="47"/>
    <d v="2014-04-04T00:00:00"/>
    <x v="2"/>
    <s v="Vibo Valentia"/>
    <s v="Libri"/>
    <n v="1918"/>
    <n v="3"/>
    <s v="VV"/>
    <s v="Calabria"/>
    <x v="3"/>
  </r>
  <r>
    <n v="48"/>
    <d v="2014-06-08T00:00:00"/>
    <x v="5"/>
    <s v="Verbano-Cusio-Ossola"/>
    <s v="Giocattoli"/>
    <n v="934"/>
    <n v="2"/>
    <s v="VB"/>
    <s v="Piemonte"/>
    <x v="0"/>
  </r>
  <r>
    <n v="49"/>
    <d v="2014-03-01T00:00:00"/>
    <x v="4"/>
    <s v="Venezia"/>
    <s v="Cancelleria"/>
    <n v="503"/>
    <n v="5"/>
    <s v="VE"/>
    <s v="Veneto"/>
    <x v="0"/>
  </r>
  <r>
    <n v="50"/>
    <d v="2014-02-24T00:00:00"/>
    <x v="3"/>
    <s v="Viterbo"/>
    <s v="Libri"/>
    <n v="590"/>
    <n v="4"/>
    <s v="VT"/>
    <s v="Lazio"/>
    <x v="1"/>
  </r>
  <r>
    <n v="51"/>
    <d v="2014-04-21T00:00:00"/>
    <x v="0"/>
    <s v="Siena"/>
    <s v="Art. Regalo"/>
    <n v="1297"/>
    <n v="1"/>
    <s v="SI"/>
    <s v="Toscana"/>
    <x v="1"/>
  </r>
  <r>
    <n v="52"/>
    <d v="2014-04-13T00:00:00"/>
    <x v="3"/>
    <s v="Terni"/>
    <s v="Cancelleria"/>
    <n v="67"/>
    <n v="2"/>
    <s v="TR"/>
    <s v="Umbria"/>
    <x v="1"/>
  </r>
  <r>
    <n v="53"/>
    <d v="2014-02-11T00:00:00"/>
    <x v="0"/>
    <s v="Prato"/>
    <s v="Libri"/>
    <n v="1152"/>
    <n v="4"/>
    <s v="PO"/>
    <s v="Toscana"/>
    <x v="1"/>
  </r>
  <r>
    <n v="54"/>
    <d v="2014-01-29T00:00:00"/>
    <x v="4"/>
    <s v="Pavia"/>
    <s v="Cancelleria"/>
    <n v="401"/>
    <n v="2"/>
    <s v="PV"/>
    <s v="Lombardia"/>
    <x v="0"/>
  </r>
  <r>
    <n v="55"/>
    <d v="2014-03-23T00:00:00"/>
    <x v="3"/>
    <s v="Reggio di Calabria"/>
    <s v="Libri"/>
    <n v="596"/>
    <n v="3"/>
    <s v="RC"/>
    <s v="Calabria"/>
    <x v="3"/>
  </r>
  <r>
    <n v="56"/>
    <d v="2014-06-06T00:00:00"/>
    <x v="2"/>
    <s v="Prato"/>
    <s v="Informatica"/>
    <n v="1724"/>
    <n v="4"/>
    <s v="PO"/>
    <s v="Toscana"/>
    <x v="1"/>
  </r>
  <r>
    <n v="57"/>
    <d v="2014-01-04T00:00:00"/>
    <x v="5"/>
    <s v="Rimini"/>
    <s v="Informatica"/>
    <n v="721"/>
    <n v="3"/>
    <s v="RN"/>
    <s v="Emilia-Romagna"/>
    <x v="0"/>
  </r>
  <r>
    <n v="58"/>
    <d v="2014-06-15T00:00:00"/>
    <x v="1"/>
    <s v="Piacenza"/>
    <s v="Art. Regalo"/>
    <n v="939"/>
    <n v="3"/>
    <s v="PC"/>
    <s v="Emilia-Romagna"/>
    <x v="0"/>
  </r>
  <r>
    <n v="59"/>
    <d v="2014-01-18T00:00:00"/>
    <x v="3"/>
    <s v="Vercelli"/>
    <s v="Giocattoli"/>
    <n v="443"/>
    <n v="5"/>
    <s v="VC"/>
    <s v="Piemonte"/>
    <x v="0"/>
  </r>
  <r>
    <n v="60"/>
    <d v="2014-02-01T00:00:00"/>
    <x v="1"/>
    <s v="Reggio di Calabria"/>
    <s v="Giocattoli"/>
    <n v="986"/>
    <n v="5"/>
    <s v="RC"/>
    <s v="Calabria"/>
    <x v="3"/>
  </r>
  <r>
    <n v="61"/>
    <d v="2014-04-15T00:00:00"/>
    <x v="4"/>
    <s v="Reggio nell'Emilia"/>
    <s v="Cancelleria"/>
    <n v="90"/>
    <n v="1"/>
    <s v="RE"/>
    <s v="Emilia-Romagna"/>
    <x v="0"/>
  </r>
  <r>
    <n v="62"/>
    <d v="2014-06-11T00:00:00"/>
    <x v="0"/>
    <s v="Viterbo"/>
    <s v="Cancelleria"/>
    <n v="32"/>
    <n v="5"/>
    <s v="VT"/>
    <s v="Lazio"/>
    <x v="1"/>
  </r>
  <r>
    <n v="63"/>
    <d v="2014-04-16T00:00:00"/>
    <x v="0"/>
    <s v="Treviso"/>
    <s v="Giocattoli"/>
    <n v="968"/>
    <n v="1"/>
    <s v="TV"/>
    <s v="Veneto"/>
    <x v="0"/>
  </r>
  <r>
    <n v="64"/>
    <d v="2014-02-04T00:00:00"/>
    <x v="2"/>
    <s v="Sondrio"/>
    <s v="Art. Regalo"/>
    <n v="772"/>
    <n v="2"/>
    <s v="SO"/>
    <s v="Lombardia"/>
    <x v="0"/>
  </r>
  <r>
    <n v="65"/>
    <d v="2014-03-26T00:00:00"/>
    <x v="5"/>
    <s v="Trapani"/>
    <s v="Informatica"/>
    <n v="1838"/>
    <n v="3"/>
    <s v="TP"/>
    <s v="Sicilia"/>
    <x v="2"/>
  </r>
  <r>
    <n v="66"/>
    <d v="2014-06-26T00:00:00"/>
    <x v="1"/>
    <s v="Sondrio"/>
    <s v="Giocattoli"/>
    <n v="191"/>
    <n v="1"/>
    <s v="SO"/>
    <s v="Lombardia"/>
    <x v="0"/>
  </r>
  <r>
    <n v="67"/>
    <d v="2014-03-02T00:00:00"/>
    <x v="0"/>
    <s v="Verbano-Cusio-Ossola"/>
    <s v="Art. Regalo"/>
    <n v="1334"/>
    <n v="1"/>
    <s v="VB"/>
    <s v="Piemonte"/>
    <x v="0"/>
  </r>
  <r>
    <n v="68"/>
    <d v="2014-01-20T00:00:00"/>
    <x v="3"/>
    <s v="Torino"/>
    <s v="Informatica"/>
    <n v="1707"/>
    <n v="4"/>
    <s v="TO"/>
    <s v="Piemonte"/>
    <x v="0"/>
  </r>
  <r>
    <n v="69"/>
    <d v="2014-01-02T00:00:00"/>
    <x v="3"/>
    <s v="Rimini"/>
    <s v="Libri"/>
    <n v="897"/>
    <n v="2"/>
    <s v="RN"/>
    <s v="Emilia-Romagna"/>
    <x v="0"/>
  </r>
  <r>
    <n v="70"/>
    <d v="2014-06-02T00:00:00"/>
    <x v="3"/>
    <s v="Teramo"/>
    <s v="Informatica"/>
    <n v="816"/>
    <n v="1"/>
    <s v="TE"/>
    <s v="Abruzzo"/>
    <x v="1"/>
  </r>
  <r>
    <n v="71"/>
    <d v="2014-06-12T00:00:00"/>
    <x v="1"/>
    <s v="Vibo Valentia"/>
    <s v="Libri"/>
    <n v="1049"/>
    <n v="3"/>
    <s v="VV"/>
    <s v="Calabria"/>
    <x v="3"/>
  </r>
  <r>
    <n v="72"/>
    <d v="2014-05-03T00:00:00"/>
    <x v="3"/>
    <s v="Perugia"/>
    <s v="Libri"/>
    <n v="1037"/>
    <n v="4"/>
    <s v="PG"/>
    <s v="Umbria"/>
    <x v="1"/>
  </r>
  <r>
    <n v="73"/>
    <d v="2014-04-09T00:00:00"/>
    <x v="1"/>
    <s v="Pordenone"/>
    <s v="Giocattoli"/>
    <n v="1235"/>
    <n v="3"/>
    <s v="PN"/>
    <s v="Friuli-Venezia Giulia"/>
    <x v="0"/>
  </r>
  <r>
    <n v="74"/>
    <d v="2014-03-22T00:00:00"/>
    <x v="4"/>
    <s v="Udine"/>
    <s v="Cancelleria"/>
    <n v="294"/>
    <n v="3"/>
    <s v="UD"/>
    <s v="Friuli-Venezia Giulia"/>
    <x v="0"/>
  </r>
  <r>
    <n v="75"/>
    <d v="2014-03-17T00:00:00"/>
    <x v="5"/>
    <s v="Varese"/>
    <s v="Giocattoli"/>
    <n v="785"/>
    <n v="4"/>
    <s v="VA"/>
    <s v="Lombardia"/>
    <x v="0"/>
  </r>
  <r>
    <n v="76"/>
    <d v="2014-03-30T00:00:00"/>
    <x v="1"/>
    <s v="Pesaro e Urbino"/>
    <s v="Cancelleria"/>
    <n v="568"/>
    <n v="4"/>
    <s v="PS"/>
    <s v="Marche"/>
    <x v="1"/>
  </r>
  <r>
    <n v="77"/>
    <d v="2014-02-07T00:00:00"/>
    <x v="1"/>
    <s v="Torino"/>
    <s v="Art. Regalo"/>
    <n v="1932"/>
    <n v="3"/>
    <s v="TO"/>
    <s v="Piemonte"/>
    <x v="0"/>
  </r>
  <r>
    <n v="78"/>
    <d v="2014-02-07T00:00:00"/>
    <x v="0"/>
    <s v="Pistoia"/>
    <s v="Informatica"/>
    <n v="1124"/>
    <n v="4"/>
    <s v="PT"/>
    <s v="Toscana"/>
    <x v="1"/>
  </r>
  <r>
    <n v="79"/>
    <d v="2014-06-22T00:00:00"/>
    <x v="3"/>
    <s v="Sondrio"/>
    <s v="Cancelleria"/>
    <n v="920"/>
    <n v="1"/>
    <s v="SO"/>
    <s v="Lombardia"/>
    <x v="0"/>
  </r>
  <r>
    <n v="80"/>
    <d v="2014-03-25T00:00:00"/>
    <x v="0"/>
    <s v="Pavia"/>
    <s v="Art. Regalo"/>
    <n v="44"/>
    <n v="1"/>
    <s v="PV"/>
    <s v="Lombardia"/>
    <x v="0"/>
  </r>
  <r>
    <n v="81"/>
    <d v="2014-05-21T00:00:00"/>
    <x v="0"/>
    <s v="Piacenza"/>
    <s v="Art. Regalo"/>
    <n v="1261"/>
    <n v="1"/>
    <s v="PC"/>
    <s v="Emilia-Romagna"/>
    <x v="0"/>
  </r>
  <r>
    <n v="82"/>
    <d v="2014-01-22T00:00:00"/>
    <x v="2"/>
    <s v="Reggio nell'Emilia"/>
    <s v="Cancelleria"/>
    <n v="1283"/>
    <n v="4"/>
    <s v="RE"/>
    <s v="Emilia-Romagna"/>
    <x v="0"/>
  </r>
  <r>
    <n v="83"/>
    <d v="2014-03-23T00:00:00"/>
    <x v="5"/>
    <s v="Roma"/>
    <s v="Informatica"/>
    <n v="311"/>
    <n v="2"/>
    <s v="RM"/>
    <s v="Lazio"/>
    <x v="1"/>
  </r>
  <r>
    <n v="84"/>
    <d v="2014-05-12T00:00:00"/>
    <x v="3"/>
    <s v="Siracusa"/>
    <s v="Informatica"/>
    <n v="1164"/>
    <n v="5"/>
    <s v="SR"/>
    <s v="Sicilia"/>
    <x v="2"/>
  </r>
  <r>
    <n v="85"/>
    <d v="2014-04-14T00:00:00"/>
    <x v="4"/>
    <s v="Reggio di Calabria"/>
    <s v="Libri"/>
    <n v="1129"/>
    <n v="3"/>
    <s v="RC"/>
    <s v="Calabria"/>
    <x v="3"/>
  </r>
  <r>
    <n v="86"/>
    <d v="2014-02-13T00:00:00"/>
    <x v="0"/>
    <s v="Savona"/>
    <s v="Libri"/>
    <n v="1965"/>
    <n v="3"/>
    <s v="SV"/>
    <s v="Liguria"/>
    <x v="0"/>
  </r>
  <r>
    <n v="87"/>
    <d v="2014-04-20T00:00:00"/>
    <x v="5"/>
    <s v="Verona"/>
    <s v="Informatica"/>
    <n v="1812"/>
    <n v="3"/>
    <s v="VR"/>
    <s v="Veneto"/>
    <x v="0"/>
  </r>
  <r>
    <n v="88"/>
    <d v="2014-02-11T00:00:00"/>
    <x v="3"/>
    <s v="Reggio nell'Emilia"/>
    <s v="Cancelleria"/>
    <n v="1884"/>
    <n v="4"/>
    <s v="RE"/>
    <s v="Emilia-Romagna"/>
    <x v="0"/>
  </r>
  <r>
    <n v="89"/>
    <d v="2014-06-06T00:00:00"/>
    <x v="5"/>
    <s v="Salerno"/>
    <s v="Art. Regalo"/>
    <n v="1812"/>
    <n v="4"/>
    <s v="SA"/>
    <s v="Campania"/>
    <x v="3"/>
  </r>
  <r>
    <n v="90"/>
    <d v="2014-01-07T00:00:00"/>
    <x v="5"/>
    <s v="Pavia"/>
    <s v="Art. Regalo"/>
    <n v="76"/>
    <n v="3"/>
    <s v="PV"/>
    <s v="Lombardia"/>
    <x v="0"/>
  </r>
  <r>
    <n v="91"/>
    <d v="2014-06-28T00:00:00"/>
    <x v="4"/>
    <s v="Rieti"/>
    <s v="Art. Regalo"/>
    <n v="1827"/>
    <n v="3"/>
    <s v="RI"/>
    <s v="Lazio"/>
    <x v="1"/>
  </r>
  <r>
    <n v="92"/>
    <d v="2014-03-17T00:00:00"/>
    <x v="3"/>
    <s v="Treviso"/>
    <s v="Libri"/>
    <n v="491"/>
    <n v="4"/>
    <s v="TV"/>
    <s v="Veneto"/>
    <x v="0"/>
  </r>
  <r>
    <n v="93"/>
    <d v="2014-01-12T00:00:00"/>
    <x v="0"/>
    <s v="Viterbo"/>
    <s v="Art. Regalo"/>
    <n v="1965"/>
    <n v="4"/>
    <s v="VT"/>
    <s v="Lazio"/>
    <x v="1"/>
  </r>
  <r>
    <n v="94"/>
    <d v="2014-02-04T00:00:00"/>
    <x v="2"/>
    <s v="Vibo Valentia"/>
    <s v="Art. Regalo"/>
    <n v="862"/>
    <n v="5"/>
    <s v="VV"/>
    <s v="Calabria"/>
    <x v="3"/>
  </r>
  <r>
    <n v="95"/>
    <d v="2014-03-15T00:00:00"/>
    <x v="1"/>
    <s v="Verona"/>
    <s v="Giocattoli"/>
    <n v="403"/>
    <n v="3"/>
    <s v="VR"/>
    <s v="Veneto"/>
    <x v="0"/>
  </r>
  <r>
    <n v="96"/>
    <d v="2014-01-10T00:00:00"/>
    <x v="3"/>
    <s v="Piacenza"/>
    <s v="Libri"/>
    <n v="217"/>
    <n v="1"/>
    <s v="PC"/>
    <s v="Emilia-Romagna"/>
    <x v="0"/>
  </r>
  <r>
    <n v="97"/>
    <d v="2014-04-14T00:00:00"/>
    <x v="4"/>
    <s v="Reggio di Calabria"/>
    <s v="Cancelleria"/>
    <n v="1450"/>
    <n v="4"/>
    <s v="RC"/>
    <s v="Calabria"/>
    <x v="3"/>
  </r>
  <r>
    <n v="98"/>
    <d v="2014-01-11T00:00:00"/>
    <x v="0"/>
    <s v="Pescara"/>
    <s v="Informatica"/>
    <n v="549"/>
    <n v="3"/>
    <s v="PE"/>
    <s v="Abruzzo"/>
    <x v="1"/>
  </r>
  <r>
    <n v="99"/>
    <d v="2014-03-26T00:00:00"/>
    <x v="1"/>
    <s v="Pisa"/>
    <s v="Cancelleria"/>
    <n v="1829"/>
    <n v="5"/>
    <s v="PI"/>
    <s v="Toscana"/>
    <x v="1"/>
  </r>
  <r>
    <n v="100"/>
    <d v="2014-05-19T00:00:00"/>
    <x v="5"/>
    <s v="Pistoia"/>
    <s v="Informatica"/>
    <n v="411"/>
    <n v="1"/>
    <s v="PT"/>
    <s v="Toscana"/>
    <x v="1"/>
  </r>
  <r>
    <n v="101"/>
    <d v="2014-02-26T00:00:00"/>
    <x v="2"/>
    <s v="Terni"/>
    <s v="Giocattoli"/>
    <n v="146"/>
    <n v="1"/>
    <s v="TR"/>
    <s v="Umbria"/>
    <x v="1"/>
  </r>
  <r>
    <n v="102"/>
    <d v="2014-01-02T00:00:00"/>
    <x v="4"/>
    <s v="Salerno"/>
    <s v="Libri"/>
    <n v="1890"/>
    <n v="2"/>
    <s v="SA"/>
    <s v="Campania"/>
    <x v="3"/>
  </r>
  <r>
    <n v="103"/>
    <d v="2014-02-16T00:00:00"/>
    <x v="3"/>
    <s v="Ravenna"/>
    <s v="Libri"/>
    <n v="826"/>
    <n v="5"/>
    <s v="RA"/>
    <s v="Emilia-Romagna"/>
    <x v="0"/>
  </r>
  <r>
    <n v="104"/>
    <d v="2014-06-21T00:00:00"/>
    <x v="0"/>
    <s v="Pordenone"/>
    <s v="Informatica"/>
    <n v="1693"/>
    <n v="1"/>
    <s v="PN"/>
    <s v="Friuli-Venezia Giulia"/>
    <x v="0"/>
  </r>
  <r>
    <n v="105"/>
    <d v="2014-02-28T00:00:00"/>
    <x v="1"/>
    <s v="Prato"/>
    <s v="Libri"/>
    <n v="1710"/>
    <n v="2"/>
    <s v="PO"/>
    <s v="Toscana"/>
    <x v="1"/>
  </r>
  <r>
    <n v="106"/>
    <d v="2014-01-12T00:00:00"/>
    <x v="2"/>
    <s v="Pescara"/>
    <s v="Giocattoli"/>
    <n v="1921"/>
    <n v="5"/>
    <s v="PE"/>
    <s v="Abruzzo"/>
    <x v="1"/>
  </r>
  <r>
    <n v="107"/>
    <d v="2014-05-10T00:00:00"/>
    <x v="2"/>
    <s v="Ravenna"/>
    <s v="Informatica"/>
    <n v="1427"/>
    <n v="4"/>
    <s v="RA"/>
    <s v="Emilia-Romagna"/>
    <x v="0"/>
  </r>
  <r>
    <n v="108"/>
    <d v="2014-06-22T00:00:00"/>
    <x v="5"/>
    <s v="Viterbo"/>
    <s v="Libri"/>
    <n v="1205"/>
    <n v="5"/>
    <s v="VT"/>
    <s v="Lazio"/>
    <x v="1"/>
  </r>
  <r>
    <n v="109"/>
    <d v="2014-01-07T00:00:00"/>
    <x v="1"/>
    <s v="Prato"/>
    <s v="Giocattoli"/>
    <n v="1697"/>
    <n v="1"/>
    <s v="PO"/>
    <s v="Toscana"/>
    <x v="1"/>
  </r>
  <r>
    <n v="110"/>
    <d v="2014-06-17T00:00:00"/>
    <x v="3"/>
    <s v="Verona"/>
    <s v="Cancelleria"/>
    <n v="1576"/>
    <n v="5"/>
    <s v="VR"/>
    <s v="Veneto"/>
    <x v="0"/>
  </r>
  <r>
    <n v="111"/>
    <d v="2014-03-01T00:00:00"/>
    <x v="5"/>
    <s v="Rimini"/>
    <s v="Art. Regalo"/>
    <n v="1520"/>
    <n v="5"/>
    <s v="RN"/>
    <s v="Emilia-Romagna"/>
    <x v="0"/>
  </r>
  <r>
    <n v="112"/>
    <d v="2014-02-10T00:00:00"/>
    <x v="2"/>
    <s v="Terni"/>
    <s v="Art. Regalo"/>
    <n v="115"/>
    <n v="1"/>
    <s v="TR"/>
    <s v="Umbria"/>
    <x v="1"/>
  </r>
  <r>
    <n v="113"/>
    <d v="2014-06-28T00:00:00"/>
    <x v="0"/>
    <s v="Trapani"/>
    <s v="Cancelleria"/>
    <n v="898"/>
    <n v="2"/>
    <s v="TP"/>
    <s v="Sicilia"/>
    <x v="2"/>
  </r>
  <r>
    <n v="114"/>
    <d v="2014-05-07T00:00:00"/>
    <x v="2"/>
    <s v="Terni"/>
    <s v="Cancelleria"/>
    <n v="1505"/>
    <n v="2"/>
    <s v="TR"/>
    <s v="Umbria"/>
    <x v="1"/>
  </r>
  <r>
    <n v="115"/>
    <d v="2014-01-11T00:00:00"/>
    <x v="5"/>
    <s v="Trieste"/>
    <s v="Art. Regalo"/>
    <n v="977"/>
    <n v="5"/>
    <s v="TS"/>
    <s v="Friuli-Venezia Giulia"/>
    <x v="0"/>
  </r>
  <r>
    <n v="116"/>
    <d v="2014-03-28T00:00:00"/>
    <x v="1"/>
    <s v="Rieti"/>
    <s v="Art. Regalo"/>
    <n v="724"/>
    <n v="1"/>
    <s v="RI"/>
    <s v="Lazio"/>
    <x v="1"/>
  </r>
  <r>
    <n v="117"/>
    <d v="2014-04-09T00:00:00"/>
    <x v="0"/>
    <s v="Pistoia"/>
    <s v="Informatica"/>
    <n v="760"/>
    <n v="5"/>
    <s v="PT"/>
    <s v="Toscana"/>
    <x v="1"/>
  </r>
  <r>
    <n v="118"/>
    <d v="2014-06-03T00:00:00"/>
    <x v="1"/>
    <s v="Pavia"/>
    <s v="Giocattoli"/>
    <n v="403"/>
    <n v="4"/>
    <s v="PV"/>
    <s v="Lombardia"/>
    <x v="0"/>
  </r>
  <r>
    <n v="119"/>
    <d v="2014-01-14T00:00:00"/>
    <x v="0"/>
    <s v="Salerno"/>
    <s v="Art. Regalo"/>
    <n v="805"/>
    <n v="1"/>
    <s v="SA"/>
    <s v="Campania"/>
    <x v="3"/>
  </r>
  <r>
    <n v="120"/>
    <d v="2014-06-02T00:00:00"/>
    <x v="0"/>
    <s v="Siena"/>
    <s v="Giocattoli"/>
    <n v="1908"/>
    <n v="5"/>
    <s v="SI"/>
    <s v="Toscana"/>
    <x v="1"/>
  </r>
  <r>
    <n v="121"/>
    <d v="2014-03-15T00:00:00"/>
    <x v="4"/>
    <s v="Salerno"/>
    <s v="Libri"/>
    <n v="913"/>
    <n v="3"/>
    <s v="SA"/>
    <s v="Campania"/>
    <x v="3"/>
  </r>
  <r>
    <n v="122"/>
    <d v="2014-04-02T00:00:00"/>
    <x v="2"/>
    <s v="Vercelli"/>
    <s v="Art. Regalo"/>
    <n v="1977"/>
    <n v="2"/>
    <s v="VC"/>
    <s v="Piemonte"/>
    <x v="0"/>
  </r>
  <r>
    <n v="123"/>
    <d v="2014-04-26T00:00:00"/>
    <x v="3"/>
    <s v="Rimini"/>
    <s v="Informatica"/>
    <n v="1018"/>
    <n v="2"/>
    <s v="RN"/>
    <s v="Emilia-Romagna"/>
    <x v="0"/>
  </r>
  <r>
    <n v="124"/>
    <d v="2014-02-28T00:00:00"/>
    <x v="5"/>
    <s v="Venezia"/>
    <s v="Art. Regalo"/>
    <n v="1658"/>
    <n v="2"/>
    <s v="VE"/>
    <s v="Veneto"/>
    <x v="0"/>
  </r>
  <r>
    <n v="125"/>
    <d v="2014-05-19T00:00:00"/>
    <x v="2"/>
    <s v="Prato"/>
    <s v="Giocattoli"/>
    <n v="833"/>
    <n v="5"/>
    <s v="PO"/>
    <s v="Toscana"/>
    <x v="1"/>
  </r>
  <r>
    <n v="126"/>
    <d v="2014-02-08T00:00:00"/>
    <x v="2"/>
    <s v="Vicenza"/>
    <s v="Libri"/>
    <n v="718"/>
    <n v="5"/>
    <s v="VI"/>
    <s v="Veneto"/>
    <x v="0"/>
  </r>
  <r>
    <n v="127"/>
    <d v="2014-06-04T00:00:00"/>
    <x v="2"/>
    <s v="Verbano-Cusio-Ossola"/>
    <s v="Libri"/>
    <n v="515"/>
    <n v="3"/>
    <s v="VB"/>
    <s v="Piemonte"/>
    <x v="0"/>
  </r>
  <r>
    <n v="128"/>
    <d v="2014-02-07T00:00:00"/>
    <x v="4"/>
    <s v="Viterbo"/>
    <s v="Giocattoli"/>
    <n v="259"/>
    <n v="3"/>
    <s v="VT"/>
    <s v="Lazio"/>
    <x v="1"/>
  </r>
  <r>
    <n v="129"/>
    <d v="2014-05-16T00:00:00"/>
    <x v="2"/>
    <s v="Prato"/>
    <s v="Art. Regalo"/>
    <n v="660"/>
    <n v="4"/>
    <s v="PO"/>
    <s v="Toscana"/>
    <x v="1"/>
  </r>
  <r>
    <n v="130"/>
    <d v="2014-06-10T00:00:00"/>
    <x v="3"/>
    <s v="Udine"/>
    <s v="Cancelleria"/>
    <n v="31"/>
    <n v="2"/>
    <s v="UD"/>
    <s v="Friuli-Venezia Giulia"/>
    <x v="0"/>
  </r>
  <r>
    <n v="131"/>
    <d v="2014-02-25T00:00:00"/>
    <x v="1"/>
    <s v="Venezia"/>
    <s v="Giocattoli"/>
    <n v="1889"/>
    <n v="4"/>
    <s v="VE"/>
    <s v="Veneto"/>
    <x v="0"/>
  </r>
  <r>
    <n v="132"/>
    <d v="2014-05-24T00:00:00"/>
    <x v="2"/>
    <s v="Roma"/>
    <s v="Cancelleria"/>
    <n v="1163"/>
    <n v="1"/>
    <s v="RM"/>
    <s v="Lazio"/>
    <x v="1"/>
  </r>
  <r>
    <n v="133"/>
    <d v="2014-06-08T00:00:00"/>
    <x v="5"/>
    <s v="Rimini"/>
    <s v="Libri"/>
    <n v="1896"/>
    <n v="1"/>
    <s v="RN"/>
    <s v="Emilia-Romagna"/>
    <x v="0"/>
  </r>
  <r>
    <n v="134"/>
    <d v="2014-06-17T00:00:00"/>
    <x v="1"/>
    <s v="Viterbo"/>
    <s v="Art. Regalo"/>
    <n v="175"/>
    <n v="1"/>
    <s v="VT"/>
    <s v="Lazio"/>
    <x v="1"/>
  </r>
  <r>
    <n v="135"/>
    <d v="2014-02-24T00:00:00"/>
    <x v="2"/>
    <s v="Udine"/>
    <s v="Informatica"/>
    <n v="806"/>
    <n v="5"/>
    <s v="UD"/>
    <s v="Friuli-Venezia Giulia"/>
    <x v="0"/>
  </r>
  <r>
    <n v="136"/>
    <d v="2014-06-29T00:00:00"/>
    <x v="3"/>
    <s v="Perugia"/>
    <s v="Art. Regalo"/>
    <n v="992"/>
    <n v="3"/>
    <s v="PG"/>
    <s v="Umbria"/>
    <x v="1"/>
  </r>
  <r>
    <n v="137"/>
    <d v="2014-01-08T00:00:00"/>
    <x v="4"/>
    <s v="Verona"/>
    <s v="Cancelleria"/>
    <n v="885"/>
    <n v="2"/>
    <s v="VR"/>
    <s v="Veneto"/>
    <x v="0"/>
  </r>
  <r>
    <n v="138"/>
    <d v="2014-02-11T00:00:00"/>
    <x v="1"/>
    <s v="Taranto"/>
    <s v="Informatica"/>
    <n v="502"/>
    <n v="2"/>
    <s v="TA"/>
    <s v="Puglia"/>
    <x v="3"/>
  </r>
  <r>
    <n v="139"/>
    <d v="2014-06-06T00:00:00"/>
    <x v="0"/>
    <s v="Salerno"/>
    <s v="Giocattoli"/>
    <n v="71"/>
    <n v="3"/>
    <s v="SA"/>
    <s v="Campania"/>
    <x v="3"/>
  </r>
  <r>
    <n v="140"/>
    <d v="2014-01-10T00:00:00"/>
    <x v="4"/>
    <s v="Sondrio"/>
    <s v="Libri"/>
    <n v="411"/>
    <n v="4"/>
    <s v="SO"/>
    <s v="Lombardia"/>
    <x v="0"/>
  </r>
  <r>
    <n v="141"/>
    <d v="2014-05-31T00:00:00"/>
    <x v="1"/>
    <s v="Sassari"/>
    <s v="Libri"/>
    <n v="1343"/>
    <n v="2"/>
    <s v="SS"/>
    <s v="Sardegna"/>
    <x v="2"/>
  </r>
  <r>
    <n v="142"/>
    <d v="2014-05-26T00:00:00"/>
    <x v="1"/>
    <s v="Teramo"/>
    <s v="Libri"/>
    <n v="1052"/>
    <n v="4"/>
    <s v="TE"/>
    <s v="Abruzzo"/>
    <x v="1"/>
  </r>
  <r>
    <n v="143"/>
    <d v="2014-03-04T00:00:00"/>
    <x v="0"/>
    <s v="Vicenza"/>
    <s v="Informatica"/>
    <n v="993"/>
    <n v="4"/>
    <s v="VI"/>
    <s v="Veneto"/>
    <x v="0"/>
  </r>
  <r>
    <n v="144"/>
    <d v="2014-06-26T00:00:00"/>
    <x v="2"/>
    <s v="Verona"/>
    <s v="Cancelleria"/>
    <n v="1404"/>
    <n v="3"/>
    <s v="VR"/>
    <s v="Veneto"/>
    <x v="0"/>
  </r>
  <r>
    <n v="145"/>
    <d v="2014-06-28T00:00:00"/>
    <x v="4"/>
    <s v="Roma"/>
    <s v="Informatica"/>
    <n v="436"/>
    <n v="1"/>
    <s v="RM"/>
    <s v="Lazio"/>
    <x v="1"/>
  </r>
  <r>
    <n v="146"/>
    <d v="2014-03-03T00:00:00"/>
    <x v="4"/>
    <s v="Trieste"/>
    <s v="Cancelleria"/>
    <n v="771"/>
    <n v="2"/>
    <s v="TS"/>
    <s v="Friuli-Venezia Giulia"/>
    <x v="0"/>
  </r>
  <r>
    <n v="147"/>
    <d v="2014-05-03T00:00:00"/>
    <x v="5"/>
    <s v="Pordenone"/>
    <s v="Libri"/>
    <n v="503"/>
    <n v="5"/>
    <s v="PN"/>
    <s v="Friuli-Venezia Giulia"/>
    <x v="0"/>
  </r>
  <r>
    <n v="148"/>
    <d v="2014-03-27T00:00:00"/>
    <x v="1"/>
    <s v="Reggio nell'Emilia"/>
    <s v="Informatica"/>
    <n v="1906"/>
    <n v="1"/>
    <s v="RE"/>
    <s v="Emilia-Romagna"/>
    <x v="0"/>
  </r>
  <r>
    <n v="149"/>
    <d v="2014-04-10T00:00:00"/>
    <x v="4"/>
    <s v="Trapani"/>
    <s v="Informatica"/>
    <n v="1213"/>
    <n v="3"/>
    <s v="TP"/>
    <s v="Sicilia"/>
    <x v="2"/>
  </r>
  <r>
    <n v="150"/>
    <d v="2014-02-11T00:00:00"/>
    <x v="2"/>
    <s v="Siena"/>
    <s v="Libri"/>
    <n v="1215"/>
    <n v="2"/>
    <s v="SI"/>
    <s v="Toscana"/>
    <x v="1"/>
  </r>
  <r>
    <n v="151"/>
    <d v="2014-06-29T00:00:00"/>
    <x v="1"/>
    <s v="Verona"/>
    <s v="Art. Regalo"/>
    <n v="1186"/>
    <n v="1"/>
    <s v="VR"/>
    <s v="Veneto"/>
    <x v="0"/>
  </r>
  <r>
    <n v="152"/>
    <d v="2014-03-28T00:00:00"/>
    <x v="0"/>
    <s v="Ragusa"/>
    <s v="Informatica"/>
    <n v="1616"/>
    <n v="2"/>
    <s v="RG"/>
    <s v="Sicilia"/>
    <x v="2"/>
  </r>
  <r>
    <n v="153"/>
    <d v="2014-04-05T00:00:00"/>
    <x v="1"/>
    <s v="Sondrio"/>
    <s v="Cancelleria"/>
    <n v="1614"/>
    <n v="3"/>
    <s v="SO"/>
    <s v="Lombardia"/>
    <x v="0"/>
  </r>
  <r>
    <n v="154"/>
    <d v="2014-01-13T00:00:00"/>
    <x v="5"/>
    <s v="Savona"/>
    <s v="Informatica"/>
    <n v="744"/>
    <n v="5"/>
    <s v="SV"/>
    <s v="Liguria"/>
    <x v="0"/>
  </r>
  <r>
    <n v="155"/>
    <d v="2014-05-03T00:00:00"/>
    <x v="1"/>
    <s v="Varese"/>
    <s v="Art. Regalo"/>
    <n v="1277"/>
    <n v="1"/>
    <s v="VA"/>
    <s v="Lombardia"/>
    <x v="0"/>
  </r>
  <r>
    <n v="156"/>
    <d v="2014-05-22T00:00:00"/>
    <x v="5"/>
    <s v="Ragusa"/>
    <s v="Cancelleria"/>
    <n v="1520"/>
    <n v="3"/>
    <s v="RG"/>
    <s v="Sicilia"/>
    <x v="2"/>
  </r>
  <r>
    <n v="157"/>
    <d v="2014-01-17T00:00:00"/>
    <x v="1"/>
    <s v="Treviso"/>
    <s v="Cancelleria"/>
    <n v="254"/>
    <n v="2"/>
    <s v="TV"/>
    <s v="Veneto"/>
    <x v="0"/>
  </r>
  <r>
    <n v="158"/>
    <d v="2014-05-13T00:00:00"/>
    <x v="0"/>
    <s v="Salerno"/>
    <s v="Giocattoli"/>
    <n v="253"/>
    <n v="3"/>
    <s v="SA"/>
    <s v="Campania"/>
    <x v="3"/>
  </r>
  <r>
    <n v="159"/>
    <d v="2014-06-10T00:00:00"/>
    <x v="3"/>
    <s v="Pistoia"/>
    <s v="Giocattoli"/>
    <n v="1802"/>
    <n v="3"/>
    <s v="PT"/>
    <s v="Toscana"/>
    <x v="1"/>
  </r>
  <r>
    <n v="160"/>
    <d v="2014-01-11T00:00:00"/>
    <x v="4"/>
    <s v="Vercelli"/>
    <s v="Libri"/>
    <n v="580"/>
    <n v="5"/>
    <s v="VC"/>
    <s v="Piemonte"/>
    <x v="0"/>
  </r>
  <r>
    <n v="161"/>
    <d v="2014-05-19T00:00:00"/>
    <x v="0"/>
    <s v="Pordenone"/>
    <s v="Cancelleria"/>
    <n v="938"/>
    <n v="5"/>
    <s v="PN"/>
    <s v="Friuli-Venezia Giulia"/>
    <x v="0"/>
  </r>
  <r>
    <n v="162"/>
    <d v="2014-02-12T00:00:00"/>
    <x v="5"/>
    <s v="Piacenza"/>
    <s v="Informatica"/>
    <n v="1390"/>
    <n v="4"/>
    <s v="PC"/>
    <s v="Emilia-Romagna"/>
    <x v="0"/>
  </r>
  <r>
    <n v="163"/>
    <d v="2014-04-24T00:00:00"/>
    <x v="2"/>
    <s v="Reggio di Calabria"/>
    <s v="Informatica"/>
    <n v="1315"/>
    <n v="2"/>
    <s v="RC"/>
    <s v="Calabria"/>
    <x v="3"/>
  </r>
  <r>
    <n v="164"/>
    <d v="2014-06-29T00:00:00"/>
    <x v="5"/>
    <s v="Savona"/>
    <s v="Libri"/>
    <n v="1670"/>
    <n v="3"/>
    <s v="SV"/>
    <s v="Liguria"/>
    <x v="0"/>
  </r>
  <r>
    <n v="165"/>
    <d v="2014-06-14T00:00:00"/>
    <x v="5"/>
    <s v="Varese"/>
    <s v="Cancelleria"/>
    <n v="1691"/>
    <n v="3"/>
    <s v="VA"/>
    <s v="Lombardia"/>
    <x v="0"/>
  </r>
  <r>
    <n v="166"/>
    <d v="2014-03-03T00:00:00"/>
    <x v="0"/>
    <s v="Rimini"/>
    <s v="Informatica"/>
    <n v="1313"/>
    <n v="3"/>
    <s v="RN"/>
    <s v="Emilia-Romagna"/>
    <x v="0"/>
  </r>
  <r>
    <n v="167"/>
    <d v="2014-06-09T00:00:00"/>
    <x v="3"/>
    <s v="Pordenone"/>
    <s v="Informatica"/>
    <n v="789"/>
    <n v="4"/>
    <s v="PN"/>
    <s v="Friuli-Venezia Giulia"/>
    <x v="0"/>
  </r>
  <r>
    <n v="168"/>
    <d v="2014-03-02T00:00:00"/>
    <x v="5"/>
    <s v="Teramo"/>
    <s v="Libri"/>
    <n v="135"/>
    <n v="5"/>
    <s v="TE"/>
    <s v="Abruzzo"/>
    <x v="1"/>
  </r>
  <r>
    <n v="169"/>
    <d v="2014-02-06T00:00:00"/>
    <x v="1"/>
    <s v="Siracusa"/>
    <s v="Art. Regalo"/>
    <n v="1583"/>
    <n v="5"/>
    <s v="SR"/>
    <s v="Sicilia"/>
    <x v="2"/>
  </r>
  <r>
    <n v="170"/>
    <d v="2014-03-08T00:00:00"/>
    <x v="4"/>
    <s v="Varese"/>
    <s v="Art. Regalo"/>
    <n v="1857"/>
    <n v="1"/>
    <s v="VA"/>
    <s v="Lombardia"/>
    <x v="0"/>
  </r>
  <r>
    <n v="171"/>
    <d v="2014-03-03T00:00:00"/>
    <x v="0"/>
    <s v="Trieste"/>
    <s v="Informatica"/>
    <n v="1655"/>
    <n v="3"/>
    <s v="TS"/>
    <s v="Friuli-Venezia Giulia"/>
    <x v="0"/>
  </r>
  <r>
    <n v="172"/>
    <d v="2014-05-18T00:00:00"/>
    <x v="5"/>
    <s v="Verona"/>
    <s v="Cancelleria"/>
    <n v="727"/>
    <n v="3"/>
    <s v="VR"/>
    <s v="Veneto"/>
    <x v="0"/>
  </r>
  <r>
    <n v="173"/>
    <d v="2014-02-27T00:00:00"/>
    <x v="5"/>
    <s v="Pesaro e Urbino"/>
    <s v="Cancelleria"/>
    <n v="1637"/>
    <n v="3"/>
    <s v="PS"/>
    <s v="Marche"/>
    <x v="1"/>
  </r>
  <r>
    <n v="174"/>
    <d v="2014-06-06T00:00:00"/>
    <x v="4"/>
    <s v="Piacenza"/>
    <s v="Informatica"/>
    <n v="456"/>
    <n v="5"/>
    <s v="PC"/>
    <s v="Emilia-Romagna"/>
    <x v="0"/>
  </r>
  <r>
    <n v="175"/>
    <d v="2014-03-10T00:00:00"/>
    <x v="4"/>
    <s v="Treviso"/>
    <s v="Cancelleria"/>
    <n v="1109"/>
    <n v="5"/>
    <s v="TV"/>
    <s v="Veneto"/>
    <x v="0"/>
  </r>
  <r>
    <n v="176"/>
    <d v="2014-06-28T00:00:00"/>
    <x v="3"/>
    <s v="Prato"/>
    <s v="Cancelleria"/>
    <n v="1593"/>
    <n v="4"/>
    <s v="PO"/>
    <s v="Toscana"/>
    <x v="1"/>
  </r>
  <r>
    <n v="177"/>
    <d v="2014-05-27T00:00:00"/>
    <x v="5"/>
    <s v="Rovigo"/>
    <s v="Cancelleria"/>
    <n v="686"/>
    <n v="1"/>
    <s v="RO"/>
    <s v="Veneto"/>
    <x v="0"/>
  </r>
  <r>
    <n v="178"/>
    <d v="2014-04-24T00:00:00"/>
    <x v="2"/>
    <s v="Siena"/>
    <s v="Libri"/>
    <n v="155"/>
    <n v="4"/>
    <s v="SI"/>
    <s v="Toscana"/>
    <x v="1"/>
  </r>
  <r>
    <n v="179"/>
    <d v="2014-02-15T00:00:00"/>
    <x v="1"/>
    <s v="Siracusa"/>
    <s v="Art. Regalo"/>
    <n v="686"/>
    <n v="2"/>
    <s v="SR"/>
    <s v="Sicilia"/>
    <x v="2"/>
  </r>
  <r>
    <n v="180"/>
    <d v="2014-04-14T00:00:00"/>
    <x v="1"/>
    <s v="Potenza"/>
    <s v="Art. Regalo"/>
    <n v="450"/>
    <n v="1"/>
    <s v="PZ"/>
    <s v="Basilicata"/>
    <x v="3"/>
  </r>
  <r>
    <n v="181"/>
    <d v="2014-06-15T00:00:00"/>
    <x v="0"/>
    <s v="Torino"/>
    <s v="Cancelleria"/>
    <n v="478"/>
    <n v="4"/>
    <s v="TO"/>
    <s v="Piemonte"/>
    <x v="0"/>
  </r>
  <r>
    <n v="182"/>
    <d v="2014-03-06T00:00:00"/>
    <x v="2"/>
    <s v="Sassari"/>
    <s v="Cancelleria"/>
    <n v="939"/>
    <n v="5"/>
    <s v="SS"/>
    <s v="Sardegna"/>
    <x v="2"/>
  </r>
  <r>
    <n v="183"/>
    <d v="2014-02-16T00:00:00"/>
    <x v="5"/>
    <s v="Reggio di Calabria"/>
    <s v="Art. Regalo"/>
    <n v="1608"/>
    <n v="2"/>
    <s v="RC"/>
    <s v="Calabria"/>
    <x v="3"/>
  </r>
  <r>
    <n v="184"/>
    <d v="2014-01-10T00:00:00"/>
    <x v="2"/>
    <s v="Varese"/>
    <s v="Libri"/>
    <n v="1791"/>
    <n v="2"/>
    <s v="VA"/>
    <s v="Lombardia"/>
    <x v="0"/>
  </r>
  <r>
    <n v="185"/>
    <d v="2014-05-17T00:00:00"/>
    <x v="4"/>
    <s v="Vercelli"/>
    <s v="Cancelleria"/>
    <n v="371"/>
    <n v="2"/>
    <s v="VC"/>
    <s v="Piemonte"/>
    <x v="0"/>
  </r>
  <r>
    <n v="186"/>
    <d v="2014-01-28T00:00:00"/>
    <x v="3"/>
    <s v="Reggio di Calabria"/>
    <s v="Cancelleria"/>
    <n v="1407"/>
    <n v="1"/>
    <s v="RC"/>
    <s v="Calabria"/>
    <x v="3"/>
  </r>
  <r>
    <n v="187"/>
    <d v="2014-05-22T00:00:00"/>
    <x v="5"/>
    <s v="Vercelli"/>
    <s v="Libri"/>
    <n v="1909"/>
    <n v="4"/>
    <s v="VC"/>
    <s v="Piemonte"/>
    <x v="0"/>
  </r>
  <r>
    <n v="188"/>
    <d v="2014-05-16T00:00:00"/>
    <x v="4"/>
    <s v="Perugia"/>
    <s v="Giocattoli"/>
    <n v="1715"/>
    <n v="2"/>
    <s v="PG"/>
    <s v="Umbria"/>
    <x v="1"/>
  </r>
  <r>
    <n v="189"/>
    <d v="2014-02-13T00:00:00"/>
    <x v="5"/>
    <s v="Vibo Valentia"/>
    <s v="Cancelleria"/>
    <n v="1145"/>
    <n v="2"/>
    <s v="VV"/>
    <s v="Calabria"/>
    <x v="3"/>
  </r>
  <r>
    <n v="190"/>
    <d v="2014-04-29T00:00:00"/>
    <x v="5"/>
    <s v="Potenza"/>
    <s v="Cancelleria"/>
    <n v="925"/>
    <n v="3"/>
    <s v="PZ"/>
    <s v="Basilicata"/>
    <x v="3"/>
  </r>
  <r>
    <n v="191"/>
    <d v="2014-06-27T00:00:00"/>
    <x v="3"/>
    <s v="Verbano-Cusio-Ossola"/>
    <s v="Libri"/>
    <n v="547"/>
    <n v="5"/>
    <s v="VB"/>
    <s v="Piemonte"/>
    <x v="0"/>
  </r>
  <r>
    <n v="192"/>
    <d v="2014-01-26T00:00:00"/>
    <x v="1"/>
    <s v="Terni"/>
    <s v="Giocattoli"/>
    <n v="1961"/>
    <n v="5"/>
    <s v="TR"/>
    <s v="Umbria"/>
    <x v="1"/>
  </r>
  <r>
    <n v="193"/>
    <d v="2014-04-05T00:00:00"/>
    <x v="5"/>
    <s v="Trieste"/>
    <s v="Art. Regalo"/>
    <n v="184"/>
    <n v="5"/>
    <s v="TS"/>
    <s v="Friuli-Venezia Giulia"/>
    <x v="0"/>
  </r>
  <r>
    <n v="194"/>
    <d v="2014-03-26T00:00:00"/>
    <x v="5"/>
    <s v="Ragusa"/>
    <s v="Libri"/>
    <n v="163"/>
    <n v="1"/>
    <s v="RG"/>
    <s v="Sicilia"/>
    <x v="2"/>
  </r>
  <r>
    <n v="195"/>
    <d v="2014-04-15T00:00:00"/>
    <x v="3"/>
    <s v="Rieti"/>
    <s v="Art. Regalo"/>
    <n v="484"/>
    <n v="4"/>
    <s v="RI"/>
    <s v="Lazio"/>
    <x v="1"/>
  </r>
  <r>
    <n v="196"/>
    <d v="2014-06-25T00:00:00"/>
    <x v="3"/>
    <s v="Pescara"/>
    <s v="Cancelleria"/>
    <n v="792"/>
    <n v="2"/>
    <s v="PE"/>
    <s v="Abruzzo"/>
    <x v="1"/>
  </r>
  <r>
    <n v="197"/>
    <d v="2014-02-13T00:00:00"/>
    <x v="0"/>
    <s v="Savona"/>
    <s v="Art. Regalo"/>
    <n v="24"/>
    <n v="5"/>
    <s v="SV"/>
    <s v="Liguria"/>
    <x v="0"/>
  </r>
  <r>
    <n v="198"/>
    <d v="2014-02-17T00:00:00"/>
    <x v="5"/>
    <s v="Verbano-Cusio-Ossola"/>
    <s v="Art. Regalo"/>
    <n v="705"/>
    <n v="3"/>
    <s v="VB"/>
    <s v="Piemonte"/>
    <x v="0"/>
  </r>
  <r>
    <n v="199"/>
    <d v="2014-02-23T00:00:00"/>
    <x v="4"/>
    <s v="Sondrio"/>
    <s v="Libri"/>
    <n v="1288"/>
    <n v="1"/>
    <s v="SO"/>
    <s v="Lombardia"/>
    <x v="0"/>
  </r>
  <r>
    <n v="200"/>
    <d v="2014-02-02T00:00:00"/>
    <x v="1"/>
    <s v="Reggio nell'Emilia"/>
    <s v="Giocattoli"/>
    <n v="956"/>
    <n v="2"/>
    <s v="RE"/>
    <s v="Emilia-Romagna"/>
    <x v="0"/>
  </r>
  <r>
    <n v="201"/>
    <d v="2014-06-29T00:00:00"/>
    <x v="2"/>
    <s v="Venezia"/>
    <s v="Art. Regalo"/>
    <n v="1770"/>
    <n v="4"/>
    <s v="VE"/>
    <s v="Veneto"/>
    <x v="0"/>
  </r>
  <r>
    <n v="202"/>
    <d v="2014-02-11T00:00:00"/>
    <x v="3"/>
    <s v="Savona"/>
    <s v="Cancelleria"/>
    <n v="1449"/>
    <n v="4"/>
    <s v="SV"/>
    <s v="Liguria"/>
    <x v="0"/>
  </r>
  <r>
    <n v="203"/>
    <d v="2014-01-06T00:00:00"/>
    <x v="0"/>
    <s v="Verona"/>
    <s v="Giocattoli"/>
    <n v="1300"/>
    <n v="1"/>
    <s v="VR"/>
    <s v="Veneto"/>
    <x v="0"/>
  </r>
  <r>
    <n v="204"/>
    <d v="2014-04-13T00:00:00"/>
    <x v="0"/>
    <s v="Pisa"/>
    <s v="Art. Regalo"/>
    <n v="1909"/>
    <n v="1"/>
    <s v="PI"/>
    <s v="Toscana"/>
    <x v="1"/>
  </r>
  <r>
    <n v="205"/>
    <d v="2014-03-02T00:00:00"/>
    <x v="3"/>
    <s v="Savona"/>
    <s v="Art. Regalo"/>
    <n v="1006"/>
    <n v="3"/>
    <s v="SV"/>
    <s v="Liguria"/>
    <x v="0"/>
  </r>
  <r>
    <n v="206"/>
    <d v="2014-02-04T00:00:00"/>
    <x v="1"/>
    <s v="Trento"/>
    <s v="Cancelleria"/>
    <n v="715"/>
    <n v="3"/>
    <s v="TN"/>
    <s v="Trentino-Alto Adige"/>
    <x v="0"/>
  </r>
  <r>
    <n v="207"/>
    <d v="2014-03-23T00:00:00"/>
    <x v="2"/>
    <s v="Trapani"/>
    <s v="Cancelleria"/>
    <n v="296"/>
    <n v="2"/>
    <s v="TP"/>
    <s v="Sicilia"/>
    <x v="2"/>
  </r>
  <r>
    <n v="208"/>
    <d v="2014-06-12T00:00:00"/>
    <x v="0"/>
    <s v="Rimini"/>
    <s v="Giocattoli"/>
    <n v="1079"/>
    <n v="2"/>
    <s v="RN"/>
    <s v="Emilia-Romagna"/>
    <x v="0"/>
  </r>
  <r>
    <n v="209"/>
    <d v="2014-01-23T00:00:00"/>
    <x v="2"/>
    <s v="Rieti"/>
    <s v="Giocattoli"/>
    <n v="222"/>
    <n v="5"/>
    <s v="RI"/>
    <s v="Lazio"/>
    <x v="1"/>
  </r>
  <r>
    <n v="210"/>
    <d v="2014-01-12T00:00:00"/>
    <x v="0"/>
    <s v="Treviso"/>
    <s v="Giocattoli"/>
    <n v="1433"/>
    <n v="5"/>
    <s v="TV"/>
    <s v="Veneto"/>
    <x v="0"/>
  </r>
  <r>
    <n v="211"/>
    <d v="2014-06-05T00:00:00"/>
    <x v="3"/>
    <s v="Vicenza"/>
    <s v="Libri"/>
    <n v="1052"/>
    <n v="3"/>
    <s v="VI"/>
    <s v="Veneto"/>
    <x v="0"/>
  </r>
  <r>
    <n v="212"/>
    <d v="2014-01-05T00:00:00"/>
    <x v="0"/>
    <s v="Pisa"/>
    <s v="Cancelleria"/>
    <n v="1917"/>
    <n v="3"/>
    <s v="PI"/>
    <s v="Toscana"/>
    <x v="1"/>
  </r>
  <r>
    <n v="213"/>
    <d v="2014-03-07T00:00:00"/>
    <x v="4"/>
    <s v="Terni"/>
    <s v="Informatica"/>
    <n v="1973"/>
    <n v="1"/>
    <s v="TR"/>
    <s v="Umbria"/>
    <x v="1"/>
  </r>
  <r>
    <n v="214"/>
    <d v="2014-04-25T00:00:00"/>
    <x v="4"/>
    <s v="Teramo"/>
    <s v="Libri"/>
    <n v="10"/>
    <n v="1"/>
    <s v="TE"/>
    <s v="Abruzzo"/>
    <x v="1"/>
  </r>
  <r>
    <n v="215"/>
    <d v="2014-04-21T00:00:00"/>
    <x v="4"/>
    <s v="Trieste"/>
    <s v="Art. Regalo"/>
    <n v="328"/>
    <n v="1"/>
    <s v="TS"/>
    <s v="Friuli-Venezia Giulia"/>
    <x v="0"/>
  </r>
  <r>
    <n v="216"/>
    <d v="2014-04-21T00:00:00"/>
    <x v="5"/>
    <s v="Savona"/>
    <s v="Libri"/>
    <n v="1425"/>
    <n v="4"/>
    <s v="SV"/>
    <s v="Liguria"/>
    <x v="0"/>
  </r>
  <r>
    <n v="217"/>
    <d v="2014-02-10T00:00:00"/>
    <x v="1"/>
    <s v="Perugia"/>
    <s v="Informatica"/>
    <n v="833"/>
    <n v="2"/>
    <s v="PG"/>
    <s v="Umbria"/>
    <x v="1"/>
  </r>
  <r>
    <n v="218"/>
    <d v="2014-01-10T00:00:00"/>
    <x v="4"/>
    <s v="Salerno"/>
    <s v="Libri"/>
    <n v="1656"/>
    <n v="5"/>
    <s v="SA"/>
    <s v="Campania"/>
    <x v="3"/>
  </r>
  <r>
    <n v="219"/>
    <d v="2014-05-26T00:00:00"/>
    <x v="2"/>
    <s v="Terni"/>
    <s v="Giocattoli"/>
    <n v="1792"/>
    <n v="4"/>
    <s v="TR"/>
    <s v="Umbria"/>
    <x v="1"/>
  </r>
  <r>
    <n v="220"/>
    <d v="2014-05-18T00:00:00"/>
    <x v="3"/>
    <s v="Reggio di Calabria"/>
    <s v="Giocattoli"/>
    <n v="454"/>
    <n v="1"/>
    <s v="RC"/>
    <s v="Calabria"/>
    <x v="3"/>
  </r>
  <r>
    <n v="221"/>
    <d v="2014-02-28T00:00:00"/>
    <x v="2"/>
    <s v="Savona"/>
    <s v="Informatica"/>
    <n v="1337"/>
    <n v="2"/>
    <s v="SV"/>
    <s v="Liguria"/>
    <x v="0"/>
  </r>
  <r>
    <n v="222"/>
    <d v="2014-02-22T00:00:00"/>
    <x v="3"/>
    <s v="Perugia"/>
    <s v="Art. Regalo"/>
    <n v="986"/>
    <n v="4"/>
    <s v="PG"/>
    <s v="Umbria"/>
    <x v="1"/>
  </r>
  <r>
    <n v="223"/>
    <d v="2014-05-17T00:00:00"/>
    <x v="1"/>
    <s v="Varese"/>
    <s v="Libri"/>
    <n v="348"/>
    <n v="2"/>
    <s v="VA"/>
    <s v="Lombardia"/>
    <x v="0"/>
  </r>
  <r>
    <n v="224"/>
    <d v="2014-02-09T00:00:00"/>
    <x v="4"/>
    <s v="Trento"/>
    <s v="Cancelleria"/>
    <n v="582"/>
    <n v="3"/>
    <s v="TN"/>
    <s v="Trentino-Alto Adige"/>
    <x v="0"/>
  </r>
  <r>
    <n v="225"/>
    <d v="2014-01-20T00:00:00"/>
    <x v="3"/>
    <s v="Potenza"/>
    <s v="Art. Regalo"/>
    <n v="634"/>
    <n v="2"/>
    <s v="PZ"/>
    <s v="Basilicata"/>
    <x v="3"/>
  </r>
  <r>
    <n v="226"/>
    <d v="2014-04-20T00:00:00"/>
    <x v="2"/>
    <s v="Sassari"/>
    <s v="Cancelleria"/>
    <n v="282"/>
    <n v="3"/>
    <s v="SS"/>
    <s v="Sardegna"/>
    <x v="2"/>
  </r>
  <r>
    <n v="227"/>
    <d v="2014-04-26T00:00:00"/>
    <x v="1"/>
    <s v="Pisa"/>
    <s v="Art. Regalo"/>
    <n v="481"/>
    <n v="4"/>
    <s v="PI"/>
    <s v="Toscana"/>
    <x v="1"/>
  </r>
  <r>
    <n v="228"/>
    <d v="2014-03-27T00:00:00"/>
    <x v="2"/>
    <s v="Rovigo"/>
    <s v="Giocattoli"/>
    <n v="1441"/>
    <n v="5"/>
    <s v="RO"/>
    <s v="Veneto"/>
    <x v="0"/>
  </r>
  <r>
    <n v="229"/>
    <d v="2014-06-15T00:00:00"/>
    <x v="1"/>
    <s v="Savona"/>
    <s v="Giocattoli"/>
    <n v="808"/>
    <n v="4"/>
    <s v="SV"/>
    <s v="Liguria"/>
    <x v="0"/>
  </r>
  <r>
    <n v="230"/>
    <d v="2014-01-17T00:00:00"/>
    <x v="1"/>
    <s v="Venezia"/>
    <s v="Informatica"/>
    <n v="1874"/>
    <n v="5"/>
    <s v="VE"/>
    <s v="Veneto"/>
    <x v="0"/>
  </r>
  <r>
    <n v="231"/>
    <d v="2014-01-21T00:00:00"/>
    <x v="4"/>
    <s v="Potenza"/>
    <s v="Libri"/>
    <n v="965"/>
    <n v="1"/>
    <s v="PZ"/>
    <s v="Basilicata"/>
    <x v="3"/>
  </r>
  <r>
    <n v="232"/>
    <d v="2014-01-18T00:00:00"/>
    <x v="4"/>
    <s v="Ravenna"/>
    <s v="Cancelleria"/>
    <n v="93"/>
    <n v="1"/>
    <s v="RA"/>
    <s v="Emilia-Romagna"/>
    <x v="0"/>
  </r>
  <r>
    <n v="233"/>
    <d v="2014-01-22T00:00:00"/>
    <x v="2"/>
    <s v="Trento"/>
    <s v="Giocattoli"/>
    <n v="1774"/>
    <n v="3"/>
    <s v="TN"/>
    <s v="Trentino-Alto Adige"/>
    <x v="0"/>
  </r>
  <r>
    <n v="234"/>
    <d v="2014-06-10T00:00:00"/>
    <x v="4"/>
    <s v="Torino"/>
    <s v="Art. Regalo"/>
    <n v="217"/>
    <n v="5"/>
    <s v="TO"/>
    <s v="Piemonte"/>
    <x v="0"/>
  </r>
  <r>
    <n v="235"/>
    <d v="2014-05-07T00:00:00"/>
    <x v="3"/>
    <s v="Vercelli"/>
    <s v="Cancelleria"/>
    <n v="737"/>
    <n v="3"/>
    <s v="VC"/>
    <s v="Piemonte"/>
    <x v="0"/>
  </r>
  <r>
    <n v="236"/>
    <d v="2014-04-07T00:00:00"/>
    <x v="4"/>
    <s v="Verona"/>
    <s v="Art. Regalo"/>
    <n v="1154"/>
    <n v="1"/>
    <s v="VR"/>
    <s v="Veneto"/>
    <x v="0"/>
  </r>
  <r>
    <n v="237"/>
    <d v="2014-02-17T00:00:00"/>
    <x v="3"/>
    <s v="Taranto"/>
    <s v="Informatica"/>
    <n v="891"/>
    <n v="3"/>
    <s v="TA"/>
    <s v="Puglia"/>
    <x v="3"/>
  </r>
  <r>
    <n v="238"/>
    <d v="2014-04-25T00:00:00"/>
    <x v="0"/>
    <s v="Piacenza"/>
    <s v="Libri"/>
    <n v="1130"/>
    <n v="2"/>
    <s v="PC"/>
    <s v="Emilia-Romagna"/>
    <x v="0"/>
  </r>
  <r>
    <n v="239"/>
    <d v="2014-06-29T00:00:00"/>
    <x v="2"/>
    <s v="Trento"/>
    <s v="Informatica"/>
    <n v="317"/>
    <n v="4"/>
    <s v="TN"/>
    <s v="Trentino-Alto Adige"/>
    <x v="0"/>
  </r>
  <r>
    <n v="240"/>
    <d v="2014-02-25T00:00:00"/>
    <x v="2"/>
    <s v="Piacenza"/>
    <s v="Art. Regalo"/>
    <n v="1663"/>
    <n v="5"/>
    <s v="PC"/>
    <s v="Emilia-Romagna"/>
    <x v="0"/>
  </r>
  <r>
    <n v="241"/>
    <d v="2014-01-30T00:00:00"/>
    <x v="5"/>
    <s v="Vercelli"/>
    <s v="Giocattoli"/>
    <n v="107"/>
    <n v="1"/>
    <s v="VC"/>
    <s v="Piemonte"/>
    <x v="0"/>
  </r>
  <r>
    <n v="242"/>
    <d v="2014-06-10T00:00:00"/>
    <x v="5"/>
    <s v="Udine"/>
    <s v="Giocattoli"/>
    <n v="1430"/>
    <n v="2"/>
    <s v="UD"/>
    <s v="Friuli-Venezia Giulia"/>
    <x v="0"/>
  </r>
  <r>
    <n v="243"/>
    <d v="2014-04-18T00:00:00"/>
    <x v="3"/>
    <s v="Pordenone"/>
    <s v="Libri"/>
    <n v="298"/>
    <n v="1"/>
    <s v="PN"/>
    <s v="Friuli-Venezia Giulia"/>
    <x v="0"/>
  </r>
  <r>
    <n v="244"/>
    <d v="2014-04-29T00:00:00"/>
    <x v="2"/>
    <s v="Reggio di Calabria"/>
    <s v="Giocattoli"/>
    <n v="1557"/>
    <n v="3"/>
    <s v="RC"/>
    <s v="Calabria"/>
    <x v="3"/>
  </r>
  <r>
    <n v="245"/>
    <d v="2014-04-07T00:00:00"/>
    <x v="0"/>
    <s v="Pavia"/>
    <s v="Giocattoli"/>
    <n v="477"/>
    <n v="3"/>
    <s v="PV"/>
    <s v="Lombardia"/>
    <x v="0"/>
  </r>
  <r>
    <n v="246"/>
    <d v="2014-02-26T00:00:00"/>
    <x v="3"/>
    <s v="Piacenza"/>
    <s v="Cancelleria"/>
    <n v="1593"/>
    <n v="3"/>
    <s v="PC"/>
    <s v="Emilia-Romagna"/>
    <x v="0"/>
  </r>
  <r>
    <n v="247"/>
    <d v="2014-02-09T00:00:00"/>
    <x v="4"/>
    <s v="Verbano-Cusio-Ossola"/>
    <s v="Art. Regalo"/>
    <n v="534"/>
    <n v="5"/>
    <s v="VB"/>
    <s v="Piemonte"/>
    <x v="0"/>
  </r>
  <r>
    <n v="248"/>
    <d v="2014-06-26T00:00:00"/>
    <x v="0"/>
    <s v="Rovigo"/>
    <s v="Art. Regalo"/>
    <n v="1615"/>
    <n v="5"/>
    <s v="RO"/>
    <s v="Veneto"/>
    <x v="0"/>
  </r>
  <r>
    <n v="249"/>
    <d v="2014-01-26T00:00:00"/>
    <x v="4"/>
    <s v="Pisa"/>
    <s v="Art. Regalo"/>
    <n v="416"/>
    <n v="3"/>
    <s v="PI"/>
    <s v="Toscana"/>
    <x v="1"/>
  </r>
  <r>
    <n v="250"/>
    <d v="2014-01-26T00:00:00"/>
    <x v="3"/>
    <s v="Venezia"/>
    <s v="Giocattoli"/>
    <n v="201"/>
    <n v="4"/>
    <s v="VE"/>
    <s v="Veneto"/>
    <x v="0"/>
  </r>
  <r>
    <n v="251"/>
    <d v="2014-06-14T00:00:00"/>
    <x v="5"/>
    <s v="Pordenone"/>
    <s v="Giocattoli"/>
    <n v="95"/>
    <n v="3"/>
    <s v="PN"/>
    <s v="Friuli-Venezia Giulia"/>
    <x v="0"/>
  </r>
  <r>
    <n v="252"/>
    <d v="2014-01-31T00:00:00"/>
    <x v="4"/>
    <s v="Vicenza"/>
    <s v="Informatica"/>
    <n v="1762"/>
    <n v="3"/>
    <s v="VI"/>
    <s v="Veneto"/>
    <x v="0"/>
  </r>
  <r>
    <n v="253"/>
    <d v="2014-02-18T00:00:00"/>
    <x v="5"/>
    <s v="Siracusa"/>
    <s v="Informatica"/>
    <n v="222"/>
    <n v="4"/>
    <s v="SR"/>
    <s v="Sicilia"/>
    <x v="2"/>
  </r>
  <r>
    <n v="254"/>
    <d v="2014-04-30T00:00:00"/>
    <x v="3"/>
    <s v="Siracusa"/>
    <s v="Art. Regalo"/>
    <n v="1701"/>
    <n v="3"/>
    <s v="SR"/>
    <s v="Sicilia"/>
    <x v="2"/>
  </r>
  <r>
    <n v="255"/>
    <d v="2014-01-06T00:00:00"/>
    <x v="3"/>
    <s v="Reggio nell'Emilia"/>
    <s v="Cancelleria"/>
    <n v="1517"/>
    <n v="1"/>
    <s v="RE"/>
    <s v="Emilia-Romagna"/>
    <x v="0"/>
  </r>
  <r>
    <n v="256"/>
    <d v="2014-05-29T00:00:00"/>
    <x v="4"/>
    <s v="Pesaro e Urbino"/>
    <s v="Libri"/>
    <n v="1596"/>
    <n v="1"/>
    <s v="PS"/>
    <s v="Marche"/>
    <x v="1"/>
  </r>
  <r>
    <n v="257"/>
    <d v="2014-04-28T00:00:00"/>
    <x v="5"/>
    <s v="Rieti"/>
    <s v="Giocattoli"/>
    <n v="1048"/>
    <n v="5"/>
    <s v="RI"/>
    <s v="Lazio"/>
    <x v="1"/>
  </r>
  <r>
    <n v="258"/>
    <d v="2014-03-16T00:00:00"/>
    <x v="2"/>
    <s v="Vibo Valentia"/>
    <s v="Informatica"/>
    <n v="173"/>
    <n v="5"/>
    <s v="VV"/>
    <s v="Calabria"/>
    <x v="3"/>
  </r>
  <r>
    <n v="259"/>
    <d v="2014-06-17T00:00:00"/>
    <x v="1"/>
    <s v="Perugia"/>
    <s v="Informatica"/>
    <n v="1960"/>
    <n v="4"/>
    <s v="PG"/>
    <s v="Umbria"/>
    <x v="1"/>
  </r>
  <r>
    <n v="260"/>
    <d v="2014-04-23T00:00:00"/>
    <x v="5"/>
    <s v="Vercelli"/>
    <s v="Libri"/>
    <n v="910"/>
    <n v="2"/>
    <s v="VC"/>
    <s v="Piemonte"/>
    <x v="0"/>
  </r>
  <r>
    <n v="261"/>
    <d v="2014-05-07T00:00:00"/>
    <x v="4"/>
    <s v="Pavia"/>
    <s v="Giocattoli"/>
    <n v="830"/>
    <n v="5"/>
    <s v="PV"/>
    <s v="Lombardia"/>
    <x v="0"/>
  </r>
  <r>
    <n v="262"/>
    <d v="2014-05-21T00:00:00"/>
    <x v="5"/>
    <s v="Salerno"/>
    <s v="Art. Regalo"/>
    <n v="1006"/>
    <n v="2"/>
    <s v="SA"/>
    <s v="Campania"/>
    <x v="3"/>
  </r>
  <r>
    <n v="263"/>
    <d v="2014-01-28T00:00:00"/>
    <x v="5"/>
    <s v="Pordenone"/>
    <s v="Cancelleria"/>
    <n v="268"/>
    <n v="4"/>
    <s v="PN"/>
    <s v="Friuli-Venezia Giulia"/>
    <x v="0"/>
  </r>
  <r>
    <n v="264"/>
    <d v="2014-04-14T00:00:00"/>
    <x v="4"/>
    <s v="Perugia"/>
    <s v="Cancelleria"/>
    <n v="1160"/>
    <n v="5"/>
    <s v="PG"/>
    <s v="Umbria"/>
    <x v="1"/>
  </r>
  <r>
    <n v="265"/>
    <d v="2014-03-22T00:00:00"/>
    <x v="3"/>
    <s v="Pavia"/>
    <s v="Cancelleria"/>
    <n v="1000"/>
    <n v="1"/>
    <s v="PV"/>
    <s v="Lombardia"/>
    <x v="0"/>
  </r>
  <r>
    <n v="266"/>
    <d v="2014-03-17T00:00:00"/>
    <x v="1"/>
    <s v="Pescara"/>
    <s v="Libri"/>
    <n v="1733"/>
    <n v="5"/>
    <s v="PE"/>
    <s v="Abruzzo"/>
    <x v="1"/>
  </r>
  <r>
    <n v="267"/>
    <d v="2014-06-09T00:00:00"/>
    <x v="5"/>
    <s v="Savona"/>
    <s v="Libri"/>
    <n v="892"/>
    <n v="4"/>
    <s v="SV"/>
    <s v="Liguria"/>
    <x v="0"/>
  </r>
  <r>
    <n v="268"/>
    <d v="2014-05-19T00:00:00"/>
    <x v="3"/>
    <s v="Ragusa"/>
    <s v="Giocattoli"/>
    <n v="425"/>
    <n v="2"/>
    <s v="RG"/>
    <s v="Sicilia"/>
    <x v="2"/>
  </r>
  <r>
    <n v="269"/>
    <d v="2014-06-27T00:00:00"/>
    <x v="3"/>
    <s v="Reggio nell'Emilia"/>
    <s v="Giocattoli"/>
    <n v="262"/>
    <n v="3"/>
    <s v="RE"/>
    <s v="Emilia-Romagna"/>
    <x v="0"/>
  </r>
  <r>
    <n v="270"/>
    <d v="2014-05-15T00:00:00"/>
    <x v="4"/>
    <s v="Ravenna"/>
    <s v="Giocattoli"/>
    <n v="1475"/>
    <n v="3"/>
    <s v="RA"/>
    <s v="Emilia-Romagna"/>
    <x v="0"/>
  </r>
  <r>
    <n v="271"/>
    <d v="2014-05-31T00:00:00"/>
    <x v="2"/>
    <s v="Vibo Valentia"/>
    <s v="Giocattoli"/>
    <n v="1483"/>
    <n v="2"/>
    <s v="VV"/>
    <s v="Calabria"/>
    <x v="3"/>
  </r>
  <r>
    <n v="272"/>
    <d v="2014-05-09T00:00:00"/>
    <x v="1"/>
    <s v="Rimini"/>
    <s v="Libri"/>
    <n v="1255"/>
    <n v="5"/>
    <s v="RN"/>
    <s v="Emilia-Romagna"/>
    <x v="0"/>
  </r>
  <r>
    <n v="273"/>
    <d v="2014-02-13T00:00:00"/>
    <x v="1"/>
    <s v="Savona"/>
    <s v="Giocattoli"/>
    <n v="1687"/>
    <n v="2"/>
    <s v="SV"/>
    <s v="Liguria"/>
    <x v="0"/>
  </r>
  <r>
    <n v="274"/>
    <d v="2014-02-13T00:00:00"/>
    <x v="5"/>
    <s v="Vicenza"/>
    <s v="Art. Regalo"/>
    <n v="792"/>
    <n v="5"/>
    <s v="VI"/>
    <s v="Veneto"/>
    <x v="0"/>
  </r>
  <r>
    <n v="275"/>
    <d v="2014-06-09T00:00:00"/>
    <x v="5"/>
    <s v="Rieti"/>
    <s v="Cancelleria"/>
    <n v="1284"/>
    <n v="2"/>
    <s v="RI"/>
    <s v="Lazio"/>
    <x v="1"/>
  </r>
  <r>
    <n v="276"/>
    <d v="2014-04-01T00:00:00"/>
    <x v="5"/>
    <s v="Prato"/>
    <s v="Informatica"/>
    <n v="1007"/>
    <n v="3"/>
    <s v="PO"/>
    <s v="Toscana"/>
    <x v="1"/>
  </r>
  <r>
    <n v="277"/>
    <d v="2014-05-19T00:00:00"/>
    <x v="4"/>
    <s v="Pescara"/>
    <s v="Giocattoli"/>
    <n v="1313"/>
    <n v="3"/>
    <s v="PE"/>
    <s v="Abruzzo"/>
    <x v="1"/>
  </r>
  <r>
    <n v="278"/>
    <d v="2014-04-29T00:00:00"/>
    <x v="4"/>
    <s v="Reggio di Calabria"/>
    <s v="Art. Regalo"/>
    <n v="535"/>
    <n v="4"/>
    <s v="RC"/>
    <s v="Calabria"/>
    <x v="3"/>
  </r>
  <r>
    <n v="279"/>
    <d v="2014-04-14T00:00:00"/>
    <x v="4"/>
    <s v="Prato"/>
    <s v="Giocattoli"/>
    <n v="930"/>
    <n v="5"/>
    <s v="PO"/>
    <s v="Toscana"/>
    <x v="1"/>
  </r>
  <r>
    <n v="280"/>
    <d v="2014-02-08T00:00:00"/>
    <x v="0"/>
    <s v="Varese"/>
    <s v="Informatica"/>
    <n v="1008"/>
    <n v="3"/>
    <s v="VA"/>
    <s v="Lombardia"/>
    <x v="0"/>
  </r>
  <r>
    <n v="281"/>
    <d v="2014-01-17T00:00:00"/>
    <x v="2"/>
    <s v="Taranto"/>
    <s v="Giocattoli"/>
    <n v="840"/>
    <n v="1"/>
    <s v="TA"/>
    <s v="Puglia"/>
    <x v="3"/>
  </r>
  <r>
    <n v="282"/>
    <d v="2014-06-11T00:00:00"/>
    <x v="3"/>
    <s v="Siena"/>
    <s v="Giocattoli"/>
    <n v="58"/>
    <n v="5"/>
    <s v="SI"/>
    <s v="Toscana"/>
    <x v="1"/>
  </r>
  <r>
    <n v="283"/>
    <d v="2014-04-14T00:00:00"/>
    <x v="0"/>
    <s v="Trapani"/>
    <s v="Libri"/>
    <n v="652"/>
    <n v="5"/>
    <s v="TP"/>
    <s v="Sicilia"/>
    <x v="2"/>
  </r>
  <r>
    <n v="284"/>
    <d v="2014-05-29T00:00:00"/>
    <x v="1"/>
    <s v="Torino"/>
    <s v="Giocattoli"/>
    <n v="834"/>
    <n v="2"/>
    <s v="TO"/>
    <s v="Piemonte"/>
    <x v="0"/>
  </r>
  <r>
    <n v="285"/>
    <d v="2014-04-17T00:00:00"/>
    <x v="3"/>
    <s v="Teramo"/>
    <s v="Libri"/>
    <n v="1394"/>
    <n v="5"/>
    <s v="TE"/>
    <s v="Abruzzo"/>
    <x v="1"/>
  </r>
  <r>
    <n v="286"/>
    <d v="2014-04-11T00:00:00"/>
    <x v="3"/>
    <s v="Perugia"/>
    <s v="Informatica"/>
    <n v="1809"/>
    <n v="2"/>
    <s v="PG"/>
    <s v="Umbria"/>
    <x v="1"/>
  </r>
  <r>
    <n v="287"/>
    <d v="2014-04-28T00:00:00"/>
    <x v="2"/>
    <s v="Rieti"/>
    <s v="Informatica"/>
    <n v="1381"/>
    <n v="3"/>
    <s v="RI"/>
    <s v="Lazio"/>
    <x v="1"/>
  </r>
  <r>
    <n v="288"/>
    <d v="2014-02-27T00:00:00"/>
    <x v="5"/>
    <s v="Pisa"/>
    <s v="Giocattoli"/>
    <n v="742"/>
    <n v="1"/>
    <s v="PI"/>
    <s v="Toscana"/>
    <x v="1"/>
  </r>
  <r>
    <n v="289"/>
    <d v="2014-05-11T00:00:00"/>
    <x v="4"/>
    <s v="Pordenone"/>
    <s v="Art. Regalo"/>
    <n v="12"/>
    <n v="4"/>
    <s v="PN"/>
    <s v="Friuli-Venezia Giulia"/>
    <x v="0"/>
  </r>
  <r>
    <n v="290"/>
    <d v="2014-04-29T00:00:00"/>
    <x v="0"/>
    <s v="Verbano-Cusio-Ossola"/>
    <s v="Libri"/>
    <n v="118"/>
    <n v="5"/>
    <s v="VB"/>
    <s v="Piemonte"/>
    <x v="0"/>
  </r>
  <r>
    <n v="291"/>
    <d v="2014-03-03T00:00:00"/>
    <x v="3"/>
    <s v="Pesaro e Urbino"/>
    <s v="Informatica"/>
    <n v="2000"/>
    <n v="4"/>
    <s v="PS"/>
    <s v="Marche"/>
    <x v="1"/>
  </r>
  <r>
    <n v="292"/>
    <d v="2014-02-04T00:00:00"/>
    <x v="2"/>
    <s v="Teramo"/>
    <s v="Giocattoli"/>
    <n v="1963"/>
    <n v="4"/>
    <s v="TE"/>
    <s v="Abruzzo"/>
    <x v="1"/>
  </r>
  <r>
    <n v="293"/>
    <d v="2014-02-24T00:00:00"/>
    <x v="1"/>
    <s v="Savona"/>
    <s v="Informatica"/>
    <n v="1583"/>
    <n v="4"/>
    <s v="SV"/>
    <s v="Liguria"/>
    <x v="0"/>
  </r>
  <r>
    <n v="294"/>
    <d v="2014-03-07T00:00:00"/>
    <x v="0"/>
    <s v="Verbano-Cusio-Ossola"/>
    <s v="Art. Regalo"/>
    <n v="1103"/>
    <n v="1"/>
    <s v="VB"/>
    <s v="Piemonte"/>
    <x v="0"/>
  </r>
  <r>
    <n v="295"/>
    <d v="2014-06-24T00:00:00"/>
    <x v="2"/>
    <s v="Sondrio"/>
    <s v="Libri"/>
    <n v="837"/>
    <n v="3"/>
    <s v="SO"/>
    <s v="Lombardia"/>
    <x v="0"/>
  </r>
  <r>
    <n v="296"/>
    <d v="2014-05-13T00:00:00"/>
    <x v="0"/>
    <s v="Reggio di Calabria"/>
    <s v="Libri"/>
    <n v="6"/>
    <n v="2"/>
    <s v="RC"/>
    <s v="Calabria"/>
    <x v="3"/>
  </r>
  <r>
    <n v="297"/>
    <d v="2014-03-05T00:00:00"/>
    <x v="5"/>
    <s v="Potenza"/>
    <s v="Giocattoli"/>
    <n v="94"/>
    <n v="5"/>
    <s v="PZ"/>
    <s v="Basilicata"/>
    <x v="3"/>
  </r>
  <r>
    <n v="298"/>
    <d v="2014-01-15T00:00:00"/>
    <x v="4"/>
    <s v="Siracusa"/>
    <s v="Cancelleria"/>
    <n v="1206"/>
    <n v="1"/>
    <s v="SR"/>
    <s v="Sicilia"/>
    <x v="2"/>
  </r>
  <r>
    <n v="299"/>
    <d v="2014-02-07T00:00:00"/>
    <x v="5"/>
    <s v="Reggio di Calabria"/>
    <s v="Giocattoli"/>
    <n v="1266"/>
    <n v="4"/>
    <s v="RC"/>
    <s v="Calabria"/>
    <x v="3"/>
  </r>
  <r>
    <n v="300"/>
    <d v="2014-03-10T00:00:00"/>
    <x v="1"/>
    <s v="Treviso"/>
    <s v="Art. Regalo"/>
    <n v="707"/>
    <n v="5"/>
    <s v="TV"/>
    <s v="Veneto"/>
    <x v="0"/>
  </r>
  <r>
    <n v="301"/>
    <d v="2014-06-25T00:00:00"/>
    <x v="0"/>
    <s v="Sondrio"/>
    <s v="Libri"/>
    <n v="42"/>
    <n v="2"/>
    <s v="SO"/>
    <s v="Lombardia"/>
    <x v="0"/>
  </r>
  <r>
    <n v="302"/>
    <d v="2014-02-05T00:00:00"/>
    <x v="1"/>
    <s v="Verbano-Cusio-Ossola"/>
    <s v="Libri"/>
    <n v="1560"/>
    <n v="5"/>
    <s v="VB"/>
    <s v="Piemonte"/>
    <x v="0"/>
  </r>
  <r>
    <n v="303"/>
    <d v="2014-05-05T00:00:00"/>
    <x v="4"/>
    <s v="Roma"/>
    <s v="Art. Regalo"/>
    <n v="1996"/>
    <n v="2"/>
    <s v="RM"/>
    <s v="Lazio"/>
    <x v="1"/>
  </r>
  <r>
    <n v="304"/>
    <d v="2014-02-20T00:00:00"/>
    <x v="3"/>
    <s v="Pisa"/>
    <s v="Informatica"/>
    <n v="884"/>
    <n v="4"/>
    <s v="PI"/>
    <s v="Toscana"/>
    <x v="1"/>
  </r>
  <r>
    <n v="305"/>
    <d v="2014-05-25T00:00:00"/>
    <x v="3"/>
    <s v="Sassari"/>
    <s v="Libri"/>
    <n v="534"/>
    <n v="4"/>
    <s v="SS"/>
    <s v="Sardegna"/>
    <x v="2"/>
  </r>
  <r>
    <n v="306"/>
    <d v="2014-04-11T00:00:00"/>
    <x v="1"/>
    <s v="Ragusa"/>
    <s v="Giocattoli"/>
    <n v="1370"/>
    <n v="2"/>
    <s v="RG"/>
    <s v="Sicilia"/>
    <x v="2"/>
  </r>
  <r>
    <n v="307"/>
    <d v="2014-02-01T00:00:00"/>
    <x v="1"/>
    <s v="Rimini"/>
    <s v="Libri"/>
    <n v="331"/>
    <n v="4"/>
    <s v="RN"/>
    <s v="Emilia-Romagna"/>
    <x v="0"/>
  </r>
  <r>
    <n v="308"/>
    <d v="2014-03-24T00:00:00"/>
    <x v="1"/>
    <s v="Verbano-Cusio-Ossola"/>
    <s v="Art. Regalo"/>
    <n v="878"/>
    <n v="1"/>
    <s v="VB"/>
    <s v="Piemonte"/>
    <x v="0"/>
  </r>
  <r>
    <n v="309"/>
    <d v="2014-01-27T00:00:00"/>
    <x v="3"/>
    <s v="Verbano-Cusio-Ossola"/>
    <s v="Libri"/>
    <n v="1320"/>
    <n v="2"/>
    <s v="VB"/>
    <s v="Piemonte"/>
    <x v="0"/>
  </r>
  <r>
    <n v="310"/>
    <d v="2014-05-28T00:00:00"/>
    <x v="2"/>
    <s v="Reggio di Calabria"/>
    <s v="Cancelleria"/>
    <n v="1889"/>
    <n v="5"/>
    <s v="RC"/>
    <s v="Calabria"/>
    <x v="3"/>
  </r>
  <r>
    <n v="311"/>
    <d v="2014-02-27T00:00:00"/>
    <x v="4"/>
    <s v="Rovigo"/>
    <s v="Giocattoli"/>
    <n v="1330"/>
    <n v="5"/>
    <s v="RO"/>
    <s v="Veneto"/>
    <x v="0"/>
  </r>
  <r>
    <n v="312"/>
    <d v="2014-02-08T00:00:00"/>
    <x v="4"/>
    <s v="Reggio di Calabria"/>
    <s v="Informatica"/>
    <n v="1515"/>
    <n v="3"/>
    <s v="RC"/>
    <s v="Calabria"/>
    <x v="3"/>
  </r>
  <r>
    <n v="313"/>
    <d v="2014-05-06T00:00:00"/>
    <x v="3"/>
    <s v="Terni"/>
    <s v="Art. Regalo"/>
    <n v="363"/>
    <n v="4"/>
    <s v="TR"/>
    <s v="Umbria"/>
    <x v="1"/>
  </r>
  <r>
    <n v="314"/>
    <d v="2014-05-23T00:00:00"/>
    <x v="2"/>
    <s v="Trieste"/>
    <s v="Art. Regalo"/>
    <n v="1616"/>
    <n v="2"/>
    <s v="TS"/>
    <s v="Friuli-Venezia Giulia"/>
    <x v="0"/>
  </r>
  <r>
    <n v="315"/>
    <d v="2014-03-07T00:00:00"/>
    <x v="5"/>
    <s v="Pisa"/>
    <s v="Art. Regalo"/>
    <n v="66"/>
    <n v="3"/>
    <s v="PI"/>
    <s v="Toscana"/>
    <x v="1"/>
  </r>
  <r>
    <n v="316"/>
    <d v="2014-01-20T00:00:00"/>
    <x v="3"/>
    <s v="Potenza"/>
    <s v="Libri"/>
    <n v="1451"/>
    <n v="2"/>
    <s v="PZ"/>
    <s v="Basilicata"/>
    <x v="3"/>
  </r>
  <r>
    <n v="317"/>
    <d v="2014-06-14T00:00:00"/>
    <x v="1"/>
    <s v="Siracusa"/>
    <s v="Informatica"/>
    <n v="922"/>
    <n v="1"/>
    <s v="SR"/>
    <s v="Sicilia"/>
    <x v="2"/>
  </r>
  <r>
    <n v="318"/>
    <d v="2014-04-18T00:00:00"/>
    <x v="2"/>
    <s v="Perugia"/>
    <s v="Art. Regalo"/>
    <n v="777"/>
    <n v="4"/>
    <s v="PG"/>
    <s v="Umbria"/>
    <x v="1"/>
  </r>
  <r>
    <n v="319"/>
    <d v="2014-04-19T00:00:00"/>
    <x v="2"/>
    <s v="Vercelli"/>
    <s v="Libri"/>
    <n v="1553"/>
    <n v="3"/>
    <s v="VC"/>
    <s v="Piemonte"/>
    <x v="0"/>
  </r>
  <r>
    <n v="320"/>
    <d v="2014-01-21T00:00:00"/>
    <x v="2"/>
    <s v="Roma"/>
    <s v="Cancelleria"/>
    <n v="1602"/>
    <n v="4"/>
    <s v="RM"/>
    <s v="Lazio"/>
    <x v="1"/>
  </r>
  <r>
    <n v="321"/>
    <d v="2014-04-16T00:00:00"/>
    <x v="0"/>
    <s v="Trieste"/>
    <s v="Art. Regalo"/>
    <n v="1223"/>
    <n v="4"/>
    <s v="TS"/>
    <s v="Friuli-Venezia Giulia"/>
    <x v="0"/>
  </r>
  <r>
    <n v="322"/>
    <d v="2014-06-09T00:00:00"/>
    <x v="3"/>
    <s v="Savona"/>
    <s v="Art. Regalo"/>
    <n v="1410"/>
    <n v="1"/>
    <s v="SV"/>
    <s v="Liguria"/>
    <x v="0"/>
  </r>
  <r>
    <n v="323"/>
    <d v="2014-01-01T00:00:00"/>
    <x v="3"/>
    <s v="Rovigo"/>
    <s v="Informatica"/>
    <n v="452"/>
    <n v="4"/>
    <s v="RO"/>
    <s v="Veneto"/>
    <x v="0"/>
  </r>
  <r>
    <n v="324"/>
    <d v="2014-01-19T00:00:00"/>
    <x v="4"/>
    <s v="Pescara"/>
    <s v="Informatica"/>
    <n v="242"/>
    <n v="1"/>
    <s v="PE"/>
    <s v="Abruzzo"/>
    <x v="1"/>
  </r>
  <r>
    <n v="325"/>
    <d v="2014-04-15T00:00:00"/>
    <x v="0"/>
    <s v="Piacenza"/>
    <s v="Cancelleria"/>
    <n v="1568"/>
    <n v="4"/>
    <s v="PC"/>
    <s v="Emilia-Romagna"/>
    <x v="0"/>
  </r>
  <r>
    <n v="326"/>
    <d v="2014-03-08T00:00:00"/>
    <x v="4"/>
    <s v="Viterbo"/>
    <s v="Art. Regalo"/>
    <n v="207"/>
    <n v="4"/>
    <s v="VT"/>
    <s v="Lazio"/>
    <x v="1"/>
  </r>
  <r>
    <n v="327"/>
    <d v="2014-04-20T00:00:00"/>
    <x v="0"/>
    <s v="Rieti"/>
    <s v="Giocattoli"/>
    <n v="1912"/>
    <n v="2"/>
    <s v="RI"/>
    <s v="Lazio"/>
    <x v="1"/>
  </r>
  <r>
    <n v="328"/>
    <d v="2014-01-16T00:00:00"/>
    <x v="0"/>
    <s v="Reggio nell'Emilia"/>
    <s v="Libri"/>
    <n v="771"/>
    <n v="5"/>
    <s v="RE"/>
    <s v="Emilia-Romagna"/>
    <x v="0"/>
  </r>
  <r>
    <n v="329"/>
    <d v="2014-02-23T00:00:00"/>
    <x v="5"/>
    <s v="Savona"/>
    <s v="Art. Regalo"/>
    <n v="97"/>
    <n v="2"/>
    <s v="SV"/>
    <s v="Liguria"/>
    <x v="0"/>
  </r>
  <r>
    <n v="330"/>
    <d v="2014-03-18T00:00:00"/>
    <x v="3"/>
    <s v="Pescara"/>
    <s v="Libri"/>
    <n v="1361"/>
    <n v="5"/>
    <s v="PE"/>
    <s v="Abruzzo"/>
    <x v="1"/>
  </r>
  <r>
    <n v="331"/>
    <d v="2014-03-05T00:00:00"/>
    <x v="2"/>
    <s v="Vicenza"/>
    <s v="Giocattoli"/>
    <n v="1986"/>
    <n v="4"/>
    <s v="VI"/>
    <s v="Veneto"/>
    <x v="0"/>
  </r>
  <r>
    <n v="332"/>
    <d v="2014-03-10T00:00:00"/>
    <x v="1"/>
    <s v="Venezia"/>
    <s v="Libri"/>
    <n v="1244"/>
    <n v="3"/>
    <s v="VE"/>
    <s v="Veneto"/>
    <x v="0"/>
  </r>
  <r>
    <n v="333"/>
    <d v="2014-06-01T00:00:00"/>
    <x v="4"/>
    <s v="Roma"/>
    <s v="Cancelleria"/>
    <n v="1319"/>
    <n v="1"/>
    <s v="RM"/>
    <s v="Lazio"/>
    <x v="1"/>
  </r>
  <r>
    <n v="334"/>
    <d v="2014-02-14T00:00:00"/>
    <x v="5"/>
    <s v="Siena"/>
    <s v="Art. Regalo"/>
    <n v="1554"/>
    <n v="4"/>
    <s v="SI"/>
    <s v="Toscana"/>
    <x v="1"/>
  </r>
  <r>
    <n v="335"/>
    <d v="2014-05-04T00:00:00"/>
    <x v="1"/>
    <s v="Pordenone"/>
    <s v="Giocattoli"/>
    <n v="1472"/>
    <n v="4"/>
    <s v="PN"/>
    <s v="Friuli-Venezia Giulia"/>
    <x v="0"/>
  </r>
  <r>
    <n v="336"/>
    <d v="2014-05-25T00:00:00"/>
    <x v="1"/>
    <s v="Vercelli"/>
    <s v="Cancelleria"/>
    <n v="220"/>
    <n v="5"/>
    <s v="VC"/>
    <s v="Piemonte"/>
    <x v="0"/>
  </r>
  <r>
    <n v="337"/>
    <d v="2014-06-19T00:00:00"/>
    <x v="4"/>
    <s v="Perugia"/>
    <s v="Giocattoli"/>
    <n v="397"/>
    <n v="2"/>
    <s v="PG"/>
    <s v="Umbria"/>
    <x v="1"/>
  </r>
  <r>
    <n v="338"/>
    <d v="2014-05-10T00:00:00"/>
    <x v="5"/>
    <s v="Viterbo"/>
    <s v="Giocattoli"/>
    <n v="844"/>
    <n v="5"/>
    <s v="VT"/>
    <s v="Lazio"/>
    <x v="1"/>
  </r>
  <r>
    <n v="339"/>
    <d v="2014-01-16T00:00:00"/>
    <x v="4"/>
    <s v="Salerno"/>
    <s v="Giocattoli"/>
    <n v="1733"/>
    <n v="3"/>
    <s v="SA"/>
    <s v="Campania"/>
    <x v="3"/>
  </r>
  <r>
    <n v="340"/>
    <d v="2014-04-04T00:00:00"/>
    <x v="5"/>
    <s v="Teramo"/>
    <s v="Informatica"/>
    <n v="1937"/>
    <n v="1"/>
    <s v="TE"/>
    <s v="Abruzzo"/>
    <x v="1"/>
  </r>
  <r>
    <n v="341"/>
    <d v="2014-04-10T00:00:00"/>
    <x v="3"/>
    <s v="Potenza"/>
    <s v="Giocattoli"/>
    <n v="591"/>
    <n v="3"/>
    <s v="PZ"/>
    <s v="Basilicata"/>
    <x v="3"/>
  </r>
  <r>
    <n v="342"/>
    <d v="2014-04-02T00:00:00"/>
    <x v="2"/>
    <s v="Pistoia"/>
    <s v="Libri"/>
    <n v="1022"/>
    <n v="3"/>
    <s v="PT"/>
    <s v="Toscana"/>
    <x v="1"/>
  </r>
  <r>
    <n v="343"/>
    <d v="2014-04-27T00:00:00"/>
    <x v="5"/>
    <s v="Varese"/>
    <s v="Cancelleria"/>
    <n v="990"/>
    <n v="5"/>
    <s v="VA"/>
    <s v="Lombardia"/>
    <x v="0"/>
  </r>
  <r>
    <n v="344"/>
    <d v="2014-06-01T00:00:00"/>
    <x v="1"/>
    <s v="Perugia"/>
    <s v="Art. Regalo"/>
    <n v="842"/>
    <n v="2"/>
    <s v="PG"/>
    <s v="Umbria"/>
    <x v="1"/>
  </r>
  <r>
    <n v="345"/>
    <d v="2014-05-04T00:00:00"/>
    <x v="4"/>
    <s v="Verbano-Cusio-Ossola"/>
    <s v="Giocattoli"/>
    <n v="506"/>
    <n v="5"/>
    <s v="VB"/>
    <s v="Piemonte"/>
    <x v="0"/>
  </r>
  <r>
    <n v="346"/>
    <d v="2014-04-18T00:00:00"/>
    <x v="4"/>
    <s v="Perugia"/>
    <s v="Libri"/>
    <n v="1170"/>
    <n v="3"/>
    <s v="PG"/>
    <s v="Umbria"/>
    <x v="1"/>
  </r>
  <r>
    <n v="347"/>
    <d v="2014-05-18T00:00:00"/>
    <x v="3"/>
    <s v="Terni"/>
    <s v="Art. Regalo"/>
    <n v="460"/>
    <n v="4"/>
    <s v="TR"/>
    <s v="Umbria"/>
    <x v="1"/>
  </r>
  <r>
    <n v="348"/>
    <d v="2014-06-13T00:00:00"/>
    <x v="2"/>
    <s v="Sassari"/>
    <s v="Art. Regalo"/>
    <n v="1321"/>
    <n v="1"/>
    <s v="SS"/>
    <s v="Sardegna"/>
    <x v="2"/>
  </r>
  <r>
    <n v="349"/>
    <d v="2014-04-27T00:00:00"/>
    <x v="4"/>
    <s v="Ragusa"/>
    <s v="Libri"/>
    <n v="166"/>
    <n v="5"/>
    <s v="RG"/>
    <s v="Sicilia"/>
    <x v="2"/>
  </r>
  <r>
    <n v="350"/>
    <d v="2014-05-12T00:00:00"/>
    <x v="0"/>
    <s v="Viterbo"/>
    <s v="Libri"/>
    <n v="1115"/>
    <n v="1"/>
    <s v="VT"/>
    <s v="Lazio"/>
    <x v="1"/>
  </r>
  <r>
    <n v="351"/>
    <d v="2014-02-26T00:00:00"/>
    <x v="1"/>
    <s v="Perugia"/>
    <s v="Libri"/>
    <n v="1919"/>
    <n v="2"/>
    <s v="PG"/>
    <s v="Umbria"/>
    <x v="1"/>
  </r>
  <r>
    <n v="352"/>
    <d v="2014-06-19T00:00:00"/>
    <x v="3"/>
    <s v="Rovigo"/>
    <s v="Libri"/>
    <n v="1514"/>
    <n v="3"/>
    <s v="RO"/>
    <s v="Veneto"/>
    <x v="0"/>
  </r>
  <r>
    <n v="353"/>
    <d v="2014-05-24T00:00:00"/>
    <x v="4"/>
    <s v="Rovigo"/>
    <s v="Cancelleria"/>
    <n v="3"/>
    <n v="2"/>
    <s v="RO"/>
    <s v="Veneto"/>
    <x v="0"/>
  </r>
  <r>
    <n v="354"/>
    <d v="2014-05-01T00:00:00"/>
    <x v="1"/>
    <s v="Sondrio"/>
    <s v="Giocattoli"/>
    <n v="445"/>
    <n v="2"/>
    <s v="SO"/>
    <s v="Lombardia"/>
    <x v="0"/>
  </r>
  <r>
    <n v="355"/>
    <d v="2014-02-25T00:00:00"/>
    <x v="3"/>
    <s v="Trapani"/>
    <s v="Art. Regalo"/>
    <n v="1028"/>
    <n v="4"/>
    <s v="TP"/>
    <s v="Sicilia"/>
    <x v="2"/>
  </r>
  <r>
    <n v="356"/>
    <d v="2014-04-26T00:00:00"/>
    <x v="2"/>
    <s v="Pesaro e Urbino"/>
    <s v="Cancelleria"/>
    <n v="893"/>
    <n v="4"/>
    <s v="PS"/>
    <s v="Marche"/>
    <x v="1"/>
  </r>
  <r>
    <n v="357"/>
    <d v="2014-05-03T00:00:00"/>
    <x v="0"/>
    <s v="Rovigo"/>
    <s v="Cancelleria"/>
    <n v="1421"/>
    <n v="1"/>
    <s v="RO"/>
    <s v="Veneto"/>
    <x v="0"/>
  </r>
  <r>
    <n v="358"/>
    <d v="2014-06-10T00:00:00"/>
    <x v="3"/>
    <s v="Sondrio"/>
    <s v="Giocattoli"/>
    <n v="1941"/>
    <n v="2"/>
    <s v="SO"/>
    <s v="Lombardia"/>
    <x v="0"/>
  </r>
  <r>
    <n v="359"/>
    <d v="2014-02-04T00:00:00"/>
    <x v="2"/>
    <s v="Savona"/>
    <s v="Cancelleria"/>
    <n v="1537"/>
    <n v="5"/>
    <s v="SV"/>
    <s v="Liguria"/>
    <x v="0"/>
  </r>
  <r>
    <n v="360"/>
    <d v="2014-01-30T00:00:00"/>
    <x v="4"/>
    <s v="Pesaro e Urbino"/>
    <s v="Informatica"/>
    <n v="1957"/>
    <n v="3"/>
    <s v="PS"/>
    <s v="Marche"/>
    <x v="1"/>
  </r>
  <r>
    <n v="361"/>
    <d v="2014-05-29T00:00:00"/>
    <x v="0"/>
    <s v="Pesaro e Urbino"/>
    <s v="Informatica"/>
    <n v="307"/>
    <n v="3"/>
    <s v="PS"/>
    <s v="Marche"/>
    <x v="1"/>
  </r>
  <r>
    <n v="362"/>
    <d v="2014-04-17T00:00:00"/>
    <x v="5"/>
    <s v="Siracusa"/>
    <s v="Cancelleria"/>
    <n v="1128"/>
    <n v="3"/>
    <s v="SR"/>
    <s v="Sicilia"/>
    <x v="2"/>
  </r>
  <r>
    <n v="363"/>
    <d v="2014-04-30T00:00:00"/>
    <x v="5"/>
    <s v="Sassari"/>
    <s v="Libri"/>
    <n v="849"/>
    <n v="2"/>
    <s v="SS"/>
    <s v="Sardegna"/>
    <x v="2"/>
  </r>
  <r>
    <n v="364"/>
    <d v="2014-06-29T00:00:00"/>
    <x v="5"/>
    <s v="Varese"/>
    <s v="Cancelleria"/>
    <n v="1252"/>
    <n v="1"/>
    <s v="VA"/>
    <s v="Lombardia"/>
    <x v="0"/>
  </r>
  <r>
    <n v="365"/>
    <d v="2014-05-06T00:00:00"/>
    <x v="0"/>
    <s v="Udine"/>
    <s v="Giocattoli"/>
    <n v="1965"/>
    <n v="4"/>
    <s v="UD"/>
    <s v="Friuli-Venezia Giulia"/>
    <x v="0"/>
  </r>
  <r>
    <n v="366"/>
    <d v="2014-04-03T00:00:00"/>
    <x v="3"/>
    <s v="Siena"/>
    <s v="Cancelleria"/>
    <n v="667"/>
    <n v="5"/>
    <s v="SI"/>
    <s v="Toscana"/>
    <x v="1"/>
  </r>
  <r>
    <n v="367"/>
    <d v="2014-02-22T00:00:00"/>
    <x v="5"/>
    <s v="Viterbo"/>
    <s v="Informatica"/>
    <n v="653"/>
    <n v="3"/>
    <s v="VT"/>
    <s v="Lazio"/>
    <x v="1"/>
  </r>
  <r>
    <n v="368"/>
    <d v="2014-06-29T00:00:00"/>
    <x v="1"/>
    <s v="Roma"/>
    <s v="Libri"/>
    <n v="1602"/>
    <n v="4"/>
    <s v="RM"/>
    <s v="Lazio"/>
    <x v="1"/>
  </r>
  <r>
    <n v="369"/>
    <d v="2014-06-23T00:00:00"/>
    <x v="2"/>
    <s v="Savona"/>
    <s v="Libri"/>
    <n v="1609"/>
    <n v="2"/>
    <s v="SV"/>
    <s v="Liguria"/>
    <x v="0"/>
  </r>
  <r>
    <n v="370"/>
    <d v="2014-05-05T00:00:00"/>
    <x v="2"/>
    <s v="Pesaro e Urbino"/>
    <s v="Giocattoli"/>
    <n v="1234"/>
    <n v="4"/>
    <s v="PS"/>
    <s v="Marche"/>
    <x v="1"/>
  </r>
  <r>
    <n v="371"/>
    <d v="2014-03-29T00:00:00"/>
    <x v="1"/>
    <s v="Terni"/>
    <s v="Cancelleria"/>
    <n v="186"/>
    <n v="3"/>
    <s v="TR"/>
    <s v="Umbria"/>
    <x v="1"/>
  </r>
  <r>
    <n v="372"/>
    <d v="2014-05-03T00:00:00"/>
    <x v="4"/>
    <s v="Pistoia"/>
    <s v="Cancelleria"/>
    <n v="556"/>
    <n v="4"/>
    <s v="PT"/>
    <s v="Toscana"/>
    <x v="1"/>
  </r>
  <r>
    <n v="373"/>
    <d v="2014-06-14T00:00:00"/>
    <x v="3"/>
    <s v="Torino"/>
    <s v="Art. Regalo"/>
    <n v="408"/>
    <n v="5"/>
    <s v="TO"/>
    <s v="Piemonte"/>
    <x v="0"/>
  </r>
  <r>
    <n v="374"/>
    <d v="2014-03-08T00:00:00"/>
    <x v="3"/>
    <s v="Vibo Valentia"/>
    <s v="Libri"/>
    <n v="754"/>
    <n v="3"/>
    <s v="VV"/>
    <s v="Calabria"/>
    <x v="3"/>
  </r>
  <r>
    <n v="375"/>
    <d v="2014-01-06T00:00:00"/>
    <x v="1"/>
    <s v="Verbano-Cusio-Ossola"/>
    <s v="Libri"/>
    <n v="131"/>
    <n v="1"/>
    <s v="VB"/>
    <s v="Piemonte"/>
    <x v="0"/>
  </r>
  <r>
    <n v="376"/>
    <d v="2014-02-22T00:00:00"/>
    <x v="4"/>
    <s v="Sassari"/>
    <s v="Giocattoli"/>
    <n v="1494"/>
    <n v="5"/>
    <s v="SS"/>
    <s v="Sardegna"/>
    <x v="2"/>
  </r>
  <r>
    <n v="377"/>
    <d v="2014-04-24T00:00:00"/>
    <x v="3"/>
    <s v="Verbano-Cusio-Ossola"/>
    <s v="Art. Regalo"/>
    <n v="1960"/>
    <n v="5"/>
    <s v="VB"/>
    <s v="Piemonte"/>
    <x v="0"/>
  </r>
  <r>
    <n v="378"/>
    <d v="2014-02-19T00:00:00"/>
    <x v="1"/>
    <s v="Ragusa"/>
    <s v="Art. Regalo"/>
    <n v="1586"/>
    <n v="4"/>
    <s v="RG"/>
    <s v="Sicilia"/>
    <x v="2"/>
  </r>
  <r>
    <n v="379"/>
    <d v="2014-02-12T00:00:00"/>
    <x v="2"/>
    <s v="Pisa"/>
    <s v="Cancelleria"/>
    <n v="255"/>
    <n v="1"/>
    <s v="PI"/>
    <s v="Toscana"/>
    <x v="1"/>
  </r>
  <r>
    <n v="380"/>
    <d v="2014-01-20T00:00:00"/>
    <x v="5"/>
    <s v="Sondrio"/>
    <s v="Giocattoli"/>
    <n v="1469"/>
    <n v="2"/>
    <s v="SO"/>
    <s v="Lombardia"/>
    <x v="0"/>
  </r>
  <r>
    <n v="381"/>
    <d v="2014-03-31T00:00:00"/>
    <x v="2"/>
    <s v="Pesaro e Urbino"/>
    <s v="Art. Regalo"/>
    <n v="1321"/>
    <n v="4"/>
    <s v="PS"/>
    <s v="Marche"/>
    <x v="1"/>
  </r>
  <r>
    <n v="382"/>
    <d v="2014-04-12T00:00:00"/>
    <x v="1"/>
    <s v="Treviso"/>
    <s v="Giocattoli"/>
    <n v="735"/>
    <n v="2"/>
    <s v="TV"/>
    <s v="Veneto"/>
    <x v="0"/>
  </r>
  <r>
    <n v="383"/>
    <d v="2014-04-03T00:00:00"/>
    <x v="4"/>
    <s v="Siena"/>
    <s v="Art. Regalo"/>
    <n v="153"/>
    <n v="3"/>
    <s v="SI"/>
    <s v="Toscana"/>
    <x v="1"/>
  </r>
  <r>
    <n v="384"/>
    <d v="2014-03-29T00:00:00"/>
    <x v="0"/>
    <s v="Pistoia"/>
    <s v="Giocattoli"/>
    <n v="1474"/>
    <n v="1"/>
    <s v="PT"/>
    <s v="Toscana"/>
    <x v="1"/>
  </r>
  <r>
    <n v="385"/>
    <d v="2014-05-17T00:00:00"/>
    <x v="1"/>
    <s v="Rovigo"/>
    <s v="Art. Regalo"/>
    <n v="1108"/>
    <n v="2"/>
    <s v="RO"/>
    <s v="Veneto"/>
    <x v="0"/>
  </r>
  <r>
    <n v="386"/>
    <d v="2014-05-07T00:00:00"/>
    <x v="4"/>
    <s v="Perugia"/>
    <s v="Cancelleria"/>
    <n v="1430"/>
    <n v="4"/>
    <s v="PG"/>
    <s v="Umbria"/>
    <x v="1"/>
  </r>
  <r>
    <n v="387"/>
    <d v="2014-02-10T00:00:00"/>
    <x v="4"/>
    <s v="Roma"/>
    <s v="Art. Regalo"/>
    <n v="788"/>
    <n v="5"/>
    <s v="RM"/>
    <s v="Lazio"/>
    <x v="1"/>
  </r>
  <r>
    <n v="388"/>
    <d v="2014-05-15T00:00:00"/>
    <x v="4"/>
    <s v="Viterbo"/>
    <s v="Art. Regalo"/>
    <n v="1362"/>
    <n v="3"/>
    <s v="VT"/>
    <s v="Lazio"/>
    <x v="1"/>
  </r>
  <r>
    <n v="389"/>
    <d v="2014-02-25T00:00:00"/>
    <x v="0"/>
    <s v="Vibo Valentia"/>
    <s v="Informatica"/>
    <n v="744"/>
    <n v="3"/>
    <s v="VV"/>
    <s v="Calabria"/>
    <x v="3"/>
  </r>
  <r>
    <n v="390"/>
    <d v="2014-05-16T00:00:00"/>
    <x v="4"/>
    <s v="Venezia"/>
    <s v="Informatica"/>
    <n v="1252"/>
    <n v="2"/>
    <s v="VE"/>
    <s v="Veneto"/>
    <x v="0"/>
  </r>
  <r>
    <n v="391"/>
    <d v="2014-05-03T00:00:00"/>
    <x v="4"/>
    <s v="Savona"/>
    <s v="Art. Regalo"/>
    <n v="1378"/>
    <n v="3"/>
    <s v="SV"/>
    <s v="Liguria"/>
    <x v="0"/>
  </r>
  <r>
    <n v="392"/>
    <d v="2014-02-12T00:00:00"/>
    <x v="3"/>
    <s v="Perugia"/>
    <s v="Informatica"/>
    <n v="192"/>
    <n v="5"/>
    <s v="PG"/>
    <s v="Umbria"/>
    <x v="1"/>
  </r>
  <r>
    <n v="393"/>
    <d v="2014-06-24T00:00:00"/>
    <x v="5"/>
    <s v="Sondrio"/>
    <s v="Art. Regalo"/>
    <n v="1876"/>
    <n v="2"/>
    <s v="SO"/>
    <s v="Lombardia"/>
    <x v="0"/>
  </r>
  <r>
    <n v="394"/>
    <d v="2014-04-22T00:00:00"/>
    <x v="4"/>
    <s v="Reggio di Calabria"/>
    <s v="Informatica"/>
    <n v="1640"/>
    <n v="1"/>
    <s v="RC"/>
    <s v="Calabria"/>
    <x v="3"/>
  </r>
  <r>
    <n v="395"/>
    <d v="2014-02-16T00:00:00"/>
    <x v="0"/>
    <s v="Verbano-Cusio-Ossola"/>
    <s v="Libri"/>
    <n v="848"/>
    <n v="4"/>
    <s v="VB"/>
    <s v="Piemonte"/>
    <x v="0"/>
  </r>
  <r>
    <n v="396"/>
    <d v="2014-01-12T00:00:00"/>
    <x v="3"/>
    <s v="Venezia"/>
    <s v="Informatica"/>
    <n v="692"/>
    <n v="1"/>
    <s v="VE"/>
    <s v="Veneto"/>
    <x v="0"/>
  </r>
  <r>
    <n v="397"/>
    <d v="2014-01-07T00:00:00"/>
    <x v="5"/>
    <s v="Prato"/>
    <s v="Informatica"/>
    <n v="549"/>
    <n v="1"/>
    <s v="PO"/>
    <s v="Toscana"/>
    <x v="1"/>
  </r>
  <r>
    <n v="398"/>
    <d v="2014-02-24T00:00:00"/>
    <x v="4"/>
    <s v="Ravenna"/>
    <s v="Art. Regalo"/>
    <n v="1482"/>
    <n v="2"/>
    <s v="RA"/>
    <s v="Emilia-Romagna"/>
    <x v="0"/>
  </r>
  <r>
    <n v="399"/>
    <d v="2014-03-02T00:00:00"/>
    <x v="3"/>
    <s v="Pisa"/>
    <s v="Giocattoli"/>
    <n v="3"/>
    <n v="5"/>
    <s v="PI"/>
    <s v="Toscana"/>
    <x v="1"/>
  </r>
  <r>
    <n v="400"/>
    <d v="2014-04-19T00:00:00"/>
    <x v="0"/>
    <s v="Treviso"/>
    <s v="Art. Regalo"/>
    <n v="467"/>
    <n v="3"/>
    <s v="TV"/>
    <s v="Veneto"/>
    <x v="0"/>
  </r>
  <r>
    <n v="401"/>
    <d v="2014-06-21T00:00:00"/>
    <x v="3"/>
    <s v="Rimini"/>
    <s v="Cancelleria"/>
    <n v="1746"/>
    <n v="3"/>
    <s v="RN"/>
    <s v="Emilia-Romagna"/>
    <x v="0"/>
  </r>
  <r>
    <n v="402"/>
    <d v="2014-01-10T00:00:00"/>
    <x v="5"/>
    <s v="Rieti"/>
    <s v="Cancelleria"/>
    <n v="681"/>
    <n v="4"/>
    <s v="RI"/>
    <s v="Lazio"/>
    <x v="1"/>
  </r>
  <r>
    <n v="403"/>
    <d v="2014-03-27T00:00:00"/>
    <x v="0"/>
    <s v="Ravenna"/>
    <s v="Giocattoli"/>
    <n v="136"/>
    <n v="3"/>
    <s v="RA"/>
    <s v="Emilia-Romagna"/>
    <x v="0"/>
  </r>
  <r>
    <n v="404"/>
    <d v="2014-06-02T00:00:00"/>
    <x v="4"/>
    <s v="Vibo Valentia"/>
    <s v="Informatica"/>
    <n v="1600"/>
    <n v="3"/>
    <s v="VV"/>
    <s v="Calabria"/>
    <x v="3"/>
  </r>
  <r>
    <n v="405"/>
    <d v="2014-03-23T00:00:00"/>
    <x v="4"/>
    <s v="Viterbo"/>
    <s v="Cancelleria"/>
    <n v="1825"/>
    <n v="5"/>
    <s v="VT"/>
    <s v="Lazio"/>
    <x v="1"/>
  </r>
  <r>
    <n v="406"/>
    <d v="2014-04-01T00:00:00"/>
    <x v="0"/>
    <s v="Treviso"/>
    <s v="Cancelleria"/>
    <n v="957"/>
    <n v="1"/>
    <s v="TV"/>
    <s v="Veneto"/>
    <x v="0"/>
  </r>
  <r>
    <n v="407"/>
    <d v="2014-06-23T00:00:00"/>
    <x v="3"/>
    <s v="Savona"/>
    <s v="Libri"/>
    <n v="1941"/>
    <n v="5"/>
    <s v="SV"/>
    <s v="Liguria"/>
    <x v="0"/>
  </r>
  <r>
    <n v="408"/>
    <d v="2014-04-12T00:00:00"/>
    <x v="4"/>
    <s v="Teramo"/>
    <s v="Art. Regalo"/>
    <n v="417"/>
    <n v="1"/>
    <s v="TE"/>
    <s v="Abruzzo"/>
    <x v="1"/>
  </r>
  <r>
    <n v="409"/>
    <d v="2014-02-25T00:00:00"/>
    <x v="5"/>
    <s v="Vibo Valentia"/>
    <s v="Libri"/>
    <n v="1839"/>
    <n v="4"/>
    <s v="VV"/>
    <s v="Calabria"/>
    <x v="3"/>
  </r>
  <r>
    <n v="410"/>
    <d v="2014-02-05T00:00:00"/>
    <x v="1"/>
    <s v="Udine"/>
    <s v="Giocattoli"/>
    <n v="1647"/>
    <n v="1"/>
    <s v="UD"/>
    <s v="Friuli-Venezia Giulia"/>
    <x v="0"/>
  </r>
  <r>
    <n v="411"/>
    <d v="2014-03-13T00:00:00"/>
    <x v="4"/>
    <s v="Ravenna"/>
    <s v="Libri"/>
    <n v="87"/>
    <n v="5"/>
    <s v="RA"/>
    <s v="Emilia-Romagna"/>
    <x v="0"/>
  </r>
  <r>
    <n v="412"/>
    <d v="2014-03-22T00:00:00"/>
    <x v="4"/>
    <s v="Pescara"/>
    <s v="Informatica"/>
    <n v="1123"/>
    <n v="2"/>
    <s v="PE"/>
    <s v="Abruzzo"/>
    <x v="1"/>
  </r>
  <r>
    <n v="413"/>
    <d v="2014-01-15T00:00:00"/>
    <x v="2"/>
    <s v="Salerno"/>
    <s v="Libri"/>
    <n v="1881"/>
    <n v="1"/>
    <s v="SA"/>
    <s v="Campania"/>
    <x v="3"/>
  </r>
  <r>
    <n v="414"/>
    <d v="2014-03-09T00:00:00"/>
    <x v="3"/>
    <s v="Pistoia"/>
    <s v="Libri"/>
    <n v="517"/>
    <n v="1"/>
    <s v="PT"/>
    <s v="Toscana"/>
    <x v="1"/>
  </r>
  <r>
    <n v="415"/>
    <d v="2014-01-23T00:00:00"/>
    <x v="0"/>
    <s v="Siena"/>
    <s v="Cancelleria"/>
    <n v="1662"/>
    <n v="3"/>
    <s v="SI"/>
    <s v="Toscana"/>
    <x v="1"/>
  </r>
  <r>
    <n v="416"/>
    <d v="2014-03-26T00:00:00"/>
    <x v="0"/>
    <s v="Venezia"/>
    <s v="Libri"/>
    <n v="540"/>
    <n v="4"/>
    <s v="VE"/>
    <s v="Veneto"/>
    <x v="0"/>
  </r>
  <r>
    <n v="417"/>
    <d v="2014-04-23T00:00:00"/>
    <x v="1"/>
    <s v="Reggio di Calabria"/>
    <s v="Informatica"/>
    <n v="207"/>
    <n v="1"/>
    <s v="RC"/>
    <s v="Calabria"/>
    <x v="3"/>
  </r>
  <r>
    <n v="418"/>
    <d v="2014-02-15T00:00:00"/>
    <x v="0"/>
    <s v="Piacenza"/>
    <s v="Cancelleria"/>
    <n v="879"/>
    <n v="2"/>
    <s v="PC"/>
    <s v="Emilia-Romagna"/>
    <x v="0"/>
  </r>
  <r>
    <n v="419"/>
    <d v="2014-02-26T00:00:00"/>
    <x v="4"/>
    <s v="Ragusa"/>
    <s v="Libri"/>
    <n v="1602"/>
    <n v="5"/>
    <s v="RG"/>
    <s v="Sicilia"/>
    <x v="2"/>
  </r>
  <r>
    <n v="420"/>
    <d v="2014-02-20T00:00:00"/>
    <x v="3"/>
    <s v="Potenza"/>
    <s v="Cancelleria"/>
    <n v="1061"/>
    <n v="1"/>
    <s v="PZ"/>
    <s v="Basilicata"/>
    <x v="3"/>
  </r>
  <r>
    <n v="421"/>
    <d v="2014-03-16T00:00:00"/>
    <x v="3"/>
    <s v="Pisa"/>
    <s v="Giocattoli"/>
    <n v="569"/>
    <n v="1"/>
    <s v="PI"/>
    <s v="Toscana"/>
    <x v="1"/>
  </r>
  <r>
    <n v="422"/>
    <d v="2014-06-03T00:00:00"/>
    <x v="1"/>
    <s v="Trapani"/>
    <s v="Libri"/>
    <n v="1479"/>
    <n v="3"/>
    <s v="TP"/>
    <s v="Sicilia"/>
    <x v="2"/>
  </r>
  <r>
    <n v="423"/>
    <d v="2014-04-22T00:00:00"/>
    <x v="0"/>
    <s v="Reggio di Calabria"/>
    <s v="Art. Regalo"/>
    <n v="1940"/>
    <n v="5"/>
    <s v="RC"/>
    <s v="Calabria"/>
    <x v="3"/>
  </r>
  <r>
    <n v="424"/>
    <d v="2014-03-07T00:00:00"/>
    <x v="4"/>
    <s v="Terni"/>
    <s v="Cancelleria"/>
    <n v="1590"/>
    <n v="5"/>
    <s v="TR"/>
    <s v="Umbria"/>
    <x v="1"/>
  </r>
  <r>
    <n v="425"/>
    <d v="2014-05-03T00:00:00"/>
    <x v="0"/>
    <s v="Pistoia"/>
    <s v="Informatica"/>
    <n v="882"/>
    <n v="1"/>
    <s v="PT"/>
    <s v="Toscana"/>
    <x v="1"/>
  </r>
  <r>
    <n v="426"/>
    <d v="2014-01-21T00:00:00"/>
    <x v="3"/>
    <s v="Taranto"/>
    <s v="Informatica"/>
    <n v="593"/>
    <n v="2"/>
    <s v="TA"/>
    <s v="Puglia"/>
    <x v="3"/>
  </r>
  <r>
    <n v="427"/>
    <d v="2014-06-24T00:00:00"/>
    <x v="5"/>
    <s v="Piacenza"/>
    <s v="Art. Regalo"/>
    <n v="1853"/>
    <n v="1"/>
    <s v="PC"/>
    <s v="Emilia-Romagna"/>
    <x v="0"/>
  </r>
  <r>
    <n v="428"/>
    <d v="2014-01-01T00:00:00"/>
    <x v="4"/>
    <s v="Pisa"/>
    <s v="Libri"/>
    <n v="1276"/>
    <n v="3"/>
    <s v="PI"/>
    <s v="Toscana"/>
    <x v="1"/>
  </r>
  <r>
    <n v="429"/>
    <d v="2014-01-12T00:00:00"/>
    <x v="1"/>
    <s v="Perugia"/>
    <s v="Cancelleria"/>
    <n v="563"/>
    <n v="1"/>
    <s v="PG"/>
    <s v="Umbria"/>
    <x v="1"/>
  </r>
  <r>
    <n v="430"/>
    <d v="2014-02-07T00:00:00"/>
    <x v="2"/>
    <s v="Vibo Valentia"/>
    <s v="Informatica"/>
    <n v="114"/>
    <n v="4"/>
    <s v="VV"/>
    <s v="Calabria"/>
    <x v="3"/>
  </r>
  <r>
    <n v="431"/>
    <d v="2014-01-23T00:00:00"/>
    <x v="2"/>
    <s v="Taranto"/>
    <s v="Libri"/>
    <n v="997"/>
    <n v="3"/>
    <s v="TA"/>
    <s v="Puglia"/>
    <x v="3"/>
  </r>
  <r>
    <n v="432"/>
    <d v="2014-05-12T00:00:00"/>
    <x v="3"/>
    <s v="Siena"/>
    <s v="Art. Regalo"/>
    <n v="492"/>
    <n v="1"/>
    <s v="SI"/>
    <s v="Toscana"/>
    <x v="1"/>
  </r>
  <r>
    <n v="433"/>
    <d v="2014-02-09T00:00:00"/>
    <x v="5"/>
    <s v="Viterbo"/>
    <s v="Giocattoli"/>
    <n v="1722"/>
    <n v="3"/>
    <s v="VT"/>
    <s v="Lazio"/>
    <x v="1"/>
  </r>
  <r>
    <n v="434"/>
    <d v="2014-04-15T00:00:00"/>
    <x v="3"/>
    <s v="Venezia"/>
    <s v="Informatica"/>
    <n v="1314"/>
    <n v="5"/>
    <s v="VE"/>
    <s v="Veneto"/>
    <x v="0"/>
  </r>
  <r>
    <n v="435"/>
    <d v="2014-02-11T00:00:00"/>
    <x v="5"/>
    <s v="Rieti"/>
    <s v="Art. Regalo"/>
    <n v="702"/>
    <n v="2"/>
    <s v="RI"/>
    <s v="Lazio"/>
    <x v="1"/>
  </r>
  <r>
    <n v="436"/>
    <d v="2014-06-28T00:00:00"/>
    <x v="1"/>
    <s v="Sassari"/>
    <s v="Informatica"/>
    <n v="1090"/>
    <n v="2"/>
    <s v="SS"/>
    <s v="Sardegna"/>
    <x v="2"/>
  </r>
  <r>
    <n v="437"/>
    <d v="2014-06-04T00:00:00"/>
    <x v="2"/>
    <s v="Siena"/>
    <s v="Cancelleria"/>
    <n v="1552"/>
    <n v="5"/>
    <s v="SI"/>
    <s v="Toscana"/>
    <x v="1"/>
  </r>
  <r>
    <n v="438"/>
    <d v="2014-03-25T00:00:00"/>
    <x v="2"/>
    <s v="Reggio di Calabria"/>
    <s v="Informatica"/>
    <n v="1087"/>
    <n v="4"/>
    <s v="RC"/>
    <s v="Calabria"/>
    <x v="3"/>
  </r>
  <r>
    <n v="439"/>
    <d v="2014-04-26T00:00:00"/>
    <x v="3"/>
    <s v="Potenza"/>
    <s v="Art. Regalo"/>
    <n v="665"/>
    <n v="4"/>
    <s v="PZ"/>
    <s v="Basilicata"/>
    <x v="3"/>
  </r>
  <r>
    <n v="440"/>
    <d v="2014-05-16T00:00:00"/>
    <x v="2"/>
    <s v="Verona"/>
    <s v="Giocattoli"/>
    <n v="1247"/>
    <n v="5"/>
    <s v="VR"/>
    <s v="Veneto"/>
    <x v="0"/>
  </r>
  <r>
    <n v="441"/>
    <d v="2014-06-28T00:00:00"/>
    <x v="2"/>
    <s v="Reggio nell'Emilia"/>
    <s v="Libri"/>
    <n v="1265"/>
    <n v="5"/>
    <s v="RE"/>
    <s v="Emilia-Romagna"/>
    <x v="0"/>
  </r>
  <r>
    <n v="442"/>
    <d v="2014-05-15T00:00:00"/>
    <x v="4"/>
    <s v="Salerno"/>
    <s v="Giocattoli"/>
    <n v="828"/>
    <n v="3"/>
    <s v="SA"/>
    <s v="Campania"/>
    <x v="3"/>
  </r>
  <r>
    <n v="443"/>
    <d v="2014-02-28T00:00:00"/>
    <x v="4"/>
    <s v="Teramo"/>
    <s v="Giocattoli"/>
    <n v="1960"/>
    <n v="3"/>
    <s v="TE"/>
    <s v="Abruzzo"/>
    <x v="1"/>
  </r>
  <r>
    <n v="444"/>
    <d v="2014-01-26T00:00:00"/>
    <x v="5"/>
    <s v="Pavia"/>
    <s v="Art. Regalo"/>
    <n v="120"/>
    <n v="4"/>
    <s v="PV"/>
    <s v="Lombardia"/>
    <x v="0"/>
  </r>
  <r>
    <n v="445"/>
    <d v="2014-05-11T00:00:00"/>
    <x v="1"/>
    <s v="Roma"/>
    <s v="Art. Regalo"/>
    <n v="1951"/>
    <n v="3"/>
    <s v="RM"/>
    <s v="Lazio"/>
    <x v="1"/>
  </r>
  <r>
    <n v="446"/>
    <d v="2014-02-19T00:00:00"/>
    <x v="2"/>
    <s v="Pistoia"/>
    <s v="Art. Regalo"/>
    <n v="756"/>
    <n v="2"/>
    <s v="PT"/>
    <s v="Toscana"/>
    <x v="1"/>
  </r>
  <r>
    <n v="447"/>
    <d v="2014-06-07T00:00:00"/>
    <x v="3"/>
    <s v="Vibo Valentia"/>
    <s v="Informatica"/>
    <n v="178"/>
    <n v="5"/>
    <s v="VV"/>
    <s v="Calabria"/>
    <x v="3"/>
  </r>
  <r>
    <n v="448"/>
    <d v="2014-03-30T00:00:00"/>
    <x v="1"/>
    <s v="Trapani"/>
    <s v="Art. Regalo"/>
    <n v="912"/>
    <n v="4"/>
    <s v="TP"/>
    <s v="Sicilia"/>
    <x v="2"/>
  </r>
  <r>
    <n v="449"/>
    <d v="2014-05-02T00:00:00"/>
    <x v="2"/>
    <s v="Savona"/>
    <s v="Art. Regalo"/>
    <n v="216"/>
    <n v="1"/>
    <s v="SV"/>
    <s v="Liguria"/>
    <x v="0"/>
  </r>
  <r>
    <n v="450"/>
    <d v="2014-02-14T00:00:00"/>
    <x v="2"/>
    <s v="Venezia"/>
    <s v="Informatica"/>
    <n v="647"/>
    <n v="2"/>
    <s v="VE"/>
    <s v="Veneto"/>
    <x v="0"/>
  </r>
  <r>
    <n v="451"/>
    <d v="2014-04-13T00:00:00"/>
    <x v="1"/>
    <s v="Trapani"/>
    <s v="Informatica"/>
    <n v="1101"/>
    <n v="2"/>
    <s v="TP"/>
    <s v="Sicilia"/>
    <x v="2"/>
  </r>
  <r>
    <n v="452"/>
    <d v="2014-02-18T00:00:00"/>
    <x v="1"/>
    <s v="Perugia"/>
    <s v="Libri"/>
    <n v="426"/>
    <n v="2"/>
    <s v="PG"/>
    <s v="Umbria"/>
    <x v="1"/>
  </r>
  <r>
    <n v="453"/>
    <d v="2014-03-06T00:00:00"/>
    <x v="0"/>
    <s v="Trapani"/>
    <s v="Informatica"/>
    <n v="1476"/>
    <n v="1"/>
    <s v="TP"/>
    <s v="Sicilia"/>
    <x v="2"/>
  </r>
  <r>
    <n v="454"/>
    <d v="2014-03-17T00:00:00"/>
    <x v="3"/>
    <s v="Rieti"/>
    <s v="Informatica"/>
    <n v="1417"/>
    <n v="2"/>
    <s v="RI"/>
    <s v="Lazio"/>
    <x v="1"/>
  </r>
  <r>
    <n v="455"/>
    <d v="2014-06-09T00:00:00"/>
    <x v="2"/>
    <s v="Salerno"/>
    <s v="Libri"/>
    <n v="1715"/>
    <n v="2"/>
    <s v="SA"/>
    <s v="Campania"/>
    <x v="3"/>
  </r>
  <r>
    <n v="456"/>
    <d v="2014-05-26T00:00:00"/>
    <x v="1"/>
    <s v="Siena"/>
    <s v="Informatica"/>
    <n v="1289"/>
    <n v="4"/>
    <s v="SI"/>
    <s v="Toscana"/>
    <x v="1"/>
  </r>
  <r>
    <n v="457"/>
    <d v="2014-03-06T00:00:00"/>
    <x v="5"/>
    <s v="Pesaro e Urbino"/>
    <s v="Art. Regalo"/>
    <n v="1427"/>
    <n v="5"/>
    <s v="PS"/>
    <s v="Marche"/>
    <x v="1"/>
  </r>
  <r>
    <n v="458"/>
    <d v="2014-02-08T00:00:00"/>
    <x v="5"/>
    <s v="Sondrio"/>
    <s v="Cancelleria"/>
    <n v="445"/>
    <n v="5"/>
    <s v="SO"/>
    <s v="Lombardia"/>
    <x v="0"/>
  </r>
  <r>
    <n v="459"/>
    <d v="2014-05-17T00:00:00"/>
    <x v="3"/>
    <s v="Rimini"/>
    <s v="Libri"/>
    <n v="1390"/>
    <n v="4"/>
    <s v="RN"/>
    <s v="Emilia-Romagna"/>
    <x v="0"/>
  </r>
  <r>
    <n v="460"/>
    <d v="2014-06-03T00:00:00"/>
    <x v="4"/>
    <s v="Potenza"/>
    <s v="Informatica"/>
    <n v="1897"/>
    <n v="3"/>
    <s v="PZ"/>
    <s v="Basilicata"/>
    <x v="3"/>
  </r>
  <r>
    <n v="461"/>
    <d v="2014-02-20T00:00:00"/>
    <x v="0"/>
    <s v="Torino"/>
    <s v="Libri"/>
    <n v="713"/>
    <n v="5"/>
    <s v="TO"/>
    <s v="Piemonte"/>
    <x v="0"/>
  </r>
  <r>
    <n v="462"/>
    <d v="2014-04-17T00:00:00"/>
    <x v="0"/>
    <s v="Terni"/>
    <s v="Cancelleria"/>
    <n v="1509"/>
    <n v="2"/>
    <s v="TR"/>
    <s v="Umbria"/>
    <x v="1"/>
  </r>
  <r>
    <n v="463"/>
    <d v="2014-01-24T00:00:00"/>
    <x v="3"/>
    <s v="Sassari"/>
    <s v="Art. Regalo"/>
    <n v="210"/>
    <n v="4"/>
    <s v="SS"/>
    <s v="Sardegna"/>
    <x v="2"/>
  </r>
  <r>
    <n v="464"/>
    <d v="2014-04-26T00:00:00"/>
    <x v="1"/>
    <s v="Pescara"/>
    <s v="Cancelleria"/>
    <n v="660"/>
    <n v="3"/>
    <s v="PE"/>
    <s v="Abruzzo"/>
    <x v="1"/>
  </r>
  <r>
    <n v="465"/>
    <d v="2014-06-07T00:00:00"/>
    <x v="3"/>
    <s v="Perugia"/>
    <s v="Art. Regalo"/>
    <n v="872"/>
    <n v="2"/>
    <s v="PG"/>
    <s v="Umbria"/>
    <x v="1"/>
  </r>
  <r>
    <n v="466"/>
    <d v="2014-03-03T00:00:00"/>
    <x v="3"/>
    <s v="Torino"/>
    <s v="Cancelleria"/>
    <n v="1225"/>
    <n v="5"/>
    <s v="TO"/>
    <s v="Piemonte"/>
    <x v="0"/>
  </r>
  <r>
    <n v="467"/>
    <d v="2014-01-21T00:00:00"/>
    <x v="4"/>
    <s v="Sassari"/>
    <s v="Cancelleria"/>
    <n v="1916"/>
    <n v="5"/>
    <s v="SS"/>
    <s v="Sardegna"/>
    <x v="2"/>
  </r>
  <r>
    <n v="468"/>
    <d v="2014-06-12T00:00:00"/>
    <x v="3"/>
    <s v="Verbano-Cusio-Ossola"/>
    <s v="Cancelleria"/>
    <n v="1173"/>
    <n v="2"/>
    <s v="VB"/>
    <s v="Piemonte"/>
    <x v="0"/>
  </r>
  <r>
    <n v="469"/>
    <d v="2014-04-25T00:00:00"/>
    <x v="2"/>
    <s v="Roma"/>
    <s v="Libri"/>
    <n v="297"/>
    <n v="3"/>
    <s v="RM"/>
    <s v="Lazio"/>
    <x v="1"/>
  </r>
  <r>
    <n v="470"/>
    <d v="2014-06-30T00:00:00"/>
    <x v="1"/>
    <s v="Viterbo"/>
    <s v="Libri"/>
    <n v="1244"/>
    <n v="5"/>
    <s v="VT"/>
    <s v="Lazio"/>
    <x v="1"/>
  </r>
  <r>
    <n v="471"/>
    <d v="2014-02-06T00:00:00"/>
    <x v="1"/>
    <s v="Verbano-Cusio-Ossola"/>
    <s v="Giocattoli"/>
    <n v="1099"/>
    <n v="4"/>
    <s v="VB"/>
    <s v="Piemonte"/>
    <x v="0"/>
  </r>
  <r>
    <n v="472"/>
    <d v="2014-05-20T00:00:00"/>
    <x v="4"/>
    <s v="Pordenone"/>
    <s v="Giocattoli"/>
    <n v="1448"/>
    <n v="1"/>
    <s v="PN"/>
    <s v="Friuli-Venezia Giulia"/>
    <x v="0"/>
  </r>
  <r>
    <n v="473"/>
    <d v="2014-02-25T00:00:00"/>
    <x v="2"/>
    <s v="Ragusa"/>
    <s v="Libri"/>
    <n v="155"/>
    <n v="5"/>
    <s v="RG"/>
    <s v="Sicilia"/>
    <x v="2"/>
  </r>
  <r>
    <n v="474"/>
    <d v="2014-02-27T00:00:00"/>
    <x v="3"/>
    <s v="Verbano-Cusio-Ossola"/>
    <s v="Cancelleria"/>
    <n v="214"/>
    <n v="2"/>
    <s v="VB"/>
    <s v="Piemonte"/>
    <x v="0"/>
  </r>
  <r>
    <n v="475"/>
    <d v="2014-06-12T00:00:00"/>
    <x v="2"/>
    <s v="Trento"/>
    <s v="Informatica"/>
    <n v="1956"/>
    <n v="1"/>
    <s v="TN"/>
    <s v="Trentino-Alto Adige"/>
    <x v="0"/>
  </r>
  <r>
    <n v="476"/>
    <d v="2014-01-20T00:00:00"/>
    <x v="3"/>
    <s v="Torino"/>
    <s v="Art. Regalo"/>
    <n v="1938"/>
    <n v="3"/>
    <s v="TO"/>
    <s v="Piemonte"/>
    <x v="0"/>
  </r>
  <r>
    <n v="477"/>
    <d v="2014-05-04T00:00:00"/>
    <x v="2"/>
    <s v="Terni"/>
    <s v="Giocattoli"/>
    <n v="336"/>
    <n v="5"/>
    <s v="TR"/>
    <s v="Umbria"/>
    <x v="1"/>
  </r>
  <r>
    <n v="478"/>
    <d v="2014-01-01T00:00:00"/>
    <x v="0"/>
    <s v="Teramo"/>
    <s v="Giocattoli"/>
    <n v="1467"/>
    <n v="1"/>
    <s v="TE"/>
    <s v="Abruzzo"/>
    <x v="1"/>
  </r>
  <r>
    <n v="479"/>
    <d v="2014-06-04T00:00:00"/>
    <x v="5"/>
    <s v="Potenza"/>
    <s v="Cancelleria"/>
    <n v="308"/>
    <n v="5"/>
    <s v="PZ"/>
    <s v="Basilicata"/>
    <x v="3"/>
  </r>
  <r>
    <n v="480"/>
    <d v="2014-05-27T00:00:00"/>
    <x v="2"/>
    <s v="Trieste"/>
    <s v="Libri"/>
    <n v="1581"/>
    <n v="3"/>
    <s v="TS"/>
    <s v="Friuli-Venezia Giulia"/>
    <x v="0"/>
  </r>
  <r>
    <n v="481"/>
    <d v="2014-03-15T00:00:00"/>
    <x v="1"/>
    <s v="Vicenza"/>
    <s v="Giocattoli"/>
    <n v="539"/>
    <n v="5"/>
    <s v="VI"/>
    <s v="Veneto"/>
    <x v="0"/>
  </r>
  <r>
    <n v="482"/>
    <d v="2014-04-28T00:00:00"/>
    <x v="3"/>
    <s v="Terni"/>
    <s v="Giocattoli"/>
    <n v="1847"/>
    <n v="1"/>
    <s v="TR"/>
    <s v="Umbria"/>
    <x v="1"/>
  </r>
  <r>
    <n v="483"/>
    <d v="2014-01-05T00:00:00"/>
    <x v="5"/>
    <s v="Ravenna"/>
    <s v="Art. Regalo"/>
    <n v="495"/>
    <n v="3"/>
    <s v="RA"/>
    <s v="Emilia-Romagna"/>
    <x v="0"/>
  </r>
  <r>
    <n v="484"/>
    <d v="2014-01-11T00:00:00"/>
    <x v="5"/>
    <s v="Siena"/>
    <s v="Cancelleria"/>
    <n v="369"/>
    <n v="5"/>
    <s v="SI"/>
    <s v="Toscana"/>
    <x v="1"/>
  </r>
  <r>
    <n v="485"/>
    <d v="2014-05-24T00:00:00"/>
    <x v="4"/>
    <s v="Verona"/>
    <s v="Informatica"/>
    <n v="1963"/>
    <n v="3"/>
    <s v="VR"/>
    <s v="Veneto"/>
    <x v="0"/>
  </r>
  <r>
    <n v="486"/>
    <d v="2014-05-28T00:00:00"/>
    <x v="3"/>
    <s v="Salerno"/>
    <s v="Art. Regalo"/>
    <n v="1334"/>
    <n v="3"/>
    <s v="SA"/>
    <s v="Campania"/>
    <x v="3"/>
  </r>
  <r>
    <n v="487"/>
    <d v="2014-03-02T00:00:00"/>
    <x v="3"/>
    <s v="Trieste"/>
    <s v="Cancelleria"/>
    <n v="886"/>
    <n v="2"/>
    <s v="TS"/>
    <s v="Friuli-Venezia Giulia"/>
    <x v="0"/>
  </r>
  <r>
    <n v="488"/>
    <d v="2014-02-20T00:00:00"/>
    <x v="1"/>
    <s v="Trento"/>
    <s v="Libri"/>
    <n v="689"/>
    <n v="3"/>
    <s v="TN"/>
    <s v="Trentino-Alto Adige"/>
    <x v="0"/>
  </r>
  <r>
    <n v="489"/>
    <d v="2014-05-01T00:00:00"/>
    <x v="1"/>
    <s v="Treviso"/>
    <s v="Art. Regalo"/>
    <n v="1880"/>
    <n v="1"/>
    <s v="TV"/>
    <s v="Veneto"/>
    <x v="0"/>
  </r>
  <r>
    <n v="490"/>
    <d v="2014-01-28T00:00:00"/>
    <x v="1"/>
    <s v="Prato"/>
    <s v="Art. Regalo"/>
    <n v="1357"/>
    <n v="4"/>
    <s v="PO"/>
    <s v="Toscana"/>
    <x v="1"/>
  </r>
  <r>
    <n v="491"/>
    <d v="2014-02-17T00:00:00"/>
    <x v="2"/>
    <s v="Rieti"/>
    <s v="Libri"/>
    <n v="1007"/>
    <n v="5"/>
    <s v="RI"/>
    <s v="Lazio"/>
    <x v="1"/>
  </r>
  <r>
    <n v="492"/>
    <d v="2014-02-14T00:00:00"/>
    <x v="2"/>
    <s v="Siracusa"/>
    <s v="Art. Regalo"/>
    <n v="1126"/>
    <n v="3"/>
    <s v="SR"/>
    <s v="Sicilia"/>
    <x v="2"/>
  </r>
  <r>
    <n v="493"/>
    <d v="2014-02-17T00:00:00"/>
    <x v="3"/>
    <s v="Rovigo"/>
    <s v="Giocattoli"/>
    <n v="1779"/>
    <n v="1"/>
    <s v="RO"/>
    <s v="Veneto"/>
    <x v="0"/>
  </r>
  <r>
    <n v="494"/>
    <d v="2014-02-28T00:00:00"/>
    <x v="3"/>
    <s v="Roma"/>
    <s v="Giocattoli"/>
    <n v="668"/>
    <n v="1"/>
    <s v="RM"/>
    <s v="Lazio"/>
    <x v="1"/>
  </r>
  <r>
    <n v="495"/>
    <d v="2014-02-02T00:00:00"/>
    <x v="2"/>
    <s v="Trapani"/>
    <s v="Informatica"/>
    <n v="204"/>
    <n v="1"/>
    <s v="TP"/>
    <s v="Sicilia"/>
    <x v="2"/>
  </r>
  <r>
    <n v="496"/>
    <d v="2014-06-22T00:00:00"/>
    <x v="5"/>
    <s v="Potenza"/>
    <s v="Art. Regalo"/>
    <n v="1517"/>
    <n v="5"/>
    <s v="PZ"/>
    <s v="Basilicata"/>
    <x v="3"/>
  </r>
  <r>
    <n v="497"/>
    <d v="2014-04-12T00:00:00"/>
    <x v="5"/>
    <s v="Savona"/>
    <s v="Informatica"/>
    <n v="840"/>
    <n v="1"/>
    <s v="SV"/>
    <s v="Liguria"/>
    <x v="0"/>
  </r>
  <r>
    <n v="498"/>
    <d v="2014-05-03T00:00:00"/>
    <x v="1"/>
    <s v="Ragusa"/>
    <s v="Informatica"/>
    <n v="1724"/>
    <n v="1"/>
    <s v="RG"/>
    <s v="Sicilia"/>
    <x v="2"/>
  </r>
  <r>
    <n v="499"/>
    <d v="2014-02-21T00:00:00"/>
    <x v="3"/>
    <s v="Vibo Valentia"/>
    <s v="Informatica"/>
    <n v="951"/>
    <n v="3"/>
    <s v="VV"/>
    <s v="Calabria"/>
    <x v="3"/>
  </r>
  <r>
    <n v="500"/>
    <d v="2014-03-20T00:00:00"/>
    <x v="4"/>
    <s v="Trapani"/>
    <s v="Cancelleria"/>
    <n v="1892"/>
    <n v="4"/>
    <s v="TP"/>
    <s v="Sicilia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4-03-21T00:00:00"/>
    <x v="0"/>
    <s v="Piacenza"/>
    <x v="0"/>
    <n v="360"/>
    <n v="3"/>
    <s v="PC"/>
    <x v="0"/>
    <x v="0"/>
    <x v="0"/>
  </r>
  <r>
    <n v="2"/>
    <d v="2014-03-16T00:00:00"/>
    <x v="1"/>
    <s v="Pistoia"/>
    <x v="0"/>
    <n v="1496"/>
    <n v="5"/>
    <s v="PT"/>
    <x v="1"/>
    <x v="1"/>
    <x v="1"/>
  </r>
  <r>
    <n v="3"/>
    <d v="2014-02-24T00:00:00"/>
    <x v="1"/>
    <s v="Verbano-Cusio-Ossola"/>
    <x v="1"/>
    <n v="1342"/>
    <n v="4"/>
    <s v="VB"/>
    <x v="2"/>
    <x v="0"/>
    <x v="1"/>
  </r>
  <r>
    <n v="4"/>
    <d v="2014-06-20T00:00:00"/>
    <x v="2"/>
    <s v="Ravenna"/>
    <x v="2"/>
    <n v="972"/>
    <n v="1"/>
    <s v="RA"/>
    <x v="0"/>
    <x v="0"/>
    <x v="2"/>
  </r>
  <r>
    <n v="5"/>
    <d v="2014-01-24T00:00:00"/>
    <x v="1"/>
    <s v="Pisa"/>
    <x v="1"/>
    <n v="348"/>
    <n v="2"/>
    <s v="PI"/>
    <x v="1"/>
    <x v="1"/>
    <x v="0"/>
  </r>
  <r>
    <n v="6"/>
    <d v="2014-03-03T00:00:00"/>
    <x v="1"/>
    <s v="Vercelli"/>
    <x v="3"/>
    <n v="31"/>
    <n v="1"/>
    <s v="VC"/>
    <x v="2"/>
    <x v="0"/>
    <x v="0"/>
  </r>
  <r>
    <n v="7"/>
    <d v="2014-04-09T00:00:00"/>
    <x v="1"/>
    <s v="Sassari"/>
    <x v="2"/>
    <n v="1087"/>
    <n v="4"/>
    <s v="SS"/>
    <x v="3"/>
    <x v="2"/>
    <x v="2"/>
  </r>
  <r>
    <n v="8"/>
    <d v="2014-04-13T00:00:00"/>
    <x v="2"/>
    <s v="Sassari"/>
    <x v="1"/>
    <n v="760"/>
    <n v="2"/>
    <s v="SS"/>
    <x v="3"/>
    <x v="2"/>
    <x v="3"/>
  </r>
  <r>
    <n v="9"/>
    <d v="2014-04-25T00:00:00"/>
    <x v="2"/>
    <s v="Pistoia"/>
    <x v="1"/>
    <n v="10"/>
    <n v="5"/>
    <s v="PT"/>
    <x v="1"/>
    <x v="1"/>
    <x v="0"/>
  </r>
  <r>
    <n v="10"/>
    <d v="2014-03-24T00:00:00"/>
    <x v="2"/>
    <s v="Trieste"/>
    <x v="0"/>
    <n v="357"/>
    <n v="2"/>
    <s v="TS"/>
    <x v="4"/>
    <x v="0"/>
    <x v="0"/>
  </r>
  <r>
    <n v="11"/>
    <d v="2014-05-25T00:00:00"/>
    <x v="2"/>
    <s v="Sassari"/>
    <x v="1"/>
    <n v="19"/>
    <n v="1"/>
    <s v="SS"/>
    <x v="3"/>
    <x v="2"/>
    <x v="0"/>
  </r>
  <r>
    <n v="12"/>
    <d v="2014-05-15T00:00:00"/>
    <x v="3"/>
    <s v="Rimini"/>
    <x v="3"/>
    <n v="20"/>
    <n v="1"/>
    <s v="RN"/>
    <x v="0"/>
    <x v="0"/>
    <x v="0"/>
  </r>
  <r>
    <n v="13"/>
    <d v="2014-05-18T00:00:00"/>
    <x v="2"/>
    <s v="Siena"/>
    <x v="0"/>
    <n v="604"/>
    <n v="1"/>
    <s v="SI"/>
    <x v="1"/>
    <x v="1"/>
    <x v="3"/>
  </r>
  <r>
    <n v="14"/>
    <d v="2014-01-02T00:00:00"/>
    <x v="4"/>
    <s v="Potenza"/>
    <x v="4"/>
    <n v="856"/>
    <n v="3"/>
    <s v="PZ"/>
    <x v="5"/>
    <x v="3"/>
    <x v="2"/>
  </r>
  <r>
    <n v="15"/>
    <d v="2014-03-14T00:00:00"/>
    <x v="1"/>
    <s v="Reggio nell'Emilia"/>
    <x v="4"/>
    <n v="833"/>
    <n v="3"/>
    <s v="RE"/>
    <x v="0"/>
    <x v="0"/>
    <x v="2"/>
  </r>
  <r>
    <n v="16"/>
    <d v="2014-02-05T00:00:00"/>
    <x v="4"/>
    <s v="Treviso"/>
    <x v="2"/>
    <n v="1782"/>
    <n v="2"/>
    <s v="TV"/>
    <x v="6"/>
    <x v="0"/>
    <x v="1"/>
  </r>
  <r>
    <n v="17"/>
    <d v="2014-05-21T00:00:00"/>
    <x v="1"/>
    <s v="Pavia"/>
    <x v="4"/>
    <n v="1428"/>
    <n v="5"/>
    <s v="PV"/>
    <x v="7"/>
    <x v="0"/>
    <x v="1"/>
  </r>
  <r>
    <n v="18"/>
    <d v="2014-03-22T00:00:00"/>
    <x v="1"/>
    <s v="Savona"/>
    <x v="1"/>
    <n v="1677"/>
    <n v="5"/>
    <s v="SV"/>
    <x v="8"/>
    <x v="0"/>
    <x v="1"/>
  </r>
  <r>
    <n v="19"/>
    <d v="2014-04-05T00:00:00"/>
    <x v="5"/>
    <s v="Rimini"/>
    <x v="2"/>
    <n v="1514"/>
    <n v="2"/>
    <s v="RN"/>
    <x v="0"/>
    <x v="0"/>
    <x v="1"/>
  </r>
  <r>
    <n v="20"/>
    <d v="2014-04-11T00:00:00"/>
    <x v="3"/>
    <s v="Venezia"/>
    <x v="4"/>
    <n v="459"/>
    <n v="3"/>
    <s v="VE"/>
    <x v="6"/>
    <x v="0"/>
    <x v="3"/>
  </r>
  <r>
    <n v="21"/>
    <d v="2014-01-03T00:00:00"/>
    <x v="4"/>
    <s v="Vercelli"/>
    <x v="3"/>
    <n v="344"/>
    <n v="2"/>
    <s v="VC"/>
    <x v="2"/>
    <x v="0"/>
    <x v="0"/>
  </r>
  <r>
    <n v="22"/>
    <d v="2014-06-26T00:00:00"/>
    <x v="0"/>
    <s v="Verona"/>
    <x v="4"/>
    <n v="10"/>
    <n v="4"/>
    <s v="VR"/>
    <x v="6"/>
    <x v="0"/>
    <x v="0"/>
  </r>
  <r>
    <n v="23"/>
    <d v="2014-05-22T00:00:00"/>
    <x v="3"/>
    <s v="Rovigo"/>
    <x v="1"/>
    <n v="1582"/>
    <n v="3"/>
    <s v="RO"/>
    <x v="6"/>
    <x v="0"/>
    <x v="1"/>
  </r>
  <r>
    <n v="24"/>
    <d v="2014-02-24T00:00:00"/>
    <x v="2"/>
    <s v="Trapani"/>
    <x v="4"/>
    <n v="1072"/>
    <n v="5"/>
    <s v="TP"/>
    <x v="9"/>
    <x v="2"/>
    <x v="2"/>
  </r>
  <r>
    <n v="25"/>
    <d v="2014-04-11T00:00:00"/>
    <x v="3"/>
    <s v="Sondrio"/>
    <x v="4"/>
    <n v="1793"/>
    <n v="5"/>
    <s v="SO"/>
    <x v="7"/>
    <x v="0"/>
    <x v="1"/>
  </r>
  <r>
    <n v="26"/>
    <d v="2014-01-30T00:00:00"/>
    <x v="0"/>
    <s v="Rimini"/>
    <x v="3"/>
    <n v="1039"/>
    <n v="1"/>
    <s v="RN"/>
    <x v="0"/>
    <x v="0"/>
    <x v="2"/>
  </r>
  <r>
    <n v="27"/>
    <d v="2014-06-11T00:00:00"/>
    <x v="0"/>
    <s v="Vicenza"/>
    <x v="2"/>
    <n v="1114"/>
    <n v="5"/>
    <s v="VI"/>
    <x v="6"/>
    <x v="0"/>
    <x v="2"/>
  </r>
  <r>
    <n v="28"/>
    <d v="2014-03-30T00:00:00"/>
    <x v="2"/>
    <s v="Pistoia"/>
    <x v="3"/>
    <n v="643"/>
    <n v="1"/>
    <s v="PT"/>
    <x v="1"/>
    <x v="1"/>
    <x v="3"/>
  </r>
  <r>
    <n v="29"/>
    <d v="2014-05-27T00:00:00"/>
    <x v="5"/>
    <s v="Reggio nell'Emilia"/>
    <x v="3"/>
    <n v="328"/>
    <n v="4"/>
    <s v="RE"/>
    <x v="0"/>
    <x v="0"/>
    <x v="0"/>
  </r>
  <r>
    <n v="30"/>
    <d v="2014-06-08T00:00:00"/>
    <x v="1"/>
    <s v="Pesaro e Urbino"/>
    <x v="2"/>
    <n v="95"/>
    <n v="3"/>
    <s v="PS"/>
    <x v="10"/>
    <x v="1"/>
    <x v="0"/>
  </r>
  <r>
    <n v="31"/>
    <d v="2014-04-04T00:00:00"/>
    <x v="1"/>
    <s v="Treviso"/>
    <x v="0"/>
    <n v="270"/>
    <n v="5"/>
    <s v="TV"/>
    <x v="6"/>
    <x v="0"/>
    <x v="0"/>
  </r>
  <r>
    <n v="32"/>
    <d v="2014-05-07T00:00:00"/>
    <x v="0"/>
    <s v="Sassari"/>
    <x v="2"/>
    <n v="1640"/>
    <n v="5"/>
    <s v="SS"/>
    <x v="3"/>
    <x v="2"/>
    <x v="1"/>
  </r>
  <r>
    <n v="33"/>
    <d v="2014-01-23T00:00:00"/>
    <x v="5"/>
    <s v="Trento"/>
    <x v="3"/>
    <n v="759"/>
    <n v="2"/>
    <s v="TN"/>
    <x v="11"/>
    <x v="0"/>
    <x v="3"/>
  </r>
  <r>
    <n v="34"/>
    <d v="2014-05-24T00:00:00"/>
    <x v="2"/>
    <s v="Trapani"/>
    <x v="1"/>
    <n v="1288"/>
    <n v="1"/>
    <s v="TP"/>
    <x v="9"/>
    <x v="2"/>
    <x v="1"/>
  </r>
  <r>
    <n v="35"/>
    <d v="2014-03-31T00:00:00"/>
    <x v="2"/>
    <s v="Viterbo"/>
    <x v="0"/>
    <n v="1857"/>
    <n v="3"/>
    <s v="VT"/>
    <x v="12"/>
    <x v="1"/>
    <x v="4"/>
  </r>
  <r>
    <n v="36"/>
    <d v="2014-05-06T00:00:00"/>
    <x v="5"/>
    <s v="Torino"/>
    <x v="4"/>
    <n v="1558"/>
    <n v="3"/>
    <s v="TO"/>
    <x v="2"/>
    <x v="0"/>
    <x v="1"/>
  </r>
  <r>
    <n v="37"/>
    <d v="2014-03-13T00:00:00"/>
    <x v="5"/>
    <s v="Potenza"/>
    <x v="4"/>
    <n v="1879"/>
    <n v="3"/>
    <s v="PZ"/>
    <x v="5"/>
    <x v="3"/>
    <x v="4"/>
  </r>
  <r>
    <n v="38"/>
    <d v="2014-05-12T00:00:00"/>
    <x v="0"/>
    <s v="Salerno"/>
    <x v="1"/>
    <n v="155"/>
    <n v="1"/>
    <s v="SA"/>
    <x v="13"/>
    <x v="3"/>
    <x v="0"/>
  </r>
  <r>
    <n v="39"/>
    <d v="2014-03-19T00:00:00"/>
    <x v="3"/>
    <s v="Sassari"/>
    <x v="2"/>
    <n v="1361"/>
    <n v="3"/>
    <s v="SS"/>
    <x v="3"/>
    <x v="2"/>
    <x v="1"/>
  </r>
  <r>
    <n v="40"/>
    <d v="2014-06-21T00:00:00"/>
    <x v="0"/>
    <s v="Vicenza"/>
    <x v="0"/>
    <n v="735"/>
    <n v="5"/>
    <s v="VI"/>
    <x v="6"/>
    <x v="0"/>
    <x v="3"/>
  </r>
  <r>
    <n v="41"/>
    <d v="2014-05-18T00:00:00"/>
    <x v="3"/>
    <s v="Pisa"/>
    <x v="3"/>
    <n v="1916"/>
    <n v="3"/>
    <s v="PI"/>
    <x v="1"/>
    <x v="1"/>
    <x v="4"/>
  </r>
  <r>
    <n v="42"/>
    <d v="2014-03-18T00:00:00"/>
    <x v="1"/>
    <s v="Vicenza"/>
    <x v="0"/>
    <n v="1747"/>
    <n v="5"/>
    <s v="VI"/>
    <x v="6"/>
    <x v="0"/>
    <x v="1"/>
  </r>
  <r>
    <n v="43"/>
    <d v="2014-01-21T00:00:00"/>
    <x v="3"/>
    <s v="Ragusa"/>
    <x v="4"/>
    <n v="1313"/>
    <n v="4"/>
    <s v="RG"/>
    <x v="9"/>
    <x v="2"/>
    <x v="1"/>
  </r>
  <r>
    <n v="44"/>
    <d v="2014-03-14T00:00:00"/>
    <x v="0"/>
    <s v="Savona"/>
    <x v="0"/>
    <n v="1260"/>
    <n v="4"/>
    <s v="SV"/>
    <x v="8"/>
    <x v="0"/>
    <x v="1"/>
  </r>
  <r>
    <n v="45"/>
    <d v="2014-05-28T00:00:00"/>
    <x v="5"/>
    <s v="Reggio nell'Emilia"/>
    <x v="3"/>
    <n v="1484"/>
    <n v="2"/>
    <s v="RE"/>
    <x v="0"/>
    <x v="0"/>
    <x v="1"/>
  </r>
  <r>
    <n v="46"/>
    <d v="2014-04-10T00:00:00"/>
    <x v="5"/>
    <s v="Potenza"/>
    <x v="2"/>
    <n v="1887"/>
    <n v="5"/>
    <s v="PZ"/>
    <x v="5"/>
    <x v="3"/>
    <x v="4"/>
  </r>
  <r>
    <n v="47"/>
    <d v="2014-04-04T00:00:00"/>
    <x v="2"/>
    <s v="Vibo Valentia"/>
    <x v="0"/>
    <n v="1918"/>
    <n v="3"/>
    <s v="VV"/>
    <x v="14"/>
    <x v="3"/>
    <x v="4"/>
  </r>
  <r>
    <n v="48"/>
    <d v="2014-06-08T00:00:00"/>
    <x v="5"/>
    <s v="Verbano-Cusio-Ossola"/>
    <x v="4"/>
    <n v="934"/>
    <n v="2"/>
    <s v="VB"/>
    <x v="2"/>
    <x v="0"/>
    <x v="2"/>
  </r>
  <r>
    <n v="49"/>
    <d v="2014-03-01T00:00:00"/>
    <x v="4"/>
    <s v="Venezia"/>
    <x v="3"/>
    <n v="503"/>
    <n v="5"/>
    <s v="VE"/>
    <x v="6"/>
    <x v="0"/>
    <x v="3"/>
  </r>
  <r>
    <n v="50"/>
    <d v="2014-02-24T00:00:00"/>
    <x v="3"/>
    <s v="Viterbo"/>
    <x v="0"/>
    <n v="590"/>
    <n v="4"/>
    <s v="VT"/>
    <x v="12"/>
    <x v="1"/>
    <x v="3"/>
  </r>
  <r>
    <n v="51"/>
    <d v="2014-04-21T00:00:00"/>
    <x v="0"/>
    <s v="Siena"/>
    <x v="2"/>
    <n v="1297"/>
    <n v="1"/>
    <s v="SI"/>
    <x v="1"/>
    <x v="1"/>
    <x v="1"/>
  </r>
  <r>
    <n v="52"/>
    <d v="2014-04-13T00:00:00"/>
    <x v="3"/>
    <s v="Terni"/>
    <x v="3"/>
    <n v="67"/>
    <n v="2"/>
    <s v="TR"/>
    <x v="15"/>
    <x v="1"/>
    <x v="0"/>
  </r>
  <r>
    <n v="53"/>
    <d v="2014-02-11T00:00:00"/>
    <x v="0"/>
    <s v="Prato"/>
    <x v="0"/>
    <n v="1152"/>
    <n v="4"/>
    <s v="PO"/>
    <x v="1"/>
    <x v="1"/>
    <x v="2"/>
  </r>
  <r>
    <n v="54"/>
    <d v="2014-01-29T00:00:00"/>
    <x v="4"/>
    <s v="Pavia"/>
    <x v="3"/>
    <n v="401"/>
    <n v="2"/>
    <s v="PV"/>
    <x v="7"/>
    <x v="0"/>
    <x v="3"/>
  </r>
  <r>
    <n v="55"/>
    <d v="2014-03-23T00:00:00"/>
    <x v="3"/>
    <s v="Reggio di Calabria"/>
    <x v="0"/>
    <n v="596"/>
    <n v="3"/>
    <s v="RC"/>
    <x v="14"/>
    <x v="3"/>
    <x v="3"/>
  </r>
  <r>
    <n v="56"/>
    <d v="2014-06-06T00:00:00"/>
    <x v="2"/>
    <s v="Prato"/>
    <x v="1"/>
    <n v="1724"/>
    <n v="4"/>
    <s v="PO"/>
    <x v="1"/>
    <x v="1"/>
    <x v="1"/>
  </r>
  <r>
    <n v="57"/>
    <d v="2014-01-04T00:00:00"/>
    <x v="5"/>
    <s v="Rimini"/>
    <x v="1"/>
    <n v="721"/>
    <n v="3"/>
    <s v="RN"/>
    <x v="0"/>
    <x v="0"/>
    <x v="3"/>
  </r>
  <r>
    <n v="58"/>
    <d v="2014-06-15T00:00:00"/>
    <x v="1"/>
    <s v="Piacenza"/>
    <x v="2"/>
    <n v="939"/>
    <n v="3"/>
    <s v="PC"/>
    <x v="0"/>
    <x v="0"/>
    <x v="2"/>
  </r>
  <r>
    <n v="59"/>
    <d v="2014-01-18T00:00:00"/>
    <x v="3"/>
    <s v="Vercelli"/>
    <x v="4"/>
    <n v="443"/>
    <n v="5"/>
    <s v="VC"/>
    <x v="2"/>
    <x v="0"/>
    <x v="3"/>
  </r>
  <r>
    <n v="60"/>
    <d v="2014-02-01T00:00:00"/>
    <x v="1"/>
    <s v="Reggio di Calabria"/>
    <x v="4"/>
    <n v="986"/>
    <n v="5"/>
    <s v="RC"/>
    <x v="14"/>
    <x v="3"/>
    <x v="2"/>
  </r>
  <r>
    <n v="61"/>
    <d v="2014-04-15T00:00:00"/>
    <x v="4"/>
    <s v="Reggio nell'Emilia"/>
    <x v="3"/>
    <n v="90"/>
    <n v="1"/>
    <s v="RE"/>
    <x v="0"/>
    <x v="0"/>
    <x v="0"/>
  </r>
  <r>
    <n v="62"/>
    <d v="2014-06-11T00:00:00"/>
    <x v="0"/>
    <s v="Viterbo"/>
    <x v="3"/>
    <n v="32"/>
    <n v="5"/>
    <s v="VT"/>
    <x v="12"/>
    <x v="1"/>
    <x v="0"/>
  </r>
  <r>
    <n v="63"/>
    <d v="2014-04-16T00:00:00"/>
    <x v="0"/>
    <s v="Treviso"/>
    <x v="4"/>
    <n v="968"/>
    <n v="1"/>
    <s v="TV"/>
    <x v="6"/>
    <x v="0"/>
    <x v="2"/>
  </r>
  <r>
    <n v="64"/>
    <d v="2014-02-04T00:00:00"/>
    <x v="2"/>
    <s v="Sondrio"/>
    <x v="2"/>
    <n v="772"/>
    <n v="2"/>
    <s v="SO"/>
    <x v="7"/>
    <x v="0"/>
    <x v="3"/>
  </r>
  <r>
    <n v="65"/>
    <d v="2014-03-26T00:00:00"/>
    <x v="5"/>
    <s v="Trapani"/>
    <x v="1"/>
    <n v="1838"/>
    <n v="3"/>
    <s v="TP"/>
    <x v="9"/>
    <x v="2"/>
    <x v="4"/>
  </r>
  <r>
    <n v="66"/>
    <d v="2014-06-26T00:00:00"/>
    <x v="1"/>
    <s v="Sondrio"/>
    <x v="4"/>
    <n v="191"/>
    <n v="1"/>
    <s v="SO"/>
    <x v="7"/>
    <x v="0"/>
    <x v="0"/>
  </r>
  <r>
    <n v="67"/>
    <d v="2014-03-02T00:00:00"/>
    <x v="0"/>
    <s v="Verbano-Cusio-Ossola"/>
    <x v="2"/>
    <n v="1334"/>
    <n v="1"/>
    <s v="VB"/>
    <x v="2"/>
    <x v="0"/>
    <x v="1"/>
  </r>
  <r>
    <n v="68"/>
    <d v="2014-01-20T00:00:00"/>
    <x v="3"/>
    <s v="Torino"/>
    <x v="1"/>
    <n v="1707"/>
    <n v="4"/>
    <s v="TO"/>
    <x v="2"/>
    <x v="0"/>
    <x v="1"/>
  </r>
  <r>
    <n v="69"/>
    <d v="2014-01-02T00:00:00"/>
    <x v="3"/>
    <s v="Rimini"/>
    <x v="0"/>
    <n v="897"/>
    <n v="2"/>
    <s v="RN"/>
    <x v="0"/>
    <x v="0"/>
    <x v="2"/>
  </r>
  <r>
    <n v="70"/>
    <d v="2014-06-02T00:00:00"/>
    <x v="3"/>
    <s v="Teramo"/>
    <x v="1"/>
    <n v="816"/>
    <n v="1"/>
    <s v="TE"/>
    <x v="16"/>
    <x v="1"/>
    <x v="2"/>
  </r>
  <r>
    <n v="71"/>
    <d v="2014-06-12T00:00:00"/>
    <x v="1"/>
    <s v="Vibo Valentia"/>
    <x v="0"/>
    <n v="1049"/>
    <n v="3"/>
    <s v="VV"/>
    <x v="14"/>
    <x v="3"/>
    <x v="2"/>
  </r>
  <r>
    <n v="72"/>
    <d v="2014-05-03T00:00:00"/>
    <x v="3"/>
    <s v="Perugia"/>
    <x v="0"/>
    <n v="1037"/>
    <n v="4"/>
    <s v="PG"/>
    <x v="15"/>
    <x v="1"/>
    <x v="2"/>
  </r>
  <r>
    <n v="73"/>
    <d v="2014-04-09T00:00:00"/>
    <x v="1"/>
    <s v="Pordenone"/>
    <x v="4"/>
    <n v="1235"/>
    <n v="3"/>
    <s v="PN"/>
    <x v="4"/>
    <x v="0"/>
    <x v="1"/>
  </r>
  <r>
    <n v="74"/>
    <d v="2014-03-22T00:00:00"/>
    <x v="4"/>
    <s v="Udine"/>
    <x v="3"/>
    <n v="294"/>
    <n v="3"/>
    <s v="UD"/>
    <x v="4"/>
    <x v="0"/>
    <x v="0"/>
  </r>
  <r>
    <n v="75"/>
    <d v="2014-03-17T00:00:00"/>
    <x v="5"/>
    <s v="Varese"/>
    <x v="4"/>
    <n v="785"/>
    <n v="4"/>
    <s v="VA"/>
    <x v="7"/>
    <x v="0"/>
    <x v="3"/>
  </r>
  <r>
    <n v="76"/>
    <d v="2014-03-30T00:00:00"/>
    <x v="1"/>
    <s v="Pesaro e Urbino"/>
    <x v="3"/>
    <n v="568"/>
    <n v="4"/>
    <s v="PS"/>
    <x v="10"/>
    <x v="1"/>
    <x v="3"/>
  </r>
  <r>
    <n v="77"/>
    <d v="2014-02-07T00:00:00"/>
    <x v="1"/>
    <s v="Torino"/>
    <x v="2"/>
    <n v="1932"/>
    <n v="3"/>
    <s v="TO"/>
    <x v="2"/>
    <x v="0"/>
    <x v="4"/>
  </r>
  <r>
    <n v="78"/>
    <d v="2014-02-07T00:00:00"/>
    <x v="0"/>
    <s v="Pistoia"/>
    <x v="1"/>
    <n v="1124"/>
    <n v="4"/>
    <s v="PT"/>
    <x v="1"/>
    <x v="1"/>
    <x v="2"/>
  </r>
  <r>
    <n v="79"/>
    <d v="2014-06-22T00:00:00"/>
    <x v="3"/>
    <s v="Sondrio"/>
    <x v="3"/>
    <n v="920"/>
    <n v="1"/>
    <s v="SO"/>
    <x v="7"/>
    <x v="0"/>
    <x v="2"/>
  </r>
  <r>
    <n v="80"/>
    <d v="2014-03-25T00:00:00"/>
    <x v="0"/>
    <s v="Pavia"/>
    <x v="2"/>
    <n v="44"/>
    <n v="1"/>
    <s v="PV"/>
    <x v="7"/>
    <x v="0"/>
    <x v="0"/>
  </r>
  <r>
    <n v="81"/>
    <d v="2014-05-21T00:00:00"/>
    <x v="0"/>
    <s v="Piacenza"/>
    <x v="2"/>
    <n v="1261"/>
    <n v="1"/>
    <s v="PC"/>
    <x v="0"/>
    <x v="0"/>
    <x v="1"/>
  </r>
  <r>
    <n v="82"/>
    <d v="2014-01-22T00:00:00"/>
    <x v="2"/>
    <s v="Reggio nell'Emilia"/>
    <x v="3"/>
    <n v="1283"/>
    <n v="4"/>
    <s v="RE"/>
    <x v="0"/>
    <x v="0"/>
    <x v="1"/>
  </r>
  <r>
    <n v="83"/>
    <d v="2014-03-23T00:00:00"/>
    <x v="5"/>
    <s v="Roma"/>
    <x v="1"/>
    <n v="311"/>
    <n v="2"/>
    <s v="RM"/>
    <x v="12"/>
    <x v="1"/>
    <x v="0"/>
  </r>
  <r>
    <n v="84"/>
    <d v="2014-05-12T00:00:00"/>
    <x v="3"/>
    <s v="Siracusa"/>
    <x v="1"/>
    <n v="1164"/>
    <n v="5"/>
    <s v="SR"/>
    <x v="9"/>
    <x v="2"/>
    <x v="2"/>
  </r>
  <r>
    <n v="85"/>
    <d v="2014-04-14T00:00:00"/>
    <x v="4"/>
    <s v="Reggio di Calabria"/>
    <x v="0"/>
    <n v="1129"/>
    <n v="3"/>
    <s v="RC"/>
    <x v="14"/>
    <x v="3"/>
    <x v="2"/>
  </r>
  <r>
    <n v="86"/>
    <d v="2014-02-13T00:00:00"/>
    <x v="0"/>
    <s v="Savona"/>
    <x v="0"/>
    <n v="1965"/>
    <n v="3"/>
    <s v="SV"/>
    <x v="8"/>
    <x v="0"/>
    <x v="4"/>
  </r>
  <r>
    <n v="87"/>
    <d v="2014-04-20T00:00:00"/>
    <x v="5"/>
    <s v="Verona"/>
    <x v="1"/>
    <n v="1812"/>
    <n v="3"/>
    <s v="VR"/>
    <x v="6"/>
    <x v="0"/>
    <x v="4"/>
  </r>
  <r>
    <n v="88"/>
    <d v="2014-02-11T00:00:00"/>
    <x v="3"/>
    <s v="Reggio nell'Emilia"/>
    <x v="3"/>
    <n v="1884"/>
    <n v="4"/>
    <s v="RE"/>
    <x v="0"/>
    <x v="0"/>
    <x v="4"/>
  </r>
  <r>
    <n v="89"/>
    <d v="2014-06-06T00:00:00"/>
    <x v="5"/>
    <s v="Salerno"/>
    <x v="2"/>
    <n v="1812"/>
    <n v="4"/>
    <s v="SA"/>
    <x v="13"/>
    <x v="3"/>
    <x v="4"/>
  </r>
  <r>
    <n v="90"/>
    <d v="2014-01-07T00:00:00"/>
    <x v="5"/>
    <s v="Pavia"/>
    <x v="2"/>
    <n v="76"/>
    <n v="3"/>
    <s v="PV"/>
    <x v="7"/>
    <x v="0"/>
    <x v="0"/>
  </r>
  <r>
    <n v="91"/>
    <d v="2014-06-28T00:00:00"/>
    <x v="4"/>
    <s v="Rieti"/>
    <x v="2"/>
    <n v="1827"/>
    <n v="3"/>
    <s v="RI"/>
    <x v="12"/>
    <x v="1"/>
    <x v="4"/>
  </r>
  <r>
    <n v="92"/>
    <d v="2014-03-17T00:00:00"/>
    <x v="3"/>
    <s v="Treviso"/>
    <x v="0"/>
    <n v="491"/>
    <n v="4"/>
    <s v="TV"/>
    <x v="6"/>
    <x v="0"/>
    <x v="3"/>
  </r>
  <r>
    <n v="93"/>
    <d v="2014-01-12T00:00:00"/>
    <x v="0"/>
    <s v="Viterbo"/>
    <x v="2"/>
    <n v="1965"/>
    <n v="4"/>
    <s v="VT"/>
    <x v="12"/>
    <x v="1"/>
    <x v="4"/>
  </r>
  <r>
    <n v="94"/>
    <d v="2014-02-04T00:00:00"/>
    <x v="2"/>
    <s v="Vibo Valentia"/>
    <x v="2"/>
    <n v="862"/>
    <n v="5"/>
    <s v="VV"/>
    <x v="14"/>
    <x v="3"/>
    <x v="2"/>
  </r>
  <r>
    <n v="95"/>
    <d v="2014-03-15T00:00:00"/>
    <x v="1"/>
    <s v="Verona"/>
    <x v="4"/>
    <n v="403"/>
    <n v="3"/>
    <s v="VR"/>
    <x v="6"/>
    <x v="0"/>
    <x v="3"/>
  </r>
  <r>
    <n v="96"/>
    <d v="2014-01-10T00:00:00"/>
    <x v="3"/>
    <s v="Piacenza"/>
    <x v="0"/>
    <n v="217"/>
    <n v="1"/>
    <s v="PC"/>
    <x v="0"/>
    <x v="0"/>
    <x v="0"/>
  </r>
  <r>
    <n v="97"/>
    <d v="2014-04-14T00:00:00"/>
    <x v="4"/>
    <s v="Reggio di Calabria"/>
    <x v="3"/>
    <n v="1450"/>
    <n v="4"/>
    <s v="RC"/>
    <x v="14"/>
    <x v="3"/>
    <x v="1"/>
  </r>
  <r>
    <n v="98"/>
    <d v="2014-01-11T00:00:00"/>
    <x v="0"/>
    <s v="Pescara"/>
    <x v="1"/>
    <n v="549"/>
    <n v="3"/>
    <s v="PE"/>
    <x v="16"/>
    <x v="1"/>
    <x v="3"/>
  </r>
  <r>
    <n v="99"/>
    <d v="2014-03-26T00:00:00"/>
    <x v="1"/>
    <s v="Pisa"/>
    <x v="3"/>
    <n v="1829"/>
    <n v="5"/>
    <s v="PI"/>
    <x v="1"/>
    <x v="1"/>
    <x v="4"/>
  </r>
  <r>
    <n v="100"/>
    <d v="2014-05-19T00:00:00"/>
    <x v="5"/>
    <s v="Pistoia"/>
    <x v="1"/>
    <n v="411"/>
    <n v="1"/>
    <s v="PT"/>
    <x v="1"/>
    <x v="1"/>
    <x v="3"/>
  </r>
  <r>
    <n v="101"/>
    <d v="2014-02-26T00:00:00"/>
    <x v="2"/>
    <s v="Terni"/>
    <x v="4"/>
    <n v="146"/>
    <n v="1"/>
    <s v="TR"/>
    <x v="15"/>
    <x v="1"/>
    <x v="0"/>
  </r>
  <r>
    <n v="102"/>
    <d v="2014-01-02T00:00:00"/>
    <x v="4"/>
    <s v="Salerno"/>
    <x v="0"/>
    <n v="1890"/>
    <n v="2"/>
    <s v="SA"/>
    <x v="13"/>
    <x v="3"/>
    <x v="4"/>
  </r>
  <r>
    <n v="103"/>
    <d v="2014-02-16T00:00:00"/>
    <x v="3"/>
    <s v="Ravenna"/>
    <x v="0"/>
    <n v="826"/>
    <n v="5"/>
    <s v="RA"/>
    <x v="0"/>
    <x v="0"/>
    <x v="2"/>
  </r>
  <r>
    <n v="104"/>
    <d v="2014-06-21T00:00:00"/>
    <x v="0"/>
    <s v="Pordenone"/>
    <x v="1"/>
    <n v="1693"/>
    <n v="1"/>
    <s v="PN"/>
    <x v="4"/>
    <x v="0"/>
    <x v="1"/>
  </r>
  <r>
    <n v="105"/>
    <d v="2014-02-28T00:00:00"/>
    <x v="1"/>
    <s v="Prato"/>
    <x v="0"/>
    <n v="1710"/>
    <n v="2"/>
    <s v="PO"/>
    <x v="1"/>
    <x v="1"/>
    <x v="1"/>
  </r>
  <r>
    <n v="106"/>
    <d v="2014-01-12T00:00:00"/>
    <x v="2"/>
    <s v="Pescara"/>
    <x v="4"/>
    <n v="1921"/>
    <n v="5"/>
    <s v="PE"/>
    <x v="16"/>
    <x v="1"/>
    <x v="4"/>
  </r>
  <r>
    <n v="107"/>
    <d v="2014-05-10T00:00:00"/>
    <x v="2"/>
    <s v="Ravenna"/>
    <x v="1"/>
    <n v="1427"/>
    <n v="4"/>
    <s v="RA"/>
    <x v="0"/>
    <x v="0"/>
    <x v="1"/>
  </r>
  <r>
    <n v="108"/>
    <d v="2014-06-22T00:00:00"/>
    <x v="5"/>
    <s v="Viterbo"/>
    <x v="0"/>
    <n v="1205"/>
    <n v="5"/>
    <s v="VT"/>
    <x v="12"/>
    <x v="1"/>
    <x v="1"/>
  </r>
  <r>
    <n v="109"/>
    <d v="2014-01-07T00:00:00"/>
    <x v="1"/>
    <s v="Prato"/>
    <x v="4"/>
    <n v="1697"/>
    <n v="1"/>
    <s v="PO"/>
    <x v="1"/>
    <x v="1"/>
    <x v="1"/>
  </r>
  <r>
    <n v="110"/>
    <d v="2014-06-17T00:00:00"/>
    <x v="3"/>
    <s v="Verona"/>
    <x v="3"/>
    <n v="1576"/>
    <n v="5"/>
    <s v="VR"/>
    <x v="6"/>
    <x v="0"/>
    <x v="1"/>
  </r>
  <r>
    <n v="111"/>
    <d v="2014-03-01T00:00:00"/>
    <x v="5"/>
    <s v="Rimini"/>
    <x v="2"/>
    <n v="1520"/>
    <n v="5"/>
    <s v="RN"/>
    <x v="0"/>
    <x v="0"/>
    <x v="1"/>
  </r>
  <r>
    <n v="112"/>
    <d v="2014-02-10T00:00:00"/>
    <x v="2"/>
    <s v="Terni"/>
    <x v="2"/>
    <n v="115"/>
    <n v="1"/>
    <s v="TR"/>
    <x v="15"/>
    <x v="1"/>
    <x v="0"/>
  </r>
  <r>
    <n v="113"/>
    <d v="2014-06-28T00:00:00"/>
    <x v="0"/>
    <s v="Trapani"/>
    <x v="3"/>
    <n v="898"/>
    <n v="2"/>
    <s v="TP"/>
    <x v="9"/>
    <x v="2"/>
    <x v="2"/>
  </r>
  <r>
    <n v="114"/>
    <d v="2014-05-07T00:00:00"/>
    <x v="2"/>
    <s v="Terni"/>
    <x v="3"/>
    <n v="1505"/>
    <n v="2"/>
    <s v="TR"/>
    <x v="15"/>
    <x v="1"/>
    <x v="1"/>
  </r>
  <r>
    <n v="115"/>
    <d v="2014-01-11T00:00:00"/>
    <x v="5"/>
    <s v="Trieste"/>
    <x v="2"/>
    <n v="977"/>
    <n v="5"/>
    <s v="TS"/>
    <x v="4"/>
    <x v="0"/>
    <x v="2"/>
  </r>
  <r>
    <n v="116"/>
    <d v="2014-03-28T00:00:00"/>
    <x v="1"/>
    <s v="Rieti"/>
    <x v="2"/>
    <n v="724"/>
    <n v="1"/>
    <s v="RI"/>
    <x v="12"/>
    <x v="1"/>
    <x v="3"/>
  </r>
  <r>
    <n v="117"/>
    <d v="2014-04-09T00:00:00"/>
    <x v="0"/>
    <s v="Pistoia"/>
    <x v="1"/>
    <n v="760"/>
    <n v="5"/>
    <s v="PT"/>
    <x v="1"/>
    <x v="1"/>
    <x v="3"/>
  </r>
  <r>
    <n v="118"/>
    <d v="2014-06-03T00:00:00"/>
    <x v="1"/>
    <s v="Pavia"/>
    <x v="4"/>
    <n v="403"/>
    <n v="4"/>
    <s v="PV"/>
    <x v="7"/>
    <x v="0"/>
    <x v="3"/>
  </r>
  <r>
    <n v="119"/>
    <d v="2014-01-14T00:00:00"/>
    <x v="0"/>
    <s v="Salerno"/>
    <x v="2"/>
    <n v="805"/>
    <n v="1"/>
    <s v="SA"/>
    <x v="13"/>
    <x v="3"/>
    <x v="2"/>
  </r>
  <r>
    <n v="120"/>
    <d v="2014-06-02T00:00:00"/>
    <x v="0"/>
    <s v="Siena"/>
    <x v="4"/>
    <n v="1908"/>
    <n v="5"/>
    <s v="SI"/>
    <x v="1"/>
    <x v="1"/>
    <x v="4"/>
  </r>
  <r>
    <n v="121"/>
    <d v="2014-03-15T00:00:00"/>
    <x v="4"/>
    <s v="Salerno"/>
    <x v="0"/>
    <n v="913"/>
    <n v="3"/>
    <s v="SA"/>
    <x v="13"/>
    <x v="3"/>
    <x v="2"/>
  </r>
  <r>
    <n v="122"/>
    <d v="2014-04-02T00:00:00"/>
    <x v="2"/>
    <s v="Vercelli"/>
    <x v="2"/>
    <n v="1977"/>
    <n v="2"/>
    <s v="VC"/>
    <x v="2"/>
    <x v="0"/>
    <x v="4"/>
  </r>
  <r>
    <n v="123"/>
    <d v="2014-04-26T00:00:00"/>
    <x v="3"/>
    <s v="Rimini"/>
    <x v="1"/>
    <n v="1018"/>
    <n v="2"/>
    <s v="RN"/>
    <x v="0"/>
    <x v="0"/>
    <x v="2"/>
  </r>
  <r>
    <n v="124"/>
    <d v="2014-02-28T00:00:00"/>
    <x v="5"/>
    <s v="Venezia"/>
    <x v="2"/>
    <n v="1658"/>
    <n v="2"/>
    <s v="VE"/>
    <x v="6"/>
    <x v="0"/>
    <x v="1"/>
  </r>
  <r>
    <n v="125"/>
    <d v="2014-05-19T00:00:00"/>
    <x v="2"/>
    <s v="Prato"/>
    <x v="4"/>
    <n v="833"/>
    <n v="5"/>
    <s v="PO"/>
    <x v="1"/>
    <x v="1"/>
    <x v="2"/>
  </r>
  <r>
    <n v="126"/>
    <d v="2014-02-08T00:00:00"/>
    <x v="2"/>
    <s v="Vicenza"/>
    <x v="0"/>
    <n v="718"/>
    <n v="5"/>
    <s v="VI"/>
    <x v="6"/>
    <x v="0"/>
    <x v="3"/>
  </r>
  <r>
    <n v="127"/>
    <d v="2014-06-04T00:00:00"/>
    <x v="2"/>
    <s v="Verbano-Cusio-Ossola"/>
    <x v="0"/>
    <n v="515"/>
    <n v="3"/>
    <s v="VB"/>
    <x v="2"/>
    <x v="0"/>
    <x v="3"/>
  </r>
  <r>
    <n v="128"/>
    <d v="2014-02-07T00:00:00"/>
    <x v="4"/>
    <s v="Viterbo"/>
    <x v="4"/>
    <n v="259"/>
    <n v="3"/>
    <s v="VT"/>
    <x v="12"/>
    <x v="1"/>
    <x v="0"/>
  </r>
  <r>
    <n v="129"/>
    <d v="2014-05-16T00:00:00"/>
    <x v="2"/>
    <s v="Prato"/>
    <x v="2"/>
    <n v="660"/>
    <n v="4"/>
    <s v="PO"/>
    <x v="1"/>
    <x v="1"/>
    <x v="3"/>
  </r>
  <r>
    <n v="130"/>
    <d v="2014-06-10T00:00:00"/>
    <x v="3"/>
    <s v="Udine"/>
    <x v="3"/>
    <n v="31"/>
    <n v="2"/>
    <s v="UD"/>
    <x v="4"/>
    <x v="0"/>
    <x v="0"/>
  </r>
  <r>
    <n v="131"/>
    <d v="2014-02-25T00:00:00"/>
    <x v="1"/>
    <s v="Venezia"/>
    <x v="4"/>
    <n v="1889"/>
    <n v="4"/>
    <s v="VE"/>
    <x v="6"/>
    <x v="0"/>
    <x v="4"/>
  </r>
  <r>
    <n v="132"/>
    <d v="2014-05-24T00:00:00"/>
    <x v="2"/>
    <s v="Roma"/>
    <x v="3"/>
    <n v="1163"/>
    <n v="1"/>
    <s v="RM"/>
    <x v="12"/>
    <x v="1"/>
    <x v="2"/>
  </r>
  <r>
    <n v="133"/>
    <d v="2014-06-08T00:00:00"/>
    <x v="5"/>
    <s v="Rimini"/>
    <x v="0"/>
    <n v="1896"/>
    <n v="1"/>
    <s v="RN"/>
    <x v="0"/>
    <x v="0"/>
    <x v="4"/>
  </r>
  <r>
    <n v="134"/>
    <d v="2014-06-17T00:00:00"/>
    <x v="1"/>
    <s v="Viterbo"/>
    <x v="2"/>
    <n v="175"/>
    <n v="1"/>
    <s v="VT"/>
    <x v="12"/>
    <x v="1"/>
    <x v="0"/>
  </r>
  <r>
    <n v="135"/>
    <d v="2014-02-24T00:00:00"/>
    <x v="2"/>
    <s v="Udine"/>
    <x v="1"/>
    <n v="806"/>
    <n v="5"/>
    <s v="UD"/>
    <x v="4"/>
    <x v="0"/>
    <x v="2"/>
  </r>
  <r>
    <n v="136"/>
    <d v="2014-06-29T00:00:00"/>
    <x v="3"/>
    <s v="Perugia"/>
    <x v="2"/>
    <n v="992"/>
    <n v="3"/>
    <s v="PG"/>
    <x v="15"/>
    <x v="1"/>
    <x v="2"/>
  </r>
  <r>
    <n v="137"/>
    <d v="2014-01-08T00:00:00"/>
    <x v="4"/>
    <s v="Verona"/>
    <x v="3"/>
    <n v="885"/>
    <n v="2"/>
    <s v="VR"/>
    <x v="6"/>
    <x v="0"/>
    <x v="2"/>
  </r>
  <r>
    <n v="138"/>
    <d v="2014-02-11T00:00:00"/>
    <x v="1"/>
    <s v="Taranto"/>
    <x v="1"/>
    <n v="502"/>
    <n v="2"/>
    <s v="TA"/>
    <x v="17"/>
    <x v="3"/>
    <x v="3"/>
  </r>
  <r>
    <n v="139"/>
    <d v="2014-06-06T00:00:00"/>
    <x v="0"/>
    <s v="Salerno"/>
    <x v="4"/>
    <n v="71"/>
    <n v="3"/>
    <s v="SA"/>
    <x v="13"/>
    <x v="3"/>
    <x v="0"/>
  </r>
  <r>
    <n v="140"/>
    <d v="2014-01-10T00:00:00"/>
    <x v="4"/>
    <s v="Sondrio"/>
    <x v="0"/>
    <n v="411"/>
    <n v="4"/>
    <s v="SO"/>
    <x v="7"/>
    <x v="0"/>
    <x v="3"/>
  </r>
  <r>
    <n v="141"/>
    <d v="2014-05-31T00:00:00"/>
    <x v="1"/>
    <s v="Sassari"/>
    <x v="0"/>
    <n v="1343"/>
    <n v="2"/>
    <s v="SS"/>
    <x v="3"/>
    <x v="2"/>
    <x v="1"/>
  </r>
  <r>
    <n v="142"/>
    <d v="2014-05-26T00:00:00"/>
    <x v="1"/>
    <s v="Teramo"/>
    <x v="0"/>
    <n v="1052"/>
    <n v="4"/>
    <s v="TE"/>
    <x v="16"/>
    <x v="1"/>
    <x v="2"/>
  </r>
  <r>
    <n v="143"/>
    <d v="2014-03-04T00:00:00"/>
    <x v="0"/>
    <s v="Vicenza"/>
    <x v="1"/>
    <n v="993"/>
    <n v="4"/>
    <s v="VI"/>
    <x v="6"/>
    <x v="0"/>
    <x v="2"/>
  </r>
  <r>
    <n v="144"/>
    <d v="2014-06-26T00:00:00"/>
    <x v="2"/>
    <s v="Verona"/>
    <x v="3"/>
    <n v="1404"/>
    <n v="3"/>
    <s v="VR"/>
    <x v="6"/>
    <x v="0"/>
    <x v="1"/>
  </r>
  <r>
    <n v="145"/>
    <d v="2014-06-28T00:00:00"/>
    <x v="4"/>
    <s v="Roma"/>
    <x v="1"/>
    <n v="436"/>
    <n v="1"/>
    <s v="RM"/>
    <x v="12"/>
    <x v="1"/>
    <x v="3"/>
  </r>
  <r>
    <n v="146"/>
    <d v="2014-03-03T00:00:00"/>
    <x v="4"/>
    <s v="Trieste"/>
    <x v="3"/>
    <n v="771"/>
    <n v="2"/>
    <s v="TS"/>
    <x v="4"/>
    <x v="0"/>
    <x v="3"/>
  </r>
  <r>
    <n v="147"/>
    <d v="2014-05-03T00:00:00"/>
    <x v="5"/>
    <s v="Pordenone"/>
    <x v="0"/>
    <n v="503"/>
    <n v="5"/>
    <s v="PN"/>
    <x v="4"/>
    <x v="0"/>
    <x v="3"/>
  </r>
  <r>
    <n v="148"/>
    <d v="2014-03-27T00:00:00"/>
    <x v="1"/>
    <s v="Reggio nell'Emilia"/>
    <x v="1"/>
    <n v="1906"/>
    <n v="1"/>
    <s v="RE"/>
    <x v="0"/>
    <x v="0"/>
    <x v="4"/>
  </r>
  <r>
    <n v="149"/>
    <d v="2014-04-10T00:00:00"/>
    <x v="4"/>
    <s v="Trapani"/>
    <x v="1"/>
    <n v="1213"/>
    <n v="3"/>
    <s v="TP"/>
    <x v="9"/>
    <x v="2"/>
    <x v="1"/>
  </r>
  <r>
    <n v="150"/>
    <d v="2014-02-11T00:00:00"/>
    <x v="2"/>
    <s v="Siena"/>
    <x v="0"/>
    <n v="1215"/>
    <n v="2"/>
    <s v="SI"/>
    <x v="1"/>
    <x v="1"/>
    <x v="1"/>
  </r>
  <r>
    <n v="151"/>
    <d v="2014-06-29T00:00:00"/>
    <x v="1"/>
    <s v="Verona"/>
    <x v="2"/>
    <n v="1186"/>
    <n v="1"/>
    <s v="VR"/>
    <x v="6"/>
    <x v="0"/>
    <x v="2"/>
  </r>
  <r>
    <n v="152"/>
    <d v="2014-03-28T00:00:00"/>
    <x v="0"/>
    <s v="Ragusa"/>
    <x v="1"/>
    <n v="1616"/>
    <n v="2"/>
    <s v="RG"/>
    <x v="9"/>
    <x v="2"/>
    <x v="1"/>
  </r>
  <r>
    <n v="153"/>
    <d v="2014-04-05T00:00:00"/>
    <x v="1"/>
    <s v="Sondrio"/>
    <x v="3"/>
    <n v="1614"/>
    <n v="3"/>
    <s v="SO"/>
    <x v="7"/>
    <x v="0"/>
    <x v="1"/>
  </r>
  <r>
    <n v="154"/>
    <d v="2014-01-13T00:00:00"/>
    <x v="5"/>
    <s v="Savona"/>
    <x v="1"/>
    <n v="744"/>
    <n v="5"/>
    <s v="SV"/>
    <x v="8"/>
    <x v="0"/>
    <x v="3"/>
  </r>
  <r>
    <n v="155"/>
    <d v="2014-05-03T00:00:00"/>
    <x v="1"/>
    <s v="Varese"/>
    <x v="2"/>
    <n v="1277"/>
    <n v="1"/>
    <s v="VA"/>
    <x v="7"/>
    <x v="0"/>
    <x v="1"/>
  </r>
  <r>
    <n v="156"/>
    <d v="2014-05-22T00:00:00"/>
    <x v="5"/>
    <s v="Ragusa"/>
    <x v="3"/>
    <n v="1520"/>
    <n v="3"/>
    <s v="RG"/>
    <x v="9"/>
    <x v="2"/>
    <x v="1"/>
  </r>
  <r>
    <n v="157"/>
    <d v="2014-01-17T00:00:00"/>
    <x v="1"/>
    <s v="Treviso"/>
    <x v="3"/>
    <n v="254"/>
    <n v="2"/>
    <s v="TV"/>
    <x v="6"/>
    <x v="0"/>
    <x v="0"/>
  </r>
  <r>
    <n v="158"/>
    <d v="2014-05-13T00:00:00"/>
    <x v="0"/>
    <s v="Salerno"/>
    <x v="4"/>
    <n v="253"/>
    <n v="3"/>
    <s v="SA"/>
    <x v="13"/>
    <x v="3"/>
    <x v="0"/>
  </r>
  <r>
    <n v="159"/>
    <d v="2014-06-10T00:00:00"/>
    <x v="3"/>
    <s v="Pistoia"/>
    <x v="4"/>
    <n v="1802"/>
    <n v="3"/>
    <s v="PT"/>
    <x v="1"/>
    <x v="1"/>
    <x v="4"/>
  </r>
  <r>
    <n v="160"/>
    <d v="2014-01-11T00:00:00"/>
    <x v="4"/>
    <s v="Vercelli"/>
    <x v="0"/>
    <n v="580"/>
    <n v="5"/>
    <s v="VC"/>
    <x v="2"/>
    <x v="0"/>
    <x v="3"/>
  </r>
  <r>
    <n v="161"/>
    <d v="2014-05-19T00:00:00"/>
    <x v="0"/>
    <s v="Pordenone"/>
    <x v="3"/>
    <n v="938"/>
    <n v="5"/>
    <s v="PN"/>
    <x v="4"/>
    <x v="0"/>
    <x v="2"/>
  </r>
  <r>
    <n v="162"/>
    <d v="2014-02-12T00:00:00"/>
    <x v="5"/>
    <s v="Piacenza"/>
    <x v="1"/>
    <n v="1390"/>
    <n v="4"/>
    <s v="PC"/>
    <x v="0"/>
    <x v="0"/>
    <x v="1"/>
  </r>
  <r>
    <n v="163"/>
    <d v="2014-04-24T00:00:00"/>
    <x v="2"/>
    <s v="Reggio di Calabria"/>
    <x v="1"/>
    <n v="1315"/>
    <n v="2"/>
    <s v="RC"/>
    <x v="14"/>
    <x v="3"/>
    <x v="1"/>
  </r>
  <r>
    <n v="164"/>
    <d v="2014-06-29T00:00:00"/>
    <x v="5"/>
    <s v="Savona"/>
    <x v="0"/>
    <n v="1670"/>
    <n v="3"/>
    <s v="SV"/>
    <x v="8"/>
    <x v="0"/>
    <x v="1"/>
  </r>
  <r>
    <n v="165"/>
    <d v="2014-06-14T00:00:00"/>
    <x v="5"/>
    <s v="Varese"/>
    <x v="3"/>
    <n v="1691"/>
    <n v="3"/>
    <s v="VA"/>
    <x v="7"/>
    <x v="0"/>
    <x v="1"/>
  </r>
  <r>
    <n v="166"/>
    <d v="2014-03-03T00:00:00"/>
    <x v="0"/>
    <s v="Rimini"/>
    <x v="1"/>
    <n v="1313"/>
    <n v="3"/>
    <s v="RN"/>
    <x v="0"/>
    <x v="0"/>
    <x v="1"/>
  </r>
  <r>
    <n v="167"/>
    <d v="2014-06-09T00:00:00"/>
    <x v="3"/>
    <s v="Pordenone"/>
    <x v="1"/>
    <n v="789"/>
    <n v="4"/>
    <s v="PN"/>
    <x v="4"/>
    <x v="0"/>
    <x v="3"/>
  </r>
  <r>
    <n v="168"/>
    <d v="2014-03-02T00:00:00"/>
    <x v="5"/>
    <s v="Teramo"/>
    <x v="0"/>
    <n v="135"/>
    <n v="5"/>
    <s v="TE"/>
    <x v="16"/>
    <x v="1"/>
    <x v="0"/>
  </r>
  <r>
    <n v="169"/>
    <d v="2014-02-06T00:00:00"/>
    <x v="1"/>
    <s v="Siracusa"/>
    <x v="2"/>
    <n v="1583"/>
    <n v="5"/>
    <s v="SR"/>
    <x v="9"/>
    <x v="2"/>
    <x v="1"/>
  </r>
  <r>
    <n v="170"/>
    <d v="2014-03-08T00:00:00"/>
    <x v="4"/>
    <s v="Varese"/>
    <x v="2"/>
    <n v="1857"/>
    <n v="1"/>
    <s v="VA"/>
    <x v="7"/>
    <x v="0"/>
    <x v="4"/>
  </r>
  <r>
    <n v="171"/>
    <d v="2014-03-03T00:00:00"/>
    <x v="0"/>
    <s v="Trieste"/>
    <x v="1"/>
    <n v="1655"/>
    <n v="3"/>
    <s v="TS"/>
    <x v="4"/>
    <x v="0"/>
    <x v="1"/>
  </r>
  <r>
    <n v="172"/>
    <d v="2014-05-18T00:00:00"/>
    <x v="5"/>
    <s v="Verona"/>
    <x v="3"/>
    <n v="727"/>
    <n v="3"/>
    <s v="VR"/>
    <x v="6"/>
    <x v="0"/>
    <x v="3"/>
  </r>
  <r>
    <n v="173"/>
    <d v="2014-02-27T00:00:00"/>
    <x v="5"/>
    <s v="Pesaro e Urbino"/>
    <x v="3"/>
    <n v="1637"/>
    <n v="3"/>
    <s v="PS"/>
    <x v="10"/>
    <x v="1"/>
    <x v="1"/>
  </r>
  <r>
    <n v="174"/>
    <d v="2014-06-06T00:00:00"/>
    <x v="4"/>
    <s v="Piacenza"/>
    <x v="1"/>
    <n v="456"/>
    <n v="5"/>
    <s v="PC"/>
    <x v="0"/>
    <x v="0"/>
    <x v="3"/>
  </r>
  <r>
    <n v="175"/>
    <d v="2014-03-10T00:00:00"/>
    <x v="4"/>
    <s v="Treviso"/>
    <x v="3"/>
    <n v="1109"/>
    <n v="5"/>
    <s v="TV"/>
    <x v="6"/>
    <x v="0"/>
    <x v="2"/>
  </r>
  <r>
    <n v="176"/>
    <d v="2014-06-28T00:00:00"/>
    <x v="3"/>
    <s v="Prato"/>
    <x v="3"/>
    <n v="1593"/>
    <n v="4"/>
    <s v="PO"/>
    <x v="1"/>
    <x v="1"/>
    <x v="1"/>
  </r>
  <r>
    <n v="177"/>
    <d v="2014-05-27T00:00:00"/>
    <x v="5"/>
    <s v="Rovigo"/>
    <x v="3"/>
    <n v="686"/>
    <n v="1"/>
    <s v="RO"/>
    <x v="6"/>
    <x v="0"/>
    <x v="3"/>
  </r>
  <r>
    <n v="178"/>
    <d v="2014-04-24T00:00:00"/>
    <x v="2"/>
    <s v="Siena"/>
    <x v="0"/>
    <n v="155"/>
    <n v="4"/>
    <s v="SI"/>
    <x v="1"/>
    <x v="1"/>
    <x v="0"/>
  </r>
  <r>
    <n v="179"/>
    <d v="2014-02-15T00:00:00"/>
    <x v="1"/>
    <s v="Siracusa"/>
    <x v="2"/>
    <n v="686"/>
    <n v="2"/>
    <s v="SR"/>
    <x v="9"/>
    <x v="2"/>
    <x v="3"/>
  </r>
  <r>
    <n v="180"/>
    <d v="2014-04-14T00:00:00"/>
    <x v="1"/>
    <s v="Potenza"/>
    <x v="2"/>
    <n v="450"/>
    <n v="1"/>
    <s v="PZ"/>
    <x v="5"/>
    <x v="3"/>
    <x v="3"/>
  </r>
  <r>
    <n v="181"/>
    <d v="2014-06-15T00:00:00"/>
    <x v="0"/>
    <s v="Torino"/>
    <x v="3"/>
    <n v="478"/>
    <n v="4"/>
    <s v="TO"/>
    <x v="2"/>
    <x v="0"/>
    <x v="3"/>
  </r>
  <r>
    <n v="182"/>
    <d v="2014-03-06T00:00:00"/>
    <x v="2"/>
    <s v="Sassari"/>
    <x v="3"/>
    <n v="939"/>
    <n v="5"/>
    <s v="SS"/>
    <x v="3"/>
    <x v="2"/>
    <x v="2"/>
  </r>
  <r>
    <n v="183"/>
    <d v="2014-02-16T00:00:00"/>
    <x v="5"/>
    <s v="Reggio di Calabria"/>
    <x v="2"/>
    <n v="1608"/>
    <n v="2"/>
    <s v="RC"/>
    <x v="14"/>
    <x v="3"/>
    <x v="1"/>
  </r>
  <r>
    <n v="184"/>
    <d v="2014-01-10T00:00:00"/>
    <x v="2"/>
    <s v="Varese"/>
    <x v="0"/>
    <n v="1791"/>
    <n v="2"/>
    <s v="VA"/>
    <x v="7"/>
    <x v="0"/>
    <x v="1"/>
  </r>
  <r>
    <n v="185"/>
    <d v="2014-05-17T00:00:00"/>
    <x v="4"/>
    <s v="Vercelli"/>
    <x v="3"/>
    <n v="371"/>
    <n v="2"/>
    <s v="VC"/>
    <x v="2"/>
    <x v="0"/>
    <x v="0"/>
  </r>
  <r>
    <n v="186"/>
    <d v="2014-01-28T00:00:00"/>
    <x v="3"/>
    <s v="Reggio di Calabria"/>
    <x v="3"/>
    <n v="1407"/>
    <n v="1"/>
    <s v="RC"/>
    <x v="14"/>
    <x v="3"/>
    <x v="1"/>
  </r>
  <r>
    <n v="187"/>
    <d v="2014-05-22T00:00:00"/>
    <x v="5"/>
    <s v="Vercelli"/>
    <x v="0"/>
    <n v="1909"/>
    <n v="4"/>
    <s v="VC"/>
    <x v="2"/>
    <x v="0"/>
    <x v="4"/>
  </r>
  <r>
    <n v="188"/>
    <d v="2014-05-16T00:00:00"/>
    <x v="4"/>
    <s v="Perugia"/>
    <x v="4"/>
    <n v="1715"/>
    <n v="2"/>
    <s v="PG"/>
    <x v="15"/>
    <x v="1"/>
    <x v="1"/>
  </r>
  <r>
    <n v="189"/>
    <d v="2014-02-13T00:00:00"/>
    <x v="5"/>
    <s v="Vibo Valentia"/>
    <x v="3"/>
    <n v="1145"/>
    <n v="2"/>
    <s v="VV"/>
    <x v="14"/>
    <x v="3"/>
    <x v="2"/>
  </r>
  <r>
    <n v="190"/>
    <d v="2014-04-29T00:00:00"/>
    <x v="5"/>
    <s v="Potenza"/>
    <x v="3"/>
    <n v="925"/>
    <n v="3"/>
    <s v="PZ"/>
    <x v="5"/>
    <x v="3"/>
    <x v="2"/>
  </r>
  <r>
    <n v="191"/>
    <d v="2014-06-27T00:00:00"/>
    <x v="3"/>
    <s v="Verbano-Cusio-Ossola"/>
    <x v="0"/>
    <n v="547"/>
    <n v="5"/>
    <s v="VB"/>
    <x v="2"/>
    <x v="0"/>
    <x v="3"/>
  </r>
  <r>
    <n v="192"/>
    <d v="2014-01-26T00:00:00"/>
    <x v="1"/>
    <s v="Terni"/>
    <x v="4"/>
    <n v="1961"/>
    <n v="5"/>
    <s v="TR"/>
    <x v="15"/>
    <x v="1"/>
    <x v="4"/>
  </r>
  <r>
    <n v="193"/>
    <d v="2014-04-05T00:00:00"/>
    <x v="5"/>
    <s v="Trieste"/>
    <x v="2"/>
    <n v="184"/>
    <n v="5"/>
    <s v="TS"/>
    <x v="4"/>
    <x v="0"/>
    <x v="0"/>
  </r>
  <r>
    <n v="194"/>
    <d v="2014-03-26T00:00:00"/>
    <x v="5"/>
    <s v="Ragusa"/>
    <x v="0"/>
    <n v="163"/>
    <n v="1"/>
    <s v="RG"/>
    <x v="9"/>
    <x v="2"/>
    <x v="0"/>
  </r>
  <r>
    <n v="195"/>
    <d v="2014-04-15T00:00:00"/>
    <x v="3"/>
    <s v="Rieti"/>
    <x v="2"/>
    <n v="484"/>
    <n v="4"/>
    <s v="RI"/>
    <x v="12"/>
    <x v="1"/>
    <x v="3"/>
  </r>
  <r>
    <n v="196"/>
    <d v="2014-06-25T00:00:00"/>
    <x v="3"/>
    <s v="Pescara"/>
    <x v="3"/>
    <n v="792"/>
    <n v="2"/>
    <s v="PE"/>
    <x v="16"/>
    <x v="1"/>
    <x v="3"/>
  </r>
  <r>
    <n v="197"/>
    <d v="2014-02-13T00:00:00"/>
    <x v="0"/>
    <s v="Savona"/>
    <x v="2"/>
    <n v="24"/>
    <n v="5"/>
    <s v="SV"/>
    <x v="8"/>
    <x v="0"/>
    <x v="0"/>
  </r>
  <r>
    <n v="198"/>
    <d v="2014-02-17T00:00:00"/>
    <x v="5"/>
    <s v="Verbano-Cusio-Ossola"/>
    <x v="2"/>
    <n v="705"/>
    <n v="3"/>
    <s v="VB"/>
    <x v="2"/>
    <x v="0"/>
    <x v="3"/>
  </r>
  <r>
    <n v="199"/>
    <d v="2014-02-23T00:00:00"/>
    <x v="4"/>
    <s v="Sondrio"/>
    <x v="0"/>
    <n v="1288"/>
    <n v="1"/>
    <s v="SO"/>
    <x v="7"/>
    <x v="0"/>
    <x v="1"/>
  </r>
  <r>
    <n v="200"/>
    <d v="2014-02-02T00:00:00"/>
    <x v="1"/>
    <s v="Reggio nell'Emilia"/>
    <x v="4"/>
    <n v="956"/>
    <n v="2"/>
    <s v="RE"/>
    <x v="0"/>
    <x v="0"/>
    <x v="2"/>
  </r>
  <r>
    <n v="201"/>
    <d v="2014-06-29T00:00:00"/>
    <x v="2"/>
    <s v="Venezia"/>
    <x v="2"/>
    <n v="1770"/>
    <n v="4"/>
    <s v="VE"/>
    <x v="6"/>
    <x v="0"/>
    <x v="1"/>
  </r>
  <r>
    <n v="202"/>
    <d v="2014-02-11T00:00:00"/>
    <x v="3"/>
    <s v="Savona"/>
    <x v="3"/>
    <n v="1449"/>
    <n v="4"/>
    <s v="SV"/>
    <x v="8"/>
    <x v="0"/>
    <x v="1"/>
  </r>
  <r>
    <n v="203"/>
    <d v="2014-01-06T00:00:00"/>
    <x v="0"/>
    <s v="Verona"/>
    <x v="4"/>
    <n v="1300"/>
    <n v="1"/>
    <s v="VR"/>
    <x v="6"/>
    <x v="0"/>
    <x v="1"/>
  </r>
  <r>
    <n v="204"/>
    <d v="2014-04-13T00:00:00"/>
    <x v="0"/>
    <s v="Pisa"/>
    <x v="2"/>
    <n v="1909"/>
    <n v="1"/>
    <s v="PI"/>
    <x v="1"/>
    <x v="1"/>
    <x v="4"/>
  </r>
  <r>
    <n v="205"/>
    <d v="2014-03-02T00:00:00"/>
    <x v="3"/>
    <s v="Savona"/>
    <x v="2"/>
    <n v="1006"/>
    <n v="3"/>
    <s v="SV"/>
    <x v="8"/>
    <x v="0"/>
    <x v="2"/>
  </r>
  <r>
    <n v="206"/>
    <d v="2014-02-04T00:00:00"/>
    <x v="1"/>
    <s v="Trento"/>
    <x v="3"/>
    <n v="715"/>
    <n v="3"/>
    <s v="TN"/>
    <x v="11"/>
    <x v="0"/>
    <x v="3"/>
  </r>
  <r>
    <n v="207"/>
    <d v="2014-03-23T00:00:00"/>
    <x v="2"/>
    <s v="Trapani"/>
    <x v="3"/>
    <n v="296"/>
    <n v="2"/>
    <s v="TP"/>
    <x v="9"/>
    <x v="2"/>
    <x v="0"/>
  </r>
  <r>
    <n v="208"/>
    <d v="2014-06-12T00:00:00"/>
    <x v="0"/>
    <s v="Rimini"/>
    <x v="4"/>
    <n v="1079"/>
    <n v="2"/>
    <s v="RN"/>
    <x v="0"/>
    <x v="0"/>
    <x v="2"/>
  </r>
  <r>
    <n v="209"/>
    <d v="2014-01-23T00:00:00"/>
    <x v="2"/>
    <s v="Rieti"/>
    <x v="4"/>
    <n v="222"/>
    <n v="5"/>
    <s v="RI"/>
    <x v="12"/>
    <x v="1"/>
    <x v="0"/>
  </r>
  <r>
    <n v="210"/>
    <d v="2014-01-12T00:00:00"/>
    <x v="0"/>
    <s v="Treviso"/>
    <x v="4"/>
    <n v="1433"/>
    <n v="5"/>
    <s v="TV"/>
    <x v="6"/>
    <x v="0"/>
    <x v="1"/>
  </r>
  <r>
    <n v="211"/>
    <d v="2014-06-05T00:00:00"/>
    <x v="3"/>
    <s v="Vicenza"/>
    <x v="0"/>
    <n v="1052"/>
    <n v="3"/>
    <s v="VI"/>
    <x v="6"/>
    <x v="0"/>
    <x v="2"/>
  </r>
  <r>
    <n v="212"/>
    <d v="2014-01-05T00:00:00"/>
    <x v="0"/>
    <s v="Pisa"/>
    <x v="3"/>
    <n v="1917"/>
    <n v="3"/>
    <s v="PI"/>
    <x v="1"/>
    <x v="1"/>
    <x v="4"/>
  </r>
  <r>
    <n v="213"/>
    <d v="2014-03-07T00:00:00"/>
    <x v="4"/>
    <s v="Terni"/>
    <x v="1"/>
    <n v="1973"/>
    <n v="1"/>
    <s v="TR"/>
    <x v="15"/>
    <x v="1"/>
    <x v="4"/>
  </r>
  <r>
    <n v="214"/>
    <d v="2014-04-25T00:00:00"/>
    <x v="4"/>
    <s v="Teramo"/>
    <x v="0"/>
    <n v="10"/>
    <n v="1"/>
    <s v="TE"/>
    <x v="16"/>
    <x v="1"/>
    <x v="0"/>
  </r>
  <r>
    <n v="215"/>
    <d v="2014-04-21T00:00:00"/>
    <x v="4"/>
    <s v="Trieste"/>
    <x v="2"/>
    <n v="328"/>
    <n v="1"/>
    <s v="TS"/>
    <x v="4"/>
    <x v="0"/>
    <x v="0"/>
  </r>
  <r>
    <n v="216"/>
    <d v="2014-04-21T00:00:00"/>
    <x v="5"/>
    <s v="Savona"/>
    <x v="0"/>
    <n v="1425"/>
    <n v="4"/>
    <s v="SV"/>
    <x v="8"/>
    <x v="0"/>
    <x v="1"/>
  </r>
  <r>
    <n v="217"/>
    <d v="2014-02-10T00:00:00"/>
    <x v="1"/>
    <s v="Perugia"/>
    <x v="1"/>
    <n v="833"/>
    <n v="2"/>
    <s v="PG"/>
    <x v="15"/>
    <x v="1"/>
    <x v="2"/>
  </r>
  <r>
    <n v="218"/>
    <d v="2014-01-10T00:00:00"/>
    <x v="4"/>
    <s v="Salerno"/>
    <x v="0"/>
    <n v="1656"/>
    <n v="5"/>
    <s v="SA"/>
    <x v="13"/>
    <x v="3"/>
    <x v="1"/>
  </r>
  <r>
    <n v="219"/>
    <d v="2014-05-26T00:00:00"/>
    <x v="2"/>
    <s v="Terni"/>
    <x v="4"/>
    <n v="1792"/>
    <n v="4"/>
    <s v="TR"/>
    <x v="15"/>
    <x v="1"/>
    <x v="1"/>
  </r>
  <r>
    <n v="220"/>
    <d v="2014-05-18T00:00:00"/>
    <x v="3"/>
    <s v="Reggio di Calabria"/>
    <x v="4"/>
    <n v="454"/>
    <n v="1"/>
    <s v="RC"/>
    <x v="14"/>
    <x v="3"/>
    <x v="3"/>
  </r>
  <r>
    <n v="221"/>
    <d v="2014-02-28T00:00:00"/>
    <x v="2"/>
    <s v="Savona"/>
    <x v="1"/>
    <n v="1337"/>
    <n v="2"/>
    <s v="SV"/>
    <x v="8"/>
    <x v="0"/>
    <x v="1"/>
  </r>
  <r>
    <n v="222"/>
    <d v="2014-02-22T00:00:00"/>
    <x v="3"/>
    <s v="Perugia"/>
    <x v="2"/>
    <n v="986"/>
    <n v="4"/>
    <s v="PG"/>
    <x v="15"/>
    <x v="1"/>
    <x v="2"/>
  </r>
  <r>
    <n v="223"/>
    <d v="2014-05-17T00:00:00"/>
    <x v="1"/>
    <s v="Varese"/>
    <x v="0"/>
    <n v="348"/>
    <n v="2"/>
    <s v="VA"/>
    <x v="7"/>
    <x v="0"/>
    <x v="0"/>
  </r>
  <r>
    <n v="224"/>
    <d v="2014-02-09T00:00:00"/>
    <x v="4"/>
    <s v="Trento"/>
    <x v="3"/>
    <n v="582"/>
    <n v="3"/>
    <s v="TN"/>
    <x v="11"/>
    <x v="0"/>
    <x v="3"/>
  </r>
  <r>
    <n v="225"/>
    <d v="2014-01-20T00:00:00"/>
    <x v="3"/>
    <s v="Potenza"/>
    <x v="2"/>
    <n v="634"/>
    <n v="2"/>
    <s v="PZ"/>
    <x v="5"/>
    <x v="3"/>
    <x v="3"/>
  </r>
  <r>
    <n v="226"/>
    <d v="2014-04-20T00:00:00"/>
    <x v="2"/>
    <s v="Sassari"/>
    <x v="3"/>
    <n v="282"/>
    <n v="3"/>
    <s v="SS"/>
    <x v="3"/>
    <x v="2"/>
    <x v="0"/>
  </r>
  <r>
    <n v="227"/>
    <d v="2014-04-26T00:00:00"/>
    <x v="1"/>
    <s v="Pisa"/>
    <x v="2"/>
    <n v="481"/>
    <n v="4"/>
    <s v="PI"/>
    <x v="1"/>
    <x v="1"/>
    <x v="3"/>
  </r>
  <r>
    <n v="228"/>
    <d v="2014-03-27T00:00:00"/>
    <x v="2"/>
    <s v="Rovigo"/>
    <x v="4"/>
    <n v="1441"/>
    <n v="5"/>
    <s v="RO"/>
    <x v="6"/>
    <x v="0"/>
    <x v="1"/>
  </r>
  <r>
    <n v="229"/>
    <d v="2014-06-15T00:00:00"/>
    <x v="1"/>
    <s v="Savona"/>
    <x v="4"/>
    <n v="808"/>
    <n v="4"/>
    <s v="SV"/>
    <x v="8"/>
    <x v="0"/>
    <x v="2"/>
  </r>
  <r>
    <n v="230"/>
    <d v="2014-01-17T00:00:00"/>
    <x v="1"/>
    <s v="Venezia"/>
    <x v="1"/>
    <n v="1874"/>
    <n v="5"/>
    <s v="VE"/>
    <x v="6"/>
    <x v="0"/>
    <x v="4"/>
  </r>
  <r>
    <n v="231"/>
    <d v="2014-01-21T00:00:00"/>
    <x v="4"/>
    <s v="Potenza"/>
    <x v="0"/>
    <n v="965"/>
    <n v="1"/>
    <s v="PZ"/>
    <x v="5"/>
    <x v="3"/>
    <x v="2"/>
  </r>
  <r>
    <n v="232"/>
    <d v="2014-01-18T00:00:00"/>
    <x v="4"/>
    <s v="Ravenna"/>
    <x v="3"/>
    <n v="93"/>
    <n v="1"/>
    <s v="RA"/>
    <x v="0"/>
    <x v="0"/>
    <x v="0"/>
  </r>
  <r>
    <n v="233"/>
    <d v="2014-01-22T00:00:00"/>
    <x v="2"/>
    <s v="Trento"/>
    <x v="4"/>
    <n v="1774"/>
    <n v="3"/>
    <s v="TN"/>
    <x v="11"/>
    <x v="0"/>
    <x v="1"/>
  </r>
  <r>
    <n v="234"/>
    <d v="2014-06-10T00:00:00"/>
    <x v="4"/>
    <s v="Torino"/>
    <x v="2"/>
    <n v="217"/>
    <n v="5"/>
    <s v="TO"/>
    <x v="2"/>
    <x v="0"/>
    <x v="0"/>
  </r>
  <r>
    <n v="235"/>
    <d v="2014-05-07T00:00:00"/>
    <x v="3"/>
    <s v="Vercelli"/>
    <x v="3"/>
    <n v="737"/>
    <n v="3"/>
    <s v="VC"/>
    <x v="2"/>
    <x v="0"/>
    <x v="3"/>
  </r>
  <r>
    <n v="236"/>
    <d v="2014-04-07T00:00:00"/>
    <x v="4"/>
    <s v="Verona"/>
    <x v="2"/>
    <n v="1154"/>
    <n v="1"/>
    <s v="VR"/>
    <x v="6"/>
    <x v="0"/>
    <x v="2"/>
  </r>
  <r>
    <n v="237"/>
    <d v="2014-02-17T00:00:00"/>
    <x v="3"/>
    <s v="Taranto"/>
    <x v="1"/>
    <n v="891"/>
    <n v="3"/>
    <s v="TA"/>
    <x v="17"/>
    <x v="3"/>
    <x v="2"/>
  </r>
  <r>
    <n v="238"/>
    <d v="2014-04-25T00:00:00"/>
    <x v="0"/>
    <s v="Piacenza"/>
    <x v="0"/>
    <n v="1130"/>
    <n v="2"/>
    <s v="PC"/>
    <x v="0"/>
    <x v="0"/>
    <x v="2"/>
  </r>
  <r>
    <n v="239"/>
    <d v="2014-06-29T00:00:00"/>
    <x v="2"/>
    <s v="Trento"/>
    <x v="1"/>
    <n v="317"/>
    <n v="4"/>
    <s v="TN"/>
    <x v="11"/>
    <x v="0"/>
    <x v="0"/>
  </r>
  <r>
    <n v="240"/>
    <d v="2014-02-25T00:00:00"/>
    <x v="2"/>
    <s v="Piacenza"/>
    <x v="2"/>
    <n v="1663"/>
    <n v="5"/>
    <s v="PC"/>
    <x v="0"/>
    <x v="0"/>
    <x v="1"/>
  </r>
  <r>
    <n v="241"/>
    <d v="2014-01-30T00:00:00"/>
    <x v="5"/>
    <s v="Vercelli"/>
    <x v="4"/>
    <n v="107"/>
    <n v="1"/>
    <s v="VC"/>
    <x v="2"/>
    <x v="0"/>
    <x v="0"/>
  </r>
  <r>
    <n v="242"/>
    <d v="2014-06-10T00:00:00"/>
    <x v="5"/>
    <s v="Udine"/>
    <x v="4"/>
    <n v="1430"/>
    <n v="2"/>
    <s v="UD"/>
    <x v="4"/>
    <x v="0"/>
    <x v="1"/>
  </r>
  <r>
    <n v="243"/>
    <d v="2014-04-18T00:00:00"/>
    <x v="3"/>
    <s v="Pordenone"/>
    <x v="0"/>
    <n v="298"/>
    <n v="1"/>
    <s v="PN"/>
    <x v="4"/>
    <x v="0"/>
    <x v="0"/>
  </r>
  <r>
    <n v="244"/>
    <d v="2014-04-29T00:00:00"/>
    <x v="2"/>
    <s v="Reggio di Calabria"/>
    <x v="4"/>
    <n v="1557"/>
    <n v="3"/>
    <s v="RC"/>
    <x v="14"/>
    <x v="3"/>
    <x v="1"/>
  </r>
  <r>
    <n v="245"/>
    <d v="2014-04-07T00:00:00"/>
    <x v="0"/>
    <s v="Pavia"/>
    <x v="4"/>
    <n v="477"/>
    <n v="3"/>
    <s v="PV"/>
    <x v="7"/>
    <x v="0"/>
    <x v="3"/>
  </r>
  <r>
    <n v="246"/>
    <d v="2014-02-26T00:00:00"/>
    <x v="3"/>
    <s v="Piacenza"/>
    <x v="3"/>
    <n v="1593"/>
    <n v="3"/>
    <s v="PC"/>
    <x v="0"/>
    <x v="0"/>
    <x v="1"/>
  </r>
  <r>
    <n v="247"/>
    <d v="2014-02-09T00:00:00"/>
    <x v="4"/>
    <s v="Verbano-Cusio-Ossola"/>
    <x v="2"/>
    <n v="534"/>
    <n v="5"/>
    <s v="VB"/>
    <x v="2"/>
    <x v="0"/>
    <x v="3"/>
  </r>
  <r>
    <n v="248"/>
    <d v="2014-06-26T00:00:00"/>
    <x v="0"/>
    <s v="Rovigo"/>
    <x v="2"/>
    <n v="1615"/>
    <n v="5"/>
    <s v="RO"/>
    <x v="6"/>
    <x v="0"/>
    <x v="1"/>
  </r>
  <r>
    <n v="249"/>
    <d v="2014-01-26T00:00:00"/>
    <x v="4"/>
    <s v="Pisa"/>
    <x v="2"/>
    <n v="416"/>
    <n v="3"/>
    <s v="PI"/>
    <x v="1"/>
    <x v="1"/>
    <x v="3"/>
  </r>
  <r>
    <n v="250"/>
    <d v="2014-01-26T00:00:00"/>
    <x v="3"/>
    <s v="Venezia"/>
    <x v="4"/>
    <n v="201"/>
    <n v="4"/>
    <s v="VE"/>
    <x v="6"/>
    <x v="0"/>
    <x v="0"/>
  </r>
  <r>
    <n v="251"/>
    <d v="2014-06-14T00:00:00"/>
    <x v="5"/>
    <s v="Pordenone"/>
    <x v="4"/>
    <n v="95"/>
    <n v="3"/>
    <s v="PN"/>
    <x v="4"/>
    <x v="0"/>
    <x v="0"/>
  </r>
  <r>
    <n v="252"/>
    <d v="2014-01-31T00:00:00"/>
    <x v="4"/>
    <s v="Vicenza"/>
    <x v="1"/>
    <n v="1762"/>
    <n v="3"/>
    <s v="VI"/>
    <x v="6"/>
    <x v="0"/>
    <x v="1"/>
  </r>
  <r>
    <n v="253"/>
    <d v="2014-02-18T00:00:00"/>
    <x v="5"/>
    <s v="Siracusa"/>
    <x v="1"/>
    <n v="222"/>
    <n v="4"/>
    <s v="SR"/>
    <x v="9"/>
    <x v="2"/>
    <x v="0"/>
  </r>
  <r>
    <n v="254"/>
    <d v="2014-04-30T00:00:00"/>
    <x v="3"/>
    <s v="Siracusa"/>
    <x v="2"/>
    <n v="1701"/>
    <n v="3"/>
    <s v="SR"/>
    <x v="9"/>
    <x v="2"/>
    <x v="1"/>
  </r>
  <r>
    <n v="255"/>
    <d v="2014-01-06T00:00:00"/>
    <x v="3"/>
    <s v="Reggio nell'Emilia"/>
    <x v="3"/>
    <n v="1517"/>
    <n v="1"/>
    <s v="RE"/>
    <x v="0"/>
    <x v="0"/>
    <x v="1"/>
  </r>
  <r>
    <n v="256"/>
    <d v="2014-05-29T00:00:00"/>
    <x v="4"/>
    <s v="Pesaro e Urbino"/>
    <x v="0"/>
    <n v="1596"/>
    <n v="1"/>
    <s v="PS"/>
    <x v="10"/>
    <x v="1"/>
    <x v="1"/>
  </r>
  <r>
    <n v="257"/>
    <d v="2014-04-28T00:00:00"/>
    <x v="5"/>
    <s v="Rieti"/>
    <x v="4"/>
    <n v="1048"/>
    <n v="5"/>
    <s v="RI"/>
    <x v="12"/>
    <x v="1"/>
    <x v="2"/>
  </r>
  <r>
    <n v="258"/>
    <d v="2014-03-16T00:00:00"/>
    <x v="2"/>
    <s v="Vibo Valentia"/>
    <x v="1"/>
    <n v="173"/>
    <n v="5"/>
    <s v="VV"/>
    <x v="14"/>
    <x v="3"/>
    <x v="0"/>
  </r>
  <r>
    <n v="259"/>
    <d v="2014-06-17T00:00:00"/>
    <x v="1"/>
    <s v="Perugia"/>
    <x v="1"/>
    <n v="1960"/>
    <n v="4"/>
    <s v="PG"/>
    <x v="15"/>
    <x v="1"/>
    <x v="4"/>
  </r>
  <r>
    <n v="260"/>
    <d v="2014-04-23T00:00:00"/>
    <x v="5"/>
    <s v="Vercelli"/>
    <x v="0"/>
    <n v="910"/>
    <n v="2"/>
    <s v="VC"/>
    <x v="2"/>
    <x v="0"/>
    <x v="2"/>
  </r>
  <r>
    <n v="261"/>
    <d v="2014-05-07T00:00:00"/>
    <x v="4"/>
    <s v="Pavia"/>
    <x v="4"/>
    <n v="830"/>
    <n v="5"/>
    <s v="PV"/>
    <x v="7"/>
    <x v="0"/>
    <x v="2"/>
  </r>
  <r>
    <n v="262"/>
    <d v="2014-05-21T00:00:00"/>
    <x v="5"/>
    <s v="Salerno"/>
    <x v="2"/>
    <n v="1006"/>
    <n v="2"/>
    <s v="SA"/>
    <x v="13"/>
    <x v="3"/>
    <x v="2"/>
  </r>
  <r>
    <n v="263"/>
    <d v="2014-01-28T00:00:00"/>
    <x v="5"/>
    <s v="Pordenone"/>
    <x v="3"/>
    <n v="268"/>
    <n v="4"/>
    <s v="PN"/>
    <x v="4"/>
    <x v="0"/>
    <x v="0"/>
  </r>
  <r>
    <n v="264"/>
    <d v="2014-04-14T00:00:00"/>
    <x v="4"/>
    <s v="Perugia"/>
    <x v="3"/>
    <n v="1160"/>
    <n v="5"/>
    <s v="PG"/>
    <x v="15"/>
    <x v="1"/>
    <x v="2"/>
  </r>
  <r>
    <n v="265"/>
    <d v="2014-03-22T00:00:00"/>
    <x v="3"/>
    <s v="Pavia"/>
    <x v="3"/>
    <n v="1000"/>
    <n v="1"/>
    <s v="PV"/>
    <x v="7"/>
    <x v="0"/>
    <x v="2"/>
  </r>
  <r>
    <n v="266"/>
    <d v="2014-03-17T00:00:00"/>
    <x v="1"/>
    <s v="Pescara"/>
    <x v="0"/>
    <n v="1733"/>
    <n v="5"/>
    <s v="PE"/>
    <x v="16"/>
    <x v="1"/>
    <x v="1"/>
  </r>
  <r>
    <n v="267"/>
    <d v="2014-06-09T00:00:00"/>
    <x v="5"/>
    <s v="Savona"/>
    <x v="0"/>
    <n v="892"/>
    <n v="4"/>
    <s v="SV"/>
    <x v="8"/>
    <x v="0"/>
    <x v="2"/>
  </r>
  <r>
    <n v="268"/>
    <d v="2014-05-19T00:00:00"/>
    <x v="3"/>
    <s v="Ragusa"/>
    <x v="4"/>
    <n v="425"/>
    <n v="2"/>
    <s v="RG"/>
    <x v="9"/>
    <x v="2"/>
    <x v="3"/>
  </r>
  <r>
    <n v="269"/>
    <d v="2014-06-27T00:00:00"/>
    <x v="3"/>
    <s v="Reggio nell'Emilia"/>
    <x v="4"/>
    <n v="262"/>
    <n v="3"/>
    <s v="RE"/>
    <x v="0"/>
    <x v="0"/>
    <x v="0"/>
  </r>
  <r>
    <n v="270"/>
    <d v="2014-05-15T00:00:00"/>
    <x v="4"/>
    <s v="Ravenna"/>
    <x v="4"/>
    <n v="1475"/>
    <n v="3"/>
    <s v="RA"/>
    <x v="0"/>
    <x v="0"/>
    <x v="1"/>
  </r>
  <r>
    <n v="271"/>
    <d v="2014-05-31T00:00:00"/>
    <x v="2"/>
    <s v="Vibo Valentia"/>
    <x v="4"/>
    <n v="1483"/>
    <n v="2"/>
    <s v="VV"/>
    <x v="14"/>
    <x v="3"/>
    <x v="1"/>
  </r>
  <r>
    <n v="272"/>
    <d v="2014-05-09T00:00:00"/>
    <x v="1"/>
    <s v="Rimini"/>
    <x v="0"/>
    <n v="1255"/>
    <n v="5"/>
    <s v="RN"/>
    <x v="0"/>
    <x v="0"/>
    <x v="1"/>
  </r>
  <r>
    <n v="273"/>
    <d v="2014-02-13T00:00:00"/>
    <x v="1"/>
    <s v="Savona"/>
    <x v="4"/>
    <n v="1687"/>
    <n v="2"/>
    <s v="SV"/>
    <x v="8"/>
    <x v="0"/>
    <x v="1"/>
  </r>
  <r>
    <n v="274"/>
    <d v="2014-02-13T00:00:00"/>
    <x v="5"/>
    <s v="Vicenza"/>
    <x v="2"/>
    <n v="792"/>
    <n v="5"/>
    <s v="VI"/>
    <x v="6"/>
    <x v="0"/>
    <x v="3"/>
  </r>
  <r>
    <n v="275"/>
    <d v="2014-06-09T00:00:00"/>
    <x v="5"/>
    <s v="Rieti"/>
    <x v="3"/>
    <n v="1284"/>
    <n v="2"/>
    <s v="RI"/>
    <x v="12"/>
    <x v="1"/>
    <x v="1"/>
  </r>
  <r>
    <n v="276"/>
    <d v="2014-04-01T00:00:00"/>
    <x v="5"/>
    <s v="Prato"/>
    <x v="1"/>
    <n v="1007"/>
    <n v="3"/>
    <s v="PO"/>
    <x v="1"/>
    <x v="1"/>
    <x v="2"/>
  </r>
  <r>
    <n v="277"/>
    <d v="2014-05-19T00:00:00"/>
    <x v="4"/>
    <s v="Pescara"/>
    <x v="4"/>
    <n v="1313"/>
    <n v="3"/>
    <s v="PE"/>
    <x v="16"/>
    <x v="1"/>
    <x v="1"/>
  </r>
  <r>
    <n v="278"/>
    <d v="2014-04-29T00:00:00"/>
    <x v="4"/>
    <s v="Reggio di Calabria"/>
    <x v="2"/>
    <n v="535"/>
    <n v="4"/>
    <s v="RC"/>
    <x v="14"/>
    <x v="3"/>
    <x v="3"/>
  </r>
  <r>
    <n v="279"/>
    <d v="2014-04-14T00:00:00"/>
    <x v="4"/>
    <s v="Prato"/>
    <x v="4"/>
    <n v="930"/>
    <n v="5"/>
    <s v="PO"/>
    <x v="1"/>
    <x v="1"/>
    <x v="2"/>
  </r>
  <r>
    <n v="280"/>
    <d v="2014-02-08T00:00:00"/>
    <x v="0"/>
    <s v="Varese"/>
    <x v="1"/>
    <n v="1008"/>
    <n v="3"/>
    <s v="VA"/>
    <x v="7"/>
    <x v="0"/>
    <x v="2"/>
  </r>
  <r>
    <n v="281"/>
    <d v="2014-01-17T00:00:00"/>
    <x v="2"/>
    <s v="Taranto"/>
    <x v="4"/>
    <n v="840"/>
    <n v="1"/>
    <s v="TA"/>
    <x v="17"/>
    <x v="3"/>
    <x v="2"/>
  </r>
  <r>
    <n v="282"/>
    <d v="2014-06-11T00:00:00"/>
    <x v="3"/>
    <s v="Siena"/>
    <x v="4"/>
    <n v="58"/>
    <n v="5"/>
    <s v="SI"/>
    <x v="1"/>
    <x v="1"/>
    <x v="0"/>
  </r>
  <r>
    <n v="283"/>
    <d v="2014-04-14T00:00:00"/>
    <x v="0"/>
    <s v="Trapani"/>
    <x v="0"/>
    <n v="652"/>
    <n v="5"/>
    <s v="TP"/>
    <x v="9"/>
    <x v="2"/>
    <x v="3"/>
  </r>
  <r>
    <n v="284"/>
    <d v="2014-05-29T00:00:00"/>
    <x v="1"/>
    <s v="Torino"/>
    <x v="4"/>
    <n v="834"/>
    <n v="2"/>
    <s v="TO"/>
    <x v="2"/>
    <x v="0"/>
    <x v="2"/>
  </r>
  <r>
    <n v="285"/>
    <d v="2014-04-17T00:00:00"/>
    <x v="3"/>
    <s v="Teramo"/>
    <x v="0"/>
    <n v="1394"/>
    <n v="5"/>
    <s v="TE"/>
    <x v="16"/>
    <x v="1"/>
    <x v="1"/>
  </r>
  <r>
    <n v="286"/>
    <d v="2014-04-11T00:00:00"/>
    <x v="3"/>
    <s v="Perugia"/>
    <x v="1"/>
    <n v="1809"/>
    <n v="2"/>
    <s v="PG"/>
    <x v="15"/>
    <x v="1"/>
    <x v="4"/>
  </r>
  <r>
    <n v="287"/>
    <d v="2014-04-28T00:00:00"/>
    <x v="2"/>
    <s v="Rieti"/>
    <x v="1"/>
    <n v="1381"/>
    <n v="3"/>
    <s v="RI"/>
    <x v="12"/>
    <x v="1"/>
    <x v="1"/>
  </r>
  <r>
    <n v="288"/>
    <d v="2014-02-27T00:00:00"/>
    <x v="5"/>
    <s v="Pisa"/>
    <x v="4"/>
    <n v="742"/>
    <n v="1"/>
    <s v="PI"/>
    <x v="1"/>
    <x v="1"/>
    <x v="3"/>
  </r>
  <r>
    <n v="289"/>
    <d v="2014-05-11T00:00:00"/>
    <x v="4"/>
    <s v="Pordenone"/>
    <x v="2"/>
    <n v="12"/>
    <n v="4"/>
    <s v="PN"/>
    <x v="4"/>
    <x v="0"/>
    <x v="0"/>
  </r>
  <r>
    <n v="290"/>
    <d v="2014-04-29T00:00:00"/>
    <x v="0"/>
    <s v="Verbano-Cusio-Ossola"/>
    <x v="0"/>
    <n v="118"/>
    <n v="5"/>
    <s v="VB"/>
    <x v="2"/>
    <x v="0"/>
    <x v="0"/>
  </r>
  <r>
    <n v="291"/>
    <d v="2014-03-03T00:00:00"/>
    <x v="3"/>
    <s v="Pesaro e Urbino"/>
    <x v="1"/>
    <n v="2000"/>
    <n v="4"/>
    <s v="PS"/>
    <x v="10"/>
    <x v="1"/>
    <x v="4"/>
  </r>
  <r>
    <n v="292"/>
    <d v="2014-02-04T00:00:00"/>
    <x v="2"/>
    <s v="Teramo"/>
    <x v="4"/>
    <n v="1963"/>
    <n v="4"/>
    <s v="TE"/>
    <x v="16"/>
    <x v="1"/>
    <x v="4"/>
  </r>
  <r>
    <n v="293"/>
    <d v="2014-02-24T00:00:00"/>
    <x v="1"/>
    <s v="Savona"/>
    <x v="1"/>
    <n v="1583"/>
    <n v="4"/>
    <s v="SV"/>
    <x v="8"/>
    <x v="0"/>
    <x v="1"/>
  </r>
  <r>
    <n v="294"/>
    <d v="2014-03-07T00:00:00"/>
    <x v="0"/>
    <s v="Verbano-Cusio-Ossola"/>
    <x v="2"/>
    <n v="1103"/>
    <n v="1"/>
    <s v="VB"/>
    <x v="2"/>
    <x v="0"/>
    <x v="2"/>
  </r>
  <r>
    <n v="295"/>
    <d v="2014-06-24T00:00:00"/>
    <x v="2"/>
    <s v="Sondrio"/>
    <x v="0"/>
    <n v="837"/>
    <n v="3"/>
    <s v="SO"/>
    <x v="7"/>
    <x v="0"/>
    <x v="2"/>
  </r>
  <r>
    <n v="296"/>
    <d v="2014-05-13T00:00:00"/>
    <x v="0"/>
    <s v="Reggio di Calabria"/>
    <x v="0"/>
    <n v="6"/>
    <n v="2"/>
    <s v="RC"/>
    <x v="14"/>
    <x v="3"/>
    <x v="0"/>
  </r>
  <r>
    <n v="297"/>
    <d v="2014-03-05T00:00:00"/>
    <x v="5"/>
    <s v="Potenza"/>
    <x v="4"/>
    <n v="94"/>
    <n v="5"/>
    <s v="PZ"/>
    <x v="5"/>
    <x v="3"/>
    <x v="0"/>
  </r>
  <r>
    <n v="298"/>
    <d v="2014-01-15T00:00:00"/>
    <x v="4"/>
    <s v="Siracusa"/>
    <x v="3"/>
    <n v="1206"/>
    <n v="1"/>
    <s v="SR"/>
    <x v="9"/>
    <x v="2"/>
    <x v="1"/>
  </r>
  <r>
    <n v="299"/>
    <d v="2014-02-07T00:00:00"/>
    <x v="5"/>
    <s v="Reggio di Calabria"/>
    <x v="4"/>
    <n v="1266"/>
    <n v="4"/>
    <s v="RC"/>
    <x v="14"/>
    <x v="3"/>
    <x v="1"/>
  </r>
  <r>
    <n v="300"/>
    <d v="2014-03-10T00:00:00"/>
    <x v="1"/>
    <s v="Treviso"/>
    <x v="2"/>
    <n v="707"/>
    <n v="5"/>
    <s v="TV"/>
    <x v="6"/>
    <x v="0"/>
    <x v="3"/>
  </r>
  <r>
    <n v="301"/>
    <d v="2014-06-25T00:00:00"/>
    <x v="0"/>
    <s v="Sondrio"/>
    <x v="0"/>
    <n v="42"/>
    <n v="2"/>
    <s v="SO"/>
    <x v="7"/>
    <x v="0"/>
    <x v="0"/>
  </r>
  <r>
    <n v="302"/>
    <d v="2014-02-05T00:00:00"/>
    <x v="1"/>
    <s v="Verbano-Cusio-Ossola"/>
    <x v="0"/>
    <n v="1560"/>
    <n v="5"/>
    <s v="VB"/>
    <x v="2"/>
    <x v="0"/>
    <x v="1"/>
  </r>
  <r>
    <n v="303"/>
    <d v="2014-05-05T00:00:00"/>
    <x v="4"/>
    <s v="Roma"/>
    <x v="2"/>
    <n v="1996"/>
    <n v="2"/>
    <s v="RM"/>
    <x v="12"/>
    <x v="1"/>
    <x v="4"/>
  </r>
  <r>
    <n v="304"/>
    <d v="2014-02-20T00:00:00"/>
    <x v="3"/>
    <s v="Pisa"/>
    <x v="1"/>
    <n v="884"/>
    <n v="4"/>
    <s v="PI"/>
    <x v="1"/>
    <x v="1"/>
    <x v="2"/>
  </r>
  <r>
    <n v="305"/>
    <d v="2014-05-25T00:00:00"/>
    <x v="3"/>
    <s v="Sassari"/>
    <x v="0"/>
    <n v="534"/>
    <n v="4"/>
    <s v="SS"/>
    <x v="3"/>
    <x v="2"/>
    <x v="3"/>
  </r>
  <r>
    <n v="306"/>
    <d v="2014-04-11T00:00:00"/>
    <x v="1"/>
    <s v="Ragusa"/>
    <x v="4"/>
    <n v="1370"/>
    <n v="2"/>
    <s v="RG"/>
    <x v="9"/>
    <x v="2"/>
    <x v="1"/>
  </r>
  <r>
    <n v="307"/>
    <d v="2014-02-01T00:00:00"/>
    <x v="1"/>
    <s v="Rimini"/>
    <x v="0"/>
    <n v="331"/>
    <n v="4"/>
    <s v="RN"/>
    <x v="0"/>
    <x v="0"/>
    <x v="0"/>
  </r>
  <r>
    <n v="308"/>
    <d v="2014-03-24T00:00:00"/>
    <x v="1"/>
    <s v="Verbano-Cusio-Ossola"/>
    <x v="2"/>
    <n v="878"/>
    <n v="1"/>
    <s v="VB"/>
    <x v="2"/>
    <x v="0"/>
    <x v="2"/>
  </r>
  <r>
    <n v="309"/>
    <d v="2014-01-27T00:00:00"/>
    <x v="3"/>
    <s v="Verbano-Cusio-Ossola"/>
    <x v="0"/>
    <n v="1320"/>
    <n v="2"/>
    <s v="VB"/>
    <x v="2"/>
    <x v="0"/>
    <x v="1"/>
  </r>
  <r>
    <n v="310"/>
    <d v="2014-05-28T00:00:00"/>
    <x v="2"/>
    <s v="Reggio di Calabria"/>
    <x v="3"/>
    <n v="1889"/>
    <n v="5"/>
    <s v="RC"/>
    <x v="14"/>
    <x v="3"/>
    <x v="4"/>
  </r>
  <r>
    <n v="311"/>
    <d v="2014-02-27T00:00:00"/>
    <x v="4"/>
    <s v="Rovigo"/>
    <x v="4"/>
    <n v="1330"/>
    <n v="5"/>
    <s v="RO"/>
    <x v="6"/>
    <x v="0"/>
    <x v="1"/>
  </r>
  <r>
    <n v="312"/>
    <d v="2014-02-08T00:00:00"/>
    <x v="4"/>
    <s v="Reggio di Calabria"/>
    <x v="1"/>
    <n v="1515"/>
    <n v="3"/>
    <s v="RC"/>
    <x v="14"/>
    <x v="3"/>
    <x v="1"/>
  </r>
  <r>
    <n v="313"/>
    <d v="2014-05-06T00:00:00"/>
    <x v="3"/>
    <s v="Terni"/>
    <x v="2"/>
    <n v="363"/>
    <n v="4"/>
    <s v="TR"/>
    <x v="15"/>
    <x v="1"/>
    <x v="0"/>
  </r>
  <r>
    <n v="314"/>
    <d v="2014-05-23T00:00:00"/>
    <x v="2"/>
    <s v="Trieste"/>
    <x v="2"/>
    <n v="1616"/>
    <n v="2"/>
    <s v="TS"/>
    <x v="4"/>
    <x v="0"/>
    <x v="1"/>
  </r>
  <r>
    <n v="315"/>
    <d v="2014-03-07T00:00:00"/>
    <x v="5"/>
    <s v="Pisa"/>
    <x v="2"/>
    <n v="66"/>
    <n v="3"/>
    <s v="PI"/>
    <x v="1"/>
    <x v="1"/>
    <x v="0"/>
  </r>
  <r>
    <n v="316"/>
    <d v="2014-01-20T00:00:00"/>
    <x v="3"/>
    <s v="Potenza"/>
    <x v="0"/>
    <n v="1451"/>
    <n v="2"/>
    <s v="PZ"/>
    <x v="5"/>
    <x v="3"/>
    <x v="1"/>
  </r>
  <r>
    <n v="317"/>
    <d v="2014-06-14T00:00:00"/>
    <x v="1"/>
    <s v="Siracusa"/>
    <x v="1"/>
    <n v="922"/>
    <n v="1"/>
    <s v="SR"/>
    <x v="9"/>
    <x v="2"/>
    <x v="2"/>
  </r>
  <r>
    <n v="318"/>
    <d v="2014-04-18T00:00:00"/>
    <x v="2"/>
    <s v="Perugia"/>
    <x v="2"/>
    <n v="777"/>
    <n v="4"/>
    <s v="PG"/>
    <x v="15"/>
    <x v="1"/>
    <x v="3"/>
  </r>
  <r>
    <n v="319"/>
    <d v="2014-04-19T00:00:00"/>
    <x v="2"/>
    <s v="Vercelli"/>
    <x v="0"/>
    <n v="1553"/>
    <n v="3"/>
    <s v="VC"/>
    <x v="2"/>
    <x v="0"/>
    <x v="1"/>
  </r>
  <r>
    <n v="320"/>
    <d v="2014-01-21T00:00:00"/>
    <x v="2"/>
    <s v="Roma"/>
    <x v="3"/>
    <n v="1602"/>
    <n v="4"/>
    <s v="RM"/>
    <x v="12"/>
    <x v="1"/>
    <x v="1"/>
  </r>
  <r>
    <n v="321"/>
    <d v="2014-04-16T00:00:00"/>
    <x v="0"/>
    <s v="Trieste"/>
    <x v="2"/>
    <n v="1223"/>
    <n v="4"/>
    <s v="TS"/>
    <x v="4"/>
    <x v="0"/>
    <x v="1"/>
  </r>
  <r>
    <n v="322"/>
    <d v="2014-06-09T00:00:00"/>
    <x v="3"/>
    <s v="Savona"/>
    <x v="2"/>
    <n v="1410"/>
    <n v="1"/>
    <s v="SV"/>
    <x v="8"/>
    <x v="0"/>
    <x v="1"/>
  </r>
  <r>
    <n v="323"/>
    <d v="2014-01-01T00:00:00"/>
    <x v="3"/>
    <s v="Rovigo"/>
    <x v="1"/>
    <n v="452"/>
    <n v="4"/>
    <s v="RO"/>
    <x v="6"/>
    <x v="0"/>
    <x v="3"/>
  </r>
  <r>
    <n v="324"/>
    <d v="2014-01-19T00:00:00"/>
    <x v="4"/>
    <s v="Pescara"/>
    <x v="1"/>
    <n v="242"/>
    <n v="1"/>
    <s v="PE"/>
    <x v="16"/>
    <x v="1"/>
    <x v="0"/>
  </r>
  <r>
    <n v="325"/>
    <d v="2014-04-15T00:00:00"/>
    <x v="0"/>
    <s v="Piacenza"/>
    <x v="3"/>
    <n v="1568"/>
    <n v="4"/>
    <s v="PC"/>
    <x v="0"/>
    <x v="0"/>
    <x v="1"/>
  </r>
  <r>
    <n v="326"/>
    <d v="2014-03-08T00:00:00"/>
    <x v="4"/>
    <s v="Viterbo"/>
    <x v="2"/>
    <n v="207"/>
    <n v="4"/>
    <s v="VT"/>
    <x v="12"/>
    <x v="1"/>
    <x v="0"/>
  </r>
  <r>
    <n v="327"/>
    <d v="2014-04-20T00:00:00"/>
    <x v="0"/>
    <s v="Rieti"/>
    <x v="4"/>
    <n v="1912"/>
    <n v="2"/>
    <s v="RI"/>
    <x v="12"/>
    <x v="1"/>
    <x v="4"/>
  </r>
  <r>
    <n v="328"/>
    <d v="2014-01-16T00:00:00"/>
    <x v="0"/>
    <s v="Reggio nell'Emilia"/>
    <x v="0"/>
    <n v="771"/>
    <n v="5"/>
    <s v="RE"/>
    <x v="0"/>
    <x v="0"/>
    <x v="3"/>
  </r>
  <r>
    <n v="329"/>
    <d v="2014-02-23T00:00:00"/>
    <x v="5"/>
    <s v="Savona"/>
    <x v="2"/>
    <n v="97"/>
    <n v="2"/>
    <s v="SV"/>
    <x v="8"/>
    <x v="0"/>
    <x v="0"/>
  </r>
  <r>
    <n v="330"/>
    <d v="2014-03-18T00:00:00"/>
    <x v="3"/>
    <s v="Pescara"/>
    <x v="0"/>
    <n v="1361"/>
    <n v="5"/>
    <s v="PE"/>
    <x v="16"/>
    <x v="1"/>
    <x v="1"/>
  </r>
  <r>
    <n v="331"/>
    <d v="2014-03-05T00:00:00"/>
    <x v="2"/>
    <s v="Vicenza"/>
    <x v="4"/>
    <n v="1986"/>
    <n v="4"/>
    <s v="VI"/>
    <x v="6"/>
    <x v="0"/>
    <x v="4"/>
  </r>
  <r>
    <n v="332"/>
    <d v="2014-03-10T00:00:00"/>
    <x v="1"/>
    <s v="Venezia"/>
    <x v="0"/>
    <n v="1244"/>
    <n v="3"/>
    <s v="VE"/>
    <x v="6"/>
    <x v="0"/>
    <x v="1"/>
  </r>
  <r>
    <n v="333"/>
    <d v="2014-06-01T00:00:00"/>
    <x v="4"/>
    <s v="Roma"/>
    <x v="3"/>
    <n v="1319"/>
    <n v="1"/>
    <s v="RM"/>
    <x v="12"/>
    <x v="1"/>
    <x v="1"/>
  </r>
  <r>
    <n v="334"/>
    <d v="2014-02-14T00:00:00"/>
    <x v="5"/>
    <s v="Siena"/>
    <x v="2"/>
    <n v="1554"/>
    <n v="4"/>
    <s v="SI"/>
    <x v="1"/>
    <x v="1"/>
    <x v="1"/>
  </r>
  <r>
    <n v="335"/>
    <d v="2014-05-04T00:00:00"/>
    <x v="1"/>
    <s v="Pordenone"/>
    <x v="4"/>
    <n v="1472"/>
    <n v="4"/>
    <s v="PN"/>
    <x v="4"/>
    <x v="0"/>
    <x v="1"/>
  </r>
  <r>
    <n v="336"/>
    <d v="2014-05-25T00:00:00"/>
    <x v="1"/>
    <s v="Vercelli"/>
    <x v="3"/>
    <n v="220"/>
    <n v="5"/>
    <s v="VC"/>
    <x v="2"/>
    <x v="0"/>
    <x v="0"/>
  </r>
  <r>
    <n v="337"/>
    <d v="2014-06-19T00:00:00"/>
    <x v="4"/>
    <s v="Perugia"/>
    <x v="4"/>
    <n v="397"/>
    <n v="2"/>
    <s v="PG"/>
    <x v="15"/>
    <x v="1"/>
    <x v="0"/>
  </r>
  <r>
    <n v="338"/>
    <d v="2014-05-10T00:00:00"/>
    <x v="5"/>
    <s v="Viterbo"/>
    <x v="4"/>
    <n v="844"/>
    <n v="5"/>
    <s v="VT"/>
    <x v="12"/>
    <x v="1"/>
    <x v="2"/>
  </r>
  <r>
    <n v="339"/>
    <d v="2014-01-16T00:00:00"/>
    <x v="4"/>
    <s v="Salerno"/>
    <x v="4"/>
    <n v="1733"/>
    <n v="3"/>
    <s v="SA"/>
    <x v="13"/>
    <x v="3"/>
    <x v="1"/>
  </r>
  <r>
    <n v="340"/>
    <d v="2014-04-04T00:00:00"/>
    <x v="5"/>
    <s v="Teramo"/>
    <x v="1"/>
    <n v="1937"/>
    <n v="1"/>
    <s v="TE"/>
    <x v="16"/>
    <x v="1"/>
    <x v="4"/>
  </r>
  <r>
    <n v="341"/>
    <d v="2014-04-10T00:00:00"/>
    <x v="3"/>
    <s v="Potenza"/>
    <x v="4"/>
    <n v="591"/>
    <n v="3"/>
    <s v="PZ"/>
    <x v="5"/>
    <x v="3"/>
    <x v="3"/>
  </r>
  <r>
    <n v="342"/>
    <d v="2014-04-02T00:00:00"/>
    <x v="2"/>
    <s v="Pistoia"/>
    <x v="0"/>
    <n v="1022"/>
    <n v="3"/>
    <s v="PT"/>
    <x v="1"/>
    <x v="1"/>
    <x v="2"/>
  </r>
  <r>
    <n v="343"/>
    <d v="2014-04-27T00:00:00"/>
    <x v="5"/>
    <s v="Varese"/>
    <x v="3"/>
    <n v="990"/>
    <n v="5"/>
    <s v="VA"/>
    <x v="7"/>
    <x v="0"/>
    <x v="2"/>
  </r>
  <r>
    <n v="344"/>
    <d v="2014-06-01T00:00:00"/>
    <x v="1"/>
    <s v="Perugia"/>
    <x v="2"/>
    <n v="842"/>
    <n v="2"/>
    <s v="PG"/>
    <x v="15"/>
    <x v="1"/>
    <x v="2"/>
  </r>
  <r>
    <n v="345"/>
    <d v="2014-05-04T00:00:00"/>
    <x v="4"/>
    <s v="Verbano-Cusio-Ossola"/>
    <x v="4"/>
    <n v="506"/>
    <n v="5"/>
    <s v="VB"/>
    <x v="2"/>
    <x v="0"/>
    <x v="3"/>
  </r>
  <r>
    <n v="346"/>
    <d v="2014-04-18T00:00:00"/>
    <x v="4"/>
    <s v="Perugia"/>
    <x v="0"/>
    <n v="1170"/>
    <n v="3"/>
    <s v="PG"/>
    <x v="15"/>
    <x v="1"/>
    <x v="2"/>
  </r>
  <r>
    <n v="347"/>
    <d v="2014-05-18T00:00:00"/>
    <x v="3"/>
    <s v="Terni"/>
    <x v="2"/>
    <n v="460"/>
    <n v="4"/>
    <s v="TR"/>
    <x v="15"/>
    <x v="1"/>
    <x v="3"/>
  </r>
  <r>
    <n v="348"/>
    <d v="2014-06-13T00:00:00"/>
    <x v="2"/>
    <s v="Sassari"/>
    <x v="2"/>
    <n v="1321"/>
    <n v="1"/>
    <s v="SS"/>
    <x v="3"/>
    <x v="2"/>
    <x v="1"/>
  </r>
  <r>
    <n v="349"/>
    <d v="2014-04-27T00:00:00"/>
    <x v="4"/>
    <s v="Ragusa"/>
    <x v="0"/>
    <n v="166"/>
    <n v="5"/>
    <s v="RG"/>
    <x v="9"/>
    <x v="2"/>
    <x v="0"/>
  </r>
  <r>
    <n v="350"/>
    <d v="2014-05-12T00:00:00"/>
    <x v="0"/>
    <s v="Viterbo"/>
    <x v="0"/>
    <n v="1115"/>
    <n v="1"/>
    <s v="VT"/>
    <x v="12"/>
    <x v="1"/>
    <x v="2"/>
  </r>
  <r>
    <n v="351"/>
    <d v="2014-02-26T00:00:00"/>
    <x v="1"/>
    <s v="Perugia"/>
    <x v="0"/>
    <n v="1919"/>
    <n v="2"/>
    <s v="PG"/>
    <x v="15"/>
    <x v="1"/>
    <x v="4"/>
  </r>
  <r>
    <n v="352"/>
    <d v="2014-06-19T00:00:00"/>
    <x v="3"/>
    <s v="Rovigo"/>
    <x v="0"/>
    <n v="1514"/>
    <n v="3"/>
    <s v="RO"/>
    <x v="6"/>
    <x v="0"/>
    <x v="1"/>
  </r>
  <r>
    <n v="353"/>
    <d v="2014-05-24T00:00:00"/>
    <x v="4"/>
    <s v="Rovigo"/>
    <x v="3"/>
    <n v="3"/>
    <n v="2"/>
    <s v="RO"/>
    <x v="6"/>
    <x v="0"/>
    <x v="0"/>
  </r>
  <r>
    <n v="354"/>
    <d v="2014-05-01T00:00:00"/>
    <x v="1"/>
    <s v="Sondrio"/>
    <x v="4"/>
    <n v="445"/>
    <n v="2"/>
    <s v="SO"/>
    <x v="7"/>
    <x v="0"/>
    <x v="3"/>
  </r>
  <r>
    <n v="355"/>
    <d v="2014-02-25T00:00:00"/>
    <x v="3"/>
    <s v="Trapani"/>
    <x v="2"/>
    <n v="1028"/>
    <n v="4"/>
    <s v="TP"/>
    <x v="9"/>
    <x v="2"/>
    <x v="2"/>
  </r>
  <r>
    <n v="356"/>
    <d v="2014-04-26T00:00:00"/>
    <x v="2"/>
    <s v="Pesaro e Urbino"/>
    <x v="3"/>
    <n v="893"/>
    <n v="4"/>
    <s v="PS"/>
    <x v="10"/>
    <x v="1"/>
    <x v="2"/>
  </r>
  <r>
    <n v="357"/>
    <d v="2014-05-03T00:00:00"/>
    <x v="0"/>
    <s v="Rovigo"/>
    <x v="3"/>
    <n v="1421"/>
    <n v="1"/>
    <s v="RO"/>
    <x v="6"/>
    <x v="0"/>
    <x v="1"/>
  </r>
  <r>
    <n v="358"/>
    <d v="2014-06-10T00:00:00"/>
    <x v="3"/>
    <s v="Sondrio"/>
    <x v="4"/>
    <n v="1941"/>
    <n v="2"/>
    <s v="SO"/>
    <x v="7"/>
    <x v="0"/>
    <x v="4"/>
  </r>
  <r>
    <n v="359"/>
    <d v="2014-02-04T00:00:00"/>
    <x v="2"/>
    <s v="Savona"/>
    <x v="3"/>
    <n v="1537"/>
    <n v="5"/>
    <s v="SV"/>
    <x v="8"/>
    <x v="0"/>
    <x v="1"/>
  </r>
  <r>
    <n v="360"/>
    <d v="2014-01-30T00:00:00"/>
    <x v="4"/>
    <s v="Pesaro e Urbino"/>
    <x v="1"/>
    <n v="1957"/>
    <n v="3"/>
    <s v="PS"/>
    <x v="10"/>
    <x v="1"/>
    <x v="4"/>
  </r>
  <r>
    <n v="361"/>
    <d v="2014-05-29T00:00:00"/>
    <x v="0"/>
    <s v="Pesaro e Urbino"/>
    <x v="1"/>
    <n v="307"/>
    <n v="3"/>
    <s v="PS"/>
    <x v="10"/>
    <x v="1"/>
    <x v="0"/>
  </r>
  <r>
    <n v="362"/>
    <d v="2014-04-17T00:00:00"/>
    <x v="5"/>
    <s v="Siracusa"/>
    <x v="3"/>
    <n v="1128"/>
    <n v="3"/>
    <s v="SR"/>
    <x v="9"/>
    <x v="2"/>
    <x v="2"/>
  </r>
  <r>
    <n v="363"/>
    <d v="2014-04-30T00:00:00"/>
    <x v="5"/>
    <s v="Sassari"/>
    <x v="0"/>
    <n v="849"/>
    <n v="2"/>
    <s v="SS"/>
    <x v="3"/>
    <x v="2"/>
    <x v="2"/>
  </r>
  <r>
    <n v="364"/>
    <d v="2014-06-29T00:00:00"/>
    <x v="5"/>
    <s v="Varese"/>
    <x v="3"/>
    <n v="1252"/>
    <n v="1"/>
    <s v="VA"/>
    <x v="7"/>
    <x v="0"/>
    <x v="1"/>
  </r>
  <r>
    <n v="365"/>
    <d v="2014-05-06T00:00:00"/>
    <x v="0"/>
    <s v="Udine"/>
    <x v="4"/>
    <n v="1965"/>
    <n v="4"/>
    <s v="UD"/>
    <x v="4"/>
    <x v="0"/>
    <x v="4"/>
  </r>
  <r>
    <n v="366"/>
    <d v="2014-04-03T00:00:00"/>
    <x v="3"/>
    <s v="Siena"/>
    <x v="3"/>
    <n v="667"/>
    <n v="5"/>
    <s v="SI"/>
    <x v="1"/>
    <x v="1"/>
    <x v="3"/>
  </r>
  <r>
    <n v="367"/>
    <d v="2014-02-22T00:00:00"/>
    <x v="5"/>
    <s v="Viterbo"/>
    <x v="1"/>
    <n v="653"/>
    <n v="3"/>
    <s v="VT"/>
    <x v="12"/>
    <x v="1"/>
    <x v="3"/>
  </r>
  <r>
    <n v="368"/>
    <d v="2014-06-29T00:00:00"/>
    <x v="1"/>
    <s v="Roma"/>
    <x v="0"/>
    <n v="1602"/>
    <n v="4"/>
    <s v="RM"/>
    <x v="12"/>
    <x v="1"/>
    <x v="1"/>
  </r>
  <r>
    <n v="369"/>
    <d v="2014-06-23T00:00:00"/>
    <x v="2"/>
    <s v="Savona"/>
    <x v="0"/>
    <n v="1609"/>
    <n v="2"/>
    <s v="SV"/>
    <x v="8"/>
    <x v="0"/>
    <x v="1"/>
  </r>
  <r>
    <n v="370"/>
    <d v="2014-05-05T00:00:00"/>
    <x v="2"/>
    <s v="Pesaro e Urbino"/>
    <x v="4"/>
    <n v="1234"/>
    <n v="4"/>
    <s v="PS"/>
    <x v="10"/>
    <x v="1"/>
    <x v="1"/>
  </r>
  <r>
    <n v="371"/>
    <d v="2014-03-29T00:00:00"/>
    <x v="1"/>
    <s v="Terni"/>
    <x v="3"/>
    <n v="186"/>
    <n v="3"/>
    <s v="TR"/>
    <x v="15"/>
    <x v="1"/>
    <x v="0"/>
  </r>
  <r>
    <n v="372"/>
    <d v="2014-05-03T00:00:00"/>
    <x v="4"/>
    <s v="Pistoia"/>
    <x v="3"/>
    <n v="556"/>
    <n v="4"/>
    <s v="PT"/>
    <x v="1"/>
    <x v="1"/>
    <x v="3"/>
  </r>
  <r>
    <n v="373"/>
    <d v="2014-06-14T00:00:00"/>
    <x v="3"/>
    <s v="Torino"/>
    <x v="2"/>
    <n v="408"/>
    <n v="5"/>
    <s v="TO"/>
    <x v="2"/>
    <x v="0"/>
    <x v="3"/>
  </r>
  <r>
    <n v="374"/>
    <d v="2014-03-08T00:00:00"/>
    <x v="3"/>
    <s v="Vibo Valentia"/>
    <x v="0"/>
    <n v="754"/>
    <n v="3"/>
    <s v="VV"/>
    <x v="14"/>
    <x v="3"/>
    <x v="3"/>
  </r>
  <r>
    <n v="375"/>
    <d v="2014-01-06T00:00:00"/>
    <x v="1"/>
    <s v="Verbano-Cusio-Ossola"/>
    <x v="0"/>
    <n v="131"/>
    <n v="1"/>
    <s v="VB"/>
    <x v="2"/>
    <x v="0"/>
    <x v="0"/>
  </r>
  <r>
    <n v="376"/>
    <d v="2014-02-22T00:00:00"/>
    <x v="4"/>
    <s v="Sassari"/>
    <x v="4"/>
    <n v="1494"/>
    <n v="5"/>
    <s v="SS"/>
    <x v="3"/>
    <x v="2"/>
    <x v="1"/>
  </r>
  <r>
    <n v="377"/>
    <d v="2014-04-24T00:00:00"/>
    <x v="3"/>
    <s v="Verbano-Cusio-Ossola"/>
    <x v="2"/>
    <n v="1960"/>
    <n v="5"/>
    <s v="VB"/>
    <x v="2"/>
    <x v="0"/>
    <x v="4"/>
  </r>
  <r>
    <n v="378"/>
    <d v="2014-02-19T00:00:00"/>
    <x v="1"/>
    <s v="Ragusa"/>
    <x v="2"/>
    <n v="1586"/>
    <n v="4"/>
    <s v="RG"/>
    <x v="9"/>
    <x v="2"/>
    <x v="1"/>
  </r>
  <r>
    <n v="379"/>
    <d v="2014-02-12T00:00:00"/>
    <x v="2"/>
    <s v="Pisa"/>
    <x v="3"/>
    <n v="255"/>
    <n v="1"/>
    <s v="PI"/>
    <x v="1"/>
    <x v="1"/>
    <x v="0"/>
  </r>
  <r>
    <n v="380"/>
    <d v="2014-01-20T00:00:00"/>
    <x v="5"/>
    <s v="Sondrio"/>
    <x v="4"/>
    <n v="1469"/>
    <n v="2"/>
    <s v="SO"/>
    <x v="7"/>
    <x v="0"/>
    <x v="1"/>
  </r>
  <r>
    <n v="381"/>
    <d v="2014-03-31T00:00:00"/>
    <x v="2"/>
    <s v="Pesaro e Urbino"/>
    <x v="2"/>
    <n v="1321"/>
    <n v="4"/>
    <s v="PS"/>
    <x v="10"/>
    <x v="1"/>
    <x v="1"/>
  </r>
  <r>
    <n v="382"/>
    <d v="2014-04-12T00:00:00"/>
    <x v="1"/>
    <s v="Treviso"/>
    <x v="4"/>
    <n v="735"/>
    <n v="2"/>
    <s v="TV"/>
    <x v="6"/>
    <x v="0"/>
    <x v="3"/>
  </r>
  <r>
    <n v="383"/>
    <d v="2014-04-03T00:00:00"/>
    <x v="4"/>
    <s v="Siena"/>
    <x v="2"/>
    <n v="153"/>
    <n v="3"/>
    <s v="SI"/>
    <x v="1"/>
    <x v="1"/>
    <x v="0"/>
  </r>
  <r>
    <n v="384"/>
    <d v="2014-03-29T00:00:00"/>
    <x v="0"/>
    <s v="Pistoia"/>
    <x v="4"/>
    <n v="1474"/>
    <n v="1"/>
    <s v="PT"/>
    <x v="1"/>
    <x v="1"/>
    <x v="1"/>
  </r>
  <r>
    <n v="385"/>
    <d v="2014-05-17T00:00:00"/>
    <x v="1"/>
    <s v="Rovigo"/>
    <x v="2"/>
    <n v="1108"/>
    <n v="2"/>
    <s v="RO"/>
    <x v="6"/>
    <x v="0"/>
    <x v="2"/>
  </r>
  <r>
    <n v="386"/>
    <d v="2014-05-07T00:00:00"/>
    <x v="4"/>
    <s v="Perugia"/>
    <x v="3"/>
    <n v="1430"/>
    <n v="4"/>
    <s v="PG"/>
    <x v="15"/>
    <x v="1"/>
    <x v="1"/>
  </r>
  <r>
    <n v="387"/>
    <d v="2014-02-10T00:00:00"/>
    <x v="4"/>
    <s v="Roma"/>
    <x v="2"/>
    <n v="788"/>
    <n v="5"/>
    <s v="RM"/>
    <x v="12"/>
    <x v="1"/>
    <x v="3"/>
  </r>
  <r>
    <n v="388"/>
    <d v="2014-05-15T00:00:00"/>
    <x v="4"/>
    <s v="Viterbo"/>
    <x v="2"/>
    <n v="1362"/>
    <n v="3"/>
    <s v="VT"/>
    <x v="12"/>
    <x v="1"/>
    <x v="1"/>
  </r>
  <r>
    <n v="389"/>
    <d v="2014-02-25T00:00:00"/>
    <x v="0"/>
    <s v="Vibo Valentia"/>
    <x v="1"/>
    <n v="744"/>
    <n v="3"/>
    <s v="VV"/>
    <x v="14"/>
    <x v="3"/>
    <x v="3"/>
  </r>
  <r>
    <n v="390"/>
    <d v="2014-05-16T00:00:00"/>
    <x v="4"/>
    <s v="Venezia"/>
    <x v="1"/>
    <n v="1252"/>
    <n v="2"/>
    <s v="VE"/>
    <x v="6"/>
    <x v="0"/>
    <x v="1"/>
  </r>
  <r>
    <n v="391"/>
    <d v="2014-05-03T00:00:00"/>
    <x v="4"/>
    <s v="Savona"/>
    <x v="2"/>
    <n v="1378"/>
    <n v="3"/>
    <s v="SV"/>
    <x v="8"/>
    <x v="0"/>
    <x v="1"/>
  </r>
  <r>
    <n v="392"/>
    <d v="2014-02-12T00:00:00"/>
    <x v="3"/>
    <s v="Perugia"/>
    <x v="1"/>
    <n v="192"/>
    <n v="5"/>
    <s v="PG"/>
    <x v="15"/>
    <x v="1"/>
    <x v="0"/>
  </r>
  <r>
    <n v="393"/>
    <d v="2014-06-24T00:00:00"/>
    <x v="5"/>
    <s v="Sondrio"/>
    <x v="2"/>
    <n v="1876"/>
    <n v="2"/>
    <s v="SO"/>
    <x v="7"/>
    <x v="0"/>
    <x v="4"/>
  </r>
  <r>
    <n v="394"/>
    <d v="2014-04-22T00:00:00"/>
    <x v="4"/>
    <s v="Reggio di Calabria"/>
    <x v="1"/>
    <n v="1640"/>
    <n v="1"/>
    <s v="RC"/>
    <x v="14"/>
    <x v="3"/>
    <x v="1"/>
  </r>
  <r>
    <n v="395"/>
    <d v="2014-02-16T00:00:00"/>
    <x v="0"/>
    <s v="Verbano-Cusio-Ossola"/>
    <x v="0"/>
    <n v="848"/>
    <n v="4"/>
    <s v="VB"/>
    <x v="2"/>
    <x v="0"/>
    <x v="2"/>
  </r>
  <r>
    <n v="396"/>
    <d v="2014-01-12T00:00:00"/>
    <x v="3"/>
    <s v="Venezia"/>
    <x v="1"/>
    <n v="692"/>
    <n v="1"/>
    <s v="VE"/>
    <x v="6"/>
    <x v="0"/>
    <x v="3"/>
  </r>
  <r>
    <n v="397"/>
    <d v="2014-01-07T00:00:00"/>
    <x v="5"/>
    <s v="Prato"/>
    <x v="1"/>
    <n v="549"/>
    <n v="1"/>
    <s v="PO"/>
    <x v="1"/>
    <x v="1"/>
    <x v="3"/>
  </r>
  <r>
    <n v="398"/>
    <d v="2014-02-24T00:00:00"/>
    <x v="4"/>
    <s v="Ravenna"/>
    <x v="2"/>
    <n v="1482"/>
    <n v="2"/>
    <s v="RA"/>
    <x v="0"/>
    <x v="0"/>
    <x v="1"/>
  </r>
  <r>
    <n v="399"/>
    <d v="2014-03-02T00:00:00"/>
    <x v="3"/>
    <s v="Pisa"/>
    <x v="4"/>
    <n v="3"/>
    <n v="5"/>
    <s v="PI"/>
    <x v="1"/>
    <x v="1"/>
    <x v="0"/>
  </r>
  <r>
    <n v="400"/>
    <d v="2014-04-19T00:00:00"/>
    <x v="0"/>
    <s v="Treviso"/>
    <x v="2"/>
    <n v="467"/>
    <n v="3"/>
    <s v="TV"/>
    <x v="6"/>
    <x v="0"/>
    <x v="3"/>
  </r>
  <r>
    <n v="401"/>
    <d v="2014-06-21T00:00:00"/>
    <x v="3"/>
    <s v="Rimini"/>
    <x v="3"/>
    <n v="1746"/>
    <n v="3"/>
    <s v="RN"/>
    <x v="0"/>
    <x v="0"/>
    <x v="1"/>
  </r>
  <r>
    <n v="402"/>
    <d v="2014-01-10T00:00:00"/>
    <x v="5"/>
    <s v="Rieti"/>
    <x v="3"/>
    <n v="681"/>
    <n v="4"/>
    <s v="RI"/>
    <x v="12"/>
    <x v="1"/>
    <x v="3"/>
  </r>
  <r>
    <n v="403"/>
    <d v="2014-03-27T00:00:00"/>
    <x v="0"/>
    <s v="Ravenna"/>
    <x v="4"/>
    <n v="136"/>
    <n v="3"/>
    <s v="RA"/>
    <x v="0"/>
    <x v="0"/>
    <x v="0"/>
  </r>
  <r>
    <n v="404"/>
    <d v="2014-06-02T00:00:00"/>
    <x v="4"/>
    <s v="Vibo Valentia"/>
    <x v="1"/>
    <n v="1600"/>
    <n v="3"/>
    <s v="VV"/>
    <x v="14"/>
    <x v="3"/>
    <x v="1"/>
  </r>
  <r>
    <n v="405"/>
    <d v="2014-03-23T00:00:00"/>
    <x v="4"/>
    <s v="Viterbo"/>
    <x v="3"/>
    <n v="1825"/>
    <n v="5"/>
    <s v="VT"/>
    <x v="12"/>
    <x v="1"/>
    <x v="4"/>
  </r>
  <r>
    <n v="406"/>
    <d v="2014-04-01T00:00:00"/>
    <x v="0"/>
    <s v="Treviso"/>
    <x v="3"/>
    <n v="957"/>
    <n v="1"/>
    <s v="TV"/>
    <x v="6"/>
    <x v="0"/>
    <x v="2"/>
  </r>
  <r>
    <n v="407"/>
    <d v="2014-06-23T00:00:00"/>
    <x v="3"/>
    <s v="Savona"/>
    <x v="0"/>
    <n v="1941"/>
    <n v="5"/>
    <s v="SV"/>
    <x v="8"/>
    <x v="0"/>
    <x v="4"/>
  </r>
  <r>
    <n v="408"/>
    <d v="2014-04-12T00:00:00"/>
    <x v="4"/>
    <s v="Teramo"/>
    <x v="2"/>
    <n v="417"/>
    <n v="1"/>
    <s v="TE"/>
    <x v="16"/>
    <x v="1"/>
    <x v="3"/>
  </r>
  <r>
    <n v="409"/>
    <d v="2014-02-25T00:00:00"/>
    <x v="5"/>
    <s v="Vibo Valentia"/>
    <x v="0"/>
    <n v="1839"/>
    <n v="4"/>
    <s v="VV"/>
    <x v="14"/>
    <x v="3"/>
    <x v="4"/>
  </r>
  <r>
    <n v="410"/>
    <d v="2014-02-05T00:00:00"/>
    <x v="1"/>
    <s v="Udine"/>
    <x v="4"/>
    <n v="1647"/>
    <n v="1"/>
    <s v="UD"/>
    <x v="4"/>
    <x v="0"/>
    <x v="1"/>
  </r>
  <r>
    <n v="411"/>
    <d v="2014-03-13T00:00:00"/>
    <x v="4"/>
    <s v="Ravenna"/>
    <x v="0"/>
    <n v="87"/>
    <n v="5"/>
    <s v="RA"/>
    <x v="0"/>
    <x v="0"/>
    <x v="0"/>
  </r>
  <r>
    <n v="412"/>
    <d v="2014-03-22T00:00:00"/>
    <x v="4"/>
    <s v="Pescara"/>
    <x v="1"/>
    <n v="1123"/>
    <n v="2"/>
    <s v="PE"/>
    <x v="16"/>
    <x v="1"/>
    <x v="2"/>
  </r>
  <r>
    <n v="413"/>
    <d v="2014-01-15T00:00:00"/>
    <x v="2"/>
    <s v="Salerno"/>
    <x v="0"/>
    <n v="1881"/>
    <n v="1"/>
    <s v="SA"/>
    <x v="13"/>
    <x v="3"/>
    <x v="4"/>
  </r>
  <r>
    <n v="414"/>
    <d v="2014-03-09T00:00:00"/>
    <x v="3"/>
    <s v="Pistoia"/>
    <x v="0"/>
    <n v="517"/>
    <n v="1"/>
    <s v="PT"/>
    <x v="1"/>
    <x v="1"/>
    <x v="3"/>
  </r>
  <r>
    <n v="415"/>
    <d v="2014-01-23T00:00:00"/>
    <x v="0"/>
    <s v="Siena"/>
    <x v="3"/>
    <n v="1662"/>
    <n v="3"/>
    <s v="SI"/>
    <x v="1"/>
    <x v="1"/>
    <x v="1"/>
  </r>
  <r>
    <n v="416"/>
    <d v="2014-03-26T00:00:00"/>
    <x v="0"/>
    <s v="Venezia"/>
    <x v="0"/>
    <n v="540"/>
    <n v="4"/>
    <s v="VE"/>
    <x v="6"/>
    <x v="0"/>
    <x v="3"/>
  </r>
  <r>
    <n v="417"/>
    <d v="2014-04-23T00:00:00"/>
    <x v="1"/>
    <s v="Reggio di Calabria"/>
    <x v="1"/>
    <n v="207"/>
    <n v="1"/>
    <s v="RC"/>
    <x v="14"/>
    <x v="3"/>
    <x v="0"/>
  </r>
  <r>
    <n v="418"/>
    <d v="2014-02-15T00:00:00"/>
    <x v="0"/>
    <s v="Piacenza"/>
    <x v="3"/>
    <n v="879"/>
    <n v="2"/>
    <s v="PC"/>
    <x v="0"/>
    <x v="0"/>
    <x v="2"/>
  </r>
  <r>
    <n v="419"/>
    <d v="2014-02-26T00:00:00"/>
    <x v="4"/>
    <s v="Ragusa"/>
    <x v="0"/>
    <n v="1602"/>
    <n v="5"/>
    <s v="RG"/>
    <x v="9"/>
    <x v="2"/>
    <x v="1"/>
  </r>
  <r>
    <n v="420"/>
    <d v="2014-02-20T00:00:00"/>
    <x v="3"/>
    <s v="Potenza"/>
    <x v="3"/>
    <n v="1061"/>
    <n v="1"/>
    <s v="PZ"/>
    <x v="5"/>
    <x v="3"/>
    <x v="2"/>
  </r>
  <r>
    <n v="421"/>
    <d v="2014-03-16T00:00:00"/>
    <x v="3"/>
    <s v="Pisa"/>
    <x v="4"/>
    <n v="569"/>
    <n v="1"/>
    <s v="PI"/>
    <x v="1"/>
    <x v="1"/>
    <x v="3"/>
  </r>
  <r>
    <n v="422"/>
    <d v="2014-06-03T00:00:00"/>
    <x v="1"/>
    <s v="Trapani"/>
    <x v="0"/>
    <n v="1479"/>
    <n v="3"/>
    <s v="TP"/>
    <x v="9"/>
    <x v="2"/>
    <x v="1"/>
  </r>
  <r>
    <n v="423"/>
    <d v="2014-04-22T00:00:00"/>
    <x v="0"/>
    <s v="Reggio di Calabria"/>
    <x v="2"/>
    <n v="1940"/>
    <n v="5"/>
    <s v="RC"/>
    <x v="14"/>
    <x v="3"/>
    <x v="4"/>
  </r>
  <r>
    <n v="424"/>
    <d v="2014-03-07T00:00:00"/>
    <x v="4"/>
    <s v="Terni"/>
    <x v="3"/>
    <n v="1590"/>
    <n v="5"/>
    <s v="TR"/>
    <x v="15"/>
    <x v="1"/>
    <x v="1"/>
  </r>
  <r>
    <n v="425"/>
    <d v="2014-05-03T00:00:00"/>
    <x v="0"/>
    <s v="Pistoia"/>
    <x v="1"/>
    <n v="882"/>
    <n v="1"/>
    <s v="PT"/>
    <x v="1"/>
    <x v="1"/>
    <x v="2"/>
  </r>
  <r>
    <n v="426"/>
    <d v="2014-01-21T00:00:00"/>
    <x v="3"/>
    <s v="Taranto"/>
    <x v="1"/>
    <n v="593"/>
    <n v="2"/>
    <s v="TA"/>
    <x v="17"/>
    <x v="3"/>
    <x v="3"/>
  </r>
  <r>
    <n v="427"/>
    <d v="2014-06-24T00:00:00"/>
    <x v="5"/>
    <s v="Piacenza"/>
    <x v="2"/>
    <n v="1853"/>
    <n v="1"/>
    <s v="PC"/>
    <x v="0"/>
    <x v="0"/>
    <x v="4"/>
  </r>
  <r>
    <n v="428"/>
    <d v="2014-01-01T00:00:00"/>
    <x v="4"/>
    <s v="Pisa"/>
    <x v="0"/>
    <n v="1276"/>
    <n v="3"/>
    <s v="PI"/>
    <x v="1"/>
    <x v="1"/>
    <x v="1"/>
  </r>
  <r>
    <n v="429"/>
    <d v="2014-01-12T00:00:00"/>
    <x v="1"/>
    <s v="Perugia"/>
    <x v="3"/>
    <n v="563"/>
    <n v="1"/>
    <s v="PG"/>
    <x v="15"/>
    <x v="1"/>
    <x v="3"/>
  </r>
  <r>
    <n v="430"/>
    <d v="2014-02-07T00:00:00"/>
    <x v="2"/>
    <s v="Vibo Valentia"/>
    <x v="1"/>
    <n v="114"/>
    <n v="4"/>
    <s v="VV"/>
    <x v="14"/>
    <x v="3"/>
    <x v="0"/>
  </r>
  <r>
    <n v="431"/>
    <d v="2014-01-23T00:00:00"/>
    <x v="2"/>
    <s v="Taranto"/>
    <x v="0"/>
    <n v="997"/>
    <n v="3"/>
    <s v="TA"/>
    <x v="17"/>
    <x v="3"/>
    <x v="2"/>
  </r>
  <r>
    <n v="432"/>
    <d v="2014-05-12T00:00:00"/>
    <x v="3"/>
    <s v="Siena"/>
    <x v="2"/>
    <n v="492"/>
    <n v="1"/>
    <s v="SI"/>
    <x v="1"/>
    <x v="1"/>
    <x v="3"/>
  </r>
  <r>
    <n v="433"/>
    <d v="2014-02-09T00:00:00"/>
    <x v="5"/>
    <s v="Viterbo"/>
    <x v="4"/>
    <n v="1722"/>
    <n v="3"/>
    <s v="VT"/>
    <x v="12"/>
    <x v="1"/>
    <x v="1"/>
  </r>
  <r>
    <n v="434"/>
    <d v="2014-04-15T00:00:00"/>
    <x v="3"/>
    <s v="Venezia"/>
    <x v="1"/>
    <n v="1314"/>
    <n v="5"/>
    <s v="VE"/>
    <x v="6"/>
    <x v="0"/>
    <x v="1"/>
  </r>
  <r>
    <n v="435"/>
    <d v="2014-02-11T00:00:00"/>
    <x v="5"/>
    <s v="Rieti"/>
    <x v="2"/>
    <n v="702"/>
    <n v="2"/>
    <s v="RI"/>
    <x v="12"/>
    <x v="1"/>
    <x v="3"/>
  </r>
  <r>
    <n v="436"/>
    <d v="2014-06-28T00:00:00"/>
    <x v="1"/>
    <s v="Sassari"/>
    <x v="1"/>
    <n v="1090"/>
    <n v="2"/>
    <s v="SS"/>
    <x v="3"/>
    <x v="2"/>
    <x v="2"/>
  </r>
  <r>
    <n v="437"/>
    <d v="2014-06-04T00:00:00"/>
    <x v="2"/>
    <s v="Siena"/>
    <x v="3"/>
    <n v="1552"/>
    <n v="5"/>
    <s v="SI"/>
    <x v="1"/>
    <x v="1"/>
    <x v="1"/>
  </r>
  <r>
    <n v="438"/>
    <d v="2014-03-25T00:00:00"/>
    <x v="2"/>
    <s v="Reggio di Calabria"/>
    <x v="1"/>
    <n v="1087"/>
    <n v="4"/>
    <s v="RC"/>
    <x v="14"/>
    <x v="3"/>
    <x v="2"/>
  </r>
  <r>
    <n v="439"/>
    <d v="2014-04-26T00:00:00"/>
    <x v="3"/>
    <s v="Potenza"/>
    <x v="2"/>
    <n v="665"/>
    <n v="4"/>
    <s v="PZ"/>
    <x v="5"/>
    <x v="3"/>
    <x v="3"/>
  </r>
  <r>
    <n v="440"/>
    <d v="2014-05-16T00:00:00"/>
    <x v="2"/>
    <s v="Verona"/>
    <x v="4"/>
    <n v="1247"/>
    <n v="5"/>
    <s v="VR"/>
    <x v="6"/>
    <x v="0"/>
    <x v="1"/>
  </r>
  <r>
    <n v="441"/>
    <d v="2014-06-28T00:00:00"/>
    <x v="2"/>
    <s v="Reggio nell'Emilia"/>
    <x v="0"/>
    <n v="1265"/>
    <n v="5"/>
    <s v="RE"/>
    <x v="0"/>
    <x v="0"/>
    <x v="1"/>
  </r>
  <r>
    <n v="442"/>
    <d v="2014-05-15T00:00:00"/>
    <x v="4"/>
    <s v="Salerno"/>
    <x v="4"/>
    <n v="828"/>
    <n v="3"/>
    <s v="SA"/>
    <x v="13"/>
    <x v="3"/>
    <x v="2"/>
  </r>
  <r>
    <n v="443"/>
    <d v="2014-02-28T00:00:00"/>
    <x v="4"/>
    <s v="Teramo"/>
    <x v="4"/>
    <n v="1960"/>
    <n v="3"/>
    <s v="TE"/>
    <x v="16"/>
    <x v="1"/>
    <x v="4"/>
  </r>
  <r>
    <n v="444"/>
    <d v="2014-01-26T00:00:00"/>
    <x v="5"/>
    <s v="Pavia"/>
    <x v="2"/>
    <n v="120"/>
    <n v="4"/>
    <s v="PV"/>
    <x v="7"/>
    <x v="0"/>
    <x v="0"/>
  </r>
  <r>
    <n v="445"/>
    <d v="2014-05-11T00:00:00"/>
    <x v="1"/>
    <s v="Roma"/>
    <x v="2"/>
    <n v="1951"/>
    <n v="3"/>
    <s v="RM"/>
    <x v="12"/>
    <x v="1"/>
    <x v="4"/>
  </r>
  <r>
    <n v="446"/>
    <d v="2014-02-19T00:00:00"/>
    <x v="2"/>
    <s v="Pistoia"/>
    <x v="2"/>
    <n v="756"/>
    <n v="2"/>
    <s v="PT"/>
    <x v="1"/>
    <x v="1"/>
    <x v="3"/>
  </r>
  <r>
    <n v="447"/>
    <d v="2014-06-07T00:00:00"/>
    <x v="3"/>
    <s v="Vibo Valentia"/>
    <x v="1"/>
    <n v="178"/>
    <n v="5"/>
    <s v="VV"/>
    <x v="14"/>
    <x v="3"/>
    <x v="0"/>
  </r>
  <r>
    <n v="448"/>
    <d v="2014-03-30T00:00:00"/>
    <x v="1"/>
    <s v="Trapani"/>
    <x v="2"/>
    <n v="912"/>
    <n v="4"/>
    <s v="TP"/>
    <x v="9"/>
    <x v="2"/>
    <x v="2"/>
  </r>
  <r>
    <n v="449"/>
    <d v="2014-05-02T00:00:00"/>
    <x v="2"/>
    <s v="Savona"/>
    <x v="2"/>
    <n v="216"/>
    <n v="1"/>
    <s v="SV"/>
    <x v="8"/>
    <x v="0"/>
    <x v="0"/>
  </r>
  <r>
    <n v="450"/>
    <d v="2014-02-14T00:00:00"/>
    <x v="2"/>
    <s v="Venezia"/>
    <x v="1"/>
    <n v="647"/>
    <n v="2"/>
    <s v="VE"/>
    <x v="6"/>
    <x v="0"/>
    <x v="3"/>
  </r>
  <r>
    <n v="451"/>
    <d v="2014-04-13T00:00:00"/>
    <x v="1"/>
    <s v="Trapani"/>
    <x v="1"/>
    <n v="1101"/>
    <n v="2"/>
    <s v="TP"/>
    <x v="9"/>
    <x v="2"/>
    <x v="2"/>
  </r>
  <r>
    <n v="452"/>
    <d v="2014-02-18T00:00:00"/>
    <x v="1"/>
    <s v="Perugia"/>
    <x v="0"/>
    <n v="426"/>
    <n v="2"/>
    <s v="PG"/>
    <x v="15"/>
    <x v="1"/>
    <x v="3"/>
  </r>
  <r>
    <n v="453"/>
    <d v="2014-03-06T00:00:00"/>
    <x v="0"/>
    <s v="Trapani"/>
    <x v="1"/>
    <n v="1476"/>
    <n v="1"/>
    <s v="TP"/>
    <x v="9"/>
    <x v="2"/>
    <x v="1"/>
  </r>
  <r>
    <n v="454"/>
    <d v="2014-03-17T00:00:00"/>
    <x v="3"/>
    <s v="Rieti"/>
    <x v="1"/>
    <n v="1417"/>
    <n v="2"/>
    <s v="RI"/>
    <x v="12"/>
    <x v="1"/>
    <x v="1"/>
  </r>
  <r>
    <n v="455"/>
    <d v="2014-06-09T00:00:00"/>
    <x v="2"/>
    <s v="Salerno"/>
    <x v="0"/>
    <n v="1715"/>
    <n v="2"/>
    <s v="SA"/>
    <x v="13"/>
    <x v="3"/>
    <x v="1"/>
  </r>
  <r>
    <n v="456"/>
    <d v="2014-05-26T00:00:00"/>
    <x v="1"/>
    <s v="Siena"/>
    <x v="1"/>
    <n v="1289"/>
    <n v="4"/>
    <s v="SI"/>
    <x v="1"/>
    <x v="1"/>
    <x v="1"/>
  </r>
  <r>
    <n v="457"/>
    <d v="2014-03-06T00:00:00"/>
    <x v="5"/>
    <s v="Pesaro e Urbino"/>
    <x v="2"/>
    <n v="1427"/>
    <n v="5"/>
    <s v="PS"/>
    <x v="10"/>
    <x v="1"/>
    <x v="1"/>
  </r>
  <r>
    <n v="458"/>
    <d v="2014-02-08T00:00:00"/>
    <x v="5"/>
    <s v="Sondrio"/>
    <x v="3"/>
    <n v="445"/>
    <n v="5"/>
    <s v="SO"/>
    <x v="7"/>
    <x v="0"/>
    <x v="3"/>
  </r>
  <r>
    <n v="459"/>
    <d v="2014-05-17T00:00:00"/>
    <x v="3"/>
    <s v="Rimini"/>
    <x v="0"/>
    <n v="1390"/>
    <n v="4"/>
    <s v="RN"/>
    <x v="0"/>
    <x v="0"/>
    <x v="1"/>
  </r>
  <r>
    <n v="460"/>
    <d v="2014-06-03T00:00:00"/>
    <x v="4"/>
    <s v="Potenza"/>
    <x v="1"/>
    <n v="1897"/>
    <n v="3"/>
    <s v="PZ"/>
    <x v="5"/>
    <x v="3"/>
    <x v="4"/>
  </r>
  <r>
    <n v="461"/>
    <d v="2014-02-20T00:00:00"/>
    <x v="0"/>
    <s v="Torino"/>
    <x v="0"/>
    <n v="713"/>
    <n v="5"/>
    <s v="TO"/>
    <x v="2"/>
    <x v="0"/>
    <x v="3"/>
  </r>
  <r>
    <n v="462"/>
    <d v="2014-04-17T00:00:00"/>
    <x v="0"/>
    <s v="Terni"/>
    <x v="3"/>
    <n v="1509"/>
    <n v="2"/>
    <s v="TR"/>
    <x v="15"/>
    <x v="1"/>
    <x v="1"/>
  </r>
  <r>
    <n v="463"/>
    <d v="2014-01-24T00:00:00"/>
    <x v="3"/>
    <s v="Sassari"/>
    <x v="2"/>
    <n v="210"/>
    <n v="4"/>
    <s v="SS"/>
    <x v="3"/>
    <x v="2"/>
    <x v="0"/>
  </r>
  <r>
    <n v="464"/>
    <d v="2014-04-26T00:00:00"/>
    <x v="1"/>
    <s v="Pescara"/>
    <x v="3"/>
    <n v="660"/>
    <n v="3"/>
    <s v="PE"/>
    <x v="16"/>
    <x v="1"/>
    <x v="3"/>
  </r>
  <r>
    <n v="465"/>
    <d v="2014-06-07T00:00:00"/>
    <x v="3"/>
    <s v="Perugia"/>
    <x v="2"/>
    <n v="872"/>
    <n v="2"/>
    <s v="PG"/>
    <x v="15"/>
    <x v="1"/>
    <x v="2"/>
  </r>
  <r>
    <n v="466"/>
    <d v="2014-03-03T00:00:00"/>
    <x v="3"/>
    <s v="Torino"/>
    <x v="3"/>
    <n v="1225"/>
    <n v="5"/>
    <s v="TO"/>
    <x v="2"/>
    <x v="0"/>
    <x v="1"/>
  </r>
  <r>
    <n v="467"/>
    <d v="2014-01-21T00:00:00"/>
    <x v="4"/>
    <s v="Sassari"/>
    <x v="3"/>
    <n v="1916"/>
    <n v="5"/>
    <s v="SS"/>
    <x v="3"/>
    <x v="2"/>
    <x v="4"/>
  </r>
  <r>
    <n v="468"/>
    <d v="2014-06-12T00:00:00"/>
    <x v="3"/>
    <s v="Verbano-Cusio-Ossola"/>
    <x v="3"/>
    <n v="1173"/>
    <n v="2"/>
    <s v="VB"/>
    <x v="2"/>
    <x v="0"/>
    <x v="2"/>
  </r>
  <r>
    <n v="469"/>
    <d v="2014-04-25T00:00:00"/>
    <x v="2"/>
    <s v="Roma"/>
    <x v="0"/>
    <n v="297"/>
    <n v="3"/>
    <s v="RM"/>
    <x v="12"/>
    <x v="1"/>
    <x v="0"/>
  </r>
  <r>
    <n v="470"/>
    <d v="2014-06-30T00:00:00"/>
    <x v="1"/>
    <s v="Viterbo"/>
    <x v="0"/>
    <n v="1244"/>
    <n v="5"/>
    <s v="VT"/>
    <x v="12"/>
    <x v="1"/>
    <x v="1"/>
  </r>
  <r>
    <n v="471"/>
    <d v="2014-02-06T00:00:00"/>
    <x v="1"/>
    <s v="Verbano-Cusio-Ossola"/>
    <x v="4"/>
    <n v="1099"/>
    <n v="4"/>
    <s v="VB"/>
    <x v="2"/>
    <x v="0"/>
    <x v="2"/>
  </r>
  <r>
    <n v="472"/>
    <d v="2014-05-20T00:00:00"/>
    <x v="4"/>
    <s v="Pordenone"/>
    <x v="4"/>
    <n v="1448"/>
    <n v="1"/>
    <s v="PN"/>
    <x v="4"/>
    <x v="0"/>
    <x v="1"/>
  </r>
  <r>
    <n v="473"/>
    <d v="2014-02-25T00:00:00"/>
    <x v="2"/>
    <s v="Ragusa"/>
    <x v="0"/>
    <n v="155"/>
    <n v="5"/>
    <s v="RG"/>
    <x v="9"/>
    <x v="2"/>
    <x v="0"/>
  </r>
  <r>
    <n v="474"/>
    <d v="2014-02-27T00:00:00"/>
    <x v="3"/>
    <s v="Verbano-Cusio-Ossola"/>
    <x v="3"/>
    <n v="214"/>
    <n v="2"/>
    <s v="VB"/>
    <x v="2"/>
    <x v="0"/>
    <x v="0"/>
  </r>
  <r>
    <n v="475"/>
    <d v="2014-06-12T00:00:00"/>
    <x v="2"/>
    <s v="Trento"/>
    <x v="1"/>
    <n v="1956"/>
    <n v="1"/>
    <s v="TN"/>
    <x v="11"/>
    <x v="0"/>
    <x v="4"/>
  </r>
  <r>
    <n v="476"/>
    <d v="2014-01-20T00:00:00"/>
    <x v="3"/>
    <s v="Torino"/>
    <x v="2"/>
    <n v="1938"/>
    <n v="3"/>
    <s v="TO"/>
    <x v="2"/>
    <x v="0"/>
    <x v="4"/>
  </r>
  <r>
    <n v="477"/>
    <d v="2014-05-04T00:00:00"/>
    <x v="2"/>
    <s v="Terni"/>
    <x v="4"/>
    <n v="336"/>
    <n v="5"/>
    <s v="TR"/>
    <x v="15"/>
    <x v="1"/>
    <x v="0"/>
  </r>
  <r>
    <n v="478"/>
    <d v="2014-01-01T00:00:00"/>
    <x v="0"/>
    <s v="Teramo"/>
    <x v="4"/>
    <n v="1467"/>
    <n v="1"/>
    <s v="TE"/>
    <x v="16"/>
    <x v="1"/>
    <x v="1"/>
  </r>
  <r>
    <n v="479"/>
    <d v="2014-06-04T00:00:00"/>
    <x v="5"/>
    <s v="Potenza"/>
    <x v="3"/>
    <n v="308"/>
    <n v="5"/>
    <s v="PZ"/>
    <x v="5"/>
    <x v="3"/>
    <x v="0"/>
  </r>
  <r>
    <n v="480"/>
    <d v="2014-05-27T00:00:00"/>
    <x v="2"/>
    <s v="Trieste"/>
    <x v="0"/>
    <n v="1581"/>
    <n v="3"/>
    <s v="TS"/>
    <x v="4"/>
    <x v="0"/>
    <x v="1"/>
  </r>
  <r>
    <n v="481"/>
    <d v="2014-03-15T00:00:00"/>
    <x v="1"/>
    <s v="Vicenza"/>
    <x v="4"/>
    <n v="539"/>
    <n v="5"/>
    <s v="VI"/>
    <x v="6"/>
    <x v="0"/>
    <x v="3"/>
  </r>
  <r>
    <n v="482"/>
    <d v="2014-04-28T00:00:00"/>
    <x v="3"/>
    <s v="Terni"/>
    <x v="4"/>
    <n v="1847"/>
    <n v="1"/>
    <s v="TR"/>
    <x v="15"/>
    <x v="1"/>
    <x v="4"/>
  </r>
  <r>
    <n v="483"/>
    <d v="2014-01-05T00:00:00"/>
    <x v="5"/>
    <s v="Ravenna"/>
    <x v="2"/>
    <n v="495"/>
    <n v="3"/>
    <s v="RA"/>
    <x v="0"/>
    <x v="0"/>
    <x v="3"/>
  </r>
  <r>
    <n v="484"/>
    <d v="2014-01-11T00:00:00"/>
    <x v="5"/>
    <s v="Siena"/>
    <x v="3"/>
    <n v="369"/>
    <n v="5"/>
    <s v="SI"/>
    <x v="1"/>
    <x v="1"/>
    <x v="0"/>
  </r>
  <r>
    <n v="485"/>
    <d v="2014-05-24T00:00:00"/>
    <x v="4"/>
    <s v="Verona"/>
    <x v="1"/>
    <n v="1963"/>
    <n v="3"/>
    <s v="VR"/>
    <x v="6"/>
    <x v="0"/>
    <x v="4"/>
  </r>
  <r>
    <n v="486"/>
    <d v="2014-05-28T00:00:00"/>
    <x v="3"/>
    <s v="Salerno"/>
    <x v="2"/>
    <n v="1334"/>
    <n v="3"/>
    <s v="SA"/>
    <x v="13"/>
    <x v="3"/>
    <x v="1"/>
  </r>
  <r>
    <n v="487"/>
    <d v="2014-03-02T00:00:00"/>
    <x v="3"/>
    <s v="Trieste"/>
    <x v="3"/>
    <n v="886"/>
    <n v="2"/>
    <s v="TS"/>
    <x v="4"/>
    <x v="0"/>
    <x v="2"/>
  </r>
  <r>
    <n v="488"/>
    <d v="2014-02-20T00:00:00"/>
    <x v="1"/>
    <s v="Trento"/>
    <x v="0"/>
    <n v="689"/>
    <n v="3"/>
    <s v="TN"/>
    <x v="11"/>
    <x v="0"/>
    <x v="3"/>
  </r>
  <r>
    <n v="489"/>
    <d v="2014-05-01T00:00:00"/>
    <x v="1"/>
    <s v="Treviso"/>
    <x v="2"/>
    <n v="1880"/>
    <n v="1"/>
    <s v="TV"/>
    <x v="6"/>
    <x v="0"/>
    <x v="4"/>
  </r>
  <r>
    <n v="490"/>
    <d v="2014-01-28T00:00:00"/>
    <x v="1"/>
    <s v="Prato"/>
    <x v="2"/>
    <n v="1357"/>
    <n v="4"/>
    <s v="PO"/>
    <x v="1"/>
    <x v="1"/>
    <x v="1"/>
  </r>
  <r>
    <n v="491"/>
    <d v="2014-02-17T00:00:00"/>
    <x v="2"/>
    <s v="Rieti"/>
    <x v="0"/>
    <n v="1007"/>
    <n v="5"/>
    <s v="RI"/>
    <x v="12"/>
    <x v="1"/>
    <x v="2"/>
  </r>
  <r>
    <n v="492"/>
    <d v="2014-02-14T00:00:00"/>
    <x v="2"/>
    <s v="Siracusa"/>
    <x v="2"/>
    <n v="1126"/>
    <n v="3"/>
    <s v="SR"/>
    <x v="9"/>
    <x v="2"/>
    <x v="2"/>
  </r>
  <r>
    <n v="493"/>
    <d v="2014-02-17T00:00:00"/>
    <x v="3"/>
    <s v="Rovigo"/>
    <x v="4"/>
    <n v="1779"/>
    <n v="1"/>
    <s v="RO"/>
    <x v="6"/>
    <x v="0"/>
    <x v="1"/>
  </r>
  <r>
    <n v="494"/>
    <d v="2014-02-28T00:00:00"/>
    <x v="3"/>
    <s v="Roma"/>
    <x v="4"/>
    <n v="668"/>
    <n v="1"/>
    <s v="RM"/>
    <x v="12"/>
    <x v="1"/>
    <x v="3"/>
  </r>
  <r>
    <n v="495"/>
    <d v="2014-02-02T00:00:00"/>
    <x v="2"/>
    <s v="Trapani"/>
    <x v="1"/>
    <n v="204"/>
    <n v="1"/>
    <s v="TP"/>
    <x v="9"/>
    <x v="2"/>
    <x v="0"/>
  </r>
  <r>
    <n v="496"/>
    <d v="2014-06-22T00:00:00"/>
    <x v="5"/>
    <s v="Potenza"/>
    <x v="2"/>
    <n v="1517"/>
    <n v="5"/>
    <s v="PZ"/>
    <x v="5"/>
    <x v="3"/>
    <x v="1"/>
  </r>
  <r>
    <n v="497"/>
    <d v="2014-04-12T00:00:00"/>
    <x v="5"/>
    <s v="Savona"/>
    <x v="1"/>
    <n v="840"/>
    <n v="1"/>
    <s v="SV"/>
    <x v="8"/>
    <x v="0"/>
    <x v="2"/>
  </r>
  <r>
    <n v="498"/>
    <d v="2014-05-03T00:00:00"/>
    <x v="1"/>
    <s v="Ragusa"/>
    <x v="1"/>
    <n v="1724"/>
    <n v="1"/>
    <s v="RG"/>
    <x v="9"/>
    <x v="2"/>
    <x v="1"/>
  </r>
  <r>
    <n v="499"/>
    <d v="2014-02-21T00:00:00"/>
    <x v="3"/>
    <s v="Vibo Valentia"/>
    <x v="1"/>
    <n v="951"/>
    <n v="3"/>
    <s v="VV"/>
    <x v="14"/>
    <x v="3"/>
    <x v="2"/>
  </r>
  <r>
    <n v="500"/>
    <d v="2014-03-20T00:00:00"/>
    <x v="4"/>
    <s v="Trapani"/>
    <x v="3"/>
    <n v="1892"/>
    <n v="4"/>
    <s v="TP"/>
    <x v="9"/>
    <x v="2"/>
    <x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60"/>
    <n v="3"/>
    <s v="PC"/>
    <s v="Emilia-Romagna"/>
    <s v="NORD"/>
    <s v="Fascia 1 (inferiore a 400 €)"/>
    <x v="0"/>
  </r>
  <r>
    <n v="1496"/>
    <n v="5"/>
    <s v="PT"/>
    <s v="Toscana"/>
    <s v="CENTRO"/>
    <s v="Fascia 4 (da 1200 €  a meno di 1500 €)"/>
    <x v="1"/>
  </r>
  <r>
    <n v="1342"/>
    <n v="4"/>
    <s v="VB"/>
    <s v="Piemonte"/>
    <s v="NORD"/>
    <s v="Fascia 4 (da 1200 €  a meno di 1500 €)"/>
    <x v="2"/>
  </r>
  <r>
    <n v="972"/>
    <n v="1"/>
    <s v="RA"/>
    <s v="Emilia-Romagna"/>
    <s v="NORD"/>
    <s v="Fascia 3 (da 800 €  a meno di 1200 €)"/>
    <x v="3"/>
  </r>
  <r>
    <n v="348"/>
    <n v="2"/>
    <s v="PI"/>
    <s v="Toscana"/>
    <s v="CENTRO"/>
    <s v="Fascia 1 (inferiore a 400 €)"/>
    <x v="4"/>
  </r>
  <r>
    <n v="31"/>
    <n v="1"/>
    <s v="VC"/>
    <s v="Piemonte"/>
    <s v="NORD"/>
    <s v="Fascia 1 (inferiore a 400 €)"/>
    <x v="3"/>
  </r>
  <r>
    <n v="1087"/>
    <n v="4"/>
    <s v="SS"/>
    <s v="Sardegna"/>
    <s v="ISOLE"/>
    <s v="Fascia 3 (da 800 €  a meno di 1200 €)"/>
    <x v="2"/>
  </r>
  <r>
    <n v="760"/>
    <n v="2"/>
    <s v="SS"/>
    <s v="Sardegna"/>
    <s v="ISOLE"/>
    <s v="Fascia 2 (da 400 €  a meno di 800 €)"/>
    <x v="4"/>
  </r>
  <r>
    <n v="10"/>
    <n v="5"/>
    <s v="PT"/>
    <s v="Toscana"/>
    <s v="CENTRO"/>
    <s v="Fascia 1 (inferiore a 400 €)"/>
    <x v="1"/>
  </r>
  <r>
    <n v="357"/>
    <n v="2"/>
    <s v="TS"/>
    <s v="Friuli-Venezia Giulia"/>
    <s v="NORD"/>
    <s v="Fascia 1 (inferiore a 400 €)"/>
    <x v="4"/>
  </r>
  <r>
    <n v="19"/>
    <n v="1"/>
    <s v="SS"/>
    <s v="Sardegna"/>
    <s v="ISOLE"/>
    <s v="Fascia 1 (inferiore a 400 €)"/>
    <x v="3"/>
  </r>
  <r>
    <n v="20"/>
    <n v="1"/>
    <s v="RN"/>
    <s v="Emilia-Romagna"/>
    <s v="NORD"/>
    <s v="Fascia 1 (inferiore a 400 €)"/>
    <x v="3"/>
  </r>
  <r>
    <n v="604"/>
    <n v="1"/>
    <s v="SI"/>
    <s v="Toscana"/>
    <s v="CENTRO"/>
    <s v="Fascia 2 (da 400 €  a meno di 800 €)"/>
    <x v="3"/>
  </r>
  <r>
    <n v="856"/>
    <n v="3"/>
    <s v="PZ"/>
    <s v="Basilicata"/>
    <s v="SUD"/>
    <s v="Fascia 3 (da 800 €  a meno di 1200 €)"/>
    <x v="0"/>
  </r>
  <r>
    <n v="833"/>
    <n v="3"/>
    <s v="RE"/>
    <s v="Emilia-Romagna"/>
    <s v="NORD"/>
    <s v="Fascia 3 (da 800 €  a meno di 1200 €)"/>
    <x v="0"/>
  </r>
  <r>
    <n v="1782"/>
    <n v="2"/>
    <s v="TV"/>
    <s v="Veneto"/>
    <s v="NORD"/>
    <s v="Fascia 4 (da 1200 €  a meno di 1500 €)"/>
    <x v="4"/>
  </r>
  <r>
    <n v="1428"/>
    <n v="5"/>
    <s v="PV"/>
    <s v="Lombardia"/>
    <s v="NORD"/>
    <s v="Fascia 4 (da 1200 €  a meno di 1500 €)"/>
    <x v="1"/>
  </r>
  <r>
    <n v="1677"/>
    <n v="5"/>
    <s v="SV"/>
    <s v="Liguria"/>
    <s v="NORD"/>
    <s v="Fascia 4 (da 1200 €  a meno di 1500 €)"/>
    <x v="1"/>
  </r>
  <r>
    <n v="1514"/>
    <n v="2"/>
    <s v="RN"/>
    <s v="Emilia-Romagna"/>
    <s v="NORD"/>
    <s v="Fascia 4 (da 1200 €  a meno di 1500 €)"/>
    <x v="4"/>
  </r>
  <r>
    <n v="459"/>
    <n v="3"/>
    <s v="VE"/>
    <s v="Veneto"/>
    <s v="NORD"/>
    <s v="Fascia 2 (da 400 €  a meno di 800 €)"/>
    <x v="0"/>
  </r>
  <r>
    <n v="344"/>
    <n v="2"/>
    <s v="VC"/>
    <s v="Piemonte"/>
    <s v="NORD"/>
    <s v="Fascia 1 (inferiore a 400 €)"/>
    <x v="4"/>
  </r>
  <r>
    <n v="10"/>
    <n v="4"/>
    <s v="VR"/>
    <s v="Veneto"/>
    <s v="NORD"/>
    <s v="Fascia 1 (inferiore a 400 €)"/>
    <x v="2"/>
  </r>
  <r>
    <n v="1582"/>
    <n v="3"/>
    <s v="RO"/>
    <s v="Veneto"/>
    <s v="NORD"/>
    <s v="Fascia 4 (da 1200 €  a meno di 1500 €)"/>
    <x v="0"/>
  </r>
  <r>
    <n v="1072"/>
    <n v="5"/>
    <s v="TP"/>
    <s v="Sicilia"/>
    <s v="ISOLE"/>
    <s v="Fascia 3 (da 800 €  a meno di 1200 €)"/>
    <x v="1"/>
  </r>
  <r>
    <n v="1793"/>
    <n v="5"/>
    <s v="SO"/>
    <s v="Lombardia"/>
    <s v="NORD"/>
    <s v="Fascia 4 (da 1200 €  a meno di 1500 €)"/>
    <x v="1"/>
  </r>
  <r>
    <n v="1039"/>
    <n v="1"/>
    <s v="RN"/>
    <s v="Emilia-Romagna"/>
    <s v="NORD"/>
    <s v="Fascia 3 (da 800 €  a meno di 1200 €)"/>
    <x v="3"/>
  </r>
  <r>
    <n v="1114"/>
    <n v="5"/>
    <s v="VI"/>
    <s v="Veneto"/>
    <s v="NORD"/>
    <s v="Fascia 3 (da 800 €  a meno di 1200 €)"/>
    <x v="1"/>
  </r>
  <r>
    <n v="643"/>
    <n v="1"/>
    <s v="PT"/>
    <s v="Toscana"/>
    <s v="CENTRO"/>
    <s v="Fascia 2 (da 400 €  a meno di 800 €)"/>
    <x v="3"/>
  </r>
  <r>
    <n v="328"/>
    <n v="4"/>
    <s v="RE"/>
    <s v="Emilia-Romagna"/>
    <s v="NORD"/>
    <s v="Fascia 1 (inferiore a 400 €)"/>
    <x v="2"/>
  </r>
  <r>
    <n v="95"/>
    <n v="3"/>
    <s v="PS"/>
    <s v="Marche"/>
    <s v="CENTRO"/>
    <s v="Fascia 1 (inferiore a 400 €)"/>
    <x v="0"/>
  </r>
  <r>
    <n v="270"/>
    <n v="5"/>
    <s v="TV"/>
    <s v="Veneto"/>
    <s v="NORD"/>
    <s v="Fascia 1 (inferiore a 400 €)"/>
    <x v="1"/>
  </r>
  <r>
    <n v="1640"/>
    <n v="5"/>
    <s v="SS"/>
    <s v="Sardegna"/>
    <s v="ISOLE"/>
    <s v="Fascia 4 (da 1200 €  a meno di 1500 €)"/>
    <x v="1"/>
  </r>
  <r>
    <n v="759"/>
    <n v="2"/>
    <s v="TN"/>
    <s v="Trentino-Alto Adige"/>
    <s v="NORD"/>
    <s v="Fascia 2 (da 400 €  a meno di 800 €)"/>
    <x v="4"/>
  </r>
  <r>
    <n v="1288"/>
    <n v="1"/>
    <s v="TP"/>
    <s v="Sicilia"/>
    <s v="ISOLE"/>
    <s v="Fascia 4 (da 1200 €  a meno di 1500 €)"/>
    <x v="3"/>
  </r>
  <r>
    <n v="1857"/>
    <n v="3"/>
    <s v="VT"/>
    <s v="Lazio"/>
    <s v="CENTRO"/>
    <s v="Fascia 5 (da 1500 € e oltre)"/>
    <x v="0"/>
  </r>
  <r>
    <n v="1558"/>
    <n v="3"/>
    <s v="TO"/>
    <s v="Piemonte"/>
    <s v="NORD"/>
    <s v="Fascia 4 (da 1200 €  a meno di 1500 €)"/>
    <x v="0"/>
  </r>
  <r>
    <n v="1879"/>
    <n v="3"/>
    <s v="PZ"/>
    <s v="Basilicata"/>
    <s v="SUD"/>
    <s v="Fascia 5 (da 1500 € e oltre)"/>
    <x v="0"/>
  </r>
  <r>
    <n v="155"/>
    <n v="1"/>
    <s v="SA"/>
    <s v="Campania"/>
    <s v="SUD"/>
    <s v="Fascia 1 (inferiore a 400 €)"/>
    <x v="3"/>
  </r>
  <r>
    <n v="1361"/>
    <n v="3"/>
    <s v="SS"/>
    <s v="Sardegna"/>
    <s v="ISOLE"/>
    <s v="Fascia 4 (da 1200 €  a meno di 1500 €)"/>
    <x v="0"/>
  </r>
  <r>
    <n v="735"/>
    <n v="5"/>
    <s v="VI"/>
    <s v="Veneto"/>
    <s v="NORD"/>
    <s v="Fascia 2 (da 400 €  a meno di 800 €)"/>
    <x v="1"/>
  </r>
  <r>
    <n v="1916"/>
    <n v="3"/>
    <s v="PI"/>
    <s v="Toscana"/>
    <s v="CENTRO"/>
    <s v="Fascia 5 (da 1500 € e oltre)"/>
    <x v="0"/>
  </r>
  <r>
    <n v="1747"/>
    <n v="5"/>
    <s v="VI"/>
    <s v="Veneto"/>
    <s v="NORD"/>
    <s v="Fascia 4 (da 1200 €  a meno di 1500 €)"/>
    <x v="1"/>
  </r>
  <r>
    <n v="1313"/>
    <n v="4"/>
    <s v="RG"/>
    <s v="Sicilia"/>
    <s v="ISOLE"/>
    <s v="Fascia 4 (da 1200 €  a meno di 1500 €)"/>
    <x v="2"/>
  </r>
  <r>
    <n v="1260"/>
    <n v="4"/>
    <s v="SV"/>
    <s v="Liguria"/>
    <s v="NORD"/>
    <s v="Fascia 4 (da 1200 €  a meno di 1500 €)"/>
    <x v="2"/>
  </r>
  <r>
    <n v="1484"/>
    <n v="2"/>
    <s v="RE"/>
    <s v="Emilia-Romagna"/>
    <s v="NORD"/>
    <s v="Fascia 4 (da 1200 €  a meno di 1500 €)"/>
    <x v="4"/>
  </r>
  <r>
    <n v="1887"/>
    <n v="5"/>
    <s v="PZ"/>
    <s v="Basilicata"/>
    <s v="SUD"/>
    <s v="Fascia 5 (da 1500 € e oltre)"/>
    <x v="1"/>
  </r>
  <r>
    <n v="1918"/>
    <n v="3"/>
    <s v="VV"/>
    <s v="Calabria"/>
    <s v="SUD"/>
    <s v="Fascia 5 (da 1500 € e oltre)"/>
    <x v="0"/>
  </r>
  <r>
    <n v="934"/>
    <n v="2"/>
    <s v="VB"/>
    <s v="Piemonte"/>
    <s v="NORD"/>
    <s v="Fascia 3 (da 800 €  a meno di 1200 €)"/>
    <x v="4"/>
  </r>
  <r>
    <n v="503"/>
    <n v="5"/>
    <s v="VE"/>
    <s v="Veneto"/>
    <s v="NORD"/>
    <s v="Fascia 2 (da 400 €  a meno di 800 €)"/>
    <x v="1"/>
  </r>
  <r>
    <n v="590"/>
    <n v="4"/>
    <s v="VT"/>
    <s v="Lazio"/>
    <s v="CENTRO"/>
    <s v="Fascia 2 (da 400 €  a meno di 800 €)"/>
    <x v="2"/>
  </r>
  <r>
    <n v="1297"/>
    <n v="1"/>
    <s v="SI"/>
    <s v="Toscana"/>
    <s v="CENTRO"/>
    <s v="Fascia 4 (da 1200 €  a meno di 1500 €)"/>
    <x v="3"/>
  </r>
  <r>
    <n v="67"/>
    <n v="2"/>
    <s v="TR"/>
    <s v="Umbria"/>
    <s v="CENTRO"/>
    <s v="Fascia 1 (inferiore a 400 €)"/>
    <x v="4"/>
  </r>
  <r>
    <n v="1152"/>
    <n v="4"/>
    <s v="PO"/>
    <s v="Toscana"/>
    <s v="CENTRO"/>
    <s v="Fascia 3 (da 800 €  a meno di 1200 €)"/>
    <x v="2"/>
  </r>
  <r>
    <n v="401"/>
    <n v="2"/>
    <s v="PV"/>
    <s v="Lombardia"/>
    <s v="NORD"/>
    <s v="Fascia 2 (da 400 €  a meno di 800 €)"/>
    <x v="4"/>
  </r>
  <r>
    <n v="596"/>
    <n v="3"/>
    <s v="RC"/>
    <s v="Calabria"/>
    <s v="SUD"/>
    <s v="Fascia 2 (da 400 €  a meno di 800 €)"/>
    <x v="0"/>
  </r>
  <r>
    <n v="1724"/>
    <n v="4"/>
    <s v="PO"/>
    <s v="Toscana"/>
    <s v="CENTRO"/>
    <s v="Fascia 4 (da 1200 €  a meno di 1500 €)"/>
    <x v="2"/>
  </r>
  <r>
    <n v="721"/>
    <n v="3"/>
    <s v="RN"/>
    <s v="Emilia-Romagna"/>
    <s v="NORD"/>
    <s v="Fascia 2 (da 400 €  a meno di 800 €)"/>
    <x v="0"/>
  </r>
  <r>
    <n v="939"/>
    <n v="3"/>
    <s v="PC"/>
    <s v="Emilia-Romagna"/>
    <s v="NORD"/>
    <s v="Fascia 3 (da 800 €  a meno di 1200 €)"/>
    <x v="0"/>
  </r>
  <r>
    <n v="443"/>
    <n v="5"/>
    <s v="VC"/>
    <s v="Piemonte"/>
    <s v="NORD"/>
    <s v="Fascia 2 (da 400 €  a meno di 800 €)"/>
    <x v="1"/>
  </r>
  <r>
    <n v="986"/>
    <n v="5"/>
    <s v="RC"/>
    <s v="Calabria"/>
    <s v="SUD"/>
    <s v="Fascia 3 (da 800 €  a meno di 1200 €)"/>
    <x v="1"/>
  </r>
  <r>
    <n v="90"/>
    <n v="1"/>
    <s v="RE"/>
    <s v="Emilia-Romagna"/>
    <s v="NORD"/>
    <s v="Fascia 1 (inferiore a 400 €)"/>
    <x v="3"/>
  </r>
  <r>
    <n v="32"/>
    <n v="5"/>
    <s v="VT"/>
    <s v="Lazio"/>
    <s v="CENTRO"/>
    <s v="Fascia 1 (inferiore a 400 €)"/>
    <x v="1"/>
  </r>
  <r>
    <n v="968"/>
    <n v="1"/>
    <s v="TV"/>
    <s v="Veneto"/>
    <s v="NORD"/>
    <s v="Fascia 3 (da 800 €  a meno di 1200 €)"/>
    <x v="3"/>
  </r>
  <r>
    <n v="772"/>
    <n v="2"/>
    <s v="SO"/>
    <s v="Lombardia"/>
    <s v="NORD"/>
    <s v="Fascia 2 (da 400 €  a meno di 800 €)"/>
    <x v="4"/>
  </r>
  <r>
    <n v="1838"/>
    <n v="3"/>
    <s v="TP"/>
    <s v="Sicilia"/>
    <s v="ISOLE"/>
    <s v="Fascia 5 (da 1500 € e oltre)"/>
    <x v="0"/>
  </r>
  <r>
    <n v="191"/>
    <n v="1"/>
    <s v="SO"/>
    <s v="Lombardia"/>
    <s v="NORD"/>
    <s v="Fascia 1 (inferiore a 400 €)"/>
    <x v="3"/>
  </r>
  <r>
    <n v="1334"/>
    <n v="1"/>
    <s v="VB"/>
    <s v="Piemonte"/>
    <s v="NORD"/>
    <s v="Fascia 4 (da 1200 €  a meno di 1500 €)"/>
    <x v="3"/>
  </r>
  <r>
    <n v="1707"/>
    <n v="4"/>
    <s v="TO"/>
    <s v="Piemonte"/>
    <s v="NORD"/>
    <s v="Fascia 4 (da 1200 €  a meno di 1500 €)"/>
    <x v="2"/>
  </r>
  <r>
    <n v="897"/>
    <n v="2"/>
    <s v="RN"/>
    <s v="Emilia-Romagna"/>
    <s v="NORD"/>
    <s v="Fascia 3 (da 800 €  a meno di 1200 €)"/>
    <x v="4"/>
  </r>
  <r>
    <n v="816"/>
    <n v="1"/>
    <s v="TE"/>
    <s v="Abruzzo"/>
    <s v="CENTRO"/>
    <s v="Fascia 3 (da 800 €  a meno di 1200 €)"/>
    <x v="3"/>
  </r>
  <r>
    <n v="1049"/>
    <n v="3"/>
    <s v="VV"/>
    <s v="Calabria"/>
    <s v="SUD"/>
    <s v="Fascia 3 (da 800 €  a meno di 1200 €)"/>
    <x v="0"/>
  </r>
  <r>
    <n v="1037"/>
    <n v="4"/>
    <s v="PG"/>
    <s v="Umbria"/>
    <s v="CENTRO"/>
    <s v="Fascia 3 (da 800 €  a meno di 1200 €)"/>
    <x v="2"/>
  </r>
  <r>
    <n v="1235"/>
    <n v="3"/>
    <s v="PN"/>
    <s v="Friuli-Venezia Giulia"/>
    <s v="NORD"/>
    <s v="Fascia 4 (da 1200 €  a meno di 1500 €)"/>
    <x v="0"/>
  </r>
  <r>
    <n v="294"/>
    <n v="3"/>
    <s v="UD"/>
    <s v="Friuli-Venezia Giulia"/>
    <s v="NORD"/>
    <s v="Fascia 1 (inferiore a 400 €)"/>
    <x v="0"/>
  </r>
  <r>
    <n v="785"/>
    <n v="4"/>
    <s v="VA"/>
    <s v="Lombardia"/>
    <s v="NORD"/>
    <s v="Fascia 2 (da 400 €  a meno di 800 €)"/>
    <x v="2"/>
  </r>
  <r>
    <n v="568"/>
    <n v="4"/>
    <s v="PS"/>
    <s v="Marche"/>
    <s v="CENTRO"/>
    <s v="Fascia 2 (da 400 €  a meno di 800 €)"/>
    <x v="2"/>
  </r>
  <r>
    <n v="1932"/>
    <n v="3"/>
    <s v="TO"/>
    <s v="Piemonte"/>
    <s v="NORD"/>
    <s v="Fascia 5 (da 1500 € e oltre)"/>
    <x v="0"/>
  </r>
  <r>
    <n v="1124"/>
    <n v="4"/>
    <s v="PT"/>
    <s v="Toscana"/>
    <s v="CENTRO"/>
    <s v="Fascia 3 (da 800 €  a meno di 1200 €)"/>
    <x v="2"/>
  </r>
  <r>
    <n v="920"/>
    <n v="1"/>
    <s v="SO"/>
    <s v="Lombardia"/>
    <s v="NORD"/>
    <s v="Fascia 3 (da 800 €  a meno di 1200 €)"/>
    <x v="3"/>
  </r>
  <r>
    <n v="44"/>
    <n v="1"/>
    <s v="PV"/>
    <s v="Lombardia"/>
    <s v="NORD"/>
    <s v="Fascia 1 (inferiore a 400 €)"/>
    <x v="3"/>
  </r>
  <r>
    <n v="1261"/>
    <n v="1"/>
    <s v="PC"/>
    <s v="Emilia-Romagna"/>
    <s v="NORD"/>
    <s v="Fascia 4 (da 1200 €  a meno di 1500 €)"/>
    <x v="3"/>
  </r>
  <r>
    <n v="1283"/>
    <n v="4"/>
    <s v="RE"/>
    <s v="Emilia-Romagna"/>
    <s v="NORD"/>
    <s v="Fascia 4 (da 1200 €  a meno di 1500 €)"/>
    <x v="2"/>
  </r>
  <r>
    <n v="311"/>
    <n v="2"/>
    <s v="RM"/>
    <s v="Lazio"/>
    <s v="CENTRO"/>
    <s v="Fascia 1 (inferiore a 400 €)"/>
    <x v="4"/>
  </r>
  <r>
    <n v="1164"/>
    <n v="5"/>
    <s v="SR"/>
    <s v="Sicilia"/>
    <s v="ISOLE"/>
    <s v="Fascia 3 (da 800 €  a meno di 1200 €)"/>
    <x v="1"/>
  </r>
  <r>
    <n v="1129"/>
    <n v="3"/>
    <s v="RC"/>
    <s v="Calabria"/>
    <s v="SUD"/>
    <s v="Fascia 3 (da 800 €  a meno di 1200 €)"/>
    <x v="0"/>
  </r>
  <r>
    <n v="1965"/>
    <n v="3"/>
    <s v="SV"/>
    <s v="Liguria"/>
    <s v="NORD"/>
    <s v="Fascia 5 (da 1500 € e oltre)"/>
    <x v="0"/>
  </r>
  <r>
    <n v="1812"/>
    <n v="3"/>
    <s v="VR"/>
    <s v="Veneto"/>
    <s v="NORD"/>
    <s v="Fascia 5 (da 1500 € e oltre)"/>
    <x v="0"/>
  </r>
  <r>
    <n v="1884"/>
    <n v="4"/>
    <s v="RE"/>
    <s v="Emilia-Romagna"/>
    <s v="NORD"/>
    <s v="Fascia 5 (da 1500 € e oltre)"/>
    <x v="2"/>
  </r>
  <r>
    <n v="1812"/>
    <n v="4"/>
    <s v="SA"/>
    <s v="Campania"/>
    <s v="SUD"/>
    <s v="Fascia 5 (da 1500 € e oltre)"/>
    <x v="2"/>
  </r>
  <r>
    <n v="76"/>
    <n v="3"/>
    <s v="PV"/>
    <s v="Lombardia"/>
    <s v="NORD"/>
    <s v="Fascia 1 (inferiore a 400 €)"/>
    <x v="0"/>
  </r>
  <r>
    <n v="1827"/>
    <n v="3"/>
    <s v="RI"/>
    <s v="Lazio"/>
    <s v="CENTRO"/>
    <s v="Fascia 5 (da 1500 € e oltre)"/>
    <x v="0"/>
  </r>
  <r>
    <n v="491"/>
    <n v="4"/>
    <s v="TV"/>
    <s v="Veneto"/>
    <s v="NORD"/>
    <s v="Fascia 2 (da 400 €  a meno di 800 €)"/>
    <x v="2"/>
  </r>
  <r>
    <n v="1965"/>
    <n v="4"/>
    <s v="VT"/>
    <s v="Lazio"/>
    <s v="CENTRO"/>
    <s v="Fascia 5 (da 1500 € e oltre)"/>
    <x v="2"/>
  </r>
  <r>
    <n v="862"/>
    <n v="5"/>
    <s v="VV"/>
    <s v="Calabria"/>
    <s v="SUD"/>
    <s v="Fascia 3 (da 800 €  a meno di 1200 €)"/>
    <x v="1"/>
  </r>
  <r>
    <n v="403"/>
    <n v="3"/>
    <s v="VR"/>
    <s v="Veneto"/>
    <s v="NORD"/>
    <s v="Fascia 2 (da 400 €  a meno di 800 €)"/>
    <x v="0"/>
  </r>
  <r>
    <n v="217"/>
    <n v="1"/>
    <s v="PC"/>
    <s v="Emilia-Romagna"/>
    <s v="NORD"/>
    <s v="Fascia 1 (inferiore a 400 €)"/>
    <x v="3"/>
  </r>
  <r>
    <n v="1450"/>
    <n v="4"/>
    <s v="RC"/>
    <s v="Calabria"/>
    <s v="SUD"/>
    <s v="Fascia 4 (da 1200 €  a meno di 1500 €)"/>
    <x v="2"/>
  </r>
  <r>
    <n v="549"/>
    <n v="3"/>
    <s v="PE"/>
    <s v="Abruzzo"/>
    <s v="CENTRO"/>
    <s v="Fascia 2 (da 400 €  a meno di 800 €)"/>
    <x v="0"/>
  </r>
  <r>
    <n v="1829"/>
    <n v="5"/>
    <s v="PI"/>
    <s v="Toscana"/>
    <s v="CENTRO"/>
    <s v="Fascia 5 (da 1500 € e oltre)"/>
    <x v="1"/>
  </r>
  <r>
    <n v="411"/>
    <n v="1"/>
    <s v="PT"/>
    <s v="Toscana"/>
    <s v="CENTRO"/>
    <s v="Fascia 2 (da 400 €  a meno di 800 €)"/>
    <x v="3"/>
  </r>
  <r>
    <n v="146"/>
    <n v="1"/>
    <s v="TR"/>
    <s v="Umbria"/>
    <s v="CENTRO"/>
    <s v="Fascia 1 (inferiore a 400 €)"/>
    <x v="3"/>
  </r>
  <r>
    <n v="1890"/>
    <n v="2"/>
    <s v="SA"/>
    <s v="Campania"/>
    <s v="SUD"/>
    <s v="Fascia 5 (da 1500 € e oltre)"/>
    <x v="4"/>
  </r>
  <r>
    <n v="826"/>
    <n v="5"/>
    <s v="RA"/>
    <s v="Emilia-Romagna"/>
    <s v="NORD"/>
    <s v="Fascia 3 (da 800 €  a meno di 1200 €)"/>
    <x v="1"/>
  </r>
  <r>
    <n v="1693"/>
    <n v="1"/>
    <s v="PN"/>
    <s v="Friuli-Venezia Giulia"/>
    <s v="NORD"/>
    <s v="Fascia 4 (da 1200 €  a meno di 1500 €)"/>
    <x v="3"/>
  </r>
  <r>
    <n v="1710"/>
    <n v="2"/>
    <s v="PO"/>
    <s v="Toscana"/>
    <s v="CENTRO"/>
    <s v="Fascia 4 (da 1200 €  a meno di 1500 €)"/>
    <x v="4"/>
  </r>
  <r>
    <n v="1921"/>
    <n v="5"/>
    <s v="PE"/>
    <s v="Abruzzo"/>
    <s v="CENTRO"/>
    <s v="Fascia 5 (da 1500 € e oltre)"/>
    <x v="1"/>
  </r>
  <r>
    <n v="1427"/>
    <n v="4"/>
    <s v="RA"/>
    <s v="Emilia-Romagna"/>
    <s v="NORD"/>
    <s v="Fascia 4 (da 1200 €  a meno di 1500 €)"/>
    <x v="2"/>
  </r>
  <r>
    <n v="1205"/>
    <n v="5"/>
    <s v="VT"/>
    <s v="Lazio"/>
    <s v="CENTRO"/>
    <s v="Fascia 4 (da 1200 €  a meno di 1500 €)"/>
    <x v="1"/>
  </r>
  <r>
    <n v="1697"/>
    <n v="1"/>
    <s v="PO"/>
    <s v="Toscana"/>
    <s v="CENTRO"/>
    <s v="Fascia 4 (da 1200 €  a meno di 1500 €)"/>
    <x v="3"/>
  </r>
  <r>
    <n v="1576"/>
    <n v="5"/>
    <s v="VR"/>
    <s v="Veneto"/>
    <s v="NORD"/>
    <s v="Fascia 4 (da 1200 €  a meno di 1500 €)"/>
    <x v="1"/>
  </r>
  <r>
    <n v="1520"/>
    <n v="5"/>
    <s v="RN"/>
    <s v="Emilia-Romagna"/>
    <s v="NORD"/>
    <s v="Fascia 4 (da 1200 €  a meno di 1500 €)"/>
    <x v="1"/>
  </r>
  <r>
    <n v="115"/>
    <n v="1"/>
    <s v="TR"/>
    <s v="Umbria"/>
    <s v="CENTRO"/>
    <s v="Fascia 1 (inferiore a 400 €)"/>
    <x v="3"/>
  </r>
  <r>
    <n v="898"/>
    <n v="2"/>
    <s v="TP"/>
    <s v="Sicilia"/>
    <s v="ISOLE"/>
    <s v="Fascia 3 (da 800 €  a meno di 1200 €)"/>
    <x v="4"/>
  </r>
  <r>
    <n v="1505"/>
    <n v="2"/>
    <s v="TR"/>
    <s v="Umbria"/>
    <s v="CENTRO"/>
    <s v="Fascia 4 (da 1200 €  a meno di 1500 €)"/>
    <x v="4"/>
  </r>
  <r>
    <n v="977"/>
    <n v="5"/>
    <s v="TS"/>
    <s v="Friuli-Venezia Giulia"/>
    <s v="NORD"/>
    <s v="Fascia 3 (da 800 €  a meno di 1200 €)"/>
    <x v="1"/>
  </r>
  <r>
    <n v="724"/>
    <n v="1"/>
    <s v="RI"/>
    <s v="Lazio"/>
    <s v="CENTRO"/>
    <s v="Fascia 2 (da 400 €  a meno di 800 €)"/>
    <x v="3"/>
  </r>
  <r>
    <n v="760"/>
    <n v="5"/>
    <s v="PT"/>
    <s v="Toscana"/>
    <s v="CENTRO"/>
    <s v="Fascia 2 (da 400 €  a meno di 800 €)"/>
    <x v="1"/>
  </r>
  <r>
    <n v="403"/>
    <n v="4"/>
    <s v="PV"/>
    <s v="Lombardia"/>
    <s v="NORD"/>
    <s v="Fascia 2 (da 400 €  a meno di 800 €)"/>
    <x v="2"/>
  </r>
  <r>
    <n v="805"/>
    <n v="1"/>
    <s v="SA"/>
    <s v="Campania"/>
    <s v="SUD"/>
    <s v="Fascia 3 (da 800 €  a meno di 1200 €)"/>
    <x v="3"/>
  </r>
  <r>
    <n v="1908"/>
    <n v="5"/>
    <s v="SI"/>
    <s v="Toscana"/>
    <s v="CENTRO"/>
    <s v="Fascia 5 (da 1500 € e oltre)"/>
    <x v="1"/>
  </r>
  <r>
    <n v="913"/>
    <n v="3"/>
    <s v="SA"/>
    <s v="Campania"/>
    <s v="SUD"/>
    <s v="Fascia 3 (da 800 €  a meno di 1200 €)"/>
    <x v="0"/>
  </r>
  <r>
    <n v="1977"/>
    <n v="2"/>
    <s v="VC"/>
    <s v="Piemonte"/>
    <s v="NORD"/>
    <s v="Fascia 5 (da 1500 € e oltre)"/>
    <x v="4"/>
  </r>
  <r>
    <n v="1018"/>
    <n v="2"/>
    <s v="RN"/>
    <s v="Emilia-Romagna"/>
    <s v="NORD"/>
    <s v="Fascia 3 (da 800 €  a meno di 1200 €)"/>
    <x v="4"/>
  </r>
  <r>
    <n v="1658"/>
    <n v="2"/>
    <s v="VE"/>
    <s v="Veneto"/>
    <s v="NORD"/>
    <s v="Fascia 4 (da 1200 €  a meno di 1500 €)"/>
    <x v="4"/>
  </r>
  <r>
    <n v="833"/>
    <n v="5"/>
    <s v="PO"/>
    <s v="Toscana"/>
    <s v="CENTRO"/>
    <s v="Fascia 3 (da 800 €  a meno di 1200 €)"/>
    <x v="1"/>
  </r>
  <r>
    <n v="718"/>
    <n v="5"/>
    <s v="VI"/>
    <s v="Veneto"/>
    <s v="NORD"/>
    <s v="Fascia 2 (da 400 €  a meno di 800 €)"/>
    <x v="1"/>
  </r>
  <r>
    <n v="515"/>
    <n v="3"/>
    <s v="VB"/>
    <s v="Piemonte"/>
    <s v="NORD"/>
    <s v="Fascia 2 (da 400 €  a meno di 800 €)"/>
    <x v="0"/>
  </r>
  <r>
    <n v="259"/>
    <n v="3"/>
    <s v="VT"/>
    <s v="Lazio"/>
    <s v="CENTRO"/>
    <s v="Fascia 1 (inferiore a 400 €)"/>
    <x v="0"/>
  </r>
  <r>
    <n v="660"/>
    <n v="4"/>
    <s v="PO"/>
    <s v="Toscana"/>
    <s v="CENTRO"/>
    <s v="Fascia 2 (da 400 €  a meno di 800 €)"/>
    <x v="2"/>
  </r>
  <r>
    <n v="31"/>
    <n v="2"/>
    <s v="UD"/>
    <s v="Friuli-Venezia Giulia"/>
    <s v="NORD"/>
    <s v="Fascia 1 (inferiore a 400 €)"/>
    <x v="4"/>
  </r>
  <r>
    <n v="1889"/>
    <n v="4"/>
    <s v="VE"/>
    <s v="Veneto"/>
    <s v="NORD"/>
    <s v="Fascia 5 (da 1500 € e oltre)"/>
    <x v="2"/>
  </r>
  <r>
    <n v="1163"/>
    <n v="1"/>
    <s v="RM"/>
    <s v="Lazio"/>
    <s v="CENTRO"/>
    <s v="Fascia 3 (da 800 €  a meno di 1200 €)"/>
    <x v="3"/>
  </r>
  <r>
    <n v="1896"/>
    <n v="1"/>
    <s v="RN"/>
    <s v="Emilia-Romagna"/>
    <s v="NORD"/>
    <s v="Fascia 5 (da 1500 € e oltre)"/>
    <x v="3"/>
  </r>
  <r>
    <n v="175"/>
    <n v="1"/>
    <s v="VT"/>
    <s v="Lazio"/>
    <s v="CENTRO"/>
    <s v="Fascia 1 (inferiore a 400 €)"/>
    <x v="3"/>
  </r>
  <r>
    <n v="806"/>
    <n v="5"/>
    <s v="UD"/>
    <s v="Friuli-Venezia Giulia"/>
    <s v="NORD"/>
    <s v="Fascia 3 (da 800 €  a meno di 1200 €)"/>
    <x v="1"/>
  </r>
  <r>
    <n v="992"/>
    <n v="3"/>
    <s v="PG"/>
    <s v="Umbria"/>
    <s v="CENTRO"/>
    <s v="Fascia 3 (da 800 €  a meno di 1200 €)"/>
    <x v="0"/>
  </r>
  <r>
    <n v="885"/>
    <n v="2"/>
    <s v="VR"/>
    <s v="Veneto"/>
    <s v="NORD"/>
    <s v="Fascia 3 (da 800 €  a meno di 1200 €)"/>
    <x v="4"/>
  </r>
  <r>
    <n v="502"/>
    <n v="2"/>
    <s v="TA"/>
    <s v="Puglia"/>
    <s v="SUD"/>
    <s v="Fascia 2 (da 400 €  a meno di 800 €)"/>
    <x v="4"/>
  </r>
  <r>
    <n v="71"/>
    <n v="3"/>
    <s v="SA"/>
    <s v="Campania"/>
    <s v="SUD"/>
    <s v="Fascia 1 (inferiore a 400 €)"/>
    <x v="0"/>
  </r>
  <r>
    <n v="411"/>
    <n v="4"/>
    <s v="SO"/>
    <s v="Lombardia"/>
    <s v="NORD"/>
    <s v="Fascia 2 (da 400 €  a meno di 800 €)"/>
    <x v="2"/>
  </r>
  <r>
    <n v="1343"/>
    <n v="2"/>
    <s v="SS"/>
    <s v="Sardegna"/>
    <s v="ISOLE"/>
    <s v="Fascia 4 (da 1200 €  a meno di 1500 €)"/>
    <x v="4"/>
  </r>
  <r>
    <n v="1052"/>
    <n v="4"/>
    <s v="TE"/>
    <s v="Abruzzo"/>
    <s v="CENTRO"/>
    <s v="Fascia 3 (da 800 €  a meno di 1200 €)"/>
    <x v="2"/>
  </r>
  <r>
    <n v="993"/>
    <n v="4"/>
    <s v="VI"/>
    <s v="Veneto"/>
    <s v="NORD"/>
    <s v="Fascia 3 (da 800 €  a meno di 1200 €)"/>
    <x v="2"/>
  </r>
  <r>
    <n v="1404"/>
    <n v="3"/>
    <s v="VR"/>
    <s v="Veneto"/>
    <s v="NORD"/>
    <s v="Fascia 4 (da 1200 €  a meno di 1500 €)"/>
    <x v="0"/>
  </r>
  <r>
    <n v="436"/>
    <n v="1"/>
    <s v="RM"/>
    <s v="Lazio"/>
    <s v="CENTRO"/>
    <s v="Fascia 2 (da 400 €  a meno di 800 €)"/>
    <x v="3"/>
  </r>
  <r>
    <n v="771"/>
    <n v="2"/>
    <s v="TS"/>
    <s v="Friuli-Venezia Giulia"/>
    <s v="NORD"/>
    <s v="Fascia 2 (da 400 €  a meno di 800 €)"/>
    <x v="4"/>
  </r>
  <r>
    <n v="503"/>
    <n v="5"/>
    <s v="PN"/>
    <s v="Friuli-Venezia Giulia"/>
    <s v="NORD"/>
    <s v="Fascia 2 (da 400 €  a meno di 800 €)"/>
    <x v="1"/>
  </r>
  <r>
    <n v="1906"/>
    <n v="1"/>
    <s v="RE"/>
    <s v="Emilia-Romagna"/>
    <s v="NORD"/>
    <s v="Fascia 5 (da 1500 € e oltre)"/>
    <x v="3"/>
  </r>
  <r>
    <n v="1213"/>
    <n v="3"/>
    <s v="TP"/>
    <s v="Sicilia"/>
    <s v="ISOLE"/>
    <s v="Fascia 4 (da 1200 €  a meno di 1500 €)"/>
    <x v="0"/>
  </r>
  <r>
    <n v="1215"/>
    <n v="2"/>
    <s v="SI"/>
    <s v="Toscana"/>
    <s v="CENTRO"/>
    <s v="Fascia 4 (da 1200 €  a meno di 1500 €)"/>
    <x v="4"/>
  </r>
  <r>
    <n v="1186"/>
    <n v="1"/>
    <s v="VR"/>
    <s v="Veneto"/>
    <s v="NORD"/>
    <s v="Fascia 3 (da 800 €  a meno di 1200 €)"/>
    <x v="3"/>
  </r>
  <r>
    <n v="1616"/>
    <n v="2"/>
    <s v="RG"/>
    <s v="Sicilia"/>
    <s v="ISOLE"/>
    <s v="Fascia 4 (da 1200 €  a meno di 1500 €)"/>
    <x v="4"/>
  </r>
  <r>
    <n v="1614"/>
    <n v="3"/>
    <s v="SO"/>
    <s v="Lombardia"/>
    <s v="NORD"/>
    <s v="Fascia 4 (da 1200 €  a meno di 1500 €)"/>
    <x v="0"/>
  </r>
  <r>
    <n v="744"/>
    <n v="5"/>
    <s v="SV"/>
    <s v="Liguria"/>
    <s v="NORD"/>
    <s v="Fascia 2 (da 400 €  a meno di 800 €)"/>
    <x v="1"/>
  </r>
  <r>
    <n v="1277"/>
    <n v="1"/>
    <s v="VA"/>
    <s v="Lombardia"/>
    <s v="NORD"/>
    <s v="Fascia 4 (da 1200 €  a meno di 1500 €)"/>
    <x v="3"/>
  </r>
  <r>
    <n v="1520"/>
    <n v="3"/>
    <s v="RG"/>
    <s v="Sicilia"/>
    <s v="ISOLE"/>
    <s v="Fascia 4 (da 1200 €  a meno di 1500 €)"/>
    <x v="0"/>
  </r>
  <r>
    <n v="254"/>
    <n v="2"/>
    <s v="TV"/>
    <s v="Veneto"/>
    <s v="NORD"/>
    <s v="Fascia 1 (inferiore a 400 €)"/>
    <x v="4"/>
  </r>
  <r>
    <n v="253"/>
    <n v="3"/>
    <s v="SA"/>
    <s v="Campania"/>
    <s v="SUD"/>
    <s v="Fascia 1 (inferiore a 400 €)"/>
    <x v="0"/>
  </r>
  <r>
    <n v="1802"/>
    <n v="3"/>
    <s v="PT"/>
    <s v="Toscana"/>
    <s v="CENTRO"/>
    <s v="Fascia 5 (da 1500 € e oltre)"/>
    <x v="0"/>
  </r>
  <r>
    <n v="580"/>
    <n v="5"/>
    <s v="VC"/>
    <s v="Piemonte"/>
    <s v="NORD"/>
    <s v="Fascia 2 (da 400 €  a meno di 800 €)"/>
    <x v="1"/>
  </r>
  <r>
    <n v="938"/>
    <n v="5"/>
    <s v="PN"/>
    <s v="Friuli-Venezia Giulia"/>
    <s v="NORD"/>
    <s v="Fascia 3 (da 800 €  a meno di 1200 €)"/>
    <x v="1"/>
  </r>
  <r>
    <n v="1390"/>
    <n v="4"/>
    <s v="PC"/>
    <s v="Emilia-Romagna"/>
    <s v="NORD"/>
    <s v="Fascia 4 (da 1200 €  a meno di 1500 €)"/>
    <x v="2"/>
  </r>
  <r>
    <n v="1315"/>
    <n v="2"/>
    <s v="RC"/>
    <s v="Calabria"/>
    <s v="SUD"/>
    <s v="Fascia 4 (da 1200 €  a meno di 1500 €)"/>
    <x v="4"/>
  </r>
  <r>
    <n v="1670"/>
    <n v="3"/>
    <s v="SV"/>
    <s v="Liguria"/>
    <s v="NORD"/>
    <s v="Fascia 4 (da 1200 €  a meno di 1500 €)"/>
    <x v="0"/>
  </r>
  <r>
    <n v="1691"/>
    <n v="3"/>
    <s v="VA"/>
    <s v="Lombardia"/>
    <s v="NORD"/>
    <s v="Fascia 4 (da 1200 €  a meno di 1500 €)"/>
    <x v="0"/>
  </r>
  <r>
    <n v="1313"/>
    <n v="3"/>
    <s v="RN"/>
    <s v="Emilia-Romagna"/>
    <s v="NORD"/>
    <s v="Fascia 4 (da 1200 €  a meno di 1500 €)"/>
    <x v="0"/>
  </r>
  <r>
    <n v="789"/>
    <n v="4"/>
    <s v="PN"/>
    <s v="Friuli-Venezia Giulia"/>
    <s v="NORD"/>
    <s v="Fascia 2 (da 400 €  a meno di 800 €)"/>
    <x v="2"/>
  </r>
  <r>
    <n v="135"/>
    <n v="5"/>
    <s v="TE"/>
    <s v="Abruzzo"/>
    <s v="CENTRO"/>
    <s v="Fascia 1 (inferiore a 400 €)"/>
    <x v="1"/>
  </r>
  <r>
    <n v="1583"/>
    <n v="5"/>
    <s v="SR"/>
    <s v="Sicilia"/>
    <s v="ISOLE"/>
    <s v="Fascia 4 (da 1200 €  a meno di 1500 €)"/>
    <x v="1"/>
  </r>
  <r>
    <n v="1857"/>
    <n v="1"/>
    <s v="VA"/>
    <s v="Lombardia"/>
    <s v="NORD"/>
    <s v="Fascia 5 (da 1500 € e oltre)"/>
    <x v="3"/>
  </r>
  <r>
    <n v="1655"/>
    <n v="3"/>
    <s v="TS"/>
    <s v="Friuli-Venezia Giulia"/>
    <s v="NORD"/>
    <s v="Fascia 4 (da 1200 €  a meno di 1500 €)"/>
    <x v="0"/>
  </r>
  <r>
    <n v="727"/>
    <n v="3"/>
    <s v="VR"/>
    <s v="Veneto"/>
    <s v="NORD"/>
    <s v="Fascia 2 (da 400 €  a meno di 800 €)"/>
    <x v="0"/>
  </r>
  <r>
    <n v="1637"/>
    <n v="3"/>
    <s v="PS"/>
    <s v="Marche"/>
    <s v="CENTRO"/>
    <s v="Fascia 4 (da 1200 €  a meno di 1500 €)"/>
    <x v="0"/>
  </r>
  <r>
    <n v="456"/>
    <n v="5"/>
    <s v="PC"/>
    <s v="Emilia-Romagna"/>
    <s v="NORD"/>
    <s v="Fascia 2 (da 400 €  a meno di 800 €)"/>
    <x v="1"/>
  </r>
  <r>
    <n v="1109"/>
    <n v="5"/>
    <s v="TV"/>
    <s v="Veneto"/>
    <s v="NORD"/>
    <s v="Fascia 3 (da 800 €  a meno di 1200 €)"/>
    <x v="1"/>
  </r>
  <r>
    <n v="1593"/>
    <n v="4"/>
    <s v="PO"/>
    <s v="Toscana"/>
    <s v="CENTRO"/>
    <s v="Fascia 4 (da 1200 €  a meno di 1500 €)"/>
    <x v="2"/>
  </r>
  <r>
    <n v="686"/>
    <n v="1"/>
    <s v="RO"/>
    <s v="Veneto"/>
    <s v="NORD"/>
    <s v="Fascia 2 (da 400 €  a meno di 800 €)"/>
    <x v="3"/>
  </r>
  <r>
    <n v="155"/>
    <n v="4"/>
    <s v="SI"/>
    <s v="Toscana"/>
    <s v="CENTRO"/>
    <s v="Fascia 1 (inferiore a 400 €)"/>
    <x v="2"/>
  </r>
  <r>
    <n v="686"/>
    <n v="2"/>
    <s v="SR"/>
    <s v="Sicilia"/>
    <s v="ISOLE"/>
    <s v="Fascia 2 (da 400 €  a meno di 800 €)"/>
    <x v="4"/>
  </r>
  <r>
    <n v="450"/>
    <n v="1"/>
    <s v="PZ"/>
    <s v="Basilicata"/>
    <s v="SUD"/>
    <s v="Fascia 2 (da 400 €  a meno di 800 €)"/>
    <x v="3"/>
  </r>
  <r>
    <n v="478"/>
    <n v="4"/>
    <s v="TO"/>
    <s v="Piemonte"/>
    <s v="NORD"/>
    <s v="Fascia 2 (da 400 €  a meno di 800 €)"/>
    <x v="2"/>
  </r>
  <r>
    <n v="939"/>
    <n v="5"/>
    <s v="SS"/>
    <s v="Sardegna"/>
    <s v="ISOLE"/>
    <s v="Fascia 3 (da 800 €  a meno di 1200 €)"/>
    <x v="1"/>
  </r>
  <r>
    <n v="1608"/>
    <n v="2"/>
    <s v="RC"/>
    <s v="Calabria"/>
    <s v="SUD"/>
    <s v="Fascia 4 (da 1200 €  a meno di 1500 €)"/>
    <x v="4"/>
  </r>
  <r>
    <n v="1791"/>
    <n v="2"/>
    <s v="VA"/>
    <s v="Lombardia"/>
    <s v="NORD"/>
    <s v="Fascia 4 (da 1200 €  a meno di 1500 €)"/>
    <x v="4"/>
  </r>
  <r>
    <n v="371"/>
    <n v="2"/>
    <s v="VC"/>
    <s v="Piemonte"/>
    <s v="NORD"/>
    <s v="Fascia 1 (inferiore a 400 €)"/>
    <x v="4"/>
  </r>
  <r>
    <n v="1407"/>
    <n v="1"/>
    <s v="RC"/>
    <s v="Calabria"/>
    <s v="SUD"/>
    <s v="Fascia 4 (da 1200 €  a meno di 1500 €)"/>
    <x v="3"/>
  </r>
  <r>
    <n v="1909"/>
    <n v="4"/>
    <s v="VC"/>
    <s v="Piemonte"/>
    <s v="NORD"/>
    <s v="Fascia 5 (da 1500 € e oltre)"/>
    <x v="2"/>
  </r>
  <r>
    <n v="1715"/>
    <n v="2"/>
    <s v="PG"/>
    <s v="Umbria"/>
    <s v="CENTRO"/>
    <s v="Fascia 4 (da 1200 €  a meno di 1500 €)"/>
    <x v="4"/>
  </r>
  <r>
    <n v="1145"/>
    <n v="2"/>
    <s v="VV"/>
    <s v="Calabria"/>
    <s v="SUD"/>
    <s v="Fascia 3 (da 800 €  a meno di 1200 €)"/>
    <x v="4"/>
  </r>
  <r>
    <n v="925"/>
    <n v="3"/>
    <s v="PZ"/>
    <s v="Basilicata"/>
    <s v="SUD"/>
    <s v="Fascia 3 (da 800 €  a meno di 1200 €)"/>
    <x v="0"/>
  </r>
  <r>
    <n v="547"/>
    <n v="5"/>
    <s v="VB"/>
    <s v="Piemonte"/>
    <s v="NORD"/>
    <s v="Fascia 2 (da 400 €  a meno di 800 €)"/>
    <x v="1"/>
  </r>
  <r>
    <n v="1961"/>
    <n v="5"/>
    <s v="TR"/>
    <s v="Umbria"/>
    <s v="CENTRO"/>
    <s v="Fascia 5 (da 1500 € e oltre)"/>
    <x v="1"/>
  </r>
  <r>
    <n v="184"/>
    <n v="5"/>
    <s v="TS"/>
    <s v="Friuli-Venezia Giulia"/>
    <s v="NORD"/>
    <s v="Fascia 1 (inferiore a 400 €)"/>
    <x v="1"/>
  </r>
  <r>
    <n v="163"/>
    <n v="1"/>
    <s v="RG"/>
    <s v="Sicilia"/>
    <s v="ISOLE"/>
    <s v="Fascia 1 (inferiore a 400 €)"/>
    <x v="3"/>
  </r>
  <r>
    <n v="484"/>
    <n v="4"/>
    <s v="RI"/>
    <s v="Lazio"/>
    <s v="CENTRO"/>
    <s v="Fascia 2 (da 400 €  a meno di 800 €)"/>
    <x v="2"/>
  </r>
  <r>
    <n v="792"/>
    <n v="2"/>
    <s v="PE"/>
    <s v="Abruzzo"/>
    <s v="CENTRO"/>
    <s v="Fascia 2 (da 400 €  a meno di 800 €)"/>
    <x v="4"/>
  </r>
  <r>
    <n v="24"/>
    <n v="5"/>
    <s v="SV"/>
    <s v="Liguria"/>
    <s v="NORD"/>
    <s v="Fascia 1 (inferiore a 400 €)"/>
    <x v="1"/>
  </r>
  <r>
    <n v="705"/>
    <n v="3"/>
    <s v="VB"/>
    <s v="Piemonte"/>
    <s v="NORD"/>
    <s v="Fascia 2 (da 400 €  a meno di 800 €)"/>
    <x v="0"/>
  </r>
  <r>
    <n v="1288"/>
    <n v="1"/>
    <s v="SO"/>
    <s v="Lombardia"/>
    <s v="NORD"/>
    <s v="Fascia 4 (da 1200 €  a meno di 1500 €)"/>
    <x v="3"/>
  </r>
  <r>
    <n v="956"/>
    <n v="2"/>
    <s v="RE"/>
    <s v="Emilia-Romagna"/>
    <s v="NORD"/>
    <s v="Fascia 3 (da 800 €  a meno di 1200 €)"/>
    <x v="4"/>
  </r>
  <r>
    <n v="1770"/>
    <n v="4"/>
    <s v="VE"/>
    <s v="Veneto"/>
    <s v="NORD"/>
    <s v="Fascia 4 (da 1200 €  a meno di 1500 €)"/>
    <x v="2"/>
  </r>
  <r>
    <n v="1449"/>
    <n v="4"/>
    <s v="SV"/>
    <s v="Liguria"/>
    <s v="NORD"/>
    <s v="Fascia 4 (da 1200 €  a meno di 1500 €)"/>
    <x v="2"/>
  </r>
  <r>
    <n v="1300"/>
    <n v="1"/>
    <s v="VR"/>
    <s v="Veneto"/>
    <s v="NORD"/>
    <s v="Fascia 4 (da 1200 €  a meno di 1500 €)"/>
    <x v="3"/>
  </r>
  <r>
    <n v="1909"/>
    <n v="1"/>
    <s v="PI"/>
    <s v="Toscana"/>
    <s v="CENTRO"/>
    <s v="Fascia 5 (da 1500 € e oltre)"/>
    <x v="3"/>
  </r>
  <r>
    <n v="1006"/>
    <n v="3"/>
    <s v="SV"/>
    <s v="Liguria"/>
    <s v="NORD"/>
    <s v="Fascia 3 (da 800 €  a meno di 1200 €)"/>
    <x v="0"/>
  </r>
  <r>
    <n v="715"/>
    <n v="3"/>
    <s v="TN"/>
    <s v="Trentino-Alto Adige"/>
    <s v="NORD"/>
    <s v="Fascia 2 (da 400 €  a meno di 800 €)"/>
    <x v="0"/>
  </r>
  <r>
    <n v="296"/>
    <n v="2"/>
    <s v="TP"/>
    <s v="Sicilia"/>
    <s v="ISOLE"/>
    <s v="Fascia 1 (inferiore a 400 €)"/>
    <x v="4"/>
  </r>
  <r>
    <n v="1079"/>
    <n v="2"/>
    <s v="RN"/>
    <s v="Emilia-Romagna"/>
    <s v="NORD"/>
    <s v="Fascia 3 (da 800 €  a meno di 1200 €)"/>
    <x v="4"/>
  </r>
  <r>
    <n v="222"/>
    <n v="5"/>
    <s v="RI"/>
    <s v="Lazio"/>
    <s v="CENTRO"/>
    <s v="Fascia 1 (inferiore a 400 €)"/>
    <x v="1"/>
  </r>
  <r>
    <n v="1433"/>
    <n v="5"/>
    <s v="TV"/>
    <s v="Veneto"/>
    <s v="NORD"/>
    <s v="Fascia 4 (da 1200 €  a meno di 1500 €)"/>
    <x v="1"/>
  </r>
  <r>
    <n v="1052"/>
    <n v="3"/>
    <s v="VI"/>
    <s v="Veneto"/>
    <s v="NORD"/>
    <s v="Fascia 3 (da 800 €  a meno di 1200 €)"/>
    <x v="0"/>
  </r>
  <r>
    <n v="1917"/>
    <n v="3"/>
    <s v="PI"/>
    <s v="Toscana"/>
    <s v="CENTRO"/>
    <s v="Fascia 5 (da 1500 € e oltre)"/>
    <x v="0"/>
  </r>
  <r>
    <n v="1973"/>
    <n v="1"/>
    <s v="TR"/>
    <s v="Umbria"/>
    <s v="CENTRO"/>
    <s v="Fascia 5 (da 1500 € e oltre)"/>
    <x v="3"/>
  </r>
  <r>
    <n v="10"/>
    <n v="1"/>
    <s v="TE"/>
    <s v="Abruzzo"/>
    <s v="CENTRO"/>
    <s v="Fascia 1 (inferiore a 400 €)"/>
    <x v="3"/>
  </r>
  <r>
    <n v="328"/>
    <n v="1"/>
    <s v="TS"/>
    <s v="Friuli-Venezia Giulia"/>
    <s v="NORD"/>
    <s v="Fascia 1 (inferiore a 400 €)"/>
    <x v="3"/>
  </r>
  <r>
    <n v="1425"/>
    <n v="4"/>
    <s v="SV"/>
    <s v="Liguria"/>
    <s v="NORD"/>
    <s v="Fascia 4 (da 1200 €  a meno di 1500 €)"/>
    <x v="2"/>
  </r>
  <r>
    <n v="833"/>
    <n v="2"/>
    <s v="PG"/>
    <s v="Umbria"/>
    <s v="CENTRO"/>
    <s v="Fascia 3 (da 800 €  a meno di 1200 €)"/>
    <x v="4"/>
  </r>
  <r>
    <n v="1656"/>
    <n v="5"/>
    <s v="SA"/>
    <s v="Campania"/>
    <s v="SUD"/>
    <s v="Fascia 4 (da 1200 €  a meno di 1500 €)"/>
    <x v="1"/>
  </r>
  <r>
    <n v="1792"/>
    <n v="4"/>
    <s v="TR"/>
    <s v="Umbria"/>
    <s v="CENTRO"/>
    <s v="Fascia 4 (da 1200 €  a meno di 1500 €)"/>
    <x v="2"/>
  </r>
  <r>
    <n v="454"/>
    <n v="1"/>
    <s v="RC"/>
    <s v="Calabria"/>
    <s v="SUD"/>
    <s v="Fascia 2 (da 400 €  a meno di 800 €)"/>
    <x v="3"/>
  </r>
  <r>
    <n v="1337"/>
    <n v="2"/>
    <s v="SV"/>
    <s v="Liguria"/>
    <s v="NORD"/>
    <s v="Fascia 4 (da 1200 €  a meno di 1500 €)"/>
    <x v="4"/>
  </r>
  <r>
    <n v="986"/>
    <n v="4"/>
    <s v="PG"/>
    <s v="Umbria"/>
    <s v="CENTRO"/>
    <s v="Fascia 3 (da 800 €  a meno di 1200 €)"/>
    <x v="2"/>
  </r>
  <r>
    <n v="348"/>
    <n v="2"/>
    <s v="VA"/>
    <s v="Lombardia"/>
    <s v="NORD"/>
    <s v="Fascia 1 (inferiore a 400 €)"/>
    <x v="4"/>
  </r>
  <r>
    <n v="582"/>
    <n v="3"/>
    <s v="TN"/>
    <s v="Trentino-Alto Adige"/>
    <s v="NORD"/>
    <s v="Fascia 2 (da 400 €  a meno di 800 €)"/>
    <x v="0"/>
  </r>
  <r>
    <n v="634"/>
    <n v="2"/>
    <s v="PZ"/>
    <s v="Basilicata"/>
    <s v="SUD"/>
    <s v="Fascia 2 (da 400 €  a meno di 800 €)"/>
    <x v="4"/>
  </r>
  <r>
    <n v="282"/>
    <n v="3"/>
    <s v="SS"/>
    <s v="Sardegna"/>
    <s v="ISOLE"/>
    <s v="Fascia 1 (inferiore a 400 €)"/>
    <x v="0"/>
  </r>
  <r>
    <n v="481"/>
    <n v="4"/>
    <s v="PI"/>
    <s v="Toscana"/>
    <s v="CENTRO"/>
    <s v="Fascia 2 (da 400 €  a meno di 800 €)"/>
    <x v="2"/>
  </r>
  <r>
    <n v="1441"/>
    <n v="5"/>
    <s v="RO"/>
    <s v="Veneto"/>
    <s v="NORD"/>
    <s v="Fascia 4 (da 1200 €  a meno di 1500 €)"/>
    <x v="1"/>
  </r>
  <r>
    <n v="808"/>
    <n v="4"/>
    <s v="SV"/>
    <s v="Liguria"/>
    <s v="NORD"/>
    <s v="Fascia 3 (da 800 €  a meno di 1200 €)"/>
    <x v="2"/>
  </r>
  <r>
    <n v="1874"/>
    <n v="5"/>
    <s v="VE"/>
    <s v="Veneto"/>
    <s v="NORD"/>
    <s v="Fascia 5 (da 1500 € e oltre)"/>
    <x v="1"/>
  </r>
  <r>
    <n v="965"/>
    <n v="1"/>
    <s v="PZ"/>
    <s v="Basilicata"/>
    <s v="SUD"/>
    <s v="Fascia 3 (da 800 €  a meno di 1200 €)"/>
    <x v="3"/>
  </r>
  <r>
    <n v="93"/>
    <n v="1"/>
    <s v="RA"/>
    <s v="Emilia-Romagna"/>
    <s v="NORD"/>
    <s v="Fascia 1 (inferiore a 400 €)"/>
    <x v="3"/>
  </r>
  <r>
    <n v="1774"/>
    <n v="3"/>
    <s v="TN"/>
    <s v="Trentino-Alto Adige"/>
    <s v="NORD"/>
    <s v="Fascia 4 (da 1200 €  a meno di 1500 €)"/>
    <x v="0"/>
  </r>
  <r>
    <n v="217"/>
    <n v="5"/>
    <s v="TO"/>
    <s v="Piemonte"/>
    <s v="NORD"/>
    <s v="Fascia 1 (inferiore a 400 €)"/>
    <x v="1"/>
  </r>
  <r>
    <n v="737"/>
    <n v="3"/>
    <s v="VC"/>
    <s v="Piemonte"/>
    <s v="NORD"/>
    <s v="Fascia 2 (da 400 €  a meno di 800 €)"/>
    <x v="0"/>
  </r>
  <r>
    <n v="1154"/>
    <n v="1"/>
    <s v="VR"/>
    <s v="Veneto"/>
    <s v="NORD"/>
    <s v="Fascia 3 (da 800 €  a meno di 1200 €)"/>
    <x v="3"/>
  </r>
  <r>
    <n v="891"/>
    <n v="3"/>
    <s v="TA"/>
    <s v="Puglia"/>
    <s v="SUD"/>
    <s v="Fascia 3 (da 800 €  a meno di 1200 €)"/>
    <x v="0"/>
  </r>
  <r>
    <n v="1130"/>
    <n v="2"/>
    <s v="PC"/>
    <s v="Emilia-Romagna"/>
    <s v="NORD"/>
    <s v="Fascia 3 (da 800 €  a meno di 1200 €)"/>
    <x v="4"/>
  </r>
  <r>
    <n v="317"/>
    <n v="4"/>
    <s v="TN"/>
    <s v="Trentino-Alto Adige"/>
    <s v="NORD"/>
    <s v="Fascia 1 (inferiore a 400 €)"/>
    <x v="2"/>
  </r>
  <r>
    <n v="1663"/>
    <n v="5"/>
    <s v="PC"/>
    <s v="Emilia-Romagna"/>
    <s v="NORD"/>
    <s v="Fascia 4 (da 1200 €  a meno di 1500 €)"/>
    <x v="1"/>
  </r>
  <r>
    <n v="107"/>
    <n v="1"/>
    <s v="VC"/>
    <s v="Piemonte"/>
    <s v="NORD"/>
    <s v="Fascia 1 (inferiore a 400 €)"/>
    <x v="3"/>
  </r>
  <r>
    <n v="1430"/>
    <n v="2"/>
    <s v="UD"/>
    <s v="Friuli-Venezia Giulia"/>
    <s v="NORD"/>
    <s v="Fascia 4 (da 1200 €  a meno di 1500 €)"/>
    <x v="4"/>
  </r>
  <r>
    <n v="298"/>
    <n v="1"/>
    <s v="PN"/>
    <s v="Friuli-Venezia Giulia"/>
    <s v="NORD"/>
    <s v="Fascia 1 (inferiore a 400 €)"/>
    <x v="3"/>
  </r>
  <r>
    <n v="1557"/>
    <n v="3"/>
    <s v="RC"/>
    <s v="Calabria"/>
    <s v="SUD"/>
    <s v="Fascia 4 (da 1200 €  a meno di 1500 €)"/>
    <x v="0"/>
  </r>
  <r>
    <n v="477"/>
    <n v="3"/>
    <s v="PV"/>
    <s v="Lombardia"/>
    <s v="NORD"/>
    <s v="Fascia 2 (da 400 €  a meno di 800 €)"/>
    <x v="0"/>
  </r>
  <r>
    <n v="1593"/>
    <n v="3"/>
    <s v="PC"/>
    <s v="Emilia-Romagna"/>
    <s v="NORD"/>
    <s v="Fascia 4 (da 1200 €  a meno di 1500 €)"/>
    <x v="0"/>
  </r>
  <r>
    <n v="534"/>
    <n v="5"/>
    <s v="VB"/>
    <s v="Piemonte"/>
    <s v="NORD"/>
    <s v="Fascia 2 (da 400 €  a meno di 800 €)"/>
    <x v="1"/>
  </r>
  <r>
    <n v="1615"/>
    <n v="5"/>
    <s v="RO"/>
    <s v="Veneto"/>
    <s v="NORD"/>
    <s v="Fascia 4 (da 1200 €  a meno di 1500 €)"/>
    <x v="1"/>
  </r>
  <r>
    <n v="416"/>
    <n v="3"/>
    <s v="PI"/>
    <s v="Toscana"/>
    <s v="CENTRO"/>
    <s v="Fascia 2 (da 400 €  a meno di 800 €)"/>
    <x v="0"/>
  </r>
  <r>
    <n v="201"/>
    <n v="4"/>
    <s v="VE"/>
    <s v="Veneto"/>
    <s v="NORD"/>
    <s v="Fascia 1 (inferiore a 400 €)"/>
    <x v="2"/>
  </r>
  <r>
    <n v="95"/>
    <n v="3"/>
    <s v="PN"/>
    <s v="Friuli-Venezia Giulia"/>
    <s v="NORD"/>
    <s v="Fascia 1 (inferiore a 400 €)"/>
    <x v="0"/>
  </r>
  <r>
    <n v="1762"/>
    <n v="3"/>
    <s v="VI"/>
    <s v="Veneto"/>
    <s v="NORD"/>
    <s v="Fascia 4 (da 1200 €  a meno di 1500 €)"/>
    <x v="0"/>
  </r>
  <r>
    <n v="222"/>
    <n v="4"/>
    <s v="SR"/>
    <s v="Sicilia"/>
    <s v="ISOLE"/>
    <s v="Fascia 1 (inferiore a 400 €)"/>
    <x v="2"/>
  </r>
  <r>
    <n v="1701"/>
    <n v="3"/>
    <s v="SR"/>
    <s v="Sicilia"/>
    <s v="ISOLE"/>
    <s v="Fascia 4 (da 1200 €  a meno di 1500 €)"/>
    <x v="0"/>
  </r>
  <r>
    <n v="1517"/>
    <n v="1"/>
    <s v="RE"/>
    <s v="Emilia-Romagna"/>
    <s v="NORD"/>
    <s v="Fascia 4 (da 1200 €  a meno di 1500 €)"/>
    <x v="3"/>
  </r>
  <r>
    <n v="1596"/>
    <n v="1"/>
    <s v="PS"/>
    <s v="Marche"/>
    <s v="CENTRO"/>
    <s v="Fascia 4 (da 1200 €  a meno di 1500 €)"/>
    <x v="3"/>
  </r>
  <r>
    <n v="1048"/>
    <n v="5"/>
    <s v="RI"/>
    <s v="Lazio"/>
    <s v="CENTRO"/>
    <s v="Fascia 3 (da 800 €  a meno di 1200 €)"/>
    <x v="1"/>
  </r>
  <r>
    <n v="173"/>
    <n v="5"/>
    <s v="VV"/>
    <s v="Calabria"/>
    <s v="SUD"/>
    <s v="Fascia 1 (inferiore a 400 €)"/>
    <x v="1"/>
  </r>
  <r>
    <n v="1960"/>
    <n v="4"/>
    <s v="PG"/>
    <s v="Umbria"/>
    <s v="CENTRO"/>
    <s v="Fascia 5 (da 1500 € e oltre)"/>
    <x v="2"/>
  </r>
  <r>
    <n v="910"/>
    <n v="2"/>
    <s v="VC"/>
    <s v="Piemonte"/>
    <s v="NORD"/>
    <s v="Fascia 3 (da 800 €  a meno di 1200 €)"/>
    <x v="4"/>
  </r>
  <r>
    <n v="830"/>
    <n v="5"/>
    <s v="PV"/>
    <s v="Lombardia"/>
    <s v="NORD"/>
    <s v="Fascia 3 (da 800 €  a meno di 1200 €)"/>
    <x v="1"/>
  </r>
  <r>
    <n v="1006"/>
    <n v="2"/>
    <s v="SA"/>
    <s v="Campania"/>
    <s v="SUD"/>
    <s v="Fascia 3 (da 800 €  a meno di 1200 €)"/>
    <x v="4"/>
  </r>
  <r>
    <n v="268"/>
    <n v="4"/>
    <s v="PN"/>
    <s v="Friuli-Venezia Giulia"/>
    <s v="NORD"/>
    <s v="Fascia 1 (inferiore a 400 €)"/>
    <x v="2"/>
  </r>
  <r>
    <n v="1160"/>
    <n v="5"/>
    <s v="PG"/>
    <s v="Umbria"/>
    <s v="CENTRO"/>
    <s v="Fascia 3 (da 800 €  a meno di 1200 €)"/>
    <x v="1"/>
  </r>
  <r>
    <n v="1000"/>
    <n v="1"/>
    <s v="PV"/>
    <s v="Lombardia"/>
    <s v="NORD"/>
    <s v="Fascia 3 (da 800 €  a meno di 1200 €)"/>
    <x v="3"/>
  </r>
  <r>
    <n v="1733"/>
    <n v="5"/>
    <s v="PE"/>
    <s v="Abruzzo"/>
    <s v="CENTRO"/>
    <s v="Fascia 4 (da 1200 €  a meno di 1500 €)"/>
    <x v="1"/>
  </r>
  <r>
    <n v="892"/>
    <n v="4"/>
    <s v="SV"/>
    <s v="Liguria"/>
    <s v="NORD"/>
    <s v="Fascia 3 (da 800 €  a meno di 1200 €)"/>
    <x v="2"/>
  </r>
  <r>
    <n v="425"/>
    <n v="2"/>
    <s v="RG"/>
    <s v="Sicilia"/>
    <s v="ISOLE"/>
    <s v="Fascia 2 (da 400 €  a meno di 800 €)"/>
    <x v="4"/>
  </r>
  <r>
    <n v="262"/>
    <n v="3"/>
    <s v="RE"/>
    <s v="Emilia-Romagna"/>
    <s v="NORD"/>
    <s v="Fascia 1 (inferiore a 400 €)"/>
    <x v="0"/>
  </r>
  <r>
    <n v="1475"/>
    <n v="3"/>
    <s v="RA"/>
    <s v="Emilia-Romagna"/>
    <s v="NORD"/>
    <s v="Fascia 4 (da 1200 €  a meno di 1500 €)"/>
    <x v="0"/>
  </r>
  <r>
    <n v="1483"/>
    <n v="2"/>
    <s v="VV"/>
    <s v="Calabria"/>
    <s v="SUD"/>
    <s v="Fascia 4 (da 1200 €  a meno di 1500 €)"/>
    <x v="4"/>
  </r>
  <r>
    <n v="1255"/>
    <n v="5"/>
    <s v="RN"/>
    <s v="Emilia-Romagna"/>
    <s v="NORD"/>
    <s v="Fascia 4 (da 1200 €  a meno di 1500 €)"/>
    <x v="1"/>
  </r>
  <r>
    <n v="1687"/>
    <n v="2"/>
    <s v="SV"/>
    <s v="Liguria"/>
    <s v="NORD"/>
    <s v="Fascia 4 (da 1200 €  a meno di 1500 €)"/>
    <x v="4"/>
  </r>
  <r>
    <n v="792"/>
    <n v="5"/>
    <s v="VI"/>
    <s v="Veneto"/>
    <s v="NORD"/>
    <s v="Fascia 2 (da 400 €  a meno di 800 €)"/>
    <x v="1"/>
  </r>
  <r>
    <n v="1284"/>
    <n v="2"/>
    <s v="RI"/>
    <s v="Lazio"/>
    <s v="CENTRO"/>
    <s v="Fascia 4 (da 1200 €  a meno di 1500 €)"/>
    <x v="4"/>
  </r>
  <r>
    <n v="1007"/>
    <n v="3"/>
    <s v="PO"/>
    <s v="Toscana"/>
    <s v="CENTRO"/>
    <s v="Fascia 3 (da 800 €  a meno di 1200 €)"/>
    <x v="0"/>
  </r>
  <r>
    <n v="1313"/>
    <n v="3"/>
    <s v="PE"/>
    <s v="Abruzzo"/>
    <s v="CENTRO"/>
    <s v="Fascia 4 (da 1200 €  a meno di 1500 €)"/>
    <x v="0"/>
  </r>
  <r>
    <n v="535"/>
    <n v="4"/>
    <s v="RC"/>
    <s v="Calabria"/>
    <s v="SUD"/>
    <s v="Fascia 2 (da 400 €  a meno di 800 €)"/>
    <x v="2"/>
  </r>
  <r>
    <n v="930"/>
    <n v="5"/>
    <s v="PO"/>
    <s v="Toscana"/>
    <s v="CENTRO"/>
    <s v="Fascia 3 (da 800 €  a meno di 1200 €)"/>
    <x v="1"/>
  </r>
  <r>
    <n v="1008"/>
    <n v="3"/>
    <s v="VA"/>
    <s v="Lombardia"/>
    <s v="NORD"/>
    <s v="Fascia 3 (da 800 €  a meno di 1200 €)"/>
    <x v="0"/>
  </r>
  <r>
    <n v="840"/>
    <n v="1"/>
    <s v="TA"/>
    <s v="Puglia"/>
    <s v="SUD"/>
    <s v="Fascia 3 (da 800 €  a meno di 1200 €)"/>
    <x v="3"/>
  </r>
  <r>
    <n v="58"/>
    <n v="5"/>
    <s v="SI"/>
    <s v="Toscana"/>
    <s v="CENTRO"/>
    <s v="Fascia 1 (inferiore a 400 €)"/>
    <x v="1"/>
  </r>
  <r>
    <n v="652"/>
    <n v="5"/>
    <s v="TP"/>
    <s v="Sicilia"/>
    <s v="ISOLE"/>
    <s v="Fascia 2 (da 400 €  a meno di 800 €)"/>
    <x v="1"/>
  </r>
  <r>
    <n v="834"/>
    <n v="2"/>
    <s v="TO"/>
    <s v="Piemonte"/>
    <s v="NORD"/>
    <s v="Fascia 3 (da 800 €  a meno di 1200 €)"/>
    <x v="4"/>
  </r>
  <r>
    <n v="1394"/>
    <n v="5"/>
    <s v="TE"/>
    <s v="Abruzzo"/>
    <s v="CENTRO"/>
    <s v="Fascia 4 (da 1200 €  a meno di 1500 €)"/>
    <x v="1"/>
  </r>
  <r>
    <n v="1809"/>
    <n v="2"/>
    <s v="PG"/>
    <s v="Umbria"/>
    <s v="CENTRO"/>
    <s v="Fascia 5 (da 1500 € e oltre)"/>
    <x v="4"/>
  </r>
  <r>
    <n v="1381"/>
    <n v="3"/>
    <s v="RI"/>
    <s v="Lazio"/>
    <s v="CENTRO"/>
    <s v="Fascia 4 (da 1200 €  a meno di 1500 €)"/>
    <x v="0"/>
  </r>
  <r>
    <n v="742"/>
    <n v="1"/>
    <s v="PI"/>
    <s v="Toscana"/>
    <s v="CENTRO"/>
    <s v="Fascia 2 (da 400 €  a meno di 800 €)"/>
    <x v="3"/>
  </r>
  <r>
    <n v="12"/>
    <n v="4"/>
    <s v="PN"/>
    <s v="Friuli-Venezia Giulia"/>
    <s v="NORD"/>
    <s v="Fascia 1 (inferiore a 400 €)"/>
    <x v="2"/>
  </r>
  <r>
    <n v="118"/>
    <n v="5"/>
    <s v="VB"/>
    <s v="Piemonte"/>
    <s v="NORD"/>
    <s v="Fascia 1 (inferiore a 400 €)"/>
    <x v="1"/>
  </r>
  <r>
    <n v="2000"/>
    <n v="4"/>
    <s v="PS"/>
    <s v="Marche"/>
    <s v="CENTRO"/>
    <s v="Fascia 5 (da 1500 € e oltre)"/>
    <x v="2"/>
  </r>
  <r>
    <n v="1963"/>
    <n v="4"/>
    <s v="TE"/>
    <s v="Abruzzo"/>
    <s v="CENTRO"/>
    <s v="Fascia 5 (da 1500 € e oltre)"/>
    <x v="2"/>
  </r>
  <r>
    <n v="1583"/>
    <n v="4"/>
    <s v="SV"/>
    <s v="Liguria"/>
    <s v="NORD"/>
    <s v="Fascia 4 (da 1200 €  a meno di 1500 €)"/>
    <x v="2"/>
  </r>
  <r>
    <n v="1103"/>
    <n v="1"/>
    <s v="VB"/>
    <s v="Piemonte"/>
    <s v="NORD"/>
    <s v="Fascia 3 (da 800 €  a meno di 1200 €)"/>
    <x v="3"/>
  </r>
  <r>
    <n v="837"/>
    <n v="3"/>
    <s v="SO"/>
    <s v="Lombardia"/>
    <s v="NORD"/>
    <s v="Fascia 3 (da 800 €  a meno di 1200 €)"/>
    <x v="0"/>
  </r>
  <r>
    <n v="6"/>
    <n v="2"/>
    <s v="RC"/>
    <s v="Calabria"/>
    <s v="SUD"/>
    <s v="Fascia 1 (inferiore a 400 €)"/>
    <x v="4"/>
  </r>
  <r>
    <n v="94"/>
    <n v="5"/>
    <s v="PZ"/>
    <s v="Basilicata"/>
    <s v="SUD"/>
    <s v="Fascia 1 (inferiore a 400 €)"/>
    <x v="1"/>
  </r>
  <r>
    <n v="1206"/>
    <n v="1"/>
    <s v="SR"/>
    <s v="Sicilia"/>
    <s v="ISOLE"/>
    <s v="Fascia 4 (da 1200 €  a meno di 1500 €)"/>
    <x v="3"/>
  </r>
  <r>
    <n v="1266"/>
    <n v="4"/>
    <s v="RC"/>
    <s v="Calabria"/>
    <s v="SUD"/>
    <s v="Fascia 4 (da 1200 €  a meno di 1500 €)"/>
    <x v="2"/>
  </r>
  <r>
    <n v="707"/>
    <n v="5"/>
    <s v="TV"/>
    <s v="Veneto"/>
    <s v="NORD"/>
    <s v="Fascia 2 (da 400 €  a meno di 800 €)"/>
    <x v="1"/>
  </r>
  <r>
    <n v="42"/>
    <n v="2"/>
    <s v="SO"/>
    <s v="Lombardia"/>
    <s v="NORD"/>
    <s v="Fascia 1 (inferiore a 400 €)"/>
    <x v="4"/>
  </r>
  <r>
    <n v="1560"/>
    <n v="5"/>
    <s v="VB"/>
    <s v="Piemonte"/>
    <s v="NORD"/>
    <s v="Fascia 4 (da 1200 €  a meno di 1500 €)"/>
    <x v="1"/>
  </r>
  <r>
    <n v="1996"/>
    <n v="2"/>
    <s v="RM"/>
    <s v="Lazio"/>
    <s v="CENTRO"/>
    <s v="Fascia 5 (da 1500 € e oltre)"/>
    <x v="4"/>
  </r>
  <r>
    <n v="884"/>
    <n v="4"/>
    <s v="PI"/>
    <s v="Toscana"/>
    <s v="CENTRO"/>
    <s v="Fascia 3 (da 800 €  a meno di 1200 €)"/>
    <x v="2"/>
  </r>
  <r>
    <n v="534"/>
    <n v="4"/>
    <s v="SS"/>
    <s v="Sardegna"/>
    <s v="ISOLE"/>
    <s v="Fascia 2 (da 400 €  a meno di 800 €)"/>
    <x v="2"/>
  </r>
  <r>
    <n v="1370"/>
    <n v="2"/>
    <s v="RG"/>
    <s v="Sicilia"/>
    <s v="ISOLE"/>
    <s v="Fascia 4 (da 1200 €  a meno di 1500 €)"/>
    <x v="4"/>
  </r>
  <r>
    <n v="331"/>
    <n v="4"/>
    <s v="RN"/>
    <s v="Emilia-Romagna"/>
    <s v="NORD"/>
    <s v="Fascia 1 (inferiore a 400 €)"/>
    <x v="2"/>
  </r>
  <r>
    <n v="878"/>
    <n v="1"/>
    <s v="VB"/>
    <s v="Piemonte"/>
    <s v="NORD"/>
    <s v="Fascia 3 (da 800 €  a meno di 1200 €)"/>
    <x v="3"/>
  </r>
  <r>
    <n v="1320"/>
    <n v="2"/>
    <s v="VB"/>
    <s v="Piemonte"/>
    <s v="NORD"/>
    <s v="Fascia 4 (da 1200 €  a meno di 1500 €)"/>
    <x v="4"/>
  </r>
  <r>
    <n v="1889"/>
    <n v="5"/>
    <s v="RC"/>
    <s v="Calabria"/>
    <s v="SUD"/>
    <s v="Fascia 5 (da 1500 € e oltre)"/>
    <x v="1"/>
  </r>
  <r>
    <n v="1330"/>
    <n v="5"/>
    <s v="RO"/>
    <s v="Veneto"/>
    <s v="NORD"/>
    <s v="Fascia 4 (da 1200 €  a meno di 1500 €)"/>
    <x v="1"/>
  </r>
  <r>
    <n v="1515"/>
    <n v="3"/>
    <s v="RC"/>
    <s v="Calabria"/>
    <s v="SUD"/>
    <s v="Fascia 4 (da 1200 €  a meno di 1500 €)"/>
    <x v="0"/>
  </r>
  <r>
    <n v="363"/>
    <n v="4"/>
    <s v="TR"/>
    <s v="Umbria"/>
    <s v="CENTRO"/>
    <s v="Fascia 1 (inferiore a 400 €)"/>
    <x v="2"/>
  </r>
  <r>
    <n v="1616"/>
    <n v="2"/>
    <s v="TS"/>
    <s v="Friuli-Venezia Giulia"/>
    <s v="NORD"/>
    <s v="Fascia 4 (da 1200 €  a meno di 1500 €)"/>
    <x v="4"/>
  </r>
  <r>
    <n v="66"/>
    <n v="3"/>
    <s v="PI"/>
    <s v="Toscana"/>
    <s v="CENTRO"/>
    <s v="Fascia 1 (inferiore a 400 €)"/>
    <x v="0"/>
  </r>
  <r>
    <n v="1451"/>
    <n v="2"/>
    <s v="PZ"/>
    <s v="Basilicata"/>
    <s v="SUD"/>
    <s v="Fascia 4 (da 1200 €  a meno di 1500 €)"/>
    <x v="4"/>
  </r>
  <r>
    <n v="922"/>
    <n v="1"/>
    <s v="SR"/>
    <s v="Sicilia"/>
    <s v="ISOLE"/>
    <s v="Fascia 3 (da 800 €  a meno di 1200 €)"/>
    <x v="3"/>
  </r>
  <r>
    <n v="777"/>
    <n v="4"/>
    <s v="PG"/>
    <s v="Umbria"/>
    <s v="CENTRO"/>
    <s v="Fascia 2 (da 400 €  a meno di 800 €)"/>
    <x v="2"/>
  </r>
  <r>
    <n v="1553"/>
    <n v="3"/>
    <s v="VC"/>
    <s v="Piemonte"/>
    <s v="NORD"/>
    <s v="Fascia 4 (da 1200 €  a meno di 1500 €)"/>
    <x v="0"/>
  </r>
  <r>
    <n v="1602"/>
    <n v="4"/>
    <s v="RM"/>
    <s v="Lazio"/>
    <s v="CENTRO"/>
    <s v="Fascia 4 (da 1200 €  a meno di 1500 €)"/>
    <x v="2"/>
  </r>
  <r>
    <n v="1223"/>
    <n v="4"/>
    <s v="TS"/>
    <s v="Friuli-Venezia Giulia"/>
    <s v="NORD"/>
    <s v="Fascia 4 (da 1200 €  a meno di 1500 €)"/>
    <x v="2"/>
  </r>
  <r>
    <n v="1410"/>
    <n v="1"/>
    <s v="SV"/>
    <s v="Liguria"/>
    <s v="NORD"/>
    <s v="Fascia 4 (da 1200 €  a meno di 1500 €)"/>
    <x v="3"/>
  </r>
  <r>
    <n v="452"/>
    <n v="4"/>
    <s v="RO"/>
    <s v="Veneto"/>
    <s v="NORD"/>
    <s v="Fascia 2 (da 400 €  a meno di 800 €)"/>
    <x v="2"/>
  </r>
  <r>
    <n v="242"/>
    <n v="1"/>
    <s v="PE"/>
    <s v="Abruzzo"/>
    <s v="CENTRO"/>
    <s v="Fascia 1 (inferiore a 400 €)"/>
    <x v="3"/>
  </r>
  <r>
    <n v="1568"/>
    <n v="4"/>
    <s v="PC"/>
    <s v="Emilia-Romagna"/>
    <s v="NORD"/>
    <s v="Fascia 4 (da 1200 €  a meno di 1500 €)"/>
    <x v="2"/>
  </r>
  <r>
    <n v="207"/>
    <n v="4"/>
    <s v="VT"/>
    <s v="Lazio"/>
    <s v="CENTRO"/>
    <s v="Fascia 1 (inferiore a 400 €)"/>
    <x v="2"/>
  </r>
  <r>
    <n v="1912"/>
    <n v="2"/>
    <s v="RI"/>
    <s v="Lazio"/>
    <s v="CENTRO"/>
    <s v="Fascia 5 (da 1500 € e oltre)"/>
    <x v="4"/>
  </r>
  <r>
    <n v="771"/>
    <n v="5"/>
    <s v="RE"/>
    <s v="Emilia-Romagna"/>
    <s v="NORD"/>
    <s v="Fascia 2 (da 400 €  a meno di 800 €)"/>
    <x v="1"/>
  </r>
  <r>
    <n v="97"/>
    <n v="2"/>
    <s v="SV"/>
    <s v="Liguria"/>
    <s v="NORD"/>
    <s v="Fascia 1 (inferiore a 400 €)"/>
    <x v="4"/>
  </r>
  <r>
    <n v="1361"/>
    <n v="5"/>
    <s v="PE"/>
    <s v="Abruzzo"/>
    <s v="CENTRO"/>
    <s v="Fascia 4 (da 1200 €  a meno di 1500 €)"/>
    <x v="1"/>
  </r>
  <r>
    <n v="1986"/>
    <n v="4"/>
    <s v="VI"/>
    <s v="Veneto"/>
    <s v="NORD"/>
    <s v="Fascia 5 (da 1500 € e oltre)"/>
    <x v="2"/>
  </r>
  <r>
    <n v="1244"/>
    <n v="3"/>
    <s v="VE"/>
    <s v="Veneto"/>
    <s v="NORD"/>
    <s v="Fascia 4 (da 1200 €  a meno di 1500 €)"/>
    <x v="0"/>
  </r>
  <r>
    <n v="1319"/>
    <n v="1"/>
    <s v="RM"/>
    <s v="Lazio"/>
    <s v="CENTRO"/>
    <s v="Fascia 4 (da 1200 €  a meno di 1500 €)"/>
    <x v="3"/>
  </r>
  <r>
    <n v="1554"/>
    <n v="4"/>
    <s v="SI"/>
    <s v="Toscana"/>
    <s v="CENTRO"/>
    <s v="Fascia 4 (da 1200 €  a meno di 1500 €)"/>
    <x v="2"/>
  </r>
  <r>
    <n v="1472"/>
    <n v="4"/>
    <s v="PN"/>
    <s v="Friuli-Venezia Giulia"/>
    <s v="NORD"/>
    <s v="Fascia 4 (da 1200 €  a meno di 1500 €)"/>
    <x v="2"/>
  </r>
  <r>
    <n v="220"/>
    <n v="5"/>
    <s v="VC"/>
    <s v="Piemonte"/>
    <s v="NORD"/>
    <s v="Fascia 1 (inferiore a 400 €)"/>
    <x v="1"/>
  </r>
  <r>
    <n v="397"/>
    <n v="2"/>
    <s v="PG"/>
    <s v="Umbria"/>
    <s v="CENTRO"/>
    <s v="Fascia 1 (inferiore a 400 €)"/>
    <x v="4"/>
  </r>
  <r>
    <n v="844"/>
    <n v="5"/>
    <s v="VT"/>
    <s v="Lazio"/>
    <s v="CENTRO"/>
    <s v="Fascia 3 (da 800 €  a meno di 1200 €)"/>
    <x v="1"/>
  </r>
  <r>
    <n v="1733"/>
    <n v="3"/>
    <s v="SA"/>
    <s v="Campania"/>
    <s v="SUD"/>
    <s v="Fascia 4 (da 1200 €  a meno di 1500 €)"/>
    <x v="0"/>
  </r>
  <r>
    <n v="1937"/>
    <n v="1"/>
    <s v="TE"/>
    <s v="Abruzzo"/>
    <s v="CENTRO"/>
    <s v="Fascia 5 (da 1500 € e oltre)"/>
    <x v="3"/>
  </r>
  <r>
    <n v="591"/>
    <n v="3"/>
    <s v="PZ"/>
    <s v="Basilicata"/>
    <s v="SUD"/>
    <s v="Fascia 2 (da 400 €  a meno di 800 €)"/>
    <x v="0"/>
  </r>
  <r>
    <n v="1022"/>
    <n v="3"/>
    <s v="PT"/>
    <s v="Toscana"/>
    <s v="CENTRO"/>
    <s v="Fascia 3 (da 800 €  a meno di 1200 €)"/>
    <x v="0"/>
  </r>
  <r>
    <n v="990"/>
    <n v="5"/>
    <s v="VA"/>
    <s v="Lombardia"/>
    <s v="NORD"/>
    <s v="Fascia 3 (da 800 €  a meno di 1200 €)"/>
    <x v="1"/>
  </r>
  <r>
    <n v="842"/>
    <n v="2"/>
    <s v="PG"/>
    <s v="Umbria"/>
    <s v="CENTRO"/>
    <s v="Fascia 3 (da 800 €  a meno di 1200 €)"/>
    <x v="4"/>
  </r>
  <r>
    <n v="506"/>
    <n v="5"/>
    <s v="VB"/>
    <s v="Piemonte"/>
    <s v="NORD"/>
    <s v="Fascia 2 (da 400 €  a meno di 800 €)"/>
    <x v="1"/>
  </r>
  <r>
    <n v="1170"/>
    <n v="3"/>
    <s v="PG"/>
    <s v="Umbria"/>
    <s v="CENTRO"/>
    <s v="Fascia 3 (da 800 €  a meno di 1200 €)"/>
    <x v="0"/>
  </r>
  <r>
    <n v="460"/>
    <n v="4"/>
    <s v="TR"/>
    <s v="Umbria"/>
    <s v="CENTRO"/>
    <s v="Fascia 2 (da 400 €  a meno di 800 €)"/>
    <x v="2"/>
  </r>
  <r>
    <n v="1321"/>
    <n v="1"/>
    <s v="SS"/>
    <s v="Sardegna"/>
    <s v="ISOLE"/>
    <s v="Fascia 4 (da 1200 €  a meno di 1500 €)"/>
    <x v="3"/>
  </r>
  <r>
    <n v="166"/>
    <n v="5"/>
    <s v="RG"/>
    <s v="Sicilia"/>
    <s v="ISOLE"/>
    <s v="Fascia 1 (inferiore a 400 €)"/>
    <x v="1"/>
  </r>
  <r>
    <n v="1115"/>
    <n v="1"/>
    <s v="VT"/>
    <s v="Lazio"/>
    <s v="CENTRO"/>
    <s v="Fascia 3 (da 800 €  a meno di 1200 €)"/>
    <x v="3"/>
  </r>
  <r>
    <n v="1919"/>
    <n v="2"/>
    <s v="PG"/>
    <s v="Umbria"/>
    <s v="CENTRO"/>
    <s v="Fascia 5 (da 1500 € e oltre)"/>
    <x v="4"/>
  </r>
  <r>
    <n v="1514"/>
    <n v="3"/>
    <s v="RO"/>
    <s v="Veneto"/>
    <s v="NORD"/>
    <s v="Fascia 4 (da 1200 €  a meno di 1500 €)"/>
    <x v="0"/>
  </r>
  <r>
    <n v="3"/>
    <n v="2"/>
    <s v="RO"/>
    <s v="Veneto"/>
    <s v="NORD"/>
    <s v="Fascia 1 (inferiore a 400 €)"/>
    <x v="4"/>
  </r>
  <r>
    <n v="445"/>
    <n v="2"/>
    <s v="SO"/>
    <s v="Lombardia"/>
    <s v="NORD"/>
    <s v="Fascia 2 (da 400 €  a meno di 800 €)"/>
    <x v="4"/>
  </r>
  <r>
    <n v="1028"/>
    <n v="4"/>
    <s v="TP"/>
    <s v="Sicilia"/>
    <s v="ISOLE"/>
    <s v="Fascia 3 (da 800 €  a meno di 1200 €)"/>
    <x v="2"/>
  </r>
  <r>
    <n v="893"/>
    <n v="4"/>
    <s v="PS"/>
    <s v="Marche"/>
    <s v="CENTRO"/>
    <s v="Fascia 3 (da 800 €  a meno di 1200 €)"/>
    <x v="2"/>
  </r>
  <r>
    <n v="1421"/>
    <n v="1"/>
    <s v="RO"/>
    <s v="Veneto"/>
    <s v="NORD"/>
    <s v="Fascia 4 (da 1200 €  a meno di 1500 €)"/>
    <x v="3"/>
  </r>
  <r>
    <n v="1941"/>
    <n v="2"/>
    <s v="SO"/>
    <s v="Lombardia"/>
    <s v="NORD"/>
    <s v="Fascia 5 (da 1500 € e oltre)"/>
    <x v="4"/>
  </r>
  <r>
    <n v="1537"/>
    <n v="5"/>
    <s v="SV"/>
    <s v="Liguria"/>
    <s v="NORD"/>
    <s v="Fascia 4 (da 1200 €  a meno di 1500 €)"/>
    <x v="1"/>
  </r>
  <r>
    <n v="1957"/>
    <n v="3"/>
    <s v="PS"/>
    <s v="Marche"/>
    <s v="CENTRO"/>
    <s v="Fascia 5 (da 1500 € e oltre)"/>
    <x v="0"/>
  </r>
  <r>
    <n v="307"/>
    <n v="3"/>
    <s v="PS"/>
    <s v="Marche"/>
    <s v="CENTRO"/>
    <s v="Fascia 1 (inferiore a 400 €)"/>
    <x v="0"/>
  </r>
  <r>
    <n v="1128"/>
    <n v="3"/>
    <s v="SR"/>
    <s v="Sicilia"/>
    <s v="ISOLE"/>
    <s v="Fascia 3 (da 800 €  a meno di 1200 €)"/>
    <x v="0"/>
  </r>
  <r>
    <n v="849"/>
    <n v="2"/>
    <s v="SS"/>
    <s v="Sardegna"/>
    <s v="ISOLE"/>
    <s v="Fascia 3 (da 800 €  a meno di 1200 €)"/>
    <x v="4"/>
  </r>
  <r>
    <n v="1252"/>
    <n v="1"/>
    <s v="VA"/>
    <s v="Lombardia"/>
    <s v="NORD"/>
    <s v="Fascia 4 (da 1200 €  a meno di 1500 €)"/>
    <x v="3"/>
  </r>
  <r>
    <n v="1965"/>
    <n v="4"/>
    <s v="UD"/>
    <s v="Friuli-Venezia Giulia"/>
    <s v="NORD"/>
    <s v="Fascia 5 (da 1500 € e oltre)"/>
    <x v="2"/>
  </r>
  <r>
    <n v="667"/>
    <n v="5"/>
    <s v="SI"/>
    <s v="Toscana"/>
    <s v="CENTRO"/>
    <s v="Fascia 2 (da 400 €  a meno di 800 €)"/>
    <x v="1"/>
  </r>
  <r>
    <n v="653"/>
    <n v="3"/>
    <s v="VT"/>
    <s v="Lazio"/>
    <s v="CENTRO"/>
    <s v="Fascia 2 (da 400 €  a meno di 800 €)"/>
    <x v="0"/>
  </r>
  <r>
    <n v="1602"/>
    <n v="4"/>
    <s v="RM"/>
    <s v="Lazio"/>
    <s v="CENTRO"/>
    <s v="Fascia 4 (da 1200 €  a meno di 1500 €)"/>
    <x v="2"/>
  </r>
  <r>
    <n v="1609"/>
    <n v="2"/>
    <s v="SV"/>
    <s v="Liguria"/>
    <s v="NORD"/>
    <s v="Fascia 4 (da 1200 €  a meno di 1500 €)"/>
    <x v="4"/>
  </r>
  <r>
    <n v="1234"/>
    <n v="4"/>
    <s v="PS"/>
    <s v="Marche"/>
    <s v="CENTRO"/>
    <s v="Fascia 4 (da 1200 €  a meno di 1500 €)"/>
    <x v="2"/>
  </r>
  <r>
    <n v="186"/>
    <n v="3"/>
    <s v="TR"/>
    <s v="Umbria"/>
    <s v="CENTRO"/>
    <s v="Fascia 1 (inferiore a 400 €)"/>
    <x v="0"/>
  </r>
  <r>
    <n v="556"/>
    <n v="4"/>
    <s v="PT"/>
    <s v="Toscana"/>
    <s v="CENTRO"/>
    <s v="Fascia 2 (da 400 €  a meno di 800 €)"/>
    <x v="2"/>
  </r>
  <r>
    <n v="408"/>
    <n v="5"/>
    <s v="TO"/>
    <s v="Piemonte"/>
    <s v="NORD"/>
    <s v="Fascia 2 (da 400 €  a meno di 800 €)"/>
    <x v="1"/>
  </r>
  <r>
    <n v="754"/>
    <n v="3"/>
    <s v="VV"/>
    <s v="Calabria"/>
    <s v="SUD"/>
    <s v="Fascia 2 (da 400 €  a meno di 800 €)"/>
    <x v="0"/>
  </r>
  <r>
    <n v="131"/>
    <n v="1"/>
    <s v="VB"/>
    <s v="Piemonte"/>
    <s v="NORD"/>
    <s v="Fascia 1 (inferiore a 400 €)"/>
    <x v="3"/>
  </r>
  <r>
    <n v="1494"/>
    <n v="5"/>
    <s v="SS"/>
    <s v="Sardegna"/>
    <s v="ISOLE"/>
    <s v="Fascia 4 (da 1200 €  a meno di 1500 €)"/>
    <x v="1"/>
  </r>
  <r>
    <n v="1960"/>
    <n v="5"/>
    <s v="VB"/>
    <s v="Piemonte"/>
    <s v="NORD"/>
    <s v="Fascia 5 (da 1500 € e oltre)"/>
    <x v="1"/>
  </r>
  <r>
    <n v="1586"/>
    <n v="4"/>
    <s v="RG"/>
    <s v="Sicilia"/>
    <s v="ISOLE"/>
    <s v="Fascia 4 (da 1200 €  a meno di 1500 €)"/>
    <x v="2"/>
  </r>
  <r>
    <n v="255"/>
    <n v="1"/>
    <s v="PI"/>
    <s v="Toscana"/>
    <s v="CENTRO"/>
    <s v="Fascia 1 (inferiore a 400 €)"/>
    <x v="3"/>
  </r>
  <r>
    <n v="1469"/>
    <n v="2"/>
    <s v="SO"/>
    <s v="Lombardia"/>
    <s v="NORD"/>
    <s v="Fascia 4 (da 1200 €  a meno di 1500 €)"/>
    <x v="4"/>
  </r>
  <r>
    <n v="1321"/>
    <n v="4"/>
    <s v="PS"/>
    <s v="Marche"/>
    <s v="CENTRO"/>
    <s v="Fascia 4 (da 1200 €  a meno di 1500 €)"/>
    <x v="2"/>
  </r>
  <r>
    <n v="735"/>
    <n v="2"/>
    <s v="TV"/>
    <s v="Veneto"/>
    <s v="NORD"/>
    <s v="Fascia 2 (da 400 €  a meno di 800 €)"/>
    <x v="4"/>
  </r>
  <r>
    <n v="153"/>
    <n v="3"/>
    <s v="SI"/>
    <s v="Toscana"/>
    <s v="CENTRO"/>
    <s v="Fascia 1 (inferiore a 400 €)"/>
    <x v="0"/>
  </r>
  <r>
    <n v="1474"/>
    <n v="1"/>
    <s v="PT"/>
    <s v="Toscana"/>
    <s v="CENTRO"/>
    <s v="Fascia 4 (da 1200 €  a meno di 1500 €)"/>
    <x v="3"/>
  </r>
  <r>
    <n v="1108"/>
    <n v="2"/>
    <s v="RO"/>
    <s v="Veneto"/>
    <s v="NORD"/>
    <s v="Fascia 3 (da 800 €  a meno di 1200 €)"/>
    <x v="4"/>
  </r>
  <r>
    <n v="1430"/>
    <n v="4"/>
    <s v="PG"/>
    <s v="Umbria"/>
    <s v="CENTRO"/>
    <s v="Fascia 4 (da 1200 €  a meno di 1500 €)"/>
    <x v="2"/>
  </r>
  <r>
    <n v="788"/>
    <n v="5"/>
    <s v="RM"/>
    <s v="Lazio"/>
    <s v="CENTRO"/>
    <s v="Fascia 2 (da 400 €  a meno di 800 €)"/>
    <x v="1"/>
  </r>
  <r>
    <n v="1362"/>
    <n v="3"/>
    <s v="VT"/>
    <s v="Lazio"/>
    <s v="CENTRO"/>
    <s v="Fascia 4 (da 1200 €  a meno di 1500 €)"/>
    <x v="0"/>
  </r>
  <r>
    <n v="744"/>
    <n v="3"/>
    <s v="VV"/>
    <s v="Calabria"/>
    <s v="SUD"/>
    <s v="Fascia 2 (da 400 €  a meno di 800 €)"/>
    <x v="0"/>
  </r>
  <r>
    <n v="1252"/>
    <n v="2"/>
    <s v="VE"/>
    <s v="Veneto"/>
    <s v="NORD"/>
    <s v="Fascia 4 (da 1200 €  a meno di 1500 €)"/>
    <x v="4"/>
  </r>
  <r>
    <n v="1378"/>
    <n v="3"/>
    <s v="SV"/>
    <s v="Liguria"/>
    <s v="NORD"/>
    <s v="Fascia 4 (da 1200 €  a meno di 1500 €)"/>
    <x v="0"/>
  </r>
  <r>
    <n v="192"/>
    <n v="5"/>
    <s v="PG"/>
    <s v="Umbria"/>
    <s v="CENTRO"/>
    <s v="Fascia 1 (inferiore a 400 €)"/>
    <x v="1"/>
  </r>
  <r>
    <n v="1876"/>
    <n v="2"/>
    <s v="SO"/>
    <s v="Lombardia"/>
    <s v="NORD"/>
    <s v="Fascia 5 (da 1500 € e oltre)"/>
    <x v="4"/>
  </r>
  <r>
    <n v="1640"/>
    <n v="1"/>
    <s v="RC"/>
    <s v="Calabria"/>
    <s v="SUD"/>
    <s v="Fascia 4 (da 1200 €  a meno di 1500 €)"/>
    <x v="3"/>
  </r>
  <r>
    <n v="848"/>
    <n v="4"/>
    <s v="VB"/>
    <s v="Piemonte"/>
    <s v="NORD"/>
    <s v="Fascia 3 (da 800 €  a meno di 1200 €)"/>
    <x v="2"/>
  </r>
  <r>
    <n v="692"/>
    <n v="1"/>
    <s v="VE"/>
    <s v="Veneto"/>
    <s v="NORD"/>
    <s v="Fascia 2 (da 400 €  a meno di 800 €)"/>
    <x v="3"/>
  </r>
  <r>
    <n v="549"/>
    <n v="1"/>
    <s v="PO"/>
    <s v="Toscana"/>
    <s v="CENTRO"/>
    <s v="Fascia 2 (da 400 €  a meno di 800 €)"/>
    <x v="3"/>
  </r>
  <r>
    <n v="1482"/>
    <n v="2"/>
    <s v="RA"/>
    <s v="Emilia-Romagna"/>
    <s v="NORD"/>
    <s v="Fascia 4 (da 1200 €  a meno di 1500 €)"/>
    <x v="4"/>
  </r>
  <r>
    <n v="3"/>
    <n v="5"/>
    <s v="PI"/>
    <s v="Toscana"/>
    <s v="CENTRO"/>
    <s v="Fascia 1 (inferiore a 400 €)"/>
    <x v="1"/>
  </r>
  <r>
    <n v="467"/>
    <n v="3"/>
    <s v="TV"/>
    <s v="Veneto"/>
    <s v="NORD"/>
    <s v="Fascia 2 (da 400 €  a meno di 800 €)"/>
    <x v="0"/>
  </r>
  <r>
    <n v="1746"/>
    <n v="3"/>
    <s v="RN"/>
    <s v="Emilia-Romagna"/>
    <s v="NORD"/>
    <s v="Fascia 4 (da 1200 €  a meno di 1500 €)"/>
    <x v="0"/>
  </r>
  <r>
    <n v="681"/>
    <n v="4"/>
    <s v="RI"/>
    <s v="Lazio"/>
    <s v="CENTRO"/>
    <s v="Fascia 2 (da 400 €  a meno di 800 €)"/>
    <x v="2"/>
  </r>
  <r>
    <n v="136"/>
    <n v="3"/>
    <s v="RA"/>
    <s v="Emilia-Romagna"/>
    <s v="NORD"/>
    <s v="Fascia 1 (inferiore a 400 €)"/>
    <x v="0"/>
  </r>
  <r>
    <n v="1600"/>
    <n v="3"/>
    <s v="VV"/>
    <s v="Calabria"/>
    <s v="SUD"/>
    <s v="Fascia 4 (da 1200 €  a meno di 1500 €)"/>
    <x v="0"/>
  </r>
  <r>
    <n v="1825"/>
    <n v="5"/>
    <s v="VT"/>
    <s v="Lazio"/>
    <s v="CENTRO"/>
    <s v="Fascia 5 (da 1500 € e oltre)"/>
    <x v="1"/>
  </r>
  <r>
    <n v="957"/>
    <n v="1"/>
    <s v="TV"/>
    <s v="Veneto"/>
    <s v="NORD"/>
    <s v="Fascia 3 (da 800 €  a meno di 1200 €)"/>
    <x v="3"/>
  </r>
  <r>
    <n v="1941"/>
    <n v="5"/>
    <s v="SV"/>
    <s v="Liguria"/>
    <s v="NORD"/>
    <s v="Fascia 5 (da 1500 € e oltre)"/>
    <x v="1"/>
  </r>
  <r>
    <n v="417"/>
    <n v="1"/>
    <s v="TE"/>
    <s v="Abruzzo"/>
    <s v="CENTRO"/>
    <s v="Fascia 2 (da 400 €  a meno di 800 €)"/>
    <x v="3"/>
  </r>
  <r>
    <n v="1839"/>
    <n v="4"/>
    <s v="VV"/>
    <s v="Calabria"/>
    <s v="SUD"/>
    <s v="Fascia 5 (da 1500 € e oltre)"/>
    <x v="2"/>
  </r>
  <r>
    <n v="1647"/>
    <n v="1"/>
    <s v="UD"/>
    <s v="Friuli-Venezia Giulia"/>
    <s v="NORD"/>
    <s v="Fascia 4 (da 1200 €  a meno di 1500 €)"/>
    <x v="3"/>
  </r>
  <r>
    <n v="87"/>
    <n v="5"/>
    <s v="RA"/>
    <s v="Emilia-Romagna"/>
    <s v="NORD"/>
    <s v="Fascia 1 (inferiore a 400 €)"/>
    <x v="1"/>
  </r>
  <r>
    <n v="1123"/>
    <n v="2"/>
    <s v="PE"/>
    <s v="Abruzzo"/>
    <s v="CENTRO"/>
    <s v="Fascia 3 (da 800 €  a meno di 1200 €)"/>
    <x v="4"/>
  </r>
  <r>
    <n v="1881"/>
    <n v="1"/>
    <s v="SA"/>
    <s v="Campania"/>
    <s v="SUD"/>
    <s v="Fascia 5 (da 1500 € e oltre)"/>
    <x v="3"/>
  </r>
  <r>
    <n v="517"/>
    <n v="1"/>
    <s v="PT"/>
    <s v="Toscana"/>
    <s v="CENTRO"/>
    <s v="Fascia 2 (da 400 €  a meno di 800 €)"/>
    <x v="3"/>
  </r>
  <r>
    <n v="1662"/>
    <n v="3"/>
    <s v="SI"/>
    <s v="Toscana"/>
    <s v="CENTRO"/>
    <s v="Fascia 4 (da 1200 €  a meno di 1500 €)"/>
    <x v="0"/>
  </r>
  <r>
    <n v="540"/>
    <n v="4"/>
    <s v="VE"/>
    <s v="Veneto"/>
    <s v="NORD"/>
    <s v="Fascia 2 (da 400 €  a meno di 800 €)"/>
    <x v="2"/>
  </r>
  <r>
    <n v="207"/>
    <n v="1"/>
    <s v="RC"/>
    <s v="Calabria"/>
    <s v="SUD"/>
    <s v="Fascia 1 (inferiore a 400 €)"/>
    <x v="3"/>
  </r>
  <r>
    <n v="879"/>
    <n v="2"/>
    <s v="PC"/>
    <s v="Emilia-Romagna"/>
    <s v="NORD"/>
    <s v="Fascia 3 (da 800 €  a meno di 1200 €)"/>
    <x v="4"/>
  </r>
  <r>
    <n v="1602"/>
    <n v="5"/>
    <s v="RG"/>
    <s v="Sicilia"/>
    <s v="ISOLE"/>
    <s v="Fascia 4 (da 1200 €  a meno di 1500 €)"/>
    <x v="1"/>
  </r>
  <r>
    <n v="1061"/>
    <n v="1"/>
    <s v="PZ"/>
    <s v="Basilicata"/>
    <s v="SUD"/>
    <s v="Fascia 3 (da 800 €  a meno di 1200 €)"/>
    <x v="3"/>
  </r>
  <r>
    <n v="569"/>
    <n v="1"/>
    <s v="PI"/>
    <s v="Toscana"/>
    <s v="CENTRO"/>
    <s v="Fascia 2 (da 400 €  a meno di 800 €)"/>
    <x v="3"/>
  </r>
  <r>
    <n v="1479"/>
    <n v="3"/>
    <s v="TP"/>
    <s v="Sicilia"/>
    <s v="ISOLE"/>
    <s v="Fascia 4 (da 1200 €  a meno di 1500 €)"/>
    <x v="0"/>
  </r>
  <r>
    <n v="1940"/>
    <n v="5"/>
    <s v="RC"/>
    <s v="Calabria"/>
    <s v="SUD"/>
    <s v="Fascia 5 (da 1500 € e oltre)"/>
    <x v="1"/>
  </r>
  <r>
    <n v="1590"/>
    <n v="5"/>
    <s v="TR"/>
    <s v="Umbria"/>
    <s v="CENTRO"/>
    <s v="Fascia 4 (da 1200 €  a meno di 1500 €)"/>
    <x v="1"/>
  </r>
  <r>
    <n v="882"/>
    <n v="1"/>
    <s v="PT"/>
    <s v="Toscana"/>
    <s v="CENTRO"/>
    <s v="Fascia 3 (da 800 €  a meno di 1200 €)"/>
    <x v="3"/>
  </r>
  <r>
    <n v="593"/>
    <n v="2"/>
    <s v="TA"/>
    <s v="Puglia"/>
    <s v="SUD"/>
    <s v="Fascia 2 (da 400 €  a meno di 800 €)"/>
    <x v="4"/>
  </r>
  <r>
    <n v="1853"/>
    <n v="1"/>
    <s v="PC"/>
    <s v="Emilia-Romagna"/>
    <s v="NORD"/>
    <s v="Fascia 5 (da 1500 € e oltre)"/>
    <x v="3"/>
  </r>
  <r>
    <n v="1276"/>
    <n v="3"/>
    <s v="PI"/>
    <s v="Toscana"/>
    <s v="CENTRO"/>
    <s v="Fascia 4 (da 1200 €  a meno di 1500 €)"/>
    <x v="0"/>
  </r>
  <r>
    <n v="563"/>
    <n v="1"/>
    <s v="PG"/>
    <s v="Umbria"/>
    <s v="CENTRO"/>
    <s v="Fascia 2 (da 400 €  a meno di 800 €)"/>
    <x v="3"/>
  </r>
  <r>
    <n v="114"/>
    <n v="4"/>
    <s v="VV"/>
    <s v="Calabria"/>
    <s v="SUD"/>
    <s v="Fascia 1 (inferiore a 400 €)"/>
    <x v="2"/>
  </r>
  <r>
    <n v="997"/>
    <n v="3"/>
    <s v="TA"/>
    <s v="Puglia"/>
    <s v="SUD"/>
    <s v="Fascia 3 (da 800 €  a meno di 1200 €)"/>
    <x v="0"/>
  </r>
  <r>
    <n v="492"/>
    <n v="1"/>
    <s v="SI"/>
    <s v="Toscana"/>
    <s v="CENTRO"/>
    <s v="Fascia 2 (da 400 €  a meno di 800 €)"/>
    <x v="3"/>
  </r>
  <r>
    <n v="1722"/>
    <n v="3"/>
    <s v="VT"/>
    <s v="Lazio"/>
    <s v="CENTRO"/>
    <s v="Fascia 4 (da 1200 €  a meno di 1500 €)"/>
    <x v="0"/>
  </r>
  <r>
    <n v="1314"/>
    <n v="5"/>
    <s v="VE"/>
    <s v="Veneto"/>
    <s v="NORD"/>
    <s v="Fascia 4 (da 1200 €  a meno di 1500 €)"/>
    <x v="1"/>
  </r>
  <r>
    <n v="702"/>
    <n v="2"/>
    <s v="RI"/>
    <s v="Lazio"/>
    <s v="CENTRO"/>
    <s v="Fascia 2 (da 400 €  a meno di 800 €)"/>
    <x v="4"/>
  </r>
  <r>
    <n v="1090"/>
    <n v="2"/>
    <s v="SS"/>
    <s v="Sardegna"/>
    <s v="ISOLE"/>
    <s v="Fascia 3 (da 800 €  a meno di 1200 €)"/>
    <x v="4"/>
  </r>
  <r>
    <n v="1552"/>
    <n v="5"/>
    <s v="SI"/>
    <s v="Toscana"/>
    <s v="CENTRO"/>
    <s v="Fascia 4 (da 1200 €  a meno di 1500 €)"/>
    <x v="1"/>
  </r>
  <r>
    <n v="1087"/>
    <n v="4"/>
    <s v="RC"/>
    <s v="Calabria"/>
    <s v="SUD"/>
    <s v="Fascia 3 (da 800 €  a meno di 1200 €)"/>
    <x v="2"/>
  </r>
  <r>
    <n v="665"/>
    <n v="4"/>
    <s v="PZ"/>
    <s v="Basilicata"/>
    <s v="SUD"/>
    <s v="Fascia 2 (da 400 €  a meno di 800 €)"/>
    <x v="2"/>
  </r>
  <r>
    <n v="1247"/>
    <n v="5"/>
    <s v="VR"/>
    <s v="Veneto"/>
    <s v="NORD"/>
    <s v="Fascia 4 (da 1200 €  a meno di 1500 €)"/>
    <x v="1"/>
  </r>
  <r>
    <n v="1265"/>
    <n v="5"/>
    <s v="RE"/>
    <s v="Emilia-Romagna"/>
    <s v="NORD"/>
    <s v="Fascia 4 (da 1200 €  a meno di 1500 €)"/>
    <x v="1"/>
  </r>
  <r>
    <n v="828"/>
    <n v="3"/>
    <s v="SA"/>
    <s v="Campania"/>
    <s v="SUD"/>
    <s v="Fascia 3 (da 800 €  a meno di 1200 €)"/>
    <x v="0"/>
  </r>
  <r>
    <n v="1960"/>
    <n v="3"/>
    <s v="TE"/>
    <s v="Abruzzo"/>
    <s v="CENTRO"/>
    <s v="Fascia 5 (da 1500 € e oltre)"/>
    <x v="0"/>
  </r>
  <r>
    <n v="120"/>
    <n v="4"/>
    <s v="PV"/>
    <s v="Lombardia"/>
    <s v="NORD"/>
    <s v="Fascia 1 (inferiore a 400 €)"/>
    <x v="2"/>
  </r>
  <r>
    <n v="1951"/>
    <n v="3"/>
    <s v="RM"/>
    <s v="Lazio"/>
    <s v="CENTRO"/>
    <s v="Fascia 5 (da 1500 € e oltre)"/>
    <x v="0"/>
  </r>
  <r>
    <n v="756"/>
    <n v="2"/>
    <s v="PT"/>
    <s v="Toscana"/>
    <s v="CENTRO"/>
    <s v="Fascia 2 (da 400 €  a meno di 800 €)"/>
    <x v="4"/>
  </r>
  <r>
    <n v="178"/>
    <n v="5"/>
    <s v="VV"/>
    <s v="Calabria"/>
    <s v="SUD"/>
    <s v="Fascia 1 (inferiore a 400 €)"/>
    <x v="1"/>
  </r>
  <r>
    <n v="912"/>
    <n v="4"/>
    <s v="TP"/>
    <s v="Sicilia"/>
    <s v="ISOLE"/>
    <s v="Fascia 3 (da 800 €  a meno di 1200 €)"/>
    <x v="2"/>
  </r>
  <r>
    <n v="216"/>
    <n v="1"/>
    <s v="SV"/>
    <s v="Liguria"/>
    <s v="NORD"/>
    <s v="Fascia 1 (inferiore a 400 €)"/>
    <x v="3"/>
  </r>
  <r>
    <n v="647"/>
    <n v="2"/>
    <s v="VE"/>
    <s v="Veneto"/>
    <s v="NORD"/>
    <s v="Fascia 2 (da 400 €  a meno di 800 €)"/>
    <x v="4"/>
  </r>
  <r>
    <n v="1101"/>
    <n v="2"/>
    <s v="TP"/>
    <s v="Sicilia"/>
    <s v="ISOLE"/>
    <s v="Fascia 3 (da 800 €  a meno di 1200 €)"/>
    <x v="4"/>
  </r>
  <r>
    <n v="426"/>
    <n v="2"/>
    <s v="PG"/>
    <s v="Umbria"/>
    <s v="CENTRO"/>
    <s v="Fascia 2 (da 400 €  a meno di 800 €)"/>
    <x v="4"/>
  </r>
  <r>
    <n v="1476"/>
    <n v="1"/>
    <s v="TP"/>
    <s v="Sicilia"/>
    <s v="ISOLE"/>
    <s v="Fascia 4 (da 1200 €  a meno di 1500 €)"/>
    <x v="3"/>
  </r>
  <r>
    <n v="1417"/>
    <n v="2"/>
    <s v="RI"/>
    <s v="Lazio"/>
    <s v="CENTRO"/>
    <s v="Fascia 4 (da 1200 €  a meno di 1500 €)"/>
    <x v="4"/>
  </r>
  <r>
    <n v="1715"/>
    <n v="2"/>
    <s v="SA"/>
    <s v="Campania"/>
    <s v="SUD"/>
    <s v="Fascia 4 (da 1200 €  a meno di 1500 €)"/>
    <x v="4"/>
  </r>
  <r>
    <n v="1289"/>
    <n v="4"/>
    <s v="SI"/>
    <s v="Toscana"/>
    <s v="CENTRO"/>
    <s v="Fascia 4 (da 1200 €  a meno di 1500 €)"/>
    <x v="2"/>
  </r>
  <r>
    <n v="1427"/>
    <n v="5"/>
    <s v="PS"/>
    <s v="Marche"/>
    <s v="CENTRO"/>
    <s v="Fascia 4 (da 1200 €  a meno di 1500 €)"/>
    <x v="1"/>
  </r>
  <r>
    <n v="445"/>
    <n v="5"/>
    <s v="SO"/>
    <s v="Lombardia"/>
    <s v="NORD"/>
    <s v="Fascia 2 (da 400 €  a meno di 800 €)"/>
    <x v="1"/>
  </r>
  <r>
    <n v="1390"/>
    <n v="4"/>
    <s v="RN"/>
    <s v="Emilia-Romagna"/>
    <s v="NORD"/>
    <s v="Fascia 4 (da 1200 €  a meno di 1500 €)"/>
    <x v="2"/>
  </r>
  <r>
    <n v="1897"/>
    <n v="3"/>
    <s v="PZ"/>
    <s v="Basilicata"/>
    <s v="SUD"/>
    <s v="Fascia 5 (da 1500 € e oltre)"/>
    <x v="0"/>
  </r>
  <r>
    <n v="713"/>
    <n v="5"/>
    <s v="TO"/>
    <s v="Piemonte"/>
    <s v="NORD"/>
    <s v="Fascia 2 (da 400 €  a meno di 800 €)"/>
    <x v="1"/>
  </r>
  <r>
    <n v="1509"/>
    <n v="2"/>
    <s v="TR"/>
    <s v="Umbria"/>
    <s v="CENTRO"/>
    <s v="Fascia 4 (da 1200 €  a meno di 1500 €)"/>
    <x v="4"/>
  </r>
  <r>
    <n v="210"/>
    <n v="4"/>
    <s v="SS"/>
    <s v="Sardegna"/>
    <s v="ISOLE"/>
    <s v="Fascia 1 (inferiore a 400 €)"/>
    <x v="2"/>
  </r>
  <r>
    <n v="660"/>
    <n v="3"/>
    <s v="PE"/>
    <s v="Abruzzo"/>
    <s v="CENTRO"/>
    <s v="Fascia 2 (da 400 €  a meno di 800 €)"/>
    <x v="0"/>
  </r>
  <r>
    <n v="872"/>
    <n v="2"/>
    <s v="PG"/>
    <s v="Umbria"/>
    <s v="CENTRO"/>
    <s v="Fascia 3 (da 800 €  a meno di 1200 €)"/>
    <x v="4"/>
  </r>
  <r>
    <n v="1225"/>
    <n v="5"/>
    <s v="TO"/>
    <s v="Piemonte"/>
    <s v="NORD"/>
    <s v="Fascia 4 (da 1200 €  a meno di 1500 €)"/>
    <x v="1"/>
  </r>
  <r>
    <n v="1916"/>
    <n v="5"/>
    <s v="SS"/>
    <s v="Sardegna"/>
    <s v="ISOLE"/>
    <s v="Fascia 5 (da 1500 € e oltre)"/>
    <x v="1"/>
  </r>
  <r>
    <n v="1173"/>
    <n v="2"/>
    <s v="VB"/>
    <s v="Piemonte"/>
    <s v="NORD"/>
    <s v="Fascia 3 (da 800 €  a meno di 1200 €)"/>
    <x v="4"/>
  </r>
  <r>
    <n v="297"/>
    <n v="3"/>
    <s v="RM"/>
    <s v="Lazio"/>
    <s v="CENTRO"/>
    <s v="Fascia 1 (inferiore a 400 €)"/>
    <x v="0"/>
  </r>
  <r>
    <n v="1244"/>
    <n v="5"/>
    <s v="VT"/>
    <s v="Lazio"/>
    <s v="CENTRO"/>
    <s v="Fascia 4 (da 1200 €  a meno di 1500 €)"/>
    <x v="1"/>
  </r>
  <r>
    <n v="1099"/>
    <n v="4"/>
    <s v="VB"/>
    <s v="Piemonte"/>
    <s v="NORD"/>
    <s v="Fascia 3 (da 800 €  a meno di 1200 €)"/>
    <x v="2"/>
  </r>
  <r>
    <n v="1448"/>
    <n v="1"/>
    <s v="PN"/>
    <s v="Friuli-Venezia Giulia"/>
    <s v="NORD"/>
    <s v="Fascia 4 (da 1200 €  a meno di 1500 €)"/>
    <x v="3"/>
  </r>
  <r>
    <n v="155"/>
    <n v="5"/>
    <s v="RG"/>
    <s v="Sicilia"/>
    <s v="ISOLE"/>
    <s v="Fascia 1 (inferiore a 400 €)"/>
    <x v="1"/>
  </r>
  <r>
    <n v="214"/>
    <n v="2"/>
    <s v="VB"/>
    <s v="Piemonte"/>
    <s v="NORD"/>
    <s v="Fascia 1 (inferiore a 400 €)"/>
    <x v="4"/>
  </r>
  <r>
    <n v="1956"/>
    <n v="1"/>
    <s v="TN"/>
    <s v="Trentino-Alto Adige"/>
    <s v="NORD"/>
    <s v="Fascia 5 (da 1500 € e oltre)"/>
    <x v="3"/>
  </r>
  <r>
    <n v="1938"/>
    <n v="3"/>
    <s v="TO"/>
    <s v="Piemonte"/>
    <s v="NORD"/>
    <s v="Fascia 5 (da 1500 € e oltre)"/>
    <x v="0"/>
  </r>
  <r>
    <n v="336"/>
    <n v="5"/>
    <s v="TR"/>
    <s v="Umbria"/>
    <s v="CENTRO"/>
    <s v="Fascia 1 (inferiore a 400 €)"/>
    <x v="1"/>
  </r>
  <r>
    <n v="1467"/>
    <n v="1"/>
    <s v="TE"/>
    <s v="Abruzzo"/>
    <s v="CENTRO"/>
    <s v="Fascia 4 (da 1200 €  a meno di 1500 €)"/>
    <x v="3"/>
  </r>
  <r>
    <n v="308"/>
    <n v="5"/>
    <s v="PZ"/>
    <s v="Basilicata"/>
    <s v="SUD"/>
    <s v="Fascia 1 (inferiore a 400 €)"/>
    <x v="1"/>
  </r>
  <r>
    <n v="1581"/>
    <n v="3"/>
    <s v="TS"/>
    <s v="Friuli-Venezia Giulia"/>
    <s v="NORD"/>
    <s v="Fascia 4 (da 1200 €  a meno di 1500 €)"/>
    <x v="0"/>
  </r>
  <r>
    <n v="539"/>
    <n v="5"/>
    <s v="VI"/>
    <s v="Veneto"/>
    <s v="NORD"/>
    <s v="Fascia 2 (da 400 €  a meno di 800 €)"/>
    <x v="1"/>
  </r>
  <r>
    <n v="1847"/>
    <n v="1"/>
    <s v="TR"/>
    <s v="Umbria"/>
    <s v="CENTRO"/>
    <s v="Fascia 5 (da 1500 € e oltre)"/>
    <x v="3"/>
  </r>
  <r>
    <n v="495"/>
    <n v="3"/>
    <s v="RA"/>
    <s v="Emilia-Romagna"/>
    <s v="NORD"/>
    <s v="Fascia 2 (da 400 €  a meno di 800 €)"/>
    <x v="0"/>
  </r>
  <r>
    <n v="369"/>
    <n v="5"/>
    <s v="SI"/>
    <s v="Toscana"/>
    <s v="CENTRO"/>
    <s v="Fascia 1 (inferiore a 400 €)"/>
    <x v="1"/>
  </r>
  <r>
    <n v="1963"/>
    <n v="3"/>
    <s v="VR"/>
    <s v="Veneto"/>
    <s v="NORD"/>
    <s v="Fascia 5 (da 1500 € e oltre)"/>
    <x v="0"/>
  </r>
  <r>
    <n v="1334"/>
    <n v="3"/>
    <s v="SA"/>
    <s v="Campania"/>
    <s v="SUD"/>
    <s v="Fascia 4 (da 1200 €  a meno di 1500 €)"/>
    <x v="0"/>
  </r>
  <r>
    <n v="886"/>
    <n v="2"/>
    <s v="TS"/>
    <s v="Friuli-Venezia Giulia"/>
    <s v="NORD"/>
    <s v="Fascia 3 (da 800 €  a meno di 1200 €)"/>
    <x v="4"/>
  </r>
  <r>
    <n v="689"/>
    <n v="3"/>
    <s v="TN"/>
    <s v="Trentino-Alto Adige"/>
    <s v="NORD"/>
    <s v="Fascia 2 (da 400 €  a meno di 800 €)"/>
    <x v="0"/>
  </r>
  <r>
    <n v="1880"/>
    <n v="1"/>
    <s v="TV"/>
    <s v="Veneto"/>
    <s v="NORD"/>
    <s v="Fascia 5 (da 1500 € e oltre)"/>
    <x v="3"/>
  </r>
  <r>
    <n v="1357"/>
    <n v="4"/>
    <s v="PO"/>
    <s v="Toscana"/>
    <s v="CENTRO"/>
    <s v="Fascia 4 (da 1200 €  a meno di 1500 €)"/>
    <x v="2"/>
  </r>
  <r>
    <n v="1007"/>
    <n v="5"/>
    <s v="RI"/>
    <s v="Lazio"/>
    <s v="CENTRO"/>
    <s v="Fascia 3 (da 800 €  a meno di 1200 €)"/>
    <x v="1"/>
  </r>
  <r>
    <n v="1126"/>
    <n v="3"/>
    <s v="SR"/>
    <s v="Sicilia"/>
    <s v="ISOLE"/>
    <s v="Fascia 3 (da 800 €  a meno di 1200 €)"/>
    <x v="0"/>
  </r>
  <r>
    <n v="1779"/>
    <n v="1"/>
    <s v="RO"/>
    <s v="Veneto"/>
    <s v="NORD"/>
    <s v="Fascia 4 (da 1200 €  a meno di 1500 €)"/>
    <x v="3"/>
  </r>
  <r>
    <n v="668"/>
    <n v="1"/>
    <s v="RM"/>
    <s v="Lazio"/>
    <s v="CENTRO"/>
    <s v="Fascia 2 (da 400 €  a meno di 800 €)"/>
    <x v="3"/>
  </r>
  <r>
    <n v="204"/>
    <n v="1"/>
    <s v="TP"/>
    <s v="Sicilia"/>
    <s v="ISOLE"/>
    <s v="Fascia 1 (inferiore a 400 €)"/>
    <x v="3"/>
  </r>
  <r>
    <n v="1517"/>
    <n v="5"/>
    <s v="PZ"/>
    <s v="Basilicata"/>
    <s v="SUD"/>
    <s v="Fascia 4 (da 1200 €  a meno di 1500 €)"/>
    <x v="1"/>
  </r>
  <r>
    <n v="840"/>
    <n v="1"/>
    <s v="SV"/>
    <s v="Liguria"/>
    <s v="NORD"/>
    <s v="Fascia 3 (da 800 €  a meno di 1200 €)"/>
    <x v="3"/>
  </r>
  <r>
    <n v="1724"/>
    <n v="1"/>
    <s v="RG"/>
    <s v="Sicilia"/>
    <s v="ISOLE"/>
    <s v="Fascia 4 (da 1200 €  a meno di 1500 €)"/>
    <x v="3"/>
  </r>
  <r>
    <n v="951"/>
    <n v="3"/>
    <s v="VV"/>
    <s v="Calabria"/>
    <s v="SUD"/>
    <s v="Fascia 3 (da 800 €  a meno di 1200 €)"/>
    <x v="0"/>
  </r>
  <r>
    <n v="1892"/>
    <n v="4"/>
    <s v="TP"/>
    <s v="Sicilia"/>
    <s v="ISOLE"/>
    <s v="Fascia 5 (da 1500 € e oltre)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CDE43-8A0F-4976-8CE1-610DEBE9B2C2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G11" firstHeaderRow="1" firstDataRow="2" firstDataCol="1"/>
  <pivotFields count="10">
    <pivotField showAll="0"/>
    <pivotField numFmtId="14" showAll="0">
      <items count="170">
        <item x="146"/>
        <item x="13"/>
        <item x="20"/>
        <item x="48"/>
        <item x="122"/>
        <item x="120"/>
        <item x="69"/>
        <item x="93"/>
        <item x="73"/>
        <item x="74"/>
        <item x="71"/>
        <item x="98"/>
        <item x="84"/>
        <item x="140"/>
        <item x="148"/>
        <item x="99"/>
        <item x="50"/>
        <item x="147"/>
        <item x="57"/>
        <item x="39"/>
        <item x="65"/>
        <item x="30"/>
        <item x="4"/>
        <item x="115"/>
        <item x="143"/>
        <item x="112"/>
        <item x="45"/>
        <item x="23"/>
        <item x="128"/>
        <item x="51"/>
        <item x="119"/>
        <item x="54"/>
        <item x="15"/>
        <item x="105"/>
        <item x="62"/>
        <item x="87"/>
        <item x="125"/>
        <item x="81"/>
        <item x="44"/>
        <item x="101"/>
        <item x="67"/>
        <item x="150"/>
        <item x="109"/>
        <item x="77"/>
        <item x="117"/>
        <item x="129"/>
        <item x="159"/>
        <item x="142"/>
        <item x="167"/>
        <item x="124"/>
        <item x="118"/>
        <item x="2"/>
        <item x="91"/>
        <item x="76"/>
        <item x="107"/>
        <item x="78"/>
        <item x="42"/>
        <item x="56"/>
        <item x="5"/>
        <item x="96"/>
        <item x="139"/>
        <item x="110"/>
        <item x="123"/>
        <item x="106"/>
        <item x="162"/>
        <item x="108"/>
        <item x="34"/>
        <item x="14"/>
        <item x="72"/>
        <item x="1"/>
        <item x="61"/>
        <item x="38"/>
        <item x="36"/>
        <item x="168"/>
        <item x="0"/>
        <item x="17"/>
        <item x="46"/>
        <item x="9"/>
        <item x="64"/>
        <item x="55"/>
        <item x="97"/>
        <item x="82"/>
        <item x="158"/>
        <item x="25"/>
        <item x="32"/>
        <item x="135"/>
        <item x="85"/>
        <item x="156"/>
        <item x="28"/>
        <item x="18"/>
        <item x="126"/>
        <item x="6"/>
        <item x="41"/>
        <item x="19"/>
        <item x="160"/>
        <item x="7"/>
        <item x="66"/>
        <item x="52"/>
        <item x="53"/>
        <item x="136"/>
        <item x="127"/>
        <item x="145"/>
        <item x="68"/>
        <item x="43"/>
        <item x="161"/>
        <item x="133"/>
        <item x="102"/>
        <item x="8"/>
        <item x="86"/>
        <item x="153"/>
        <item x="132"/>
        <item x="113"/>
        <item x="130"/>
        <item x="155"/>
        <item x="164"/>
        <item x="60"/>
        <item x="151"/>
        <item x="141"/>
        <item x="33"/>
        <item x="29"/>
        <item x="134"/>
        <item x="79"/>
        <item x="137"/>
        <item x="35"/>
        <item x="100"/>
        <item x="11"/>
        <item x="89"/>
        <item x="111"/>
        <item x="12"/>
        <item x="75"/>
        <item x="166"/>
        <item x="16"/>
        <item x="22"/>
        <item x="144"/>
        <item x="31"/>
        <item x="10"/>
        <item x="95"/>
        <item x="26"/>
        <item x="40"/>
        <item x="131"/>
        <item x="94"/>
        <item x="149"/>
        <item x="58"/>
        <item x="83"/>
        <item x="88"/>
        <item x="121"/>
        <item x="47"/>
        <item x="163"/>
        <item x="27"/>
        <item x="104"/>
        <item x="90"/>
        <item x="24"/>
        <item x="59"/>
        <item x="154"/>
        <item x="103"/>
        <item x="49"/>
        <item x="80"/>
        <item x="152"/>
        <item x="3"/>
        <item x="37"/>
        <item x="63"/>
        <item x="157"/>
        <item x="138"/>
        <item x="116"/>
        <item x="21"/>
        <item x="114"/>
        <item x="70"/>
        <item x="92"/>
        <item x="165"/>
        <item t="default"/>
      </items>
    </pivotField>
    <pivotField axis="axisRow" showAll="0">
      <items count="7">
        <item x="2"/>
        <item x="1"/>
        <item x="5"/>
        <item x="0"/>
        <item x="3"/>
        <item x="4"/>
        <item t="default"/>
      </items>
    </pivotField>
    <pivotField showAll="0"/>
    <pivotField axis="axisCol" showAll="0">
      <items count="6">
        <item x="2"/>
        <item x="3"/>
        <item x="4"/>
        <item x="1"/>
        <item x="0"/>
        <item t="default"/>
      </items>
    </pivotField>
    <pivotField dataField="1" numFmtId="44" showAll="0"/>
    <pivotField numFmtId="1" showAll="0"/>
    <pivotField dragToRow="0" dragToCol="0" dragToPage="0"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edia di Fatturato " fld="5" subtotal="average" baseField="0" baseItem="19" numFmtId="4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747CD-0FE5-4B35-B1A2-4E2A41EEC0AD}" name="Tabella pivot3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D14" firstHeaderRow="1" firstDataRow="2" firstDataCol="1"/>
  <pivotFields count="10">
    <pivotField showAll="0"/>
    <pivotField numFmtId="14" showAll="0">
      <items count="170">
        <item x="146"/>
        <item x="13"/>
        <item x="20"/>
        <item x="48"/>
        <item x="122"/>
        <item x="120"/>
        <item x="69"/>
        <item x="93"/>
        <item x="73"/>
        <item x="74"/>
        <item x="71"/>
        <item x="98"/>
        <item x="84"/>
        <item x="140"/>
        <item x="148"/>
        <item x="99"/>
        <item x="50"/>
        <item x="147"/>
        <item x="57"/>
        <item x="39"/>
        <item x="65"/>
        <item x="30"/>
        <item x="4"/>
        <item x="115"/>
        <item x="143"/>
        <item x="112"/>
        <item x="45"/>
        <item x="23"/>
        <item x="128"/>
        <item x="51"/>
        <item x="119"/>
        <item x="54"/>
        <item x="15"/>
        <item x="105"/>
        <item x="62"/>
        <item x="87"/>
        <item x="125"/>
        <item x="81"/>
        <item x="44"/>
        <item x="101"/>
        <item x="67"/>
        <item x="150"/>
        <item x="109"/>
        <item x="77"/>
        <item x="117"/>
        <item x="129"/>
        <item x="159"/>
        <item x="142"/>
        <item x="167"/>
        <item x="124"/>
        <item x="118"/>
        <item x="2"/>
        <item x="91"/>
        <item x="76"/>
        <item x="107"/>
        <item x="78"/>
        <item x="42"/>
        <item x="56"/>
        <item x="5"/>
        <item x="96"/>
        <item x="139"/>
        <item x="110"/>
        <item x="123"/>
        <item x="106"/>
        <item x="162"/>
        <item x="108"/>
        <item x="34"/>
        <item x="14"/>
        <item x="72"/>
        <item x="1"/>
        <item x="61"/>
        <item x="38"/>
        <item x="36"/>
        <item x="168"/>
        <item x="0"/>
        <item x="17"/>
        <item x="46"/>
        <item x="9"/>
        <item x="64"/>
        <item x="55"/>
        <item x="97"/>
        <item x="82"/>
        <item x="158"/>
        <item x="25"/>
        <item x="32"/>
        <item x="135"/>
        <item x="85"/>
        <item x="156"/>
        <item x="28"/>
        <item x="18"/>
        <item x="126"/>
        <item x="6"/>
        <item x="41"/>
        <item x="19"/>
        <item x="160"/>
        <item x="7"/>
        <item x="66"/>
        <item x="52"/>
        <item x="53"/>
        <item x="136"/>
        <item x="127"/>
        <item x="145"/>
        <item x="68"/>
        <item x="43"/>
        <item x="161"/>
        <item x="133"/>
        <item x="102"/>
        <item x="8"/>
        <item x="86"/>
        <item x="153"/>
        <item x="132"/>
        <item x="113"/>
        <item x="130"/>
        <item x="155"/>
        <item x="164"/>
        <item x="60"/>
        <item x="151"/>
        <item x="141"/>
        <item x="33"/>
        <item x="29"/>
        <item x="134"/>
        <item x="79"/>
        <item x="137"/>
        <item x="35"/>
        <item x="100"/>
        <item x="11"/>
        <item x="89"/>
        <item x="111"/>
        <item x="12"/>
        <item x="75"/>
        <item x="166"/>
        <item x="16"/>
        <item x="22"/>
        <item x="144"/>
        <item x="31"/>
        <item x="10"/>
        <item x="95"/>
        <item x="26"/>
        <item x="40"/>
        <item x="131"/>
        <item x="94"/>
        <item x="149"/>
        <item x="58"/>
        <item x="83"/>
        <item x="88"/>
        <item x="121"/>
        <item x="47"/>
        <item x="163"/>
        <item x="27"/>
        <item x="104"/>
        <item x="90"/>
        <item x="24"/>
        <item x="59"/>
        <item x="154"/>
        <item x="103"/>
        <item x="49"/>
        <item x="80"/>
        <item x="152"/>
        <item x="3"/>
        <item x="37"/>
        <item x="63"/>
        <item x="157"/>
        <item x="138"/>
        <item x="116"/>
        <item x="21"/>
        <item x="114"/>
        <item x="70"/>
        <item x="92"/>
        <item x="165"/>
        <item t="default"/>
      </items>
    </pivotField>
    <pivotField axis="axisRow" multipleItemSelectionAllowed="1" showAll="0">
      <items count="7">
        <item h="1" x="2"/>
        <item x="1"/>
        <item h="1" x="5"/>
        <item x="0"/>
        <item h="1" x="3"/>
        <item x="4"/>
        <item t="default"/>
      </items>
    </pivotField>
    <pivotField axis="axisRow" multipleItemSelectionAllowed="1" showAll="0">
      <items count="42">
        <item h="1" x="13"/>
        <item h="1" x="32"/>
        <item h="1" x="21"/>
        <item h="1" x="39"/>
        <item h="1" x="0"/>
        <item h="1" x="4"/>
        <item h="1" x="1"/>
        <item h="1" x="33"/>
        <item h="1" x="10"/>
        <item h="1" x="29"/>
        <item h="1" x="26"/>
        <item h="1" x="3"/>
        <item h="1" x="30"/>
        <item h="1" x="11"/>
        <item h="1" x="38"/>
        <item h="1" x="8"/>
        <item h="1" x="36"/>
        <item x="17"/>
        <item h="1" x="25"/>
        <item x="6"/>
        <item h="1" x="14"/>
        <item h="1" x="9"/>
        <item h="1" x="37"/>
        <item h="1" x="19"/>
        <item h="1" x="40"/>
        <item h="1" x="31"/>
        <item h="1" x="28"/>
        <item h="1" x="24"/>
        <item h="1" x="18"/>
        <item x="22"/>
        <item h="1" x="12"/>
        <item h="1" x="7"/>
        <item h="1" x="34"/>
        <item h="1" x="35"/>
        <item h="1" x="15"/>
        <item h="1" x="2"/>
        <item h="1" x="5"/>
        <item h="1" x="16"/>
        <item h="1" x="27"/>
        <item h="1" x="20"/>
        <item h="1" x="23"/>
        <item t="default"/>
      </items>
    </pivotField>
    <pivotField axis="axisCol" multipleItemSelectionAllowed="1" showAll="0">
      <items count="6">
        <item h="1" x="2"/>
        <item x="3"/>
        <item h="1" x="4"/>
        <item x="1"/>
        <item h="1" x="0"/>
        <item t="default"/>
      </items>
    </pivotField>
    <pivotField dataField="1" numFmtId="44" showAll="0"/>
    <pivotField numFmtId="1" showAll="0"/>
    <pivotField dragToRow="0" dragToCol="0" dragToPage="0"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2"/>
    <field x="3"/>
  </rowFields>
  <rowItems count="10">
    <i>
      <x v="1"/>
    </i>
    <i r="1">
      <x v="19"/>
    </i>
    <i r="1">
      <x v="29"/>
    </i>
    <i>
      <x v="3"/>
    </i>
    <i r="1">
      <x v="17"/>
    </i>
    <i>
      <x v="5"/>
    </i>
    <i r="1">
      <x v="17"/>
    </i>
    <i r="1">
      <x v="19"/>
    </i>
    <i r="1">
      <x v="29"/>
    </i>
    <i t="grand">
      <x/>
    </i>
  </rowItems>
  <colFields count="1">
    <field x="4"/>
  </colFields>
  <colItems count="3">
    <i>
      <x v="1"/>
    </i>
    <i>
      <x v="3"/>
    </i>
    <i t="grand">
      <x/>
    </i>
  </colItems>
  <dataFields count="1">
    <dataField name="Somma di Fatturato " fld="5" baseField="0" baseItem="0" numFmtId="4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5BC82-4C7E-403D-9018-F143B06F5EDA}" name="Tabella pivot4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G11" firstHeaderRow="1" firstDataRow="2" firstDataCol="1"/>
  <pivotFields count="10">
    <pivotField showAll="0"/>
    <pivotField numFmtId="14" showAll="0">
      <items count="170">
        <item x="146"/>
        <item x="13"/>
        <item x="20"/>
        <item x="48"/>
        <item x="122"/>
        <item x="120"/>
        <item x="69"/>
        <item x="93"/>
        <item x="73"/>
        <item x="74"/>
        <item x="71"/>
        <item x="98"/>
        <item x="84"/>
        <item x="140"/>
        <item x="148"/>
        <item x="99"/>
        <item x="50"/>
        <item x="147"/>
        <item x="57"/>
        <item x="39"/>
        <item x="65"/>
        <item x="30"/>
        <item x="4"/>
        <item x="115"/>
        <item x="143"/>
        <item x="112"/>
        <item x="45"/>
        <item x="23"/>
        <item x="128"/>
        <item x="51"/>
        <item x="119"/>
        <item x="54"/>
        <item x="15"/>
        <item x="105"/>
        <item x="62"/>
        <item x="87"/>
        <item x="125"/>
        <item x="81"/>
        <item x="44"/>
        <item x="101"/>
        <item x="67"/>
        <item x="150"/>
        <item x="109"/>
        <item x="77"/>
        <item x="117"/>
        <item x="129"/>
        <item x="159"/>
        <item x="142"/>
        <item x="167"/>
        <item x="124"/>
        <item x="118"/>
        <item x="2"/>
        <item x="91"/>
        <item x="76"/>
        <item x="107"/>
        <item x="78"/>
        <item x="42"/>
        <item x="56"/>
        <item x="5"/>
        <item x="96"/>
        <item x="139"/>
        <item x="110"/>
        <item x="123"/>
        <item x="106"/>
        <item x="162"/>
        <item x="108"/>
        <item x="34"/>
        <item x="14"/>
        <item x="72"/>
        <item x="1"/>
        <item x="61"/>
        <item x="38"/>
        <item x="36"/>
        <item x="168"/>
        <item x="0"/>
        <item x="17"/>
        <item x="46"/>
        <item x="9"/>
        <item x="64"/>
        <item x="55"/>
        <item x="97"/>
        <item x="82"/>
        <item x="158"/>
        <item x="25"/>
        <item x="32"/>
        <item x="135"/>
        <item x="85"/>
        <item x="156"/>
        <item x="28"/>
        <item x="18"/>
        <item x="126"/>
        <item x="6"/>
        <item x="41"/>
        <item x="19"/>
        <item x="160"/>
        <item x="7"/>
        <item x="66"/>
        <item x="52"/>
        <item x="53"/>
        <item x="136"/>
        <item x="127"/>
        <item x="145"/>
        <item x="68"/>
        <item x="43"/>
        <item x="161"/>
        <item x="133"/>
        <item x="102"/>
        <item x="8"/>
        <item x="86"/>
        <item x="153"/>
        <item x="132"/>
        <item x="113"/>
        <item x="130"/>
        <item x="155"/>
        <item x="164"/>
        <item x="60"/>
        <item x="151"/>
        <item x="141"/>
        <item x="33"/>
        <item x="29"/>
        <item x="134"/>
        <item x="79"/>
        <item x="137"/>
        <item x="35"/>
        <item x="100"/>
        <item x="11"/>
        <item x="89"/>
        <item x="111"/>
        <item x="12"/>
        <item x="75"/>
        <item x="166"/>
        <item x="16"/>
        <item x="22"/>
        <item x="144"/>
        <item x="31"/>
        <item x="10"/>
        <item x="95"/>
        <item x="26"/>
        <item x="40"/>
        <item x="131"/>
        <item x="94"/>
        <item x="149"/>
        <item x="58"/>
        <item x="83"/>
        <item x="88"/>
        <item x="121"/>
        <item x="47"/>
        <item x="163"/>
        <item x="27"/>
        <item x="104"/>
        <item x="90"/>
        <item x="24"/>
        <item x="59"/>
        <item x="154"/>
        <item x="103"/>
        <item x="49"/>
        <item x="80"/>
        <item x="152"/>
        <item x="3"/>
        <item x="37"/>
        <item x="63"/>
        <item x="157"/>
        <item x="138"/>
        <item x="116"/>
        <item x="21"/>
        <item x="114"/>
        <item x="70"/>
        <item x="92"/>
        <item x="165"/>
        <item t="default"/>
      </items>
    </pivotField>
    <pivotField showAll="0"/>
    <pivotField showAll="0"/>
    <pivotField axis="axisCol" showAll="0">
      <items count="6">
        <item x="2"/>
        <item x="3"/>
        <item x="4"/>
        <item x="1"/>
        <item x="0"/>
        <item t="default"/>
      </items>
    </pivotField>
    <pivotField dataField="1" numFmtId="44" showAll="0"/>
    <pivotField numFmtId="1" showAll="0"/>
    <pivotField dragToRow="0" dragToCol="0" dragToPage="0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a di Fatturato " fld="5" baseField="9" baseItem="1" numFmtId="4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29CC1-BA8F-42E5-87E4-DCF1119DE8DF}" name="Tabella pivot5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G23" firstHeaderRow="1" firstDataRow="2" firstDataCol="1"/>
  <pivotFields count="9">
    <pivotField showAll="0"/>
    <pivotField numFmtId="14" showAll="0"/>
    <pivotField showAll="0"/>
    <pivotField showAll="0"/>
    <pivotField axis="axisCol" showAll="0">
      <items count="6">
        <item x="2"/>
        <item x="3"/>
        <item x="4"/>
        <item x="1"/>
        <item x="0"/>
        <item t="default"/>
      </items>
    </pivotField>
    <pivotField dataField="1" numFmtId="44" showAll="0"/>
    <pivotField numFmtId="1" showAll="0"/>
    <pivotField showAll="0"/>
    <pivotField axis="axisRow" showAll="0">
      <items count="19">
        <item x="16"/>
        <item x="5"/>
        <item x="14"/>
        <item x="13"/>
        <item x="0"/>
        <item x="4"/>
        <item x="12"/>
        <item x="8"/>
        <item x="7"/>
        <item x="10"/>
        <item x="2"/>
        <item x="17"/>
        <item x="3"/>
        <item x="9"/>
        <item x="1"/>
        <item x="11"/>
        <item x="15"/>
        <item x="6"/>
        <item t="default"/>
      </items>
    </pivotField>
  </pivotFields>
  <rowFields count="1">
    <field x="8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Media di Fatturato " fld="5" subtotal="average" baseField="0" baseItem="19" numFmtId="4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B7AE1-E9E0-40F7-815A-E5440C95EF1C}" name="Tabella pivot6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F11" firstHeaderRow="1" firstDataRow="2" firstDataCol="1"/>
  <pivotFields count="10">
    <pivotField showAll="0"/>
    <pivotField numFmtId="14" showAll="0"/>
    <pivotField axis="axisRow" showAll="0">
      <items count="7">
        <item x="2"/>
        <item x="1"/>
        <item x="5"/>
        <item x="0"/>
        <item x="3"/>
        <item x="4"/>
        <item t="default"/>
      </items>
    </pivotField>
    <pivotField showAll="0"/>
    <pivotField showAll="0"/>
    <pivotField numFmtId="44" showAll="0"/>
    <pivotField dataField="1" numFmtId="1"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Conteggio di ID tipo pagamento" fld="6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E39AB-5E01-4101-8318-F39E99345612}" name="Tabella pivot7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H10" firstHeaderRow="1" firstDataRow="2" firstDataCol="1"/>
  <pivotFields count="11">
    <pivotField showAll="0"/>
    <pivotField numFmtId="14" showAll="0"/>
    <pivotField axis="axisCol" showAll="0">
      <items count="7">
        <item x="2"/>
        <item x="1"/>
        <item x="5"/>
        <item x="0"/>
        <item x="3"/>
        <item x="4"/>
        <item t="default"/>
      </items>
    </pivotField>
    <pivotField showAll="0"/>
    <pivotField showAll="0"/>
    <pivotField numFmtId="44" showAll="0"/>
    <pivotField dataField="1" numFmtId="1" showAll="0"/>
    <pivotField showAll="0"/>
    <pivotField showAll="0"/>
    <pivotField showAll="0"/>
    <pivotField axis="axisRow" showAll="0">
      <items count="6">
        <item x="0"/>
        <item x="3"/>
        <item x="2"/>
        <item x="1"/>
        <item x="4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nteggio di ID tipo pagamento" fld="6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1928F-9140-4E9E-80EA-26D37979A774}" name="Tabella pivot8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E24" firstHeaderRow="1" firstDataRow="2" firstDataCol="1"/>
  <pivotFields count="11">
    <pivotField showAll="0"/>
    <pivotField numFmtId="14" showAll="0"/>
    <pivotField showAll="0"/>
    <pivotField showAll="0"/>
    <pivotField axis="axisCol" multipleItemSelectionAllowed="1" showAll="0">
      <items count="6">
        <item h="1" x="2"/>
        <item x="3"/>
        <item h="1" x="4"/>
        <item x="1"/>
        <item x="0"/>
        <item t="default"/>
      </items>
    </pivotField>
    <pivotField dataField="1" numFmtId="44" showAll="0"/>
    <pivotField numFmtId="1" showAll="0"/>
    <pivotField showAll="0"/>
    <pivotField axis="axisRow" showAll="0">
      <items count="19">
        <item x="16"/>
        <item x="5"/>
        <item x="14"/>
        <item x="13"/>
        <item x="0"/>
        <item x="4"/>
        <item x="12"/>
        <item x="8"/>
        <item x="7"/>
        <item x="10"/>
        <item x="2"/>
        <item x="17"/>
        <item x="3"/>
        <item x="9"/>
        <item x="1"/>
        <item x="11"/>
        <item x="15"/>
        <item x="6"/>
        <item t="default"/>
      </items>
    </pivotField>
    <pivotField axis="axisRow" multipleItemSelectionAllowed="1" showAll="0">
      <items count="5">
        <item x="1"/>
        <item h="1" x="2"/>
        <item x="0"/>
        <item x="3"/>
        <item t="default"/>
      </items>
    </pivotField>
    <pivotField showAll="0"/>
  </pivotFields>
  <rowFields count="2">
    <field x="9"/>
    <field x="8"/>
  </rowFields>
  <rowItems count="20">
    <i>
      <x/>
    </i>
    <i r="1">
      <x/>
    </i>
    <i r="1">
      <x v="6"/>
    </i>
    <i r="1">
      <x v="9"/>
    </i>
    <i r="1">
      <x v="14"/>
    </i>
    <i r="1">
      <x v="16"/>
    </i>
    <i>
      <x v="2"/>
    </i>
    <i r="1">
      <x v="4"/>
    </i>
    <i r="1">
      <x v="5"/>
    </i>
    <i r="1">
      <x v="7"/>
    </i>
    <i r="1">
      <x v="8"/>
    </i>
    <i r="1">
      <x v="10"/>
    </i>
    <i r="1">
      <x v="15"/>
    </i>
    <i r="1">
      <x v="17"/>
    </i>
    <i>
      <x v="3"/>
    </i>
    <i r="1">
      <x v="1"/>
    </i>
    <i r="1">
      <x v="2"/>
    </i>
    <i r="1">
      <x v="3"/>
    </i>
    <i r="1">
      <x v="11"/>
    </i>
    <i t="grand">
      <x/>
    </i>
  </rowItems>
  <colFields count="1">
    <field x="4"/>
  </colFields>
  <colItems count="4">
    <i>
      <x v="1"/>
    </i>
    <i>
      <x v="3"/>
    </i>
    <i>
      <x v="4"/>
    </i>
    <i t="grand">
      <x/>
    </i>
  </colItems>
  <dataFields count="1">
    <dataField name="Somma di Fatturato " fld="5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0A560-D734-4D83-9F31-FB152F179AAE}" name="Tabella pivot2" cacheId="1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C9" firstHeaderRow="0" firstDataRow="1" firstDataCol="1"/>
  <pivotFields count="7">
    <pivotField dataField="1" numFmtId="44" showAll="0"/>
    <pivotField dataField="1" numFmtId="1" showAll="0"/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Fatturato " fld="0" showDataAs="percentOfTotal" baseField="0" baseItem="1" numFmtId="10"/>
    <dataField name="Conteggio di ID tipo pagamento" fld="1" subtotal="count" showDataAs="percentOfTota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4B531-757B-46B0-92B0-9C369878BD5F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C45" firstHeaderRow="0" firstDataRow="1" firstDataCol="1"/>
  <pivotFields count="10">
    <pivotField showAll="0"/>
    <pivotField numFmtId="14" showAll="0">
      <items count="170">
        <item x="146"/>
        <item x="13"/>
        <item x="20"/>
        <item x="48"/>
        <item x="122"/>
        <item x="120"/>
        <item x="69"/>
        <item x="93"/>
        <item x="73"/>
        <item x="74"/>
        <item x="71"/>
        <item x="98"/>
        <item x="84"/>
        <item x="140"/>
        <item x="148"/>
        <item x="99"/>
        <item x="50"/>
        <item x="147"/>
        <item x="57"/>
        <item x="39"/>
        <item x="65"/>
        <item x="30"/>
        <item x="4"/>
        <item x="115"/>
        <item x="143"/>
        <item x="112"/>
        <item x="45"/>
        <item x="23"/>
        <item x="128"/>
        <item x="51"/>
        <item x="119"/>
        <item x="54"/>
        <item x="15"/>
        <item x="105"/>
        <item x="62"/>
        <item x="87"/>
        <item x="125"/>
        <item x="81"/>
        <item x="44"/>
        <item x="101"/>
        <item x="67"/>
        <item x="150"/>
        <item x="109"/>
        <item x="77"/>
        <item x="117"/>
        <item x="129"/>
        <item x="159"/>
        <item x="142"/>
        <item x="167"/>
        <item x="124"/>
        <item x="118"/>
        <item x="2"/>
        <item x="91"/>
        <item x="76"/>
        <item x="107"/>
        <item x="78"/>
        <item x="42"/>
        <item x="56"/>
        <item x="5"/>
        <item x="96"/>
        <item x="139"/>
        <item x="110"/>
        <item x="123"/>
        <item x="106"/>
        <item x="162"/>
        <item x="108"/>
        <item x="34"/>
        <item x="14"/>
        <item x="72"/>
        <item x="1"/>
        <item x="61"/>
        <item x="38"/>
        <item x="36"/>
        <item x="168"/>
        <item x="0"/>
        <item x="17"/>
        <item x="46"/>
        <item x="9"/>
        <item x="64"/>
        <item x="55"/>
        <item x="97"/>
        <item x="82"/>
        <item x="158"/>
        <item x="25"/>
        <item x="32"/>
        <item x="135"/>
        <item x="85"/>
        <item x="156"/>
        <item x="28"/>
        <item x="18"/>
        <item x="126"/>
        <item x="6"/>
        <item x="41"/>
        <item x="19"/>
        <item x="160"/>
        <item x="7"/>
        <item x="66"/>
        <item x="52"/>
        <item x="53"/>
        <item x="136"/>
        <item x="127"/>
        <item x="145"/>
        <item x="68"/>
        <item x="43"/>
        <item x="161"/>
        <item x="133"/>
        <item x="102"/>
        <item x="8"/>
        <item x="86"/>
        <item x="153"/>
        <item x="132"/>
        <item x="113"/>
        <item x="130"/>
        <item x="155"/>
        <item x="164"/>
        <item x="60"/>
        <item x="151"/>
        <item x="141"/>
        <item x="33"/>
        <item x="29"/>
        <item x="134"/>
        <item x="79"/>
        <item x="137"/>
        <item x="35"/>
        <item x="100"/>
        <item x="11"/>
        <item x="89"/>
        <item x="111"/>
        <item x="12"/>
        <item x="75"/>
        <item x="166"/>
        <item x="16"/>
        <item x="22"/>
        <item x="144"/>
        <item x="31"/>
        <item x="10"/>
        <item x="95"/>
        <item x="26"/>
        <item x="40"/>
        <item x="131"/>
        <item x="94"/>
        <item x="149"/>
        <item x="58"/>
        <item x="83"/>
        <item x="88"/>
        <item x="121"/>
        <item x="47"/>
        <item x="163"/>
        <item x="27"/>
        <item x="104"/>
        <item x="90"/>
        <item x="24"/>
        <item x="59"/>
        <item x="154"/>
        <item x="103"/>
        <item x="49"/>
        <item x="80"/>
        <item x="152"/>
        <item x="3"/>
        <item x="37"/>
        <item x="63"/>
        <item x="157"/>
        <item x="138"/>
        <item x="116"/>
        <item x="21"/>
        <item x="114"/>
        <item x="70"/>
        <item x="92"/>
        <item x="165"/>
        <item t="default"/>
      </items>
    </pivotField>
    <pivotField showAll="0">
      <items count="7">
        <item x="2"/>
        <item x="1"/>
        <item x="5"/>
        <item x="0"/>
        <item x="3"/>
        <item x="4"/>
        <item t="default"/>
      </items>
    </pivotField>
    <pivotField axis="axisRow" showAll="0">
      <items count="42">
        <item x="13"/>
        <item x="32"/>
        <item x="21"/>
        <item x="39"/>
        <item x="0"/>
        <item x="4"/>
        <item x="1"/>
        <item x="33"/>
        <item x="10"/>
        <item x="29"/>
        <item x="26"/>
        <item x="3"/>
        <item x="30"/>
        <item x="11"/>
        <item x="38"/>
        <item x="8"/>
        <item x="36"/>
        <item x="17"/>
        <item x="25"/>
        <item x="6"/>
        <item x="14"/>
        <item x="9"/>
        <item x="37"/>
        <item x="19"/>
        <item x="40"/>
        <item x="31"/>
        <item x="28"/>
        <item x="24"/>
        <item x="18"/>
        <item x="22"/>
        <item x="12"/>
        <item x="7"/>
        <item x="34"/>
        <item x="35"/>
        <item x="15"/>
        <item x="2"/>
        <item x="5"/>
        <item x="16"/>
        <item x="27"/>
        <item x="20"/>
        <item x="23"/>
        <item t="default"/>
      </items>
    </pivotField>
    <pivotField showAll="0">
      <items count="6">
        <item x="2"/>
        <item x="3"/>
        <item x="4"/>
        <item x="1"/>
        <item x="0"/>
        <item t="default"/>
      </items>
    </pivotField>
    <pivotField dataField="1" numFmtId="44" showAll="0"/>
    <pivotField numFmtId="1" showAll="0"/>
    <pivotField dataField="1" dragToRow="0" dragToCol="0" dragToPage="0" showAll="0" defaultSubtota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Fatturato " fld="5" baseField="0" baseItem="0"/>
    <dataField name="Somma di totale + IVA 23%" fld="7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6D1F1-1450-4829-B1A8-99C55BBB087F}" name="Tabella pivot1" cacheId="0" applyNumberFormats="0" applyBorderFormats="0" applyFontFormats="0" applyPatternFormats="0" applyAlignmentFormats="0" applyWidthHeightFormats="1" dataCaption="Valori" updatedVersion="8" minRefreshableVersion="5" useAutoFormatting="1" itemPrintTitles="1" createdVersion="8" indent="0" outline="1" outlineData="1" multipleFieldFilters="0">
  <location ref="A3:G11" firstHeaderRow="1" firstDataRow="2" firstDataCol="1" rowPageCount="1" colPageCount="1"/>
  <pivotFields count="10">
    <pivotField showAll="0"/>
    <pivotField axis="axisPage" numFmtId="14" showAll="0">
      <items count="170">
        <item x="146"/>
        <item x="13"/>
        <item x="20"/>
        <item x="48"/>
        <item x="122"/>
        <item x="120"/>
        <item x="69"/>
        <item x="93"/>
        <item x="73"/>
        <item x="74"/>
        <item x="71"/>
        <item x="98"/>
        <item x="84"/>
        <item x="140"/>
        <item x="148"/>
        <item x="99"/>
        <item x="50"/>
        <item x="147"/>
        <item x="57"/>
        <item x="39"/>
        <item x="65"/>
        <item x="30"/>
        <item x="4"/>
        <item x="115"/>
        <item x="143"/>
        <item x="112"/>
        <item x="45"/>
        <item x="23"/>
        <item x="128"/>
        <item x="51"/>
        <item x="119"/>
        <item x="54"/>
        <item x="15"/>
        <item x="105"/>
        <item x="62"/>
        <item x="87"/>
        <item x="125"/>
        <item x="81"/>
        <item x="44"/>
        <item x="101"/>
        <item x="67"/>
        <item x="150"/>
        <item x="109"/>
        <item x="77"/>
        <item x="117"/>
        <item x="129"/>
        <item x="159"/>
        <item x="142"/>
        <item x="167"/>
        <item x="124"/>
        <item x="118"/>
        <item x="2"/>
        <item x="91"/>
        <item x="76"/>
        <item x="107"/>
        <item x="78"/>
        <item x="42"/>
        <item x="56"/>
        <item x="5"/>
        <item x="96"/>
        <item x="139"/>
        <item x="110"/>
        <item x="123"/>
        <item x="106"/>
        <item x="162"/>
        <item x="108"/>
        <item x="34"/>
        <item x="14"/>
        <item x="72"/>
        <item x="1"/>
        <item x="61"/>
        <item x="38"/>
        <item x="36"/>
        <item x="168"/>
        <item x="0"/>
        <item x="17"/>
        <item x="46"/>
        <item x="9"/>
        <item x="64"/>
        <item x="55"/>
        <item x="97"/>
        <item x="82"/>
        <item x="158"/>
        <item x="25"/>
        <item x="32"/>
        <item x="135"/>
        <item x="85"/>
        <item x="156"/>
        <item x="28"/>
        <item x="18"/>
        <item x="126"/>
        <item x="6"/>
        <item x="41"/>
        <item x="19"/>
        <item x="160"/>
        <item x="7"/>
        <item x="66"/>
        <item x="52"/>
        <item x="53"/>
        <item x="136"/>
        <item x="127"/>
        <item x="145"/>
        <item x="68"/>
        <item x="43"/>
        <item x="161"/>
        <item x="133"/>
        <item x="102"/>
        <item x="8"/>
        <item x="86"/>
        <item x="153"/>
        <item x="132"/>
        <item x="113"/>
        <item x="130"/>
        <item x="155"/>
        <item x="164"/>
        <item x="60"/>
        <item x="151"/>
        <item x="141"/>
        <item x="33"/>
        <item x="29"/>
        <item x="134"/>
        <item x="79"/>
        <item x="137"/>
        <item x="35"/>
        <item x="100"/>
        <item x="11"/>
        <item x="89"/>
        <item x="111"/>
        <item x="12"/>
        <item x="75"/>
        <item x="166"/>
        <item x="16"/>
        <item x="22"/>
        <item x="144"/>
        <item x="31"/>
        <item x="10"/>
        <item x="95"/>
        <item x="26"/>
        <item x="40"/>
        <item x="131"/>
        <item x="94"/>
        <item x="149"/>
        <item x="58"/>
        <item x="83"/>
        <item x="88"/>
        <item x="121"/>
        <item x="47"/>
        <item x="163"/>
        <item x="27"/>
        <item x="104"/>
        <item x="90"/>
        <item x="24"/>
        <item x="59"/>
        <item x="154"/>
        <item x="103"/>
        <item x="49"/>
        <item x="80"/>
        <item x="152"/>
        <item x="3"/>
        <item x="37"/>
        <item x="63"/>
        <item x="157"/>
        <item x="138"/>
        <item x="116"/>
        <item x="21"/>
        <item x="114"/>
        <item x="70"/>
        <item x="92"/>
        <item x="165"/>
        <item t="default"/>
      </items>
    </pivotField>
    <pivotField axis="axisRow" showAll="0">
      <items count="7">
        <item x="2"/>
        <item x="1"/>
        <item x="5"/>
        <item x="0"/>
        <item x="3"/>
        <item x="4"/>
        <item t="default"/>
      </items>
    </pivotField>
    <pivotField showAll="0"/>
    <pivotField axis="axisCol" showAll="0">
      <items count="6">
        <item x="2"/>
        <item x="3"/>
        <item x="4"/>
        <item x="1"/>
        <item x="0"/>
        <item t="default"/>
      </items>
    </pivotField>
    <pivotField dataField="1" numFmtId="44" showAll="0"/>
    <pivotField numFmtId="1" showAll="0"/>
    <pivotField dragToRow="0" dragToCol="0" dragToPage="0" showAll="0" defaultSubtota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Somma di Fatturato " fld="5" baseField="0" baseItem="0"/>
  </dataFields>
  <pivotTableStyleInfo name="PivotStyleLight16" showRowHeaders="1" showColHeaders="1" showRowStripes="0" showColStripes="0" showLastColumn="1"/>
  <filters count="1">
    <filter fld="1" type="dateBetween" evalOrder="-1" id="29" name="data">
      <autoFilter ref="A1">
        <filterColumn colId="0">
          <customFilters and="1">
            <customFilter operator="greaterThanOrEqual" val="41640"/>
            <customFilter operator="lessThanOrEqual" val="420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enditore" xr10:uid="{8EF11C0D-F663-4F8D-AD00-A402E6E71E1C}" sourceName="Venditore">
  <pivotTables>
    <pivotTable tabId="6" name="Tabella pivot1"/>
  </pivotTables>
  <data>
    <tabular pivotCacheId="1150632387">
      <items count="6">
        <i x="2" s="1"/>
        <i x="1" s="1"/>
        <i x="5" s="1"/>
        <i x="0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itore" xr10:uid="{F8580C43-8B4D-403E-AE8E-5D7049058F48}" cache="FiltroDati_Venditore" caption="Venditore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Nativa_data" xr10:uid="{D8DD6E42-EABE-4726-8764-FFBDE274CEDC}" sourceName="data">
  <pivotTables>
    <pivotTable tabId="6" name="Tabella pivot1"/>
  </pivotTables>
  <state minimalRefreshVersion="6" lastRefreshVersion="6" pivotCacheId="1150632387" filterType="dateBetween">
    <selection startDate="2014-01-01T00:00:00" endDate="2014-12-31T00:00:00"/>
    <bounds startDate="2014-01-01T00:00:00" endDate="201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4E002F73-BA9B-4240-A57B-1D0BD0271DBA}" cache="SequenzaTemporaleNativa_data" caption="data" level="0" selectionLevel="0" scrollPosition="2014-01-01T00:00:00" style="TimeSlicerStyleLight3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0.xml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2BBC-2B0A-4901-AD64-57643CB66498}">
  <dimension ref="A3:G11"/>
  <sheetViews>
    <sheetView workbookViewId="0">
      <selection activeCell="E13" sqref="E13"/>
    </sheetView>
  </sheetViews>
  <sheetFormatPr defaultRowHeight="15" x14ac:dyDescent="0.25"/>
  <cols>
    <col min="1" max="1" width="18.28515625" bestFit="1" customWidth="1"/>
    <col min="2" max="2" width="21.140625" bestFit="1" customWidth="1"/>
    <col min="3" max="6" width="12" bestFit="1" customWidth="1"/>
    <col min="7" max="7" width="18.28515625" bestFit="1" customWidth="1"/>
  </cols>
  <sheetData>
    <row r="3" spans="1:7" x14ac:dyDescent="0.25">
      <c r="A3" s="17" t="s">
        <v>270</v>
      </c>
      <c r="B3" s="17" t="s">
        <v>268</v>
      </c>
    </row>
    <row r="4" spans="1:7" x14ac:dyDescent="0.25">
      <c r="A4" s="17" t="s">
        <v>264</v>
      </c>
      <c r="B4" t="s">
        <v>251</v>
      </c>
      <c r="C4" t="s">
        <v>11</v>
      </c>
      <c r="D4" t="s">
        <v>250</v>
      </c>
      <c r="E4" t="s">
        <v>10</v>
      </c>
      <c r="F4" t="s">
        <v>252</v>
      </c>
      <c r="G4" t="s">
        <v>265</v>
      </c>
    </row>
    <row r="5" spans="1:7" x14ac:dyDescent="0.25">
      <c r="A5" s="18" t="s">
        <v>247</v>
      </c>
      <c r="B5" s="20">
        <v>1061.5999999999999</v>
      </c>
      <c r="C5" s="20">
        <v>1088.7857142857142</v>
      </c>
      <c r="D5" s="20">
        <v>1240.4375</v>
      </c>
      <c r="E5" s="20">
        <v>856.76470588235293</v>
      </c>
      <c r="F5" s="20">
        <v>1097.5714285714287</v>
      </c>
      <c r="G5" s="20">
        <v>1067.8072289156626</v>
      </c>
    </row>
    <row r="6" spans="1:7" x14ac:dyDescent="0.25">
      <c r="A6" s="18" t="s">
        <v>3</v>
      </c>
      <c r="B6" s="20">
        <v>1039.8095238095239</v>
      </c>
      <c r="C6" s="20">
        <v>664</v>
      </c>
      <c r="D6" s="20">
        <v>1077.047619047619</v>
      </c>
      <c r="E6" s="20">
        <v>1223.8666666666666</v>
      </c>
      <c r="F6" s="20">
        <v>1131.4000000000001</v>
      </c>
      <c r="G6" s="20">
        <v>1058.3908045977012</v>
      </c>
    </row>
    <row r="7" spans="1:7" x14ac:dyDescent="0.25">
      <c r="A7" s="18" t="s">
        <v>248</v>
      </c>
      <c r="B7" s="20">
        <v>1065.7272727272727</v>
      </c>
      <c r="C7" s="20">
        <v>927.73684210526312</v>
      </c>
      <c r="D7" s="20">
        <v>998.07142857142856</v>
      </c>
      <c r="E7" s="20">
        <v>956.53846153846155</v>
      </c>
      <c r="F7" s="20">
        <v>1116.3333333333333</v>
      </c>
      <c r="G7" s="20">
        <v>1010.9625</v>
      </c>
    </row>
    <row r="8" spans="1:7" x14ac:dyDescent="0.25">
      <c r="A8" s="18" t="s">
        <v>8</v>
      </c>
      <c r="B8" s="20">
        <v>1182.7333333333333</v>
      </c>
      <c r="C8" s="20">
        <v>1108.1666666666667</v>
      </c>
      <c r="D8" s="20">
        <v>1032.3571428571429</v>
      </c>
      <c r="E8" s="20">
        <v>1019.6428571428571</v>
      </c>
      <c r="F8" s="20">
        <v>760.4666666666667</v>
      </c>
      <c r="G8" s="20">
        <v>1016.7714285714286</v>
      </c>
    </row>
    <row r="9" spans="1:7" x14ac:dyDescent="0.25">
      <c r="A9" s="18" t="s">
        <v>1</v>
      </c>
      <c r="B9" s="20">
        <v>963.36842105263156</v>
      </c>
      <c r="C9" s="20">
        <v>1067</v>
      </c>
      <c r="D9" s="20">
        <v>859.29411764705878</v>
      </c>
      <c r="E9" s="20">
        <v>1024.9444444444443</v>
      </c>
      <c r="F9" s="20">
        <v>936.35</v>
      </c>
      <c r="G9" s="20">
        <v>974.60416666666663</v>
      </c>
    </row>
    <row r="10" spans="1:7" x14ac:dyDescent="0.25">
      <c r="A10" s="18" t="s">
        <v>2</v>
      </c>
      <c r="B10" s="20">
        <v>913.61111111111109</v>
      </c>
      <c r="C10" s="20">
        <v>899.5454545454545</v>
      </c>
      <c r="D10" s="20">
        <v>1138.2666666666667</v>
      </c>
      <c r="E10" s="20">
        <v>1359.2142857142858</v>
      </c>
      <c r="F10" s="20">
        <v>982.6</v>
      </c>
      <c r="G10" s="20">
        <v>1036.6309523809523</v>
      </c>
    </row>
    <row r="11" spans="1:7" x14ac:dyDescent="0.25">
      <c r="A11" s="18" t="s">
        <v>265</v>
      </c>
      <c r="B11" s="20">
        <v>1033.5999999999999</v>
      </c>
      <c r="C11" s="20">
        <v>970.42424242424238</v>
      </c>
      <c r="D11" s="20">
        <v>1057.4536082474226</v>
      </c>
      <c r="E11" s="20">
        <v>1067.1538461538462</v>
      </c>
      <c r="F11" s="20">
        <v>1009.1844660194175</v>
      </c>
      <c r="G11" s="20">
        <v>1026.796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D87C-F607-48F1-A3A1-2BFFB9AF2087}">
  <dimension ref="A3:D14"/>
  <sheetViews>
    <sheetView workbookViewId="0">
      <selection activeCell="D16" sqref="D16"/>
    </sheetView>
  </sheetViews>
  <sheetFormatPr defaultRowHeight="15" x14ac:dyDescent="0.25"/>
  <cols>
    <col min="1" max="1" width="19" bestFit="1" customWidth="1"/>
    <col min="2" max="2" width="21.140625" bestFit="1" customWidth="1"/>
    <col min="3" max="3" width="11.140625" bestFit="1" customWidth="1"/>
    <col min="4" max="4" width="18.28515625" bestFit="1" customWidth="1"/>
  </cols>
  <sheetData>
    <row r="3" spans="1:4" x14ac:dyDescent="0.25">
      <c r="A3" s="17" t="s">
        <v>266</v>
      </c>
      <c r="B3" s="17" t="s">
        <v>268</v>
      </c>
    </row>
    <row r="4" spans="1:4" x14ac:dyDescent="0.25">
      <c r="A4" s="17" t="s">
        <v>264</v>
      </c>
      <c r="B4" t="s">
        <v>11</v>
      </c>
      <c r="C4" t="s">
        <v>10</v>
      </c>
      <c r="D4" t="s">
        <v>265</v>
      </c>
    </row>
    <row r="5" spans="1:4" x14ac:dyDescent="0.25">
      <c r="A5" s="18" t="s">
        <v>3</v>
      </c>
      <c r="B5" s="20">
        <v>715</v>
      </c>
      <c r="C5" s="20">
        <v>1090</v>
      </c>
      <c r="D5" s="20">
        <v>1805</v>
      </c>
    </row>
    <row r="6" spans="1:4" x14ac:dyDescent="0.25">
      <c r="A6" s="21" t="s">
        <v>114</v>
      </c>
      <c r="B6" s="20"/>
      <c r="C6" s="20">
        <v>1090</v>
      </c>
      <c r="D6" s="20">
        <v>1090</v>
      </c>
    </row>
    <row r="7" spans="1:4" x14ac:dyDescent="0.25">
      <c r="A7" s="21" t="s">
        <v>124</v>
      </c>
      <c r="B7" s="20">
        <v>715</v>
      </c>
      <c r="C7" s="20"/>
      <c r="D7" s="20">
        <v>715</v>
      </c>
    </row>
    <row r="8" spans="1:4" x14ac:dyDescent="0.25">
      <c r="A8" s="18" t="s">
        <v>8</v>
      </c>
      <c r="B8" s="20">
        <v>1421</v>
      </c>
      <c r="C8" s="20"/>
      <c r="D8" s="20">
        <v>1421</v>
      </c>
    </row>
    <row r="9" spans="1:4" x14ac:dyDescent="0.25">
      <c r="A9" s="21" t="s">
        <v>112</v>
      </c>
      <c r="B9" s="20">
        <v>1421</v>
      </c>
      <c r="C9" s="20"/>
      <c r="D9" s="20">
        <v>1421</v>
      </c>
    </row>
    <row r="10" spans="1:4" x14ac:dyDescent="0.25">
      <c r="A10" s="18" t="s">
        <v>2</v>
      </c>
      <c r="B10" s="20">
        <v>2501</v>
      </c>
      <c r="C10" s="20"/>
      <c r="D10" s="20">
        <v>2501</v>
      </c>
    </row>
    <row r="11" spans="1:4" x14ac:dyDescent="0.25">
      <c r="A11" s="21" t="s">
        <v>112</v>
      </c>
      <c r="B11" s="20">
        <v>3</v>
      </c>
      <c r="C11" s="20"/>
      <c r="D11" s="20">
        <v>3</v>
      </c>
    </row>
    <row r="12" spans="1:4" x14ac:dyDescent="0.25">
      <c r="A12" s="21" t="s">
        <v>114</v>
      </c>
      <c r="B12" s="20">
        <v>1916</v>
      </c>
      <c r="C12" s="20"/>
      <c r="D12" s="20">
        <v>1916</v>
      </c>
    </row>
    <row r="13" spans="1:4" x14ac:dyDescent="0.25">
      <c r="A13" s="21" t="s">
        <v>124</v>
      </c>
      <c r="B13" s="20">
        <v>582</v>
      </c>
      <c r="C13" s="20"/>
      <c r="D13" s="20">
        <v>582</v>
      </c>
    </row>
    <row r="14" spans="1:4" x14ac:dyDescent="0.25">
      <c r="A14" s="18" t="s">
        <v>265</v>
      </c>
      <c r="B14" s="20">
        <v>4637</v>
      </c>
      <c r="C14" s="20">
        <v>1090</v>
      </c>
      <c r="D14" s="20">
        <v>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45F-D793-4A69-AADE-420C1B5D3F72}">
  <dimension ref="A3:G11"/>
  <sheetViews>
    <sheetView workbookViewId="0">
      <selection activeCell="B5" sqref="B5:G11"/>
    </sheetView>
  </sheetViews>
  <sheetFormatPr defaultRowHeight="15" x14ac:dyDescent="0.25"/>
  <cols>
    <col min="1" max="1" width="19" bestFit="1" customWidth="1"/>
    <col min="2" max="2" width="21.28515625" bestFit="1" customWidth="1"/>
    <col min="3" max="3" width="12" bestFit="1" customWidth="1"/>
    <col min="4" max="4" width="13.140625" bestFit="1" customWidth="1"/>
    <col min="5" max="5" width="12" bestFit="1" customWidth="1"/>
    <col min="6" max="6" width="13.140625" bestFit="1" customWidth="1"/>
    <col min="7" max="7" width="18.42578125" bestFit="1" customWidth="1"/>
  </cols>
  <sheetData>
    <row r="3" spans="1:7" x14ac:dyDescent="0.25">
      <c r="A3" s="17" t="s">
        <v>266</v>
      </c>
      <c r="B3" s="17" t="s">
        <v>268</v>
      </c>
    </row>
    <row r="4" spans="1:7" x14ac:dyDescent="0.25">
      <c r="A4" s="17" t="s">
        <v>264</v>
      </c>
      <c r="B4" t="s">
        <v>251</v>
      </c>
      <c r="C4" t="s">
        <v>11</v>
      </c>
      <c r="D4" t="s">
        <v>250</v>
      </c>
      <c r="E4" t="s">
        <v>10</v>
      </c>
      <c r="F4" t="s">
        <v>252</v>
      </c>
      <c r="G4" t="s">
        <v>265</v>
      </c>
    </row>
    <row r="5" spans="1:7" x14ac:dyDescent="0.25">
      <c r="A5" s="18" t="s">
        <v>271</v>
      </c>
      <c r="B5" s="20">
        <v>8993</v>
      </c>
      <c r="C5" s="20">
        <v>18166</v>
      </c>
      <c r="D5" s="20">
        <v>18737</v>
      </c>
      <c r="E5" s="20">
        <v>12190</v>
      </c>
      <c r="F5" s="20">
        <v>16234</v>
      </c>
      <c r="G5" s="20">
        <v>74320</v>
      </c>
    </row>
    <row r="6" spans="1:7" x14ac:dyDescent="0.25">
      <c r="A6" s="18" t="s">
        <v>272</v>
      </c>
      <c r="B6" s="20">
        <v>24821</v>
      </c>
      <c r="C6" s="20">
        <v>13396</v>
      </c>
      <c r="D6" s="20">
        <v>22665</v>
      </c>
      <c r="E6" s="20">
        <v>16942</v>
      </c>
      <c r="F6" s="20">
        <v>20553</v>
      </c>
      <c r="G6" s="20">
        <v>98377</v>
      </c>
    </row>
    <row r="7" spans="1:7" x14ac:dyDescent="0.25">
      <c r="A7" s="18" t="s">
        <v>273</v>
      </c>
      <c r="B7" s="20">
        <v>14467</v>
      </c>
      <c r="C7" s="20">
        <v>15587</v>
      </c>
      <c r="D7" s="20">
        <v>10142</v>
      </c>
      <c r="E7" s="20">
        <v>20558</v>
      </c>
      <c r="F7" s="20">
        <v>15611</v>
      </c>
      <c r="G7" s="20">
        <v>76365</v>
      </c>
    </row>
    <row r="8" spans="1:7" x14ac:dyDescent="0.25">
      <c r="A8" s="18" t="s">
        <v>274</v>
      </c>
      <c r="B8" s="20">
        <v>22590</v>
      </c>
      <c r="C8" s="20">
        <v>13960</v>
      </c>
      <c r="D8" s="20">
        <v>14922</v>
      </c>
      <c r="E8" s="20">
        <v>18124</v>
      </c>
      <c r="F8" s="20">
        <v>14466</v>
      </c>
      <c r="G8" s="20">
        <v>84062</v>
      </c>
    </row>
    <row r="9" spans="1:7" x14ac:dyDescent="0.25">
      <c r="A9" s="18" t="s">
        <v>275</v>
      </c>
      <c r="B9" s="20">
        <v>20012</v>
      </c>
      <c r="C9" s="20">
        <v>16914</v>
      </c>
      <c r="D9" s="20">
        <v>24718</v>
      </c>
      <c r="E9" s="20">
        <v>13463</v>
      </c>
      <c r="F9" s="20">
        <v>14273</v>
      </c>
      <c r="G9" s="20">
        <v>89380</v>
      </c>
    </row>
    <row r="10" spans="1:7" x14ac:dyDescent="0.25">
      <c r="A10" s="18" t="s">
        <v>276</v>
      </c>
      <c r="B10" s="20">
        <v>22813</v>
      </c>
      <c r="C10" s="20">
        <v>18049</v>
      </c>
      <c r="D10" s="20">
        <v>11389</v>
      </c>
      <c r="E10" s="20">
        <v>15834</v>
      </c>
      <c r="F10" s="20">
        <v>22809</v>
      </c>
      <c r="G10" s="20">
        <v>90894</v>
      </c>
    </row>
    <row r="11" spans="1:7" x14ac:dyDescent="0.25">
      <c r="A11" s="18" t="s">
        <v>265</v>
      </c>
      <c r="B11" s="20">
        <v>113696</v>
      </c>
      <c r="C11" s="20">
        <v>96072</v>
      </c>
      <c r="D11" s="20">
        <v>102573</v>
      </c>
      <c r="E11" s="20">
        <v>97111</v>
      </c>
      <c r="F11" s="20">
        <v>103946</v>
      </c>
      <c r="G11" s="20">
        <v>513398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3965-5247-4DAF-99D0-CBD59E2727AA}">
  <dimension ref="A3:G23"/>
  <sheetViews>
    <sheetView topLeftCell="A5" workbookViewId="0">
      <selection activeCell="B5" sqref="B5:G23"/>
    </sheetView>
  </sheetViews>
  <sheetFormatPr defaultRowHeight="15" x14ac:dyDescent="0.25"/>
  <cols>
    <col min="1" max="1" width="19.28515625" bestFit="1" customWidth="1"/>
    <col min="2" max="2" width="21.140625" bestFit="1" customWidth="1"/>
    <col min="3" max="6" width="12" bestFit="1" customWidth="1"/>
    <col min="7" max="7" width="18.28515625" bestFit="1" customWidth="1"/>
  </cols>
  <sheetData>
    <row r="3" spans="1:7" x14ac:dyDescent="0.25">
      <c r="A3" s="17" t="s">
        <v>270</v>
      </c>
      <c r="B3" s="17" t="s">
        <v>268</v>
      </c>
    </row>
    <row r="4" spans="1:7" x14ac:dyDescent="0.25">
      <c r="A4" s="17" t="s">
        <v>264</v>
      </c>
      <c r="B4" t="s">
        <v>251</v>
      </c>
      <c r="C4" t="s">
        <v>11</v>
      </c>
      <c r="D4" t="s">
        <v>250</v>
      </c>
      <c r="E4" t="s">
        <v>10</v>
      </c>
      <c r="F4" t="s">
        <v>252</v>
      </c>
      <c r="G4" t="s">
        <v>265</v>
      </c>
    </row>
    <row r="5" spans="1:7" x14ac:dyDescent="0.25">
      <c r="A5" s="18" t="s">
        <v>14</v>
      </c>
      <c r="B5" s="20">
        <v>417</v>
      </c>
      <c r="C5" s="20">
        <v>726</v>
      </c>
      <c r="D5" s="20">
        <v>1724.8</v>
      </c>
      <c r="E5" s="20">
        <v>933.4</v>
      </c>
      <c r="F5" s="20">
        <v>947.5</v>
      </c>
      <c r="G5" s="20">
        <v>1097.1052631578948</v>
      </c>
    </row>
    <row r="6" spans="1:7" x14ac:dyDescent="0.25">
      <c r="A6" s="18" t="s">
        <v>17</v>
      </c>
      <c r="B6" s="20">
        <v>1030.5999999999999</v>
      </c>
      <c r="C6" s="20">
        <v>764.66666666666663</v>
      </c>
      <c r="D6" s="20">
        <v>855</v>
      </c>
      <c r="E6" s="20">
        <v>1897</v>
      </c>
      <c r="F6" s="20">
        <v>1208</v>
      </c>
      <c r="G6" s="20">
        <v>1012</v>
      </c>
    </row>
    <row r="7" spans="1:7" x14ac:dyDescent="0.25">
      <c r="A7" s="18" t="s">
        <v>20</v>
      </c>
      <c r="B7" s="20">
        <v>1236.25</v>
      </c>
      <c r="C7" s="20">
        <v>1472.75</v>
      </c>
      <c r="D7" s="20">
        <v>1149.2</v>
      </c>
      <c r="E7" s="20">
        <v>865.81818181818187</v>
      </c>
      <c r="F7" s="20">
        <v>1041.5714285714287</v>
      </c>
      <c r="G7" s="20">
        <v>1077.3225806451612</v>
      </c>
    </row>
    <row r="8" spans="1:7" x14ac:dyDescent="0.25">
      <c r="A8" s="18" t="s">
        <v>22</v>
      </c>
      <c r="B8" s="20">
        <v>1239.25</v>
      </c>
      <c r="C8" s="20"/>
      <c r="D8" s="20">
        <v>721.25</v>
      </c>
      <c r="E8" s="20">
        <v>155</v>
      </c>
      <c r="F8" s="20">
        <v>1611</v>
      </c>
      <c r="G8" s="20">
        <v>1146.5714285714287</v>
      </c>
    </row>
    <row r="9" spans="1:7" x14ac:dyDescent="0.25">
      <c r="A9" s="18" t="s">
        <v>25</v>
      </c>
      <c r="B9" s="20">
        <v>1299.8888888888889</v>
      </c>
      <c r="C9" s="20">
        <v>1040.3076923076924</v>
      </c>
      <c r="D9" s="20">
        <v>790.16666666666663</v>
      </c>
      <c r="E9" s="20">
        <v>1175.8571428571429</v>
      </c>
      <c r="F9" s="20">
        <v>868.75</v>
      </c>
      <c r="G9" s="20">
        <v>1034.4680851063829</v>
      </c>
    </row>
    <row r="10" spans="1:7" x14ac:dyDescent="0.25">
      <c r="A10" s="18" t="s">
        <v>27</v>
      </c>
      <c r="B10" s="20">
        <v>723.33333333333337</v>
      </c>
      <c r="C10" s="20">
        <v>531.33333333333337</v>
      </c>
      <c r="D10" s="20">
        <v>1327.4285714285713</v>
      </c>
      <c r="E10" s="20">
        <v>1235.75</v>
      </c>
      <c r="F10" s="20">
        <v>684.75</v>
      </c>
      <c r="G10" s="20">
        <v>907.48148148148152</v>
      </c>
    </row>
    <row r="11" spans="1:7" x14ac:dyDescent="0.25">
      <c r="A11" s="18" t="s">
        <v>19</v>
      </c>
      <c r="B11" s="20">
        <v>1107.3636363636363</v>
      </c>
      <c r="C11" s="20">
        <v>1129.4285714285713</v>
      </c>
      <c r="D11" s="20">
        <v>953.57142857142856</v>
      </c>
      <c r="E11" s="20">
        <v>839.6</v>
      </c>
      <c r="F11" s="20">
        <v>1114.625</v>
      </c>
      <c r="G11" s="20">
        <v>1049.3947368421052</v>
      </c>
    </row>
    <row r="12" spans="1:7" x14ac:dyDescent="0.25">
      <c r="A12" s="18" t="s">
        <v>30</v>
      </c>
      <c r="B12" s="20">
        <v>688.5</v>
      </c>
      <c r="C12" s="20">
        <v>1493</v>
      </c>
      <c r="D12" s="20">
        <v>1247.5</v>
      </c>
      <c r="E12" s="20">
        <v>1236.2</v>
      </c>
      <c r="F12" s="20">
        <v>1537.4285714285713</v>
      </c>
      <c r="G12" s="20">
        <v>1207.0454545454545</v>
      </c>
    </row>
    <row r="13" spans="1:7" x14ac:dyDescent="0.25">
      <c r="A13" s="18" t="s">
        <v>5</v>
      </c>
      <c r="B13" s="20">
        <v>860.28571428571433</v>
      </c>
      <c r="C13" s="20">
        <v>1039.125</v>
      </c>
      <c r="D13" s="20">
        <v>976.2</v>
      </c>
      <c r="E13" s="20">
        <v>1008</v>
      </c>
      <c r="F13" s="20">
        <v>786.16666666666663</v>
      </c>
      <c r="G13" s="20">
        <v>931.9375</v>
      </c>
    </row>
    <row r="14" spans="1:7" x14ac:dyDescent="0.25">
      <c r="A14" s="18" t="s">
        <v>21</v>
      </c>
      <c r="B14" s="20">
        <v>947.66666666666663</v>
      </c>
      <c r="C14" s="20">
        <v>1032.6666666666667</v>
      </c>
      <c r="D14" s="20">
        <v>1234</v>
      </c>
      <c r="E14" s="20">
        <v>1421.3333333333333</v>
      </c>
      <c r="F14" s="20">
        <v>1596</v>
      </c>
      <c r="G14" s="20">
        <v>1185</v>
      </c>
    </row>
    <row r="15" spans="1:7" x14ac:dyDescent="0.25">
      <c r="A15" s="18" t="s">
        <v>32</v>
      </c>
      <c r="B15" s="20">
        <v>1180.5454545454545</v>
      </c>
      <c r="C15" s="20">
        <v>532.55555555555554</v>
      </c>
      <c r="D15" s="20">
        <v>783</v>
      </c>
      <c r="E15" s="20">
        <v>1524.5</v>
      </c>
      <c r="F15" s="20">
        <v>892</v>
      </c>
      <c r="G15" s="20">
        <v>902.7560975609756</v>
      </c>
    </row>
    <row r="16" spans="1:7" x14ac:dyDescent="0.25">
      <c r="A16" s="18" t="s">
        <v>33</v>
      </c>
      <c r="B16" s="20"/>
      <c r="C16" s="20"/>
      <c r="D16" s="20">
        <v>840</v>
      </c>
      <c r="E16" s="20">
        <v>662</v>
      </c>
      <c r="F16" s="20">
        <v>997</v>
      </c>
      <c r="G16" s="20">
        <v>764.6</v>
      </c>
    </row>
    <row r="17" spans="1:7" x14ac:dyDescent="0.25">
      <c r="A17" s="18" t="s">
        <v>29</v>
      </c>
      <c r="B17" s="20">
        <v>1123.8</v>
      </c>
      <c r="C17" s="20">
        <v>1045.6666666666667</v>
      </c>
      <c r="D17" s="20">
        <v>1494</v>
      </c>
      <c r="E17" s="20">
        <v>623</v>
      </c>
      <c r="F17" s="20">
        <v>908.66666666666663</v>
      </c>
      <c r="G17" s="20">
        <v>989.66666666666663</v>
      </c>
    </row>
    <row r="18" spans="1:7" x14ac:dyDescent="0.25">
      <c r="A18" s="18" t="s">
        <v>31</v>
      </c>
      <c r="B18" s="20">
        <v>1231.7142857142858</v>
      </c>
      <c r="C18" s="20">
        <v>1156.6666666666667</v>
      </c>
      <c r="D18" s="20">
        <v>1045</v>
      </c>
      <c r="E18" s="20">
        <v>1160.7272727272727</v>
      </c>
      <c r="F18" s="20">
        <v>702.83333333333337</v>
      </c>
      <c r="G18" s="20">
        <v>1080.2058823529412</v>
      </c>
    </row>
    <row r="19" spans="1:7" x14ac:dyDescent="0.25">
      <c r="A19" s="18" t="s">
        <v>26</v>
      </c>
      <c r="B19" s="20">
        <v>831</v>
      </c>
      <c r="C19" s="20">
        <v>1178.090909090909</v>
      </c>
      <c r="D19" s="20">
        <v>1001.6</v>
      </c>
      <c r="E19" s="20">
        <v>817.09090909090912</v>
      </c>
      <c r="F19" s="20">
        <v>1016.3333333333334</v>
      </c>
      <c r="G19" s="20">
        <v>966.36538461538464</v>
      </c>
    </row>
    <row r="20" spans="1:7" x14ac:dyDescent="0.25">
      <c r="A20" s="18" t="s">
        <v>34</v>
      </c>
      <c r="B20" s="20"/>
      <c r="C20" s="20">
        <v>685.33333333333337</v>
      </c>
      <c r="D20" s="20">
        <v>1774</v>
      </c>
      <c r="E20" s="20">
        <v>1136.5</v>
      </c>
      <c r="F20" s="20">
        <v>689</v>
      </c>
      <c r="G20" s="20">
        <v>970.28571428571433</v>
      </c>
    </row>
    <row r="21" spans="1:7" x14ac:dyDescent="0.25">
      <c r="A21" s="18" t="s">
        <v>28</v>
      </c>
      <c r="B21" s="20">
        <v>675.875</v>
      </c>
      <c r="C21" s="20">
        <v>1001.25</v>
      </c>
      <c r="D21" s="20">
        <v>1170.5714285714287</v>
      </c>
      <c r="E21" s="20">
        <v>1353.4</v>
      </c>
      <c r="F21" s="20">
        <v>1138</v>
      </c>
      <c r="G21" s="20">
        <v>1029.0625</v>
      </c>
    </row>
    <row r="22" spans="1:7" x14ac:dyDescent="0.25">
      <c r="A22" s="18" t="s">
        <v>4</v>
      </c>
      <c r="B22" s="20">
        <v>1269.4166666666667</v>
      </c>
      <c r="C22" s="20">
        <v>865.90909090909088</v>
      </c>
      <c r="D22" s="20">
        <v>1048</v>
      </c>
      <c r="E22" s="20">
        <v>1303.909090909091</v>
      </c>
      <c r="F22" s="20">
        <v>923.44444444444446</v>
      </c>
      <c r="G22" s="20">
        <v>1088.4827586206898</v>
      </c>
    </row>
    <row r="23" spans="1:7" x14ac:dyDescent="0.25">
      <c r="A23" s="18" t="s">
        <v>265</v>
      </c>
      <c r="B23" s="20">
        <v>1033.5999999999999</v>
      </c>
      <c r="C23" s="20">
        <v>970.42424242424238</v>
      </c>
      <c r="D23" s="20">
        <v>1057.4536082474226</v>
      </c>
      <c r="E23" s="20">
        <v>1067.1538461538462</v>
      </c>
      <c r="F23" s="20">
        <v>1009.1844660194175</v>
      </c>
      <c r="G23" s="20">
        <v>1026.796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9C79-08E4-4941-9A7C-E80B04D75543}">
  <dimension ref="A3:F11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1.140625" bestFit="1" customWidth="1"/>
    <col min="3" max="3" width="5.85546875" bestFit="1" customWidth="1"/>
    <col min="4" max="4" width="6.28515625" bestFit="1" customWidth="1"/>
    <col min="5" max="5" width="4.7109375" bestFit="1" customWidth="1"/>
    <col min="6" max="6" width="18.28515625" bestFit="1" customWidth="1"/>
  </cols>
  <sheetData>
    <row r="3" spans="1:6" x14ac:dyDescent="0.25">
      <c r="A3" s="17" t="s">
        <v>280</v>
      </c>
      <c r="B3" s="17" t="s">
        <v>268</v>
      </c>
    </row>
    <row r="4" spans="1:6" x14ac:dyDescent="0.25">
      <c r="A4" s="17" t="s">
        <v>264</v>
      </c>
      <c r="B4" t="s">
        <v>15</v>
      </c>
      <c r="C4" t="s">
        <v>23</v>
      </c>
      <c r="D4" t="s">
        <v>16</v>
      </c>
      <c r="E4" t="s">
        <v>18</v>
      </c>
      <c r="F4" t="s">
        <v>265</v>
      </c>
    </row>
    <row r="5" spans="1:6" x14ac:dyDescent="0.25">
      <c r="A5" s="18" t="s">
        <v>247</v>
      </c>
      <c r="B5">
        <v>30</v>
      </c>
      <c r="C5">
        <v>11</v>
      </c>
      <c r="D5">
        <v>29</v>
      </c>
      <c r="E5">
        <v>13</v>
      </c>
      <c r="F5">
        <v>83</v>
      </c>
    </row>
    <row r="6" spans="1:6" x14ac:dyDescent="0.25">
      <c r="A6" s="18" t="s">
        <v>3</v>
      </c>
      <c r="B6">
        <v>26</v>
      </c>
      <c r="C6">
        <v>12</v>
      </c>
      <c r="D6">
        <v>44</v>
      </c>
      <c r="E6">
        <v>5</v>
      </c>
      <c r="F6">
        <v>87</v>
      </c>
    </row>
    <row r="7" spans="1:6" x14ac:dyDescent="0.25">
      <c r="A7" s="18" t="s">
        <v>248</v>
      </c>
      <c r="B7">
        <v>20</v>
      </c>
      <c r="C7">
        <v>6</v>
      </c>
      <c r="D7">
        <v>42</v>
      </c>
      <c r="E7">
        <v>12</v>
      </c>
      <c r="F7">
        <v>80</v>
      </c>
    </row>
    <row r="8" spans="1:6" x14ac:dyDescent="0.25">
      <c r="A8" s="18" t="s">
        <v>8</v>
      </c>
      <c r="B8">
        <v>18</v>
      </c>
      <c r="C8">
        <v>5</v>
      </c>
      <c r="D8">
        <v>40</v>
      </c>
      <c r="E8">
        <v>7</v>
      </c>
      <c r="F8">
        <v>70</v>
      </c>
    </row>
    <row r="9" spans="1:6" x14ac:dyDescent="0.25">
      <c r="A9" s="18" t="s">
        <v>1</v>
      </c>
      <c r="B9">
        <v>29</v>
      </c>
      <c r="C9">
        <v>8</v>
      </c>
      <c r="D9">
        <v>45</v>
      </c>
      <c r="E9">
        <v>14</v>
      </c>
      <c r="F9">
        <v>96</v>
      </c>
    </row>
    <row r="10" spans="1:6" x14ac:dyDescent="0.25">
      <c r="A10" s="18" t="s">
        <v>2</v>
      </c>
      <c r="B10">
        <v>29</v>
      </c>
      <c r="C10">
        <v>7</v>
      </c>
      <c r="D10">
        <v>34</v>
      </c>
      <c r="E10">
        <v>14</v>
      </c>
      <c r="F10">
        <v>84</v>
      </c>
    </row>
    <row r="11" spans="1:6" x14ac:dyDescent="0.25">
      <c r="A11" s="18" t="s">
        <v>265</v>
      </c>
      <c r="B11">
        <v>152</v>
      </c>
      <c r="C11">
        <v>49</v>
      </c>
      <c r="D11">
        <v>234</v>
      </c>
      <c r="E11">
        <v>65</v>
      </c>
      <c r="F1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D8D-EE40-4186-B102-CF87075C3E7A}">
  <dimension ref="A3:H10"/>
  <sheetViews>
    <sheetView workbookViewId="0">
      <selection activeCell="A5" sqref="A5"/>
    </sheetView>
  </sheetViews>
  <sheetFormatPr defaultRowHeight="15" x14ac:dyDescent="0.25"/>
  <cols>
    <col min="1" max="1" width="33.85546875" bestFit="1" customWidth="1"/>
    <col min="2" max="2" width="21.140625" bestFit="1" customWidth="1"/>
    <col min="3" max="3" width="7.42578125" bestFit="1" customWidth="1"/>
    <col min="4" max="4" width="5.7109375" bestFit="1" customWidth="1"/>
    <col min="5" max="5" width="4.85546875" bestFit="1" customWidth="1"/>
    <col min="6" max="6" width="5.5703125" bestFit="1" customWidth="1"/>
    <col min="7" max="7" width="5.85546875" bestFit="1" customWidth="1"/>
    <col min="8" max="8" width="18.28515625" bestFit="1" customWidth="1"/>
  </cols>
  <sheetData>
    <row r="3" spans="1:8" x14ac:dyDescent="0.25">
      <c r="A3" s="17" t="s">
        <v>280</v>
      </c>
      <c r="B3" s="17" t="s">
        <v>268</v>
      </c>
    </row>
    <row r="4" spans="1:8" x14ac:dyDescent="0.25">
      <c r="A4" s="17" t="s">
        <v>264</v>
      </c>
      <c r="B4" t="s">
        <v>247</v>
      </c>
      <c r="C4" t="s">
        <v>3</v>
      </c>
      <c r="D4" t="s">
        <v>248</v>
      </c>
      <c r="E4" t="s">
        <v>8</v>
      </c>
      <c r="F4" t="s">
        <v>1</v>
      </c>
      <c r="G4" t="s">
        <v>2</v>
      </c>
      <c r="H4" t="s">
        <v>265</v>
      </c>
    </row>
    <row r="5" spans="1:8" x14ac:dyDescent="0.25">
      <c r="A5" s="18" t="s">
        <v>282</v>
      </c>
      <c r="B5">
        <v>18</v>
      </c>
      <c r="C5">
        <v>13</v>
      </c>
      <c r="D5">
        <v>16</v>
      </c>
      <c r="E5">
        <v>13</v>
      </c>
      <c r="F5">
        <v>14</v>
      </c>
      <c r="G5">
        <v>17</v>
      </c>
      <c r="H5">
        <v>91</v>
      </c>
    </row>
    <row r="6" spans="1:8" x14ac:dyDescent="0.25">
      <c r="A6" s="18" t="s">
        <v>283</v>
      </c>
      <c r="B6">
        <v>10</v>
      </c>
      <c r="C6">
        <v>17</v>
      </c>
      <c r="D6">
        <v>17</v>
      </c>
      <c r="E6">
        <v>11</v>
      </c>
      <c r="F6">
        <v>27</v>
      </c>
      <c r="G6">
        <v>15</v>
      </c>
      <c r="H6">
        <v>97</v>
      </c>
    </row>
    <row r="7" spans="1:8" x14ac:dyDescent="0.25">
      <c r="A7" s="18" t="s">
        <v>284</v>
      </c>
      <c r="B7">
        <v>15</v>
      </c>
      <c r="C7">
        <v>19</v>
      </c>
      <c r="D7">
        <v>14</v>
      </c>
      <c r="E7">
        <v>18</v>
      </c>
      <c r="F7">
        <v>20</v>
      </c>
      <c r="G7">
        <v>13</v>
      </c>
      <c r="H7">
        <v>99</v>
      </c>
    </row>
    <row r="8" spans="1:8" x14ac:dyDescent="0.25">
      <c r="A8" s="18" t="s">
        <v>285</v>
      </c>
      <c r="B8">
        <v>31</v>
      </c>
      <c r="C8">
        <v>28</v>
      </c>
      <c r="D8">
        <v>22</v>
      </c>
      <c r="E8">
        <v>20</v>
      </c>
      <c r="F8">
        <v>25</v>
      </c>
      <c r="G8">
        <v>27</v>
      </c>
      <c r="H8">
        <v>153</v>
      </c>
    </row>
    <row r="9" spans="1:8" x14ac:dyDescent="0.25">
      <c r="A9" s="18" t="s">
        <v>286</v>
      </c>
      <c r="B9">
        <v>9</v>
      </c>
      <c r="C9">
        <v>10</v>
      </c>
      <c r="D9">
        <v>11</v>
      </c>
      <c r="E9">
        <v>8</v>
      </c>
      <c r="F9">
        <v>10</v>
      </c>
      <c r="G9">
        <v>12</v>
      </c>
      <c r="H9">
        <v>60</v>
      </c>
    </row>
    <row r="10" spans="1:8" x14ac:dyDescent="0.25">
      <c r="A10" s="18" t="s">
        <v>265</v>
      </c>
      <c r="B10">
        <v>83</v>
      </c>
      <c r="C10">
        <v>87</v>
      </c>
      <c r="D10">
        <v>80</v>
      </c>
      <c r="E10">
        <v>70</v>
      </c>
      <c r="F10">
        <v>96</v>
      </c>
      <c r="G10">
        <v>84</v>
      </c>
      <c r="H10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1A74-EDDF-4B2C-AB54-B9891326D20C}">
  <dimension ref="A3:E24"/>
  <sheetViews>
    <sheetView workbookViewId="0">
      <selection activeCell="B5" sqref="B5:E24"/>
    </sheetView>
  </sheetViews>
  <sheetFormatPr defaultRowHeight="15" x14ac:dyDescent="0.25"/>
  <cols>
    <col min="1" max="1" width="23" bestFit="1" customWidth="1"/>
    <col min="2" max="2" width="21.28515625" bestFit="1" customWidth="1"/>
    <col min="3" max="4" width="12" bestFit="1" customWidth="1"/>
    <col min="5" max="5" width="18.42578125" bestFit="1" customWidth="1"/>
  </cols>
  <sheetData>
    <row r="3" spans="1:5" x14ac:dyDescent="0.25">
      <c r="A3" s="17" t="s">
        <v>266</v>
      </c>
      <c r="B3" s="17" t="s">
        <v>268</v>
      </c>
    </row>
    <row r="4" spans="1:5" x14ac:dyDescent="0.25">
      <c r="A4" s="17" t="s">
        <v>264</v>
      </c>
      <c r="B4" t="s">
        <v>11</v>
      </c>
      <c r="C4" t="s">
        <v>10</v>
      </c>
      <c r="D4" t="s">
        <v>252</v>
      </c>
      <c r="E4" t="s">
        <v>265</v>
      </c>
    </row>
    <row r="5" spans="1:5" x14ac:dyDescent="0.25">
      <c r="A5" s="18" t="s">
        <v>15</v>
      </c>
      <c r="B5" s="20">
        <v>33425</v>
      </c>
      <c r="C5" s="20">
        <v>28884</v>
      </c>
      <c r="D5" s="20">
        <v>29897</v>
      </c>
      <c r="E5" s="20">
        <v>92206</v>
      </c>
    </row>
    <row r="6" spans="1:5" x14ac:dyDescent="0.25">
      <c r="A6" s="21" t="s">
        <v>14</v>
      </c>
      <c r="B6" s="20">
        <v>1452</v>
      </c>
      <c r="C6" s="20">
        <v>4667</v>
      </c>
      <c r="D6" s="20">
        <v>5685</v>
      </c>
      <c r="E6" s="20">
        <v>11804</v>
      </c>
    </row>
    <row r="7" spans="1:5" x14ac:dyDescent="0.25">
      <c r="A7" s="21" t="s">
        <v>19</v>
      </c>
      <c r="B7" s="20">
        <v>7906</v>
      </c>
      <c r="C7" s="20">
        <v>4198</v>
      </c>
      <c r="D7" s="20">
        <v>8917</v>
      </c>
      <c r="E7" s="20">
        <v>21021</v>
      </c>
    </row>
    <row r="8" spans="1:5" x14ac:dyDescent="0.25">
      <c r="A8" s="21" t="s">
        <v>21</v>
      </c>
      <c r="B8" s="20">
        <v>3098</v>
      </c>
      <c r="C8" s="20">
        <v>4264</v>
      </c>
      <c r="D8" s="20">
        <v>1596</v>
      </c>
      <c r="E8" s="20">
        <v>8958</v>
      </c>
    </row>
    <row r="9" spans="1:5" x14ac:dyDescent="0.25">
      <c r="A9" s="21" t="s">
        <v>26</v>
      </c>
      <c r="B9" s="20">
        <v>12959</v>
      </c>
      <c r="C9" s="20">
        <v>8988</v>
      </c>
      <c r="D9" s="20">
        <v>9147</v>
      </c>
      <c r="E9" s="20">
        <v>31094</v>
      </c>
    </row>
    <row r="10" spans="1:5" x14ac:dyDescent="0.25">
      <c r="A10" s="21" t="s">
        <v>28</v>
      </c>
      <c r="B10" s="20">
        <v>8010</v>
      </c>
      <c r="C10" s="20">
        <v>6767</v>
      </c>
      <c r="D10" s="20">
        <v>4552</v>
      </c>
      <c r="E10" s="20">
        <v>19329</v>
      </c>
    </row>
    <row r="11" spans="1:5" x14ac:dyDescent="0.25">
      <c r="A11" s="18" t="s">
        <v>16</v>
      </c>
      <c r="B11" s="20">
        <v>44385</v>
      </c>
      <c r="C11" s="20">
        <v>40028</v>
      </c>
      <c r="D11" s="20">
        <v>48347</v>
      </c>
      <c r="E11" s="20">
        <v>132760</v>
      </c>
    </row>
    <row r="12" spans="1:5" x14ac:dyDescent="0.25">
      <c r="A12" s="21" t="s">
        <v>25</v>
      </c>
      <c r="B12" s="20">
        <v>13524</v>
      </c>
      <c r="C12" s="20">
        <v>8231</v>
      </c>
      <c r="D12" s="20">
        <v>10425</v>
      </c>
      <c r="E12" s="20">
        <v>32180</v>
      </c>
    </row>
    <row r="13" spans="1:5" x14ac:dyDescent="0.25">
      <c r="A13" s="21" t="s">
        <v>27</v>
      </c>
      <c r="B13" s="20">
        <v>3188</v>
      </c>
      <c r="C13" s="20">
        <v>4943</v>
      </c>
      <c r="D13" s="20">
        <v>2739</v>
      </c>
      <c r="E13" s="20">
        <v>10870</v>
      </c>
    </row>
    <row r="14" spans="1:5" x14ac:dyDescent="0.25">
      <c r="A14" s="21" t="s">
        <v>30</v>
      </c>
      <c r="B14" s="20">
        <v>2986</v>
      </c>
      <c r="C14" s="20">
        <v>6181</v>
      </c>
      <c r="D14" s="20">
        <v>10762</v>
      </c>
      <c r="E14" s="20">
        <v>19929</v>
      </c>
    </row>
    <row r="15" spans="1:5" x14ac:dyDescent="0.25">
      <c r="A15" s="21" t="s">
        <v>5</v>
      </c>
      <c r="B15" s="20">
        <v>8313</v>
      </c>
      <c r="C15" s="20">
        <v>1008</v>
      </c>
      <c r="D15" s="20">
        <v>4717</v>
      </c>
      <c r="E15" s="20">
        <v>14038</v>
      </c>
    </row>
    <row r="16" spans="1:5" x14ac:dyDescent="0.25">
      <c r="A16" s="21" t="s">
        <v>32</v>
      </c>
      <c r="B16" s="20">
        <v>4793</v>
      </c>
      <c r="C16" s="20">
        <v>3049</v>
      </c>
      <c r="D16" s="20">
        <v>10704</v>
      </c>
      <c r="E16" s="20">
        <v>18546</v>
      </c>
    </row>
    <row r="17" spans="1:5" x14ac:dyDescent="0.25">
      <c r="A17" s="21" t="s">
        <v>34</v>
      </c>
      <c r="B17" s="20">
        <v>2056</v>
      </c>
      <c r="C17" s="20">
        <v>2273</v>
      </c>
      <c r="D17" s="20">
        <v>689</v>
      </c>
      <c r="E17" s="20">
        <v>5018</v>
      </c>
    </row>
    <row r="18" spans="1:5" x14ac:dyDescent="0.25">
      <c r="A18" s="21" t="s">
        <v>4</v>
      </c>
      <c r="B18" s="20">
        <v>9525</v>
      </c>
      <c r="C18" s="20">
        <v>14343</v>
      </c>
      <c r="D18" s="20">
        <v>8311</v>
      </c>
      <c r="E18" s="20">
        <v>32179</v>
      </c>
    </row>
    <row r="19" spans="1:5" x14ac:dyDescent="0.25">
      <c r="A19" s="18" t="s">
        <v>18</v>
      </c>
      <c r="B19" s="20">
        <v>8185</v>
      </c>
      <c r="C19" s="20">
        <v>13562</v>
      </c>
      <c r="D19" s="20">
        <v>18759</v>
      </c>
      <c r="E19" s="20">
        <v>40506</v>
      </c>
    </row>
    <row r="20" spans="1:5" x14ac:dyDescent="0.25">
      <c r="A20" s="21" t="s">
        <v>17</v>
      </c>
      <c r="B20" s="20">
        <v>2294</v>
      </c>
      <c r="C20" s="20">
        <v>1897</v>
      </c>
      <c r="D20" s="20">
        <v>2416</v>
      </c>
      <c r="E20" s="20">
        <v>6607</v>
      </c>
    </row>
    <row r="21" spans="1:5" x14ac:dyDescent="0.25">
      <c r="A21" s="21" t="s">
        <v>20</v>
      </c>
      <c r="B21" s="20">
        <v>5891</v>
      </c>
      <c r="C21" s="20">
        <v>9524</v>
      </c>
      <c r="D21" s="20">
        <v>7291</v>
      </c>
      <c r="E21" s="20">
        <v>22706</v>
      </c>
    </row>
    <row r="22" spans="1:5" x14ac:dyDescent="0.25">
      <c r="A22" s="21" t="s">
        <v>22</v>
      </c>
      <c r="B22" s="20"/>
      <c r="C22" s="20">
        <v>155</v>
      </c>
      <c r="D22" s="20">
        <v>8055</v>
      </c>
      <c r="E22" s="20">
        <v>8210</v>
      </c>
    </row>
    <row r="23" spans="1:5" x14ac:dyDescent="0.25">
      <c r="A23" s="21" t="s">
        <v>33</v>
      </c>
      <c r="B23" s="20"/>
      <c r="C23" s="20">
        <v>1986</v>
      </c>
      <c r="D23" s="20">
        <v>997</v>
      </c>
      <c r="E23" s="20">
        <v>2983</v>
      </c>
    </row>
    <row r="24" spans="1:5" x14ac:dyDescent="0.25">
      <c r="A24" s="18" t="s">
        <v>265</v>
      </c>
      <c r="B24" s="20">
        <v>85995</v>
      </c>
      <c r="C24" s="20">
        <v>82474</v>
      </c>
      <c r="D24" s="20">
        <v>97003</v>
      </c>
      <c r="E24" s="20">
        <v>265472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7BE2-F614-4546-B71F-240AFF24B08B}">
  <dimension ref="A3:C9"/>
  <sheetViews>
    <sheetView tabSelected="1"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19" bestFit="1" customWidth="1"/>
    <col min="3" max="3" width="29.42578125" bestFit="1" customWidth="1"/>
  </cols>
  <sheetData>
    <row r="3" spans="1:3" x14ac:dyDescent="0.25">
      <c r="A3" s="17" t="s">
        <v>264</v>
      </c>
      <c r="B3" t="s">
        <v>266</v>
      </c>
      <c r="C3" t="s">
        <v>280</v>
      </c>
    </row>
    <row r="4" spans="1:3" x14ac:dyDescent="0.25">
      <c r="A4" s="18" t="s">
        <v>258</v>
      </c>
      <c r="B4" s="22">
        <v>0.17743349214449608</v>
      </c>
      <c r="C4" s="22">
        <v>0.19400000000000001</v>
      </c>
    </row>
    <row r="5" spans="1:3" x14ac:dyDescent="0.25">
      <c r="A5" s="18" t="s">
        <v>262</v>
      </c>
      <c r="B5" s="22">
        <v>0.20932687700380601</v>
      </c>
      <c r="C5" s="22">
        <v>0.216</v>
      </c>
    </row>
    <row r="6" spans="1:3" x14ac:dyDescent="0.25">
      <c r="A6" s="18" t="s">
        <v>259</v>
      </c>
      <c r="B6" s="22">
        <v>0.18649663613804496</v>
      </c>
      <c r="C6" s="22">
        <v>0.186</v>
      </c>
    </row>
    <row r="7" spans="1:3" x14ac:dyDescent="0.25">
      <c r="A7" s="18" t="s">
        <v>260</v>
      </c>
      <c r="B7" s="22">
        <v>0.2406378676971862</v>
      </c>
      <c r="C7" s="22">
        <v>0.222</v>
      </c>
    </row>
    <row r="8" spans="1:3" x14ac:dyDescent="0.25">
      <c r="A8" s="18" t="s">
        <v>261</v>
      </c>
      <c r="B8" s="22">
        <v>0.18610512701646675</v>
      </c>
      <c r="C8" s="22">
        <v>0.182</v>
      </c>
    </row>
    <row r="9" spans="1:3" x14ac:dyDescent="0.25">
      <c r="A9" s="18" t="s">
        <v>265</v>
      </c>
      <c r="B9" s="22">
        <v>1</v>
      </c>
      <c r="C9" s="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opLeftCell="F1" workbookViewId="0">
      <selection activeCell="F1" sqref="F1:L501"/>
    </sheetView>
  </sheetViews>
  <sheetFormatPr defaultRowHeight="15" x14ac:dyDescent="0.25"/>
  <cols>
    <col min="1" max="1" width="10.28515625" bestFit="1" customWidth="1"/>
    <col min="2" max="2" width="10.7109375" style="7" bestFit="1" customWidth="1"/>
    <col min="3" max="3" width="9.85546875" bestFit="1" customWidth="1"/>
    <col min="4" max="4" width="21" bestFit="1" customWidth="1"/>
    <col min="5" max="5" width="11.140625" bestFit="1" customWidth="1"/>
    <col min="6" max="6" width="11" bestFit="1" customWidth="1"/>
    <col min="7" max="8" width="11" style="16" customWidth="1"/>
    <col min="9" max="9" width="19.28515625" style="16" bestFit="1" customWidth="1"/>
    <col min="10" max="10" width="19.28515625" style="16" customWidth="1"/>
    <col min="11" max="11" width="33.85546875" style="16" bestFit="1" customWidth="1"/>
    <col min="12" max="12" width="33.85546875" style="16" customWidth="1"/>
    <col min="13" max="13" width="8.85546875" customWidth="1"/>
  </cols>
  <sheetData>
    <row r="1" spans="1:12" ht="38.25" x14ac:dyDescent="0.25">
      <c r="A1" s="5" t="s">
        <v>253</v>
      </c>
      <c r="B1" s="5" t="s">
        <v>7</v>
      </c>
      <c r="C1" s="4" t="s">
        <v>0</v>
      </c>
      <c r="D1" s="4" t="s">
        <v>244</v>
      </c>
      <c r="E1" s="4" t="s">
        <v>9</v>
      </c>
      <c r="F1" s="4" t="s">
        <v>6</v>
      </c>
      <c r="G1" s="14" t="s">
        <v>263</v>
      </c>
      <c r="H1" s="4" t="s">
        <v>277</v>
      </c>
      <c r="I1" s="14" t="s">
        <v>278</v>
      </c>
      <c r="J1" s="14" t="s">
        <v>279</v>
      </c>
      <c r="K1" s="14" t="s">
        <v>281</v>
      </c>
      <c r="L1" s="14" t="s">
        <v>287</v>
      </c>
    </row>
    <row r="2" spans="1:12" x14ac:dyDescent="0.25">
      <c r="A2" s="11">
        <v>1</v>
      </c>
      <c r="B2" s="6">
        <v>41719</v>
      </c>
      <c r="C2" s="1" t="s">
        <v>8</v>
      </c>
      <c r="D2" s="2" t="s">
        <v>101</v>
      </c>
      <c r="E2" s="2" t="s">
        <v>252</v>
      </c>
      <c r="F2" s="3">
        <v>360</v>
      </c>
      <c r="G2" s="15">
        <v>3</v>
      </c>
      <c r="H2" s="3" t="str">
        <f>VLOOKUP(D2,'Dati di Supporto'!$B$2:$D$104,3,0)</f>
        <v>PC</v>
      </c>
      <c r="I2" s="15" t="str">
        <f>_xlfn.XLOOKUP(H2,'Dati di Supporto'!$D$2:$D$104,'Dati di Supporto'!$C$2:$C$104)</f>
        <v>Emilia-Romagna</v>
      </c>
      <c r="J2" s="15" t="str">
        <f>VLOOKUP(I2,'Dati di Supporto'!$G$2:$H$21,2,0)</f>
        <v>NORD</v>
      </c>
      <c r="K2" s="15" t="str" cm="1">
        <f t="array" ref="K2">_xlfn.IFS(F2&lt;400,'Dati di Supporto'!$P$2,AND(F2&gt;=400,F2&lt;800),'Dati di Supporto'!$P$3,AND(Vendite!F2&gt;=800,Vendite!F2&lt;1200),'Dati di Supporto'!$P$4,IF(Vendite!F2&gt;=1200,Vendite!F2&lt;1800),'Dati di Supporto'!$P$5,Vendite!F2&gt;=1800,'Dati di Supporto'!$P$6)</f>
        <v>Fascia 1 (inferiore a 400 €)</v>
      </c>
      <c r="L2" s="15" t="str">
        <f>VLOOKUP(G2,'Dati di Supporto'!$O$10:$P$14,2,0)</f>
        <v>Carta di credito</v>
      </c>
    </row>
    <row r="3" spans="1:12" x14ac:dyDescent="0.25">
      <c r="A3" s="11">
        <v>2</v>
      </c>
      <c r="B3" s="6">
        <v>41714</v>
      </c>
      <c r="C3" s="1" t="s">
        <v>3</v>
      </c>
      <c r="D3" s="2" t="s">
        <v>103</v>
      </c>
      <c r="E3" s="2" t="s">
        <v>252</v>
      </c>
      <c r="F3" s="3">
        <v>1496</v>
      </c>
      <c r="G3" s="15">
        <v>5</v>
      </c>
      <c r="H3" s="3" t="str">
        <f>VLOOKUP(D3,'Dati di Supporto'!$B$2:$D$104,3,0)</f>
        <v>PT</v>
      </c>
      <c r="I3" s="15" t="str">
        <f>_xlfn.XLOOKUP(H3,'Dati di Supporto'!$D$2:$D$104,'Dati di Supporto'!$C$2:$C$104)</f>
        <v>Toscana</v>
      </c>
      <c r="J3" s="15" t="str">
        <f>VLOOKUP(I3,'Dati di Supporto'!$G$2:$H$21,2,0)</f>
        <v>CENTRO</v>
      </c>
      <c r="K3" s="15" t="str" cm="1">
        <f t="array" ref="K3">_xlfn.IFS(F3&lt;400,'Dati di Supporto'!$P$2,AND(F3&gt;=400,F3&lt;800),'Dati di Supporto'!$P$3,AND(Vendite!F3&gt;=800,Vendite!F3&lt;1200),'Dati di Supporto'!$P$4,IF(Vendite!F3&gt;=1200,Vendite!F3&lt;1800),'Dati di Supporto'!$P$5,Vendite!F3&gt;=1800,'Dati di Supporto'!$P$6)</f>
        <v>Fascia 4 (da 1200 €  a meno di 1500 €)</v>
      </c>
      <c r="L3" s="15" t="str">
        <f>VLOOKUP(G3,'Dati di Supporto'!$O$10:$P$14,2,0)</f>
        <v>Assegno Bancario</v>
      </c>
    </row>
    <row r="4" spans="1:12" x14ac:dyDescent="0.25">
      <c r="A4" s="11">
        <v>3</v>
      </c>
      <c r="B4" s="6">
        <v>41694</v>
      </c>
      <c r="C4" s="1" t="s">
        <v>3</v>
      </c>
      <c r="D4" s="2" t="s">
        <v>130</v>
      </c>
      <c r="E4" s="2" t="s">
        <v>10</v>
      </c>
      <c r="F4" s="3">
        <v>1342</v>
      </c>
      <c r="G4" s="15">
        <v>4</v>
      </c>
      <c r="H4" s="3" t="str">
        <f>VLOOKUP(D4,'Dati di Supporto'!$B$2:$D$104,3,0)</f>
        <v>VB</v>
      </c>
      <c r="I4" s="15" t="str">
        <f>_xlfn.XLOOKUP(H4,'Dati di Supporto'!$D$2:$D$104,'Dati di Supporto'!$C$2:$C$104)</f>
        <v>Piemonte</v>
      </c>
      <c r="J4" s="15" t="str">
        <f>VLOOKUP(I4,'Dati di Supporto'!$G$2:$H$21,2,0)</f>
        <v>NORD</v>
      </c>
      <c r="K4" s="15" t="str" cm="1">
        <f t="array" ref="K4">_xlfn.IFS(F4&lt;400,'Dati di Supporto'!$P$2,AND(F4&gt;=400,F4&lt;800),'Dati di Supporto'!$P$3,AND(Vendite!F4&gt;=800,Vendite!F4&lt;1200),'Dati di Supporto'!$P$4,IF(Vendite!F4&gt;=1200,Vendite!F4&lt;1800),'Dati di Supporto'!$P$5,Vendite!F4&gt;=1800,'Dati di Supporto'!$P$6)</f>
        <v>Fascia 4 (da 1200 €  a meno di 1500 €)</v>
      </c>
      <c r="L4" s="15" t="str">
        <f>VLOOKUP(G4,'Dati di Supporto'!$O$10:$P$14,2,0)</f>
        <v>Bollettino postale</v>
      </c>
    </row>
    <row r="5" spans="1:12" x14ac:dyDescent="0.25">
      <c r="A5" s="11">
        <v>4</v>
      </c>
      <c r="B5" s="6">
        <v>41810</v>
      </c>
      <c r="C5" s="1" t="s">
        <v>247</v>
      </c>
      <c r="D5" s="2" t="s">
        <v>108</v>
      </c>
      <c r="E5" s="2" t="s">
        <v>251</v>
      </c>
      <c r="F5" s="3">
        <v>972</v>
      </c>
      <c r="G5" s="15">
        <v>1</v>
      </c>
      <c r="H5" s="3" t="str">
        <f>VLOOKUP(D5,'Dati di Supporto'!$B$2:$D$104,3,0)</f>
        <v>RA</v>
      </c>
      <c r="I5" s="15" t="str">
        <f>_xlfn.XLOOKUP(H5,'Dati di Supporto'!$D$2:$D$104,'Dati di Supporto'!$C$2:$C$104)</f>
        <v>Emilia-Romagna</v>
      </c>
      <c r="J5" s="15" t="str">
        <f>VLOOKUP(I5,'Dati di Supporto'!$G$2:$H$21,2,0)</f>
        <v>NORD</v>
      </c>
      <c r="K5" s="15" t="str" cm="1">
        <f t="array" ref="K5">_xlfn.IFS(F5&lt;400,'Dati di Supporto'!$P$2,AND(F5&gt;=400,F5&lt;800),'Dati di Supporto'!$P$3,AND(Vendite!F5&gt;=800,Vendite!F5&lt;1200),'Dati di Supporto'!$P$4,IF(Vendite!F5&gt;=1200,Vendite!F5&lt;1800),'Dati di Supporto'!$P$5,Vendite!F5&gt;=1800,'Dati di Supporto'!$P$6)</f>
        <v>Fascia 3 (da 800 €  a meno di 1200 €)</v>
      </c>
      <c r="L5" s="15" t="str">
        <f>VLOOKUP(G5,'Dati di Supporto'!$O$10:$P$14,2,0)</f>
        <v>Contanti</v>
      </c>
    </row>
    <row r="6" spans="1:12" x14ac:dyDescent="0.25">
      <c r="A6" s="11">
        <v>5</v>
      </c>
      <c r="B6" s="6">
        <v>41663</v>
      </c>
      <c r="C6" s="1" t="s">
        <v>3</v>
      </c>
      <c r="D6" s="2" t="s">
        <v>102</v>
      </c>
      <c r="E6" s="2" t="s">
        <v>10</v>
      </c>
      <c r="F6" s="3">
        <v>348</v>
      </c>
      <c r="G6" s="15">
        <v>2</v>
      </c>
      <c r="H6" s="3" t="str">
        <f>VLOOKUP(D6,'Dati di Supporto'!$B$2:$D$104,3,0)</f>
        <v>PI</v>
      </c>
      <c r="I6" s="15" t="str">
        <f>_xlfn.XLOOKUP(H6,'Dati di Supporto'!$D$2:$D$104,'Dati di Supporto'!$C$2:$C$104)</f>
        <v>Toscana</v>
      </c>
      <c r="J6" s="15" t="str">
        <f>VLOOKUP(I6,'Dati di Supporto'!$G$2:$H$21,2,0)</f>
        <v>CENTRO</v>
      </c>
      <c r="K6" s="15" t="str" cm="1">
        <f t="array" ref="K6">_xlfn.IFS(F6&lt;400,'Dati di Supporto'!$P$2,AND(F6&gt;=400,F6&lt;800),'Dati di Supporto'!$P$3,AND(Vendite!F6&gt;=800,Vendite!F6&lt;1200),'Dati di Supporto'!$P$4,IF(Vendite!F6&gt;=1200,Vendite!F6&lt;1800),'Dati di Supporto'!$P$5,Vendite!F6&gt;=1800,'Dati di Supporto'!$P$6)</f>
        <v>Fascia 1 (inferiore a 400 €)</v>
      </c>
      <c r="L6" s="15" t="str">
        <f>VLOOKUP(G6,'Dati di Supporto'!$O$10:$P$14,2,0)</f>
        <v>Bonifico Bancario</v>
      </c>
    </row>
    <row r="7" spans="1:12" x14ac:dyDescent="0.25">
      <c r="A7" s="11">
        <v>6</v>
      </c>
      <c r="B7" s="6">
        <v>41701</v>
      </c>
      <c r="C7" s="1" t="s">
        <v>3</v>
      </c>
      <c r="D7" s="2" t="s">
        <v>131</v>
      </c>
      <c r="E7" s="2" t="s">
        <v>11</v>
      </c>
      <c r="F7" s="3">
        <v>31</v>
      </c>
      <c r="G7" s="15">
        <v>1</v>
      </c>
      <c r="H7" s="3" t="str">
        <f>VLOOKUP(D7,'Dati di Supporto'!$B$2:$D$104,3,0)</f>
        <v>VC</v>
      </c>
      <c r="I7" s="15" t="str">
        <f>_xlfn.XLOOKUP(H7,'Dati di Supporto'!$D$2:$D$104,'Dati di Supporto'!$C$2:$C$104)</f>
        <v>Piemonte</v>
      </c>
      <c r="J7" s="15" t="str">
        <f>VLOOKUP(I7,'Dati di Supporto'!$G$2:$H$21,2,0)</f>
        <v>NORD</v>
      </c>
      <c r="K7" s="15" t="str" cm="1">
        <f t="array" ref="K7">_xlfn.IFS(F7&lt;400,'Dati di Supporto'!$P$2,AND(F7&gt;=400,F7&lt;800),'Dati di Supporto'!$P$3,AND(Vendite!F7&gt;=800,Vendite!F7&lt;1200),'Dati di Supporto'!$P$4,IF(Vendite!F7&gt;=1200,Vendite!F7&lt;1800),'Dati di Supporto'!$P$5,Vendite!F7&gt;=1800,'Dati di Supporto'!$P$6)</f>
        <v>Fascia 1 (inferiore a 400 €)</v>
      </c>
      <c r="L7" s="15" t="str">
        <f>VLOOKUP(G7,'Dati di Supporto'!$O$10:$P$14,2,0)</f>
        <v>Contanti</v>
      </c>
    </row>
    <row r="8" spans="1:12" x14ac:dyDescent="0.25">
      <c r="A8" s="11">
        <v>7</v>
      </c>
      <c r="B8" s="6">
        <v>41738</v>
      </c>
      <c r="C8" s="1" t="s">
        <v>3</v>
      </c>
      <c r="D8" s="2" t="s">
        <v>114</v>
      </c>
      <c r="E8" s="2" t="s">
        <v>251</v>
      </c>
      <c r="F8" s="3">
        <v>1087</v>
      </c>
      <c r="G8" s="15">
        <v>4</v>
      </c>
      <c r="H8" s="3" t="str">
        <f>VLOOKUP(D8,'Dati di Supporto'!$B$2:$D$104,3,0)</f>
        <v>SS</v>
      </c>
      <c r="I8" s="15" t="str">
        <f>_xlfn.XLOOKUP(H8,'Dati di Supporto'!$D$2:$D$104,'Dati di Supporto'!$C$2:$C$104)</f>
        <v>Sardegna</v>
      </c>
      <c r="J8" s="15" t="str">
        <f>VLOOKUP(I8,'Dati di Supporto'!$G$2:$H$21,2,0)</f>
        <v>ISOLE</v>
      </c>
      <c r="K8" s="15" t="str" cm="1">
        <f t="array" ref="K8">_xlfn.IFS(F8&lt;400,'Dati di Supporto'!$P$2,AND(F8&gt;=400,F8&lt;800),'Dati di Supporto'!$P$3,AND(Vendite!F8&gt;=800,Vendite!F8&lt;1200),'Dati di Supporto'!$P$4,IF(Vendite!F8&gt;=1200,Vendite!F8&lt;1800),'Dati di Supporto'!$P$5,Vendite!F8&gt;=1800,'Dati di Supporto'!$P$6)</f>
        <v>Fascia 3 (da 800 €  a meno di 1200 €)</v>
      </c>
      <c r="L8" s="15" t="str">
        <f>VLOOKUP(G8,'Dati di Supporto'!$O$10:$P$14,2,0)</f>
        <v>Bollettino postale</v>
      </c>
    </row>
    <row r="9" spans="1:12" x14ac:dyDescent="0.25">
      <c r="A9" s="11">
        <v>8</v>
      </c>
      <c r="B9" s="6">
        <v>41742</v>
      </c>
      <c r="C9" s="1" t="s">
        <v>247</v>
      </c>
      <c r="D9" s="2" t="s">
        <v>114</v>
      </c>
      <c r="E9" s="2" t="s">
        <v>10</v>
      </c>
      <c r="F9" s="3">
        <v>760</v>
      </c>
      <c r="G9" s="15">
        <v>2</v>
      </c>
      <c r="H9" s="3" t="str">
        <f>VLOOKUP(D9,'Dati di Supporto'!$B$2:$D$104,3,0)</f>
        <v>SS</v>
      </c>
      <c r="I9" s="15" t="str">
        <f>_xlfn.XLOOKUP(H9,'Dati di Supporto'!$D$2:$D$104,'Dati di Supporto'!$C$2:$C$104)</f>
        <v>Sardegna</v>
      </c>
      <c r="J9" s="15" t="str">
        <f>VLOOKUP(I9,'Dati di Supporto'!$G$2:$H$21,2,0)</f>
        <v>ISOLE</v>
      </c>
      <c r="K9" s="15" t="str" cm="1">
        <f t="array" ref="K9">_xlfn.IFS(F9&lt;400,'Dati di Supporto'!$P$2,AND(F9&gt;=400,F9&lt;800),'Dati di Supporto'!$P$3,AND(Vendite!F9&gt;=800,Vendite!F9&lt;1200),'Dati di Supporto'!$P$4,IF(Vendite!F9&gt;=1200,Vendite!F9&lt;1800),'Dati di Supporto'!$P$5,Vendite!F9&gt;=1800,'Dati di Supporto'!$P$6)</f>
        <v>Fascia 2 (da 400 €  a meno di 800 €)</v>
      </c>
      <c r="L9" s="15" t="str">
        <f>VLOOKUP(G9,'Dati di Supporto'!$O$10:$P$14,2,0)</f>
        <v>Bonifico Bancario</v>
      </c>
    </row>
    <row r="10" spans="1:12" x14ac:dyDescent="0.25">
      <c r="A10" s="11">
        <v>9</v>
      </c>
      <c r="B10" s="6">
        <v>41754</v>
      </c>
      <c r="C10" s="1" t="s">
        <v>247</v>
      </c>
      <c r="D10" s="2" t="s">
        <v>103</v>
      </c>
      <c r="E10" s="2" t="s">
        <v>10</v>
      </c>
      <c r="F10" s="3">
        <v>10</v>
      </c>
      <c r="G10" s="15">
        <v>5</v>
      </c>
      <c r="H10" s="3" t="str">
        <f>VLOOKUP(D10,'Dati di Supporto'!$B$2:$D$104,3,0)</f>
        <v>PT</v>
      </c>
      <c r="I10" s="15" t="str">
        <f>_xlfn.XLOOKUP(H10,'Dati di Supporto'!$D$2:$D$104,'Dati di Supporto'!$C$2:$C$104)</f>
        <v>Toscana</v>
      </c>
      <c r="J10" s="15" t="str">
        <f>VLOOKUP(I10,'Dati di Supporto'!$G$2:$H$21,2,0)</f>
        <v>CENTRO</v>
      </c>
      <c r="K10" s="15" t="str" cm="1">
        <f t="array" ref="K10">_xlfn.IFS(F10&lt;400,'Dati di Supporto'!$P$2,AND(F10&gt;=400,F10&lt;800),'Dati di Supporto'!$P$3,AND(Vendite!F10&gt;=800,Vendite!F10&lt;1200),'Dati di Supporto'!$P$4,IF(Vendite!F10&gt;=1200,Vendite!F10&lt;1800),'Dati di Supporto'!$P$5,Vendite!F10&gt;=1800,'Dati di Supporto'!$P$6)</f>
        <v>Fascia 1 (inferiore a 400 €)</v>
      </c>
      <c r="L10" s="15" t="str">
        <f>VLOOKUP(G10,'Dati di Supporto'!$O$10:$P$14,2,0)</f>
        <v>Assegno Bancario</v>
      </c>
    </row>
    <row r="11" spans="1:12" x14ac:dyDescent="0.25">
      <c r="A11" s="11">
        <v>10</v>
      </c>
      <c r="B11" s="6">
        <v>41722</v>
      </c>
      <c r="C11" s="1" t="s">
        <v>247</v>
      </c>
      <c r="D11" s="2" t="s">
        <v>126</v>
      </c>
      <c r="E11" s="2" t="s">
        <v>252</v>
      </c>
      <c r="F11" s="3">
        <v>357</v>
      </c>
      <c r="G11" s="15">
        <v>2</v>
      </c>
      <c r="H11" s="3" t="str">
        <f>VLOOKUP(D11,'Dati di Supporto'!$B$2:$D$104,3,0)</f>
        <v>TS</v>
      </c>
      <c r="I11" s="15" t="str">
        <f>_xlfn.XLOOKUP(H11,'Dati di Supporto'!$D$2:$D$104,'Dati di Supporto'!$C$2:$C$104)</f>
        <v>Friuli-Venezia Giulia</v>
      </c>
      <c r="J11" s="15" t="str">
        <f>VLOOKUP(I11,'Dati di Supporto'!$G$2:$H$21,2,0)</f>
        <v>NORD</v>
      </c>
      <c r="K11" s="15" t="str" cm="1">
        <f t="array" ref="K11">_xlfn.IFS(F11&lt;400,'Dati di Supporto'!$P$2,AND(F11&gt;=400,F11&lt;800),'Dati di Supporto'!$P$3,AND(Vendite!F11&gt;=800,Vendite!F11&lt;1200),'Dati di Supporto'!$P$4,IF(Vendite!F11&gt;=1200,Vendite!F11&lt;1800),'Dati di Supporto'!$P$5,Vendite!F11&gt;=1800,'Dati di Supporto'!$P$6)</f>
        <v>Fascia 1 (inferiore a 400 €)</v>
      </c>
      <c r="L11" s="15" t="str">
        <f>VLOOKUP(G11,'Dati di Supporto'!$O$10:$P$14,2,0)</f>
        <v>Bonifico Bancario</v>
      </c>
    </row>
    <row r="12" spans="1:12" x14ac:dyDescent="0.25">
      <c r="A12" s="11">
        <v>11</v>
      </c>
      <c r="B12" s="6">
        <v>41784</v>
      </c>
      <c r="C12" s="1" t="s">
        <v>247</v>
      </c>
      <c r="D12" s="2" t="s">
        <v>114</v>
      </c>
      <c r="E12" s="2" t="s">
        <v>10</v>
      </c>
      <c r="F12" s="3">
        <v>19</v>
      </c>
      <c r="G12" s="15">
        <v>1</v>
      </c>
      <c r="H12" s="3" t="str">
        <f>VLOOKUP(D12,'Dati di Supporto'!$B$2:$D$104,3,0)</f>
        <v>SS</v>
      </c>
      <c r="I12" s="15" t="str">
        <f>_xlfn.XLOOKUP(H12,'Dati di Supporto'!$D$2:$D$104,'Dati di Supporto'!$C$2:$C$104)</f>
        <v>Sardegna</v>
      </c>
      <c r="J12" s="15" t="str">
        <f>VLOOKUP(I12,'Dati di Supporto'!$G$2:$H$21,2,0)</f>
        <v>ISOLE</v>
      </c>
      <c r="K12" s="15" t="str" cm="1">
        <f t="array" ref="K12">_xlfn.IFS(F12&lt;400,'Dati di Supporto'!$P$2,AND(F12&gt;=400,F12&lt;800),'Dati di Supporto'!$P$3,AND(Vendite!F12&gt;=800,Vendite!F12&lt;1200),'Dati di Supporto'!$P$4,IF(Vendite!F12&gt;=1200,Vendite!F12&lt;1800),'Dati di Supporto'!$P$5,Vendite!F12&gt;=1800,'Dati di Supporto'!$P$6)</f>
        <v>Fascia 1 (inferiore a 400 €)</v>
      </c>
      <c r="L12" s="15" t="str">
        <f>VLOOKUP(G12,'Dati di Supporto'!$O$10:$P$14,2,0)</f>
        <v>Contanti</v>
      </c>
    </row>
    <row r="13" spans="1:12" x14ac:dyDescent="0.25">
      <c r="A13" s="11">
        <v>12</v>
      </c>
      <c r="B13" s="6">
        <v>41774</v>
      </c>
      <c r="C13" s="1" t="s">
        <v>1</v>
      </c>
      <c r="D13" s="2" t="s">
        <v>110</v>
      </c>
      <c r="E13" s="2" t="s">
        <v>11</v>
      </c>
      <c r="F13" s="3">
        <v>20</v>
      </c>
      <c r="G13" s="15">
        <v>1</v>
      </c>
      <c r="H13" s="3" t="str">
        <f>VLOOKUP(D13,'Dati di Supporto'!$B$2:$D$104,3,0)</f>
        <v>RN</v>
      </c>
      <c r="I13" s="15" t="str">
        <f>_xlfn.XLOOKUP(H13,'Dati di Supporto'!$D$2:$D$104,'Dati di Supporto'!$C$2:$C$104)</f>
        <v>Emilia-Romagna</v>
      </c>
      <c r="J13" s="15" t="str">
        <f>VLOOKUP(I13,'Dati di Supporto'!$G$2:$H$21,2,0)</f>
        <v>NORD</v>
      </c>
      <c r="K13" s="15" t="str" cm="1">
        <f t="array" ref="K13">_xlfn.IFS(F13&lt;400,'Dati di Supporto'!$P$2,AND(F13&gt;=400,F13&lt;800),'Dati di Supporto'!$P$3,AND(Vendite!F13&gt;=800,Vendite!F13&lt;1200),'Dati di Supporto'!$P$4,IF(Vendite!F13&gt;=1200,Vendite!F13&lt;1800),'Dati di Supporto'!$P$5,Vendite!F13&gt;=1800,'Dati di Supporto'!$P$6)</f>
        <v>Fascia 1 (inferiore a 400 €)</v>
      </c>
      <c r="L13" s="15" t="str">
        <f>VLOOKUP(G13,'Dati di Supporto'!$O$10:$P$14,2,0)</f>
        <v>Contanti</v>
      </c>
    </row>
    <row r="14" spans="1:12" x14ac:dyDescent="0.25">
      <c r="A14" s="11">
        <v>13</v>
      </c>
      <c r="B14" s="6">
        <v>41777</v>
      </c>
      <c r="C14" s="1" t="s">
        <v>247</v>
      </c>
      <c r="D14" s="2" t="s">
        <v>116</v>
      </c>
      <c r="E14" s="2" t="s">
        <v>252</v>
      </c>
      <c r="F14" s="3">
        <v>604</v>
      </c>
      <c r="G14" s="15">
        <v>1</v>
      </c>
      <c r="H14" s="3" t="str">
        <f>VLOOKUP(D14,'Dati di Supporto'!$B$2:$D$104,3,0)</f>
        <v>SI</v>
      </c>
      <c r="I14" s="15" t="str">
        <f>_xlfn.XLOOKUP(H14,'Dati di Supporto'!$D$2:$D$104,'Dati di Supporto'!$C$2:$C$104)</f>
        <v>Toscana</v>
      </c>
      <c r="J14" s="15" t="str">
        <f>VLOOKUP(I14,'Dati di Supporto'!$G$2:$H$21,2,0)</f>
        <v>CENTRO</v>
      </c>
      <c r="K14" s="15" t="str" cm="1">
        <f t="array" ref="K14">_xlfn.IFS(F14&lt;400,'Dati di Supporto'!$P$2,AND(F14&gt;=400,F14&lt;800),'Dati di Supporto'!$P$3,AND(Vendite!F14&gt;=800,Vendite!F14&lt;1200),'Dati di Supporto'!$P$4,IF(Vendite!F14&gt;=1200,Vendite!F14&lt;1800),'Dati di Supporto'!$P$5,Vendite!F14&gt;=1800,'Dati di Supporto'!$P$6)</f>
        <v>Fascia 2 (da 400 €  a meno di 800 €)</v>
      </c>
      <c r="L14" s="15" t="str">
        <f>VLOOKUP(G14,'Dati di Supporto'!$O$10:$P$14,2,0)</f>
        <v>Contanti</v>
      </c>
    </row>
    <row r="15" spans="1:12" x14ac:dyDescent="0.25">
      <c r="A15" s="11">
        <v>14</v>
      </c>
      <c r="B15" s="6">
        <v>41641</v>
      </c>
      <c r="C15" s="1" t="s">
        <v>2</v>
      </c>
      <c r="D15" s="2" t="s">
        <v>105</v>
      </c>
      <c r="E15" s="2" t="s">
        <v>250</v>
      </c>
      <c r="F15" s="3">
        <v>856</v>
      </c>
      <c r="G15" s="15">
        <v>3</v>
      </c>
      <c r="H15" s="3" t="str">
        <f>VLOOKUP(D15,'Dati di Supporto'!$B$2:$D$104,3,0)</f>
        <v>PZ</v>
      </c>
      <c r="I15" s="15" t="str">
        <f>_xlfn.XLOOKUP(H15,'Dati di Supporto'!$D$2:$D$104,'Dati di Supporto'!$C$2:$C$104)</f>
        <v>Basilicata</v>
      </c>
      <c r="J15" s="15" t="str">
        <f>VLOOKUP(I15,'Dati di Supporto'!$G$2:$H$21,2,0)</f>
        <v>SUD</v>
      </c>
      <c r="K15" s="15" t="str" cm="1">
        <f t="array" ref="K15">_xlfn.IFS(F15&lt;400,'Dati di Supporto'!$P$2,AND(F15&gt;=400,F15&lt;800),'Dati di Supporto'!$P$3,AND(Vendite!F15&gt;=800,Vendite!F15&lt;1200),'Dati di Supporto'!$P$4,IF(Vendite!F15&gt;=1200,Vendite!F15&lt;1800),'Dati di Supporto'!$P$5,Vendite!F15&gt;=1800,'Dati di Supporto'!$P$6)</f>
        <v>Fascia 3 (da 800 €  a meno di 1200 €)</v>
      </c>
      <c r="L15" s="15" t="str">
        <f>VLOOKUP(G15,'Dati di Supporto'!$O$10:$P$14,2,0)</f>
        <v>Carta di credito</v>
      </c>
    </row>
    <row r="16" spans="1:12" x14ac:dyDescent="0.25">
      <c r="A16" s="11">
        <v>15</v>
      </c>
      <c r="B16" s="6">
        <v>41712</v>
      </c>
      <c r="C16" s="1" t="s">
        <v>3</v>
      </c>
      <c r="D16" s="2" t="s">
        <v>213</v>
      </c>
      <c r="E16" s="2" t="s">
        <v>250</v>
      </c>
      <c r="F16" s="3">
        <v>833</v>
      </c>
      <c r="G16" s="15">
        <v>3</v>
      </c>
      <c r="H16" s="3" t="str">
        <f>VLOOKUP(D16,'Dati di Supporto'!$B$2:$D$104,3,0)</f>
        <v>RE</v>
      </c>
      <c r="I16" s="15" t="str">
        <f>_xlfn.XLOOKUP(H16,'Dati di Supporto'!$D$2:$D$104,'Dati di Supporto'!$C$2:$C$104)</f>
        <v>Emilia-Romagna</v>
      </c>
      <c r="J16" s="15" t="str">
        <f>VLOOKUP(I16,'Dati di Supporto'!$G$2:$H$21,2,0)</f>
        <v>NORD</v>
      </c>
      <c r="K16" s="15" t="str" cm="1">
        <f t="array" ref="K16">_xlfn.IFS(F16&lt;400,'Dati di Supporto'!$P$2,AND(F16&gt;=400,F16&lt;800),'Dati di Supporto'!$P$3,AND(Vendite!F16&gt;=800,Vendite!F16&lt;1200),'Dati di Supporto'!$P$4,IF(Vendite!F16&gt;=1200,Vendite!F16&lt;1800),'Dati di Supporto'!$P$5,Vendite!F16&gt;=1800,'Dati di Supporto'!$P$6)</f>
        <v>Fascia 3 (da 800 €  a meno di 1200 €)</v>
      </c>
      <c r="L16" s="15" t="str">
        <f>VLOOKUP(G16,'Dati di Supporto'!$O$10:$P$14,2,0)</f>
        <v>Carta di credito</v>
      </c>
    </row>
    <row r="17" spans="1:12" x14ac:dyDescent="0.25">
      <c r="A17" s="11">
        <v>16</v>
      </c>
      <c r="B17" s="6">
        <v>41675</v>
      </c>
      <c r="C17" s="1" t="s">
        <v>2</v>
      </c>
      <c r="D17" s="2" t="s">
        <v>125</v>
      </c>
      <c r="E17" s="2" t="s">
        <v>251</v>
      </c>
      <c r="F17" s="3">
        <v>1782</v>
      </c>
      <c r="G17" s="15">
        <v>2</v>
      </c>
      <c r="H17" s="3" t="str">
        <f>VLOOKUP(D17,'Dati di Supporto'!$B$2:$D$104,3,0)</f>
        <v>TV</v>
      </c>
      <c r="I17" s="15" t="str">
        <f>_xlfn.XLOOKUP(H17,'Dati di Supporto'!$D$2:$D$104,'Dati di Supporto'!$C$2:$C$104)</f>
        <v>Veneto</v>
      </c>
      <c r="J17" s="15" t="str">
        <f>VLOOKUP(I17,'Dati di Supporto'!$G$2:$H$21,2,0)</f>
        <v>NORD</v>
      </c>
      <c r="K17" s="15" t="str" cm="1">
        <f t="array" ref="K17">_xlfn.IFS(F17&lt;400,'Dati di Supporto'!$P$2,AND(F17&gt;=400,F17&lt;800),'Dati di Supporto'!$P$3,AND(Vendite!F17&gt;=800,Vendite!F17&lt;1200),'Dati di Supporto'!$P$4,IF(Vendite!F17&gt;=1200,Vendite!F17&lt;1800),'Dati di Supporto'!$P$5,Vendite!F17&gt;=1800,'Dati di Supporto'!$P$6)</f>
        <v>Fascia 4 (da 1200 €  a meno di 1500 €)</v>
      </c>
      <c r="L17" s="15" t="str">
        <f>VLOOKUP(G17,'Dati di Supporto'!$O$10:$P$14,2,0)</f>
        <v>Bonifico Bancario</v>
      </c>
    </row>
    <row r="18" spans="1:12" x14ac:dyDescent="0.25">
      <c r="A18" s="11">
        <v>17</v>
      </c>
      <c r="B18" s="6">
        <v>41780</v>
      </c>
      <c r="C18" s="1" t="s">
        <v>3</v>
      </c>
      <c r="D18" s="2" t="s">
        <v>97</v>
      </c>
      <c r="E18" s="2" t="s">
        <v>250</v>
      </c>
      <c r="F18" s="3">
        <v>1428</v>
      </c>
      <c r="G18" s="15">
        <v>5</v>
      </c>
      <c r="H18" s="3" t="str">
        <f>VLOOKUP(D18,'Dati di Supporto'!$B$2:$D$104,3,0)</f>
        <v>PV</v>
      </c>
      <c r="I18" s="15" t="str">
        <f>_xlfn.XLOOKUP(H18,'Dati di Supporto'!$D$2:$D$104,'Dati di Supporto'!$C$2:$C$104)</f>
        <v>Lombardia</v>
      </c>
      <c r="J18" s="15" t="str">
        <f>VLOOKUP(I18,'Dati di Supporto'!$G$2:$H$21,2,0)</f>
        <v>NORD</v>
      </c>
      <c r="K18" s="15" t="str" cm="1">
        <f t="array" ref="K18">_xlfn.IFS(F18&lt;400,'Dati di Supporto'!$P$2,AND(F18&gt;=400,F18&lt;800),'Dati di Supporto'!$P$3,AND(Vendite!F18&gt;=800,Vendite!F18&lt;1200),'Dati di Supporto'!$P$4,IF(Vendite!F18&gt;=1200,Vendite!F18&lt;1800),'Dati di Supporto'!$P$5,Vendite!F18&gt;=1800,'Dati di Supporto'!$P$6)</f>
        <v>Fascia 4 (da 1200 €  a meno di 1500 €)</v>
      </c>
      <c r="L18" s="15" t="str">
        <f>VLOOKUP(G18,'Dati di Supporto'!$O$10:$P$14,2,0)</f>
        <v>Assegno Bancario</v>
      </c>
    </row>
    <row r="19" spans="1:12" x14ac:dyDescent="0.25">
      <c r="A19" s="11">
        <v>18</v>
      </c>
      <c r="B19" s="6">
        <v>41720</v>
      </c>
      <c r="C19" s="1" t="s">
        <v>3</v>
      </c>
      <c r="D19" s="2" t="s">
        <v>115</v>
      </c>
      <c r="E19" s="2" t="s">
        <v>10</v>
      </c>
      <c r="F19" s="3">
        <v>1677</v>
      </c>
      <c r="G19" s="15">
        <v>5</v>
      </c>
      <c r="H19" s="3" t="str">
        <f>VLOOKUP(D19,'Dati di Supporto'!$B$2:$D$104,3,0)</f>
        <v>SV</v>
      </c>
      <c r="I19" s="15" t="str">
        <f>_xlfn.XLOOKUP(H19,'Dati di Supporto'!$D$2:$D$104,'Dati di Supporto'!$C$2:$C$104)</f>
        <v>Liguria</v>
      </c>
      <c r="J19" s="15" t="str">
        <f>VLOOKUP(I19,'Dati di Supporto'!$G$2:$H$21,2,0)</f>
        <v>NORD</v>
      </c>
      <c r="K19" s="15" t="str" cm="1">
        <f t="array" ref="K19">_xlfn.IFS(F19&lt;400,'Dati di Supporto'!$P$2,AND(F19&gt;=400,F19&lt;800),'Dati di Supporto'!$P$3,AND(Vendite!F19&gt;=800,Vendite!F19&lt;1200),'Dati di Supporto'!$P$4,IF(Vendite!F19&gt;=1200,Vendite!F19&lt;1800),'Dati di Supporto'!$P$5,Vendite!F19&gt;=1800,'Dati di Supporto'!$P$6)</f>
        <v>Fascia 4 (da 1200 €  a meno di 1500 €)</v>
      </c>
      <c r="L19" s="15" t="str">
        <f>VLOOKUP(G19,'Dati di Supporto'!$O$10:$P$14,2,0)</f>
        <v>Assegno Bancario</v>
      </c>
    </row>
    <row r="20" spans="1:12" x14ac:dyDescent="0.25">
      <c r="A20" s="11">
        <v>19</v>
      </c>
      <c r="B20" s="6">
        <v>41734</v>
      </c>
      <c r="C20" s="1" t="s">
        <v>248</v>
      </c>
      <c r="D20" s="2" t="s">
        <v>110</v>
      </c>
      <c r="E20" s="2" t="s">
        <v>251</v>
      </c>
      <c r="F20" s="3">
        <v>1514</v>
      </c>
      <c r="G20" s="15">
        <v>2</v>
      </c>
      <c r="H20" s="3" t="str">
        <f>VLOOKUP(D20,'Dati di Supporto'!$B$2:$D$104,3,0)</f>
        <v>RN</v>
      </c>
      <c r="I20" s="15" t="str">
        <f>_xlfn.XLOOKUP(H20,'Dati di Supporto'!$D$2:$D$104,'Dati di Supporto'!$C$2:$C$104)</f>
        <v>Emilia-Romagna</v>
      </c>
      <c r="J20" s="15" t="str">
        <f>VLOOKUP(I20,'Dati di Supporto'!$G$2:$H$21,2,0)</f>
        <v>NORD</v>
      </c>
      <c r="K20" s="15" t="str" cm="1">
        <f t="array" ref="K20">_xlfn.IFS(F20&lt;400,'Dati di Supporto'!$P$2,AND(F20&gt;=400,F20&lt;800),'Dati di Supporto'!$P$3,AND(Vendite!F20&gt;=800,Vendite!F20&lt;1200),'Dati di Supporto'!$P$4,IF(Vendite!F20&gt;=1200,Vendite!F20&lt;1800),'Dati di Supporto'!$P$5,Vendite!F20&gt;=1800,'Dati di Supporto'!$P$6)</f>
        <v>Fascia 4 (da 1200 €  a meno di 1500 €)</v>
      </c>
      <c r="L20" s="15" t="str">
        <f>VLOOKUP(G20,'Dati di Supporto'!$O$10:$P$14,2,0)</f>
        <v>Bonifico Bancario</v>
      </c>
    </row>
    <row r="21" spans="1:12" x14ac:dyDescent="0.25">
      <c r="A21" s="11">
        <v>20</v>
      </c>
      <c r="B21" s="6">
        <v>41740</v>
      </c>
      <c r="C21" s="1" t="s">
        <v>1</v>
      </c>
      <c r="D21" s="2" t="s">
        <v>129</v>
      </c>
      <c r="E21" s="2" t="s">
        <v>250</v>
      </c>
      <c r="F21" s="3">
        <v>459</v>
      </c>
      <c r="G21" s="15">
        <v>3</v>
      </c>
      <c r="H21" s="3" t="str">
        <f>VLOOKUP(D21,'Dati di Supporto'!$B$2:$D$104,3,0)</f>
        <v>VE</v>
      </c>
      <c r="I21" s="15" t="str">
        <f>_xlfn.XLOOKUP(H21,'Dati di Supporto'!$D$2:$D$104,'Dati di Supporto'!$C$2:$C$104)</f>
        <v>Veneto</v>
      </c>
      <c r="J21" s="15" t="str">
        <f>VLOOKUP(I21,'Dati di Supporto'!$G$2:$H$21,2,0)</f>
        <v>NORD</v>
      </c>
      <c r="K21" s="15" t="str" cm="1">
        <f t="array" ref="K21">_xlfn.IFS(F21&lt;400,'Dati di Supporto'!$P$2,AND(F21&gt;=400,F21&lt;800),'Dati di Supporto'!$P$3,AND(Vendite!F21&gt;=800,Vendite!F21&lt;1200),'Dati di Supporto'!$P$4,IF(Vendite!F21&gt;=1200,Vendite!F21&lt;1800),'Dati di Supporto'!$P$5,Vendite!F21&gt;=1800,'Dati di Supporto'!$P$6)</f>
        <v>Fascia 2 (da 400 €  a meno di 800 €)</v>
      </c>
      <c r="L21" s="15" t="str">
        <f>VLOOKUP(G21,'Dati di Supporto'!$O$10:$P$14,2,0)</f>
        <v>Carta di credito</v>
      </c>
    </row>
    <row r="22" spans="1:12" x14ac:dyDescent="0.25">
      <c r="A22" s="11">
        <v>21</v>
      </c>
      <c r="B22" s="6">
        <v>41642</v>
      </c>
      <c r="C22" s="1" t="s">
        <v>2</v>
      </c>
      <c r="D22" s="2" t="s">
        <v>131</v>
      </c>
      <c r="E22" s="2" t="s">
        <v>11</v>
      </c>
      <c r="F22" s="3">
        <v>344</v>
      </c>
      <c r="G22" s="15">
        <v>2</v>
      </c>
      <c r="H22" s="3" t="str">
        <f>VLOOKUP(D22,'Dati di Supporto'!$B$2:$D$104,3,0)</f>
        <v>VC</v>
      </c>
      <c r="I22" s="15" t="str">
        <f>_xlfn.XLOOKUP(H22,'Dati di Supporto'!$D$2:$D$104,'Dati di Supporto'!$C$2:$C$104)</f>
        <v>Piemonte</v>
      </c>
      <c r="J22" s="15" t="str">
        <f>VLOOKUP(I22,'Dati di Supporto'!$G$2:$H$21,2,0)</f>
        <v>NORD</v>
      </c>
      <c r="K22" s="15" t="str" cm="1">
        <f t="array" ref="K22">_xlfn.IFS(F22&lt;400,'Dati di Supporto'!$P$2,AND(F22&gt;=400,F22&lt;800),'Dati di Supporto'!$P$3,AND(Vendite!F22&gt;=800,Vendite!F22&lt;1200),'Dati di Supporto'!$P$4,IF(Vendite!F22&gt;=1200,Vendite!F22&lt;1800),'Dati di Supporto'!$P$5,Vendite!F22&gt;=1800,'Dati di Supporto'!$P$6)</f>
        <v>Fascia 1 (inferiore a 400 €)</v>
      </c>
      <c r="L22" s="15" t="str">
        <f>VLOOKUP(G22,'Dati di Supporto'!$O$10:$P$14,2,0)</f>
        <v>Bonifico Bancario</v>
      </c>
    </row>
    <row r="23" spans="1:12" x14ac:dyDescent="0.25">
      <c r="A23" s="11">
        <v>22</v>
      </c>
      <c r="B23" s="6">
        <v>41816</v>
      </c>
      <c r="C23" s="1" t="s">
        <v>8</v>
      </c>
      <c r="D23" s="2" t="s">
        <v>132</v>
      </c>
      <c r="E23" s="2" t="s">
        <v>250</v>
      </c>
      <c r="F23" s="3">
        <v>10</v>
      </c>
      <c r="G23" s="15">
        <v>4</v>
      </c>
      <c r="H23" s="3" t="str">
        <f>VLOOKUP(D23,'Dati di Supporto'!$B$2:$D$104,3,0)</f>
        <v>VR</v>
      </c>
      <c r="I23" s="15" t="str">
        <f>_xlfn.XLOOKUP(H23,'Dati di Supporto'!$D$2:$D$104,'Dati di Supporto'!$C$2:$C$104)</f>
        <v>Veneto</v>
      </c>
      <c r="J23" s="15" t="str">
        <f>VLOOKUP(I23,'Dati di Supporto'!$G$2:$H$21,2,0)</f>
        <v>NORD</v>
      </c>
      <c r="K23" s="15" t="str" cm="1">
        <f t="array" ref="K23">_xlfn.IFS(F23&lt;400,'Dati di Supporto'!$P$2,AND(F23&gt;=400,F23&lt;800),'Dati di Supporto'!$P$3,AND(Vendite!F23&gt;=800,Vendite!F23&lt;1200),'Dati di Supporto'!$P$4,IF(Vendite!F23&gt;=1200,Vendite!F23&lt;1800),'Dati di Supporto'!$P$5,Vendite!F23&gt;=1800,'Dati di Supporto'!$P$6)</f>
        <v>Fascia 1 (inferiore a 400 €)</v>
      </c>
      <c r="L23" s="15" t="str">
        <f>VLOOKUP(G23,'Dati di Supporto'!$O$10:$P$14,2,0)</f>
        <v>Bollettino postale</v>
      </c>
    </row>
    <row r="24" spans="1:12" x14ac:dyDescent="0.25">
      <c r="A24" s="11">
        <v>23</v>
      </c>
      <c r="B24" s="6">
        <v>41781</v>
      </c>
      <c r="C24" s="1" t="s">
        <v>1</v>
      </c>
      <c r="D24" s="2" t="s">
        <v>112</v>
      </c>
      <c r="E24" s="2" t="s">
        <v>10</v>
      </c>
      <c r="F24" s="3">
        <v>1582</v>
      </c>
      <c r="G24" s="15">
        <v>3</v>
      </c>
      <c r="H24" s="3" t="str">
        <f>VLOOKUP(D24,'Dati di Supporto'!$B$2:$D$104,3,0)</f>
        <v>RO</v>
      </c>
      <c r="I24" s="15" t="str">
        <f>_xlfn.XLOOKUP(H24,'Dati di Supporto'!$D$2:$D$104,'Dati di Supporto'!$C$2:$C$104)</f>
        <v>Veneto</v>
      </c>
      <c r="J24" s="15" t="str">
        <f>VLOOKUP(I24,'Dati di Supporto'!$G$2:$H$21,2,0)</f>
        <v>NORD</v>
      </c>
      <c r="K24" s="15" t="str" cm="1">
        <f t="array" ref="K24">_xlfn.IFS(F24&lt;400,'Dati di Supporto'!$P$2,AND(F24&gt;=400,F24&lt;800),'Dati di Supporto'!$P$3,AND(Vendite!F24&gt;=800,Vendite!F24&lt;1200),'Dati di Supporto'!$P$4,IF(Vendite!F24&gt;=1200,Vendite!F24&lt;1800),'Dati di Supporto'!$P$5,Vendite!F24&gt;=1800,'Dati di Supporto'!$P$6)</f>
        <v>Fascia 4 (da 1200 €  a meno di 1500 €)</v>
      </c>
      <c r="L24" s="15" t="str">
        <f>VLOOKUP(G24,'Dati di Supporto'!$O$10:$P$14,2,0)</f>
        <v>Carta di credito</v>
      </c>
    </row>
    <row r="25" spans="1:12" x14ac:dyDescent="0.25">
      <c r="A25" s="11">
        <v>24</v>
      </c>
      <c r="B25" s="6">
        <v>41694</v>
      </c>
      <c r="C25" s="1" t="s">
        <v>247</v>
      </c>
      <c r="D25" s="2" t="s">
        <v>123</v>
      </c>
      <c r="E25" s="2" t="s">
        <v>250</v>
      </c>
      <c r="F25" s="3">
        <v>1072</v>
      </c>
      <c r="G25" s="15">
        <v>5</v>
      </c>
      <c r="H25" s="3" t="str">
        <f>VLOOKUP(D25,'Dati di Supporto'!$B$2:$D$104,3,0)</f>
        <v>TP</v>
      </c>
      <c r="I25" s="15" t="str">
        <f>_xlfn.XLOOKUP(H25,'Dati di Supporto'!$D$2:$D$104,'Dati di Supporto'!$C$2:$C$104)</f>
        <v>Sicilia</v>
      </c>
      <c r="J25" s="15" t="str">
        <f>VLOOKUP(I25,'Dati di Supporto'!$G$2:$H$21,2,0)</f>
        <v>ISOLE</v>
      </c>
      <c r="K25" s="15" t="str" cm="1">
        <f t="array" ref="K25">_xlfn.IFS(F25&lt;400,'Dati di Supporto'!$P$2,AND(F25&gt;=400,F25&lt;800),'Dati di Supporto'!$P$3,AND(Vendite!F25&gt;=800,Vendite!F25&lt;1200),'Dati di Supporto'!$P$4,IF(Vendite!F25&gt;=1200,Vendite!F25&lt;1800),'Dati di Supporto'!$P$5,Vendite!F25&gt;=1800,'Dati di Supporto'!$P$6)</f>
        <v>Fascia 3 (da 800 €  a meno di 1200 €)</v>
      </c>
      <c r="L25" s="15" t="str">
        <f>VLOOKUP(G25,'Dati di Supporto'!$O$10:$P$14,2,0)</f>
        <v>Assegno Bancario</v>
      </c>
    </row>
    <row r="26" spans="1:12" x14ac:dyDescent="0.25">
      <c r="A26" s="11">
        <v>25</v>
      </c>
      <c r="B26" s="6">
        <v>41740</v>
      </c>
      <c r="C26" s="1" t="s">
        <v>1</v>
      </c>
      <c r="D26" s="2" t="s">
        <v>118</v>
      </c>
      <c r="E26" s="2" t="s">
        <v>250</v>
      </c>
      <c r="F26" s="3">
        <v>1793</v>
      </c>
      <c r="G26" s="15">
        <v>5</v>
      </c>
      <c r="H26" s="3" t="str">
        <f>VLOOKUP(D26,'Dati di Supporto'!$B$2:$D$104,3,0)</f>
        <v>SO</v>
      </c>
      <c r="I26" s="15" t="str">
        <f>_xlfn.XLOOKUP(H26,'Dati di Supporto'!$D$2:$D$104,'Dati di Supporto'!$C$2:$C$104)</f>
        <v>Lombardia</v>
      </c>
      <c r="J26" s="15" t="str">
        <f>VLOOKUP(I26,'Dati di Supporto'!$G$2:$H$21,2,0)</f>
        <v>NORD</v>
      </c>
      <c r="K26" s="15" t="str" cm="1">
        <f t="array" ref="K26">_xlfn.IFS(F26&lt;400,'Dati di Supporto'!$P$2,AND(F26&gt;=400,F26&lt;800),'Dati di Supporto'!$P$3,AND(Vendite!F26&gt;=800,Vendite!F26&lt;1200),'Dati di Supporto'!$P$4,IF(Vendite!F26&gt;=1200,Vendite!F26&lt;1800),'Dati di Supporto'!$P$5,Vendite!F26&gt;=1800,'Dati di Supporto'!$P$6)</f>
        <v>Fascia 4 (da 1200 €  a meno di 1500 €)</v>
      </c>
      <c r="L26" s="15" t="str">
        <f>VLOOKUP(G26,'Dati di Supporto'!$O$10:$P$14,2,0)</f>
        <v>Assegno Bancario</v>
      </c>
    </row>
    <row r="27" spans="1:12" x14ac:dyDescent="0.25">
      <c r="A27" s="11">
        <v>26</v>
      </c>
      <c r="B27" s="6">
        <v>41669</v>
      </c>
      <c r="C27" s="1" t="s">
        <v>8</v>
      </c>
      <c r="D27" s="2" t="s">
        <v>110</v>
      </c>
      <c r="E27" s="2" t="s">
        <v>11</v>
      </c>
      <c r="F27" s="3">
        <v>1039</v>
      </c>
      <c r="G27" s="15">
        <v>1</v>
      </c>
      <c r="H27" s="3" t="str">
        <f>VLOOKUP(D27,'Dati di Supporto'!$B$2:$D$104,3,0)</f>
        <v>RN</v>
      </c>
      <c r="I27" s="15" t="str">
        <f>_xlfn.XLOOKUP(H27,'Dati di Supporto'!$D$2:$D$104,'Dati di Supporto'!$C$2:$C$104)</f>
        <v>Emilia-Romagna</v>
      </c>
      <c r="J27" s="15" t="str">
        <f>VLOOKUP(I27,'Dati di Supporto'!$G$2:$H$21,2,0)</f>
        <v>NORD</v>
      </c>
      <c r="K27" s="15" t="str" cm="1">
        <f t="array" ref="K27">_xlfn.IFS(F27&lt;400,'Dati di Supporto'!$P$2,AND(F27&gt;=400,F27&lt;800),'Dati di Supporto'!$P$3,AND(Vendite!F27&gt;=800,Vendite!F27&lt;1200),'Dati di Supporto'!$P$4,IF(Vendite!F27&gt;=1200,Vendite!F27&lt;1800),'Dati di Supporto'!$P$5,Vendite!F27&gt;=1800,'Dati di Supporto'!$P$6)</f>
        <v>Fascia 3 (da 800 €  a meno di 1200 €)</v>
      </c>
      <c r="L27" s="15" t="str">
        <f>VLOOKUP(G27,'Dati di Supporto'!$O$10:$P$14,2,0)</f>
        <v>Contanti</v>
      </c>
    </row>
    <row r="28" spans="1:12" x14ac:dyDescent="0.25">
      <c r="A28" s="11">
        <v>27</v>
      </c>
      <c r="B28" s="6">
        <v>41801</v>
      </c>
      <c r="C28" s="1" t="s">
        <v>8</v>
      </c>
      <c r="D28" s="2" t="s">
        <v>134</v>
      </c>
      <c r="E28" s="2" t="s">
        <v>251</v>
      </c>
      <c r="F28" s="3">
        <v>1114</v>
      </c>
      <c r="G28" s="15">
        <v>5</v>
      </c>
      <c r="H28" s="3" t="str">
        <f>VLOOKUP(D28,'Dati di Supporto'!$B$2:$D$104,3,0)</f>
        <v>VI</v>
      </c>
      <c r="I28" s="15" t="str">
        <f>_xlfn.XLOOKUP(H28,'Dati di Supporto'!$D$2:$D$104,'Dati di Supporto'!$C$2:$C$104)</f>
        <v>Veneto</v>
      </c>
      <c r="J28" s="15" t="str">
        <f>VLOOKUP(I28,'Dati di Supporto'!$G$2:$H$21,2,0)</f>
        <v>NORD</v>
      </c>
      <c r="K28" s="15" t="str" cm="1">
        <f t="array" ref="K28">_xlfn.IFS(F28&lt;400,'Dati di Supporto'!$P$2,AND(F28&gt;=400,F28&lt;800),'Dati di Supporto'!$P$3,AND(Vendite!F28&gt;=800,Vendite!F28&lt;1200),'Dati di Supporto'!$P$4,IF(Vendite!F28&gt;=1200,Vendite!F28&lt;1800),'Dati di Supporto'!$P$5,Vendite!F28&gt;=1800,'Dati di Supporto'!$P$6)</f>
        <v>Fascia 3 (da 800 €  a meno di 1200 €)</v>
      </c>
      <c r="L28" s="15" t="str">
        <f>VLOOKUP(G28,'Dati di Supporto'!$O$10:$P$14,2,0)</f>
        <v>Assegno Bancario</v>
      </c>
    </row>
    <row r="29" spans="1:12" x14ac:dyDescent="0.25">
      <c r="A29" s="11">
        <v>28</v>
      </c>
      <c r="B29" s="6">
        <v>41728</v>
      </c>
      <c r="C29" s="1" t="s">
        <v>247</v>
      </c>
      <c r="D29" s="2" t="s">
        <v>103</v>
      </c>
      <c r="E29" s="2" t="s">
        <v>11</v>
      </c>
      <c r="F29" s="3">
        <v>643</v>
      </c>
      <c r="G29" s="15">
        <v>1</v>
      </c>
      <c r="H29" s="3" t="str">
        <f>VLOOKUP(D29,'Dati di Supporto'!$B$2:$D$104,3,0)</f>
        <v>PT</v>
      </c>
      <c r="I29" s="15" t="str">
        <f>_xlfn.XLOOKUP(H29,'Dati di Supporto'!$D$2:$D$104,'Dati di Supporto'!$C$2:$C$104)</f>
        <v>Toscana</v>
      </c>
      <c r="J29" s="15" t="str">
        <f>VLOOKUP(I29,'Dati di Supporto'!$G$2:$H$21,2,0)</f>
        <v>CENTRO</v>
      </c>
      <c r="K29" s="15" t="str" cm="1">
        <f t="array" ref="K29">_xlfn.IFS(F29&lt;400,'Dati di Supporto'!$P$2,AND(F29&gt;=400,F29&lt;800),'Dati di Supporto'!$P$3,AND(Vendite!F29&gt;=800,Vendite!F29&lt;1200),'Dati di Supporto'!$P$4,IF(Vendite!F29&gt;=1200,Vendite!F29&lt;1800),'Dati di Supporto'!$P$5,Vendite!F29&gt;=1800,'Dati di Supporto'!$P$6)</f>
        <v>Fascia 2 (da 400 €  a meno di 800 €)</v>
      </c>
      <c r="L29" s="15" t="str">
        <f>VLOOKUP(G29,'Dati di Supporto'!$O$10:$P$14,2,0)</f>
        <v>Contanti</v>
      </c>
    </row>
    <row r="30" spans="1:12" x14ac:dyDescent="0.25">
      <c r="A30" s="11">
        <v>29</v>
      </c>
      <c r="B30" s="6">
        <v>41786</v>
      </c>
      <c r="C30" s="1" t="s">
        <v>248</v>
      </c>
      <c r="D30" s="2" t="s">
        <v>213</v>
      </c>
      <c r="E30" s="2" t="s">
        <v>11</v>
      </c>
      <c r="F30" s="3">
        <v>328</v>
      </c>
      <c r="G30" s="15">
        <v>4</v>
      </c>
      <c r="H30" s="3" t="str">
        <f>VLOOKUP(D30,'Dati di Supporto'!$B$2:$D$104,3,0)</f>
        <v>RE</v>
      </c>
      <c r="I30" s="15" t="str">
        <f>_xlfn.XLOOKUP(H30,'Dati di Supporto'!$D$2:$D$104,'Dati di Supporto'!$C$2:$C$104)</f>
        <v>Emilia-Romagna</v>
      </c>
      <c r="J30" s="15" t="str">
        <f>VLOOKUP(I30,'Dati di Supporto'!$G$2:$H$21,2,0)</f>
        <v>NORD</v>
      </c>
      <c r="K30" s="15" t="str" cm="1">
        <f t="array" ref="K30">_xlfn.IFS(F30&lt;400,'Dati di Supporto'!$P$2,AND(F30&gt;=400,F30&lt;800),'Dati di Supporto'!$P$3,AND(Vendite!F30&gt;=800,Vendite!F30&lt;1200),'Dati di Supporto'!$P$4,IF(Vendite!F30&gt;=1200,Vendite!F30&lt;1800),'Dati di Supporto'!$P$5,Vendite!F30&gt;=1800,'Dati di Supporto'!$P$6)</f>
        <v>Fascia 1 (inferiore a 400 €)</v>
      </c>
      <c r="L30" s="15" t="str">
        <f>VLOOKUP(G30,'Dati di Supporto'!$O$10:$P$14,2,0)</f>
        <v>Bollettino postale</v>
      </c>
    </row>
    <row r="31" spans="1:12" x14ac:dyDescent="0.25">
      <c r="A31" s="11">
        <v>30</v>
      </c>
      <c r="B31" s="6">
        <v>41798</v>
      </c>
      <c r="C31" s="1" t="s">
        <v>3</v>
      </c>
      <c r="D31" s="2" t="s">
        <v>99</v>
      </c>
      <c r="E31" s="2" t="s">
        <v>251</v>
      </c>
      <c r="F31" s="3">
        <v>95</v>
      </c>
      <c r="G31" s="15">
        <v>3</v>
      </c>
      <c r="H31" s="3" t="str">
        <f>VLOOKUP(D31,'Dati di Supporto'!$B$2:$D$104,3,0)</f>
        <v>PS</v>
      </c>
      <c r="I31" s="15" t="str">
        <f>_xlfn.XLOOKUP(H31,'Dati di Supporto'!$D$2:$D$104,'Dati di Supporto'!$C$2:$C$104)</f>
        <v>Marche</v>
      </c>
      <c r="J31" s="15" t="str">
        <f>VLOOKUP(I31,'Dati di Supporto'!$G$2:$H$21,2,0)</f>
        <v>CENTRO</v>
      </c>
      <c r="K31" s="15" t="str" cm="1">
        <f t="array" ref="K31">_xlfn.IFS(F31&lt;400,'Dati di Supporto'!$P$2,AND(F31&gt;=400,F31&lt;800),'Dati di Supporto'!$P$3,AND(Vendite!F31&gt;=800,Vendite!F31&lt;1200),'Dati di Supporto'!$P$4,IF(Vendite!F31&gt;=1200,Vendite!F31&lt;1800),'Dati di Supporto'!$P$5,Vendite!F31&gt;=1800,'Dati di Supporto'!$P$6)</f>
        <v>Fascia 1 (inferiore a 400 €)</v>
      </c>
      <c r="L31" s="15" t="str">
        <f>VLOOKUP(G31,'Dati di Supporto'!$O$10:$P$14,2,0)</f>
        <v>Carta di credito</v>
      </c>
    </row>
    <row r="32" spans="1:12" x14ac:dyDescent="0.25">
      <c r="A32" s="11">
        <v>31</v>
      </c>
      <c r="B32" s="6">
        <v>41733</v>
      </c>
      <c r="C32" s="1" t="s">
        <v>3</v>
      </c>
      <c r="D32" s="2" t="s">
        <v>125</v>
      </c>
      <c r="E32" s="2" t="s">
        <v>252</v>
      </c>
      <c r="F32" s="3">
        <v>270</v>
      </c>
      <c r="G32" s="15">
        <v>5</v>
      </c>
      <c r="H32" s="3" t="str">
        <f>VLOOKUP(D32,'Dati di Supporto'!$B$2:$D$104,3,0)</f>
        <v>TV</v>
      </c>
      <c r="I32" s="15" t="str">
        <f>_xlfn.XLOOKUP(H32,'Dati di Supporto'!$D$2:$D$104,'Dati di Supporto'!$C$2:$C$104)</f>
        <v>Veneto</v>
      </c>
      <c r="J32" s="15" t="str">
        <f>VLOOKUP(I32,'Dati di Supporto'!$G$2:$H$21,2,0)</f>
        <v>NORD</v>
      </c>
      <c r="K32" s="15" t="str" cm="1">
        <f t="array" ref="K32">_xlfn.IFS(F32&lt;400,'Dati di Supporto'!$P$2,AND(F32&gt;=400,F32&lt;800),'Dati di Supporto'!$P$3,AND(Vendite!F32&gt;=800,Vendite!F32&lt;1200),'Dati di Supporto'!$P$4,IF(Vendite!F32&gt;=1200,Vendite!F32&lt;1800),'Dati di Supporto'!$P$5,Vendite!F32&gt;=1800,'Dati di Supporto'!$P$6)</f>
        <v>Fascia 1 (inferiore a 400 €)</v>
      </c>
      <c r="L32" s="15" t="str">
        <f>VLOOKUP(G32,'Dati di Supporto'!$O$10:$P$14,2,0)</f>
        <v>Assegno Bancario</v>
      </c>
    </row>
    <row r="33" spans="1:12" x14ac:dyDescent="0.25">
      <c r="A33" s="11">
        <v>32</v>
      </c>
      <c r="B33" s="6">
        <v>41766</v>
      </c>
      <c r="C33" s="1" t="s">
        <v>8</v>
      </c>
      <c r="D33" s="2" t="s">
        <v>114</v>
      </c>
      <c r="E33" s="2" t="s">
        <v>251</v>
      </c>
      <c r="F33" s="3">
        <v>1640</v>
      </c>
      <c r="G33" s="15">
        <v>5</v>
      </c>
      <c r="H33" s="3" t="str">
        <f>VLOOKUP(D33,'Dati di Supporto'!$B$2:$D$104,3,0)</f>
        <v>SS</v>
      </c>
      <c r="I33" s="15" t="str">
        <f>_xlfn.XLOOKUP(H33,'Dati di Supporto'!$D$2:$D$104,'Dati di Supporto'!$C$2:$C$104)</f>
        <v>Sardegna</v>
      </c>
      <c r="J33" s="15" t="str">
        <f>VLOOKUP(I33,'Dati di Supporto'!$G$2:$H$21,2,0)</f>
        <v>ISOLE</v>
      </c>
      <c r="K33" s="15" t="str" cm="1">
        <f t="array" ref="K33">_xlfn.IFS(F33&lt;400,'Dati di Supporto'!$P$2,AND(F33&gt;=400,F33&lt;800),'Dati di Supporto'!$P$3,AND(Vendite!F33&gt;=800,Vendite!F33&lt;1200),'Dati di Supporto'!$P$4,IF(Vendite!F33&gt;=1200,Vendite!F33&lt;1800),'Dati di Supporto'!$P$5,Vendite!F33&gt;=1800,'Dati di Supporto'!$P$6)</f>
        <v>Fascia 4 (da 1200 €  a meno di 1500 €)</v>
      </c>
      <c r="L33" s="15" t="str">
        <f>VLOOKUP(G33,'Dati di Supporto'!$O$10:$P$14,2,0)</f>
        <v>Assegno Bancario</v>
      </c>
    </row>
    <row r="34" spans="1:12" x14ac:dyDescent="0.25">
      <c r="A34" s="11">
        <v>33</v>
      </c>
      <c r="B34" s="6">
        <v>41662</v>
      </c>
      <c r="C34" s="1" t="s">
        <v>248</v>
      </c>
      <c r="D34" s="2" t="s">
        <v>124</v>
      </c>
      <c r="E34" s="2" t="s">
        <v>11</v>
      </c>
      <c r="F34" s="3">
        <v>759</v>
      </c>
      <c r="G34" s="15">
        <v>2</v>
      </c>
      <c r="H34" s="3" t="str">
        <f>VLOOKUP(D34,'Dati di Supporto'!$B$2:$D$104,3,0)</f>
        <v>TN</v>
      </c>
      <c r="I34" s="15" t="str">
        <f>_xlfn.XLOOKUP(H34,'Dati di Supporto'!$D$2:$D$104,'Dati di Supporto'!$C$2:$C$104)</f>
        <v>Trentino-Alto Adige</v>
      </c>
      <c r="J34" s="15" t="str">
        <f>VLOOKUP(I34,'Dati di Supporto'!$G$2:$H$21,2,0)</f>
        <v>NORD</v>
      </c>
      <c r="K34" s="15" t="str" cm="1">
        <f t="array" ref="K34">_xlfn.IFS(F34&lt;400,'Dati di Supporto'!$P$2,AND(F34&gt;=400,F34&lt;800),'Dati di Supporto'!$P$3,AND(Vendite!F34&gt;=800,Vendite!F34&lt;1200),'Dati di Supporto'!$P$4,IF(Vendite!F34&gt;=1200,Vendite!F34&lt;1800),'Dati di Supporto'!$P$5,Vendite!F34&gt;=1800,'Dati di Supporto'!$P$6)</f>
        <v>Fascia 2 (da 400 €  a meno di 800 €)</v>
      </c>
      <c r="L34" s="15" t="str">
        <f>VLOOKUP(G34,'Dati di Supporto'!$O$10:$P$14,2,0)</f>
        <v>Bonifico Bancario</v>
      </c>
    </row>
    <row r="35" spans="1:12" x14ac:dyDescent="0.25">
      <c r="A35" s="11">
        <v>34</v>
      </c>
      <c r="B35" s="6">
        <v>41783</v>
      </c>
      <c r="C35" s="1" t="s">
        <v>247</v>
      </c>
      <c r="D35" s="2" t="s">
        <v>123</v>
      </c>
      <c r="E35" s="2" t="s">
        <v>10</v>
      </c>
      <c r="F35" s="3">
        <v>1288</v>
      </c>
      <c r="G35" s="15">
        <v>1</v>
      </c>
      <c r="H35" s="3" t="str">
        <f>VLOOKUP(D35,'Dati di Supporto'!$B$2:$D$104,3,0)</f>
        <v>TP</v>
      </c>
      <c r="I35" s="15" t="str">
        <f>_xlfn.XLOOKUP(H35,'Dati di Supporto'!$D$2:$D$104,'Dati di Supporto'!$C$2:$C$104)</f>
        <v>Sicilia</v>
      </c>
      <c r="J35" s="15" t="str">
        <f>VLOOKUP(I35,'Dati di Supporto'!$G$2:$H$21,2,0)</f>
        <v>ISOLE</v>
      </c>
      <c r="K35" s="15" t="str" cm="1">
        <f t="array" ref="K35">_xlfn.IFS(F35&lt;400,'Dati di Supporto'!$P$2,AND(F35&gt;=400,F35&lt;800),'Dati di Supporto'!$P$3,AND(Vendite!F35&gt;=800,Vendite!F35&lt;1200),'Dati di Supporto'!$P$4,IF(Vendite!F35&gt;=1200,Vendite!F35&lt;1800),'Dati di Supporto'!$P$5,Vendite!F35&gt;=1800,'Dati di Supporto'!$P$6)</f>
        <v>Fascia 4 (da 1200 €  a meno di 1500 €)</v>
      </c>
      <c r="L35" s="15" t="str">
        <f>VLOOKUP(G35,'Dati di Supporto'!$O$10:$P$14,2,0)</f>
        <v>Contanti</v>
      </c>
    </row>
    <row r="36" spans="1:12" x14ac:dyDescent="0.25">
      <c r="A36" s="11">
        <v>35</v>
      </c>
      <c r="B36" s="6">
        <v>41729</v>
      </c>
      <c r="C36" s="1" t="s">
        <v>247</v>
      </c>
      <c r="D36" s="2" t="s">
        <v>135</v>
      </c>
      <c r="E36" s="2" t="s">
        <v>252</v>
      </c>
      <c r="F36" s="3">
        <v>1857</v>
      </c>
      <c r="G36" s="15">
        <v>3</v>
      </c>
      <c r="H36" s="3" t="str">
        <f>VLOOKUP(D36,'Dati di Supporto'!$B$2:$D$104,3,0)</f>
        <v>VT</v>
      </c>
      <c r="I36" s="15" t="str">
        <f>_xlfn.XLOOKUP(H36,'Dati di Supporto'!$D$2:$D$104,'Dati di Supporto'!$C$2:$C$104)</f>
        <v>Lazio</v>
      </c>
      <c r="J36" s="15" t="str">
        <f>VLOOKUP(I36,'Dati di Supporto'!$G$2:$H$21,2,0)</f>
        <v>CENTRO</v>
      </c>
      <c r="K36" s="15" t="str" cm="1">
        <f t="array" ref="K36">_xlfn.IFS(F36&lt;400,'Dati di Supporto'!$P$2,AND(F36&gt;=400,F36&lt;800),'Dati di Supporto'!$P$3,AND(Vendite!F36&gt;=800,Vendite!F36&lt;1200),'Dati di Supporto'!$P$4,IF(Vendite!F36&gt;=1200,Vendite!F36&lt;1800),'Dati di Supporto'!$P$5,Vendite!F36&gt;=1800,'Dati di Supporto'!$P$6)</f>
        <v>Fascia 5 (da 1500 € e oltre)</v>
      </c>
      <c r="L36" s="15" t="str">
        <f>VLOOKUP(G36,'Dati di Supporto'!$O$10:$P$14,2,0)</f>
        <v>Carta di credito</v>
      </c>
    </row>
    <row r="37" spans="1:12" x14ac:dyDescent="0.25">
      <c r="A37" s="11">
        <v>36</v>
      </c>
      <c r="B37" s="6">
        <v>41765</v>
      </c>
      <c r="C37" s="1" t="s">
        <v>248</v>
      </c>
      <c r="D37" s="2" t="s">
        <v>122</v>
      </c>
      <c r="E37" s="2" t="s">
        <v>250</v>
      </c>
      <c r="F37" s="3">
        <v>1558</v>
      </c>
      <c r="G37" s="15">
        <v>3</v>
      </c>
      <c r="H37" s="3" t="str">
        <f>VLOOKUP(D37,'Dati di Supporto'!$B$2:$D$104,3,0)</f>
        <v>TO</v>
      </c>
      <c r="I37" s="15" t="str">
        <f>_xlfn.XLOOKUP(H37,'Dati di Supporto'!$D$2:$D$104,'Dati di Supporto'!$C$2:$C$104)</f>
        <v>Piemonte</v>
      </c>
      <c r="J37" s="15" t="str">
        <f>VLOOKUP(I37,'Dati di Supporto'!$G$2:$H$21,2,0)</f>
        <v>NORD</v>
      </c>
      <c r="K37" s="15" t="str" cm="1">
        <f t="array" ref="K37">_xlfn.IFS(F37&lt;400,'Dati di Supporto'!$P$2,AND(F37&gt;=400,F37&lt;800),'Dati di Supporto'!$P$3,AND(Vendite!F37&gt;=800,Vendite!F37&lt;1200),'Dati di Supporto'!$P$4,IF(Vendite!F37&gt;=1200,Vendite!F37&lt;1800),'Dati di Supporto'!$P$5,Vendite!F37&gt;=1800,'Dati di Supporto'!$P$6)</f>
        <v>Fascia 4 (da 1200 €  a meno di 1500 €)</v>
      </c>
      <c r="L37" s="15" t="str">
        <f>VLOOKUP(G37,'Dati di Supporto'!$O$10:$P$14,2,0)</f>
        <v>Carta di credito</v>
      </c>
    </row>
    <row r="38" spans="1:12" x14ac:dyDescent="0.25">
      <c r="A38" s="11">
        <v>37</v>
      </c>
      <c r="B38" s="6">
        <v>41711</v>
      </c>
      <c r="C38" s="1" t="s">
        <v>248</v>
      </c>
      <c r="D38" s="2" t="s">
        <v>105</v>
      </c>
      <c r="E38" s="2" t="s">
        <v>250</v>
      </c>
      <c r="F38" s="3">
        <v>1879</v>
      </c>
      <c r="G38" s="15">
        <v>3</v>
      </c>
      <c r="H38" s="3" t="str">
        <f>VLOOKUP(D38,'Dati di Supporto'!$B$2:$D$104,3,0)</f>
        <v>PZ</v>
      </c>
      <c r="I38" s="15" t="str">
        <f>_xlfn.XLOOKUP(H38,'Dati di Supporto'!$D$2:$D$104,'Dati di Supporto'!$C$2:$C$104)</f>
        <v>Basilicata</v>
      </c>
      <c r="J38" s="15" t="str">
        <f>VLOOKUP(I38,'Dati di Supporto'!$G$2:$H$21,2,0)</f>
        <v>SUD</v>
      </c>
      <c r="K38" s="15" t="str" cm="1">
        <f t="array" ref="K38">_xlfn.IFS(F38&lt;400,'Dati di Supporto'!$P$2,AND(F38&gt;=400,F38&lt;800),'Dati di Supporto'!$P$3,AND(Vendite!F38&gt;=800,Vendite!F38&lt;1200),'Dati di Supporto'!$P$4,IF(Vendite!F38&gt;=1200,Vendite!F38&lt;1800),'Dati di Supporto'!$P$5,Vendite!F38&gt;=1800,'Dati di Supporto'!$P$6)</f>
        <v>Fascia 5 (da 1500 € e oltre)</v>
      </c>
      <c r="L38" s="15" t="str">
        <f>VLOOKUP(G38,'Dati di Supporto'!$O$10:$P$14,2,0)</f>
        <v>Carta di credito</v>
      </c>
    </row>
    <row r="39" spans="1:12" x14ac:dyDescent="0.25">
      <c r="A39" s="11">
        <v>38</v>
      </c>
      <c r="B39" s="6">
        <v>41771</v>
      </c>
      <c r="C39" s="1" t="s">
        <v>8</v>
      </c>
      <c r="D39" s="2" t="s">
        <v>113</v>
      </c>
      <c r="E39" s="2" t="s">
        <v>10</v>
      </c>
      <c r="F39" s="3">
        <v>155</v>
      </c>
      <c r="G39" s="15">
        <v>1</v>
      </c>
      <c r="H39" s="3" t="str">
        <f>VLOOKUP(D39,'Dati di Supporto'!$B$2:$D$104,3,0)</f>
        <v>SA</v>
      </c>
      <c r="I39" s="15" t="str">
        <f>_xlfn.XLOOKUP(H39,'Dati di Supporto'!$D$2:$D$104,'Dati di Supporto'!$C$2:$C$104)</f>
        <v>Campania</v>
      </c>
      <c r="J39" s="15" t="str">
        <f>VLOOKUP(I39,'Dati di Supporto'!$G$2:$H$21,2,0)</f>
        <v>SUD</v>
      </c>
      <c r="K39" s="15" t="str" cm="1">
        <f t="array" ref="K39">_xlfn.IFS(F39&lt;400,'Dati di Supporto'!$P$2,AND(F39&gt;=400,F39&lt;800),'Dati di Supporto'!$P$3,AND(Vendite!F39&gt;=800,Vendite!F39&lt;1200),'Dati di Supporto'!$P$4,IF(Vendite!F39&gt;=1200,Vendite!F39&lt;1800),'Dati di Supporto'!$P$5,Vendite!F39&gt;=1800,'Dati di Supporto'!$P$6)</f>
        <v>Fascia 1 (inferiore a 400 €)</v>
      </c>
      <c r="L39" s="15" t="str">
        <f>VLOOKUP(G39,'Dati di Supporto'!$O$10:$P$14,2,0)</f>
        <v>Contanti</v>
      </c>
    </row>
    <row r="40" spans="1:12" x14ac:dyDescent="0.25">
      <c r="A40" s="11">
        <v>39</v>
      </c>
      <c r="B40" s="6">
        <v>41717</v>
      </c>
      <c r="C40" s="1" t="s">
        <v>1</v>
      </c>
      <c r="D40" s="2" t="s">
        <v>114</v>
      </c>
      <c r="E40" s="2" t="s">
        <v>251</v>
      </c>
      <c r="F40" s="3">
        <v>1361</v>
      </c>
      <c r="G40" s="15">
        <v>3</v>
      </c>
      <c r="H40" s="3" t="str">
        <f>VLOOKUP(D40,'Dati di Supporto'!$B$2:$D$104,3,0)</f>
        <v>SS</v>
      </c>
      <c r="I40" s="15" t="str">
        <f>_xlfn.XLOOKUP(H40,'Dati di Supporto'!$D$2:$D$104,'Dati di Supporto'!$C$2:$C$104)</f>
        <v>Sardegna</v>
      </c>
      <c r="J40" s="15" t="str">
        <f>VLOOKUP(I40,'Dati di Supporto'!$G$2:$H$21,2,0)</f>
        <v>ISOLE</v>
      </c>
      <c r="K40" s="15" t="str" cm="1">
        <f t="array" ref="K40">_xlfn.IFS(F40&lt;400,'Dati di Supporto'!$P$2,AND(F40&gt;=400,F40&lt;800),'Dati di Supporto'!$P$3,AND(Vendite!F40&gt;=800,Vendite!F40&lt;1200),'Dati di Supporto'!$P$4,IF(Vendite!F40&gt;=1200,Vendite!F40&lt;1800),'Dati di Supporto'!$P$5,Vendite!F40&gt;=1800,'Dati di Supporto'!$P$6)</f>
        <v>Fascia 4 (da 1200 €  a meno di 1500 €)</v>
      </c>
      <c r="L40" s="15" t="str">
        <f>VLOOKUP(G40,'Dati di Supporto'!$O$10:$P$14,2,0)</f>
        <v>Carta di credito</v>
      </c>
    </row>
    <row r="41" spans="1:12" x14ac:dyDescent="0.25">
      <c r="A41" s="11">
        <v>40</v>
      </c>
      <c r="B41" s="6">
        <v>41811</v>
      </c>
      <c r="C41" s="1" t="s">
        <v>8</v>
      </c>
      <c r="D41" s="2" t="s">
        <v>134</v>
      </c>
      <c r="E41" s="2" t="s">
        <v>252</v>
      </c>
      <c r="F41" s="3">
        <v>735</v>
      </c>
      <c r="G41" s="15">
        <v>5</v>
      </c>
      <c r="H41" s="3" t="str">
        <f>VLOOKUP(D41,'Dati di Supporto'!$B$2:$D$104,3,0)</f>
        <v>VI</v>
      </c>
      <c r="I41" s="15" t="str">
        <f>_xlfn.XLOOKUP(H41,'Dati di Supporto'!$D$2:$D$104,'Dati di Supporto'!$C$2:$C$104)</f>
        <v>Veneto</v>
      </c>
      <c r="J41" s="15" t="str">
        <f>VLOOKUP(I41,'Dati di Supporto'!$G$2:$H$21,2,0)</f>
        <v>NORD</v>
      </c>
      <c r="K41" s="15" t="str" cm="1">
        <f t="array" ref="K41">_xlfn.IFS(F41&lt;400,'Dati di Supporto'!$P$2,AND(F41&gt;=400,F41&lt;800),'Dati di Supporto'!$P$3,AND(Vendite!F41&gt;=800,Vendite!F41&lt;1200),'Dati di Supporto'!$P$4,IF(Vendite!F41&gt;=1200,Vendite!F41&lt;1800),'Dati di Supporto'!$P$5,Vendite!F41&gt;=1800,'Dati di Supporto'!$P$6)</f>
        <v>Fascia 2 (da 400 €  a meno di 800 €)</v>
      </c>
      <c r="L41" s="15" t="str">
        <f>VLOOKUP(G41,'Dati di Supporto'!$O$10:$P$14,2,0)</f>
        <v>Assegno Bancario</v>
      </c>
    </row>
    <row r="42" spans="1:12" x14ac:dyDescent="0.25">
      <c r="A42" s="11">
        <v>41</v>
      </c>
      <c r="B42" s="6">
        <v>41777</v>
      </c>
      <c r="C42" s="1" t="s">
        <v>1</v>
      </c>
      <c r="D42" s="2" t="s">
        <v>102</v>
      </c>
      <c r="E42" s="2" t="s">
        <v>11</v>
      </c>
      <c r="F42" s="3">
        <v>1916</v>
      </c>
      <c r="G42" s="15">
        <v>3</v>
      </c>
      <c r="H42" s="3" t="str">
        <f>VLOOKUP(D42,'Dati di Supporto'!$B$2:$D$104,3,0)</f>
        <v>PI</v>
      </c>
      <c r="I42" s="15" t="str">
        <f>_xlfn.XLOOKUP(H42,'Dati di Supporto'!$D$2:$D$104,'Dati di Supporto'!$C$2:$C$104)</f>
        <v>Toscana</v>
      </c>
      <c r="J42" s="15" t="str">
        <f>VLOOKUP(I42,'Dati di Supporto'!$G$2:$H$21,2,0)</f>
        <v>CENTRO</v>
      </c>
      <c r="K42" s="15" t="str" cm="1">
        <f t="array" ref="K42">_xlfn.IFS(F42&lt;400,'Dati di Supporto'!$P$2,AND(F42&gt;=400,F42&lt;800),'Dati di Supporto'!$P$3,AND(Vendite!F42&gt;=800,Vendite!F42&lt;1200),'Dati di Supporto'!$P$4,IF(Vendite!F42&gt;=1200,Vendite!F42&lt;1800),'Dati di Supporto'!$P$5,Vendite!F42&gt;=1800,'Dati di Supporto'!$P$6)</f>
        <v>Fascia 5 (da 1500 € e oltre)</v>
      </c>
      <c r="L42" s="15" t="str">
        <f>VLOOKUP(G42,'Dati di Supporto'!$O$10:$P$14,2,0)</f>
        <v>Carta di credito</v>
      </c>
    </row>
    <row r="43" spans="1:12" x14ac:dyDescent="0.25">
      <c r="A43" s="11">
        <v>42</v>
      </c>
      <c r="B43" s="6">
        <v>41716</v>
      </c>
      <c r="C43" s="1" t="s">
        <v>3</v>
      </c>
      <c r="D43" s="2" t="s">
        <v>134</v>
      </c>
      <c r="E43" s="2" t="s">
        <v>252</v>
      </c>
      <c r="F43" s="3">
        <v>1747</v>
      </c>
      <c r="G43" s="15">
        <v>5</v>
      </c>
      <c r="H43" s="3" t="str">
        <f>VLOOKUP(D43,'Dati di Supporto'!$B$2:$D$104,3,0)</f>
        <v>VI</v>
      </c>
      <c r="I43" s="15" t="str">
        <f>_xlfn.XLOOKUP(H43,'Dati di Supporto'!$D$2:$D$104,'Dati di Supporto'!$C$2:$C$104)</f>
        <v>Veneto</v>
      </c>
      <c r="J43" s="15" t="str">
        <f>VLOOKUP(I43,'Dati di Supporto'!$G$2:$H$21,2,0)</f>
        <v>NORD</v>
      </c>
      <c r="K43" s="15" t="str" cm="1">
        <f t="array" ref="K43">_xlfn.IFS(F43&lt;400,'Dati di Supporto'!$P$2,AND(F43&gt;=400,F43&lt;800),'Dati di Supporto'!$P$3,AND(Vendite!F43&gt;=800,Vendite!F43&lt;1200),'Dati di Supporto'!$P$4,IF(Vendite!F43&gt;=1200,Vendite!F43&lt;1800),'Dati di Supporto'!$P$5,Vendite!F43&gt;=1800,'Dati di Supporto'!$P$6)</f>
        <v>Fascia 4 (da 1200 €  a meno di 1500 €)</v>
      </c>
      <c r="L43" s="15" t="str">
        <f>VLOOKUP(G43,'Dati di Supporto'!$O$10:$P$14,2,0)</f>
        <v>Assegno Bancario</v>
      </c>
    </row>
    <row r="44" spans="1:12" x14ac:dyDescent="0.25">
      <c r="A44" s="11">
        <v>43</v>
      </c>
      <c r="B44" s="6">
        <v>41660</v>
      </c>
      <c r="C44" s="1" t="s">
        <v>1</v>
      </c>
      <c r="D44" s="2" t="s">
        <v>107</v>
      </c>
      <c r="E44" s="2" t="s">
        <v>250</v>
      </c>
      <c r="F44" s="3">
        <v>1313</v>
      </c>
      <c r="G44" s="15">
        <v>4</v>
      </c>
      <c r="H44" s="3" t="str">
        <f>VLOOKUP(D44,'Dati di Supporto'!$B$2:$D$104,3,0)</f>
        <v>RG</v>
      </c>
      <c r="I44" s="15" t="str">
        <f>_xlfn.XLOOKUP(H44,'Dati di Supporto'!$D$2:$D$104,'Dati di Supporto'!$C$2:$C$104)</f>
        <v>Sicilia</v>
      </c>
      <c r="J44" s="15" t="str">
        <f>VLOOKUP(I44,'Dati di Supporto'!$G$2:$H$21,2,0)</f>
        <v>ISOLE</v>
      </c>
      <c r="K44" s="15" t="str" cm="1">
        <f t="array" ref="K44">_xlfn.IFS(F44&lt;400,'Dati di Supporto'!$P$2,AND(F44&gt;=400,F44&lt;800),'Dati di Supporto'!$P$3,AND(Vendite!F44&gt;=800,Vendite!F44&lt;1200),'Dati di Supporto'!$P$4,IF(Vendite!F44&gt;=1200,Vendite!F44&lt;1800),'Dati di Supporto'!$P$5,Vendite!F44&gt;=1800,'Dati di Supporto'!$P$6)</f>
        <v>Fascia 4 (da 1200 €  a meno di 1500 €)</v>
      </c>
      <c r="L44" s="15" t="str">
        <f>VLOOKUP(G44,'Dati di Supporto'!$O$10:$P$14,2,0)</f>
        <v>Bollettino postale</v>
      </c>
    </row>
    <row r="45" spans="1:12" x14ac:dyDescent="0.25">
      <c r="A45" s="11">
        <v>44</v>
      </c>
      <c r="B45" s="6">
        <v>41712</v>
      </c>
      <c r="C45" s="1" t="s">
        <v>8</v>
      </c>
      <c r="D45" s="2" t="s">
        <v>115</v>
      </c>
      <c r="E45" s="2" t="s">
        <v>252</v>
      </c>
      <c r="F45" s="3">
        <v>1260</v>
      </c>
      <c r="G45" s="15">
        <v>4</v>
      </c>
      <c r="H45" s="3" t="str">
        <f>VLOOKUP(D45,'Dati di Supporto'!$B$2:$D$104,3,0)</f>
        <v>SV</v>
      </c>
      <c r="I45" s="15" t="str">
        <f>_xlfn.XLOOKUP(H45,'Dati di Supporto'!$D$2:$D$104,'Dati di Supporto'!$C$2:$C$104)</f>
        <v>Liguria</v>
      </c>
      <c r="J45" s="15" t="str">
        <f>VLOOKUP(I45,'Dati di Supporto'!$G$2:$H$21,2,0)</f>
        <v>NORD</v>
      </c>
      <c r="K45" s="15" t="str" cm="1">
        <f t="array" ref="K45">_xlfn.IFS(F45&lt;400,'Dati di Supporto'!$P$2,AND(F45&gt;=400,F45&lt;800),'Dati di Supporto'!$P$3,AND(Vendite!F45&gt;=800,Vendite!F45&lt;1200),'Dati di Supporto'!$P$4,IF(Vendite!F45&gt;=1200,Vendite!F45&lt;1800),'Dati di Supporto'!$P$5,Vendite!F45&gt;=1800,'Dati di Supporto'!$P$6)</f>
        <v>Fascia 4 (da 1200 €  a meno di 1500 €)</v>
      </c>
      <c r="L45" s="15" t="str">
        <f>VLOOKUP(G45,'Dati di Supporto'!$O$10:$P$14,2,0)</f>
        <v>Bollettino postale</v>
      </c>
    </row>
    <row r="46" spans="1:12" x14ac:dyDescent="0.25">
      <c r="A46" s="11">
        <v>45</v>
      </c>
      <c r="B46" s="6">
        <v>41787</v>
      </c>
      <c r="C46" s="1" t="s">
        <v>248</v>
      </c>
      <c r="D46" s="2" t="s">
        <v>213</v>
      </c>
      <c r="E46" s="2" t="s">
        <v>11</v>
      </c>
      <c r="F46" s="3">
        <v>1484</v>
      </c>
      <c r="G46" s="15">
        <v>2</v>
      </c>
      <c r="H46" s="3" t="str">
        <f>VLOOKUP(D46,'Dati di Supporto'!$B$2:$D$104,3,0)</f>
        <v>RE</v>
      </c>
      <c r="I46" s="15" t="str">
        <f>_xlfn.XLOOKUP(H46,'Dati di Supporto'!$D$2:$D$104,'Dati di Supporto'!$C$2:$C$104)</f>
        <v>Emilia-Romagna</v>
      </c>
      <c r="J46" s="15" t="str">
        <f>VLOOKUP(I46,'Dati di Supporto'!$G$2:$H$21,2,0)</f>
        <v>NORD</v>
      </c>
      <c r="K46" s="15" t="str" cm="1">
        <f t="array" ref="K46">_xlfn.IFS(F46&lt;400,'Dati di Supporto'!$P$2,AND(F46&gt;=400,F46&lt;800),'Dati di Supporto'!$P$3,AND(Vendite!F46&gt;=800,Vendite!F46&lt;1200),'Dati di Supporto'!$P$4,IF(Vendite!F46&gt;=1200,Vendite!F46&lt;1800),'Dati di Supporto'!$P$5,Vendite!F46&gt;=1800,'Dati di Supporto'!$P$6)</f>
        <v>Fascia 4 (da 1200 €  a meno di 1500 €)</v>
      </c>
      <c r="L46" s="15" t="str">
        <f>VLOOKUP(G46,'Dati di Supporto'!$O$10:$P$14,2,0)</f>
        <v>Bonifico Bancario</v>
      </c>
    </row>
    <row r="47" spans="1:12" x14ac:dyDescent="0.25">
      <c r="A47" s="11">
        <v>46</v>
      </c>
      <c r="B47" s="6">
        <v>41739</v>
      </c>
      <c r="C47" s="1" t="s">
        <v>248</v>
      </c>
      <c r="D47" s="2" t="s">
        <v>105</v>
      </c>
      <c r="E47" s="2" t="s">
        <v>251</v>
      </c>
      <c r="F47" s="3">
        <v>1887</v>
      </c>
      <c r="G47" s="15">
        <v>5</v>
      </c>
      <c r="H47" s="3" t="str">
        <f>VLOOKUP(D47,'Dati di Supporto'!$B$2:$D$104,3,0)</f>
        <v>PZ</v>
      </c>
      <c r="I47" s="15" t="str">
        <f>_xlfn.XLOOKUP(H47,'Dati di Supporto'!$D$2:$D$104,'Dati di Supporto'!$C$2:$C$104)</f>
        <v>Basilicata</v>
      </c>
      <c r="J47" s="15" t="str">
        <f>VLOOKUP(I47,'Dati di Supporto'!$G$2:$H$21,2,0)</f>
        <v>SUD</v>
      </c>
      <c r="K47" s="15" t="str" cm="1">
        <f t="array" ref="K47">_xlfn.IFS(F47&lt;400,'Dati di Supporto'!$P$2,AND(F47&gt;=400,F47&lt;800),'Dati di Supporto'!$P$3,AND(Vendite!F47&gt;=800,Vendite!F47&lt;1200),'Dati di Supporto'!$P$4,IF(Vendite!F47&gt;=1200,Vendite!F47&lt;1800),'Dati di Supporto'!$P$5,Vendite!F47&gt;=1800,'Dati di Supporto'!$P$6)</f>
        <v>Fascia 5 (da 1500 € e oltre)</v>
      </c>
      <c r="L47" s="15" t="str">
        <f>VLOOKUP(G47,'Dati di Supporto'!$O$10:$P$14,2,0)</f>
        <v>Assegno Bancario</v>
      </c>
    </row>
    <row r="48" spans="1:12" x14ac:dyDescent="0.25">
      <c r="A48" s="11">
        <v>47</v>
      </c>
      <c r="B48" s="6">
        <v>41733</v>
      </c>
      <c r="C48" s="1" t="s">
        <v>247</v>
      </c>
      <c r="D48" s="2" t="s">
        <v>133</v>
      </c>
      <c r="E48" s="2" t="s">
        <v>252</v>
      </c>
      <c r="F48" s="3">
        <v>1918</v>
      </c>
      <c r="G48" s="15">
        <v>3</v>
      </c>
      <c r="H48" s="3" t="str">
        <f>VLOOKUP(D48,'Dati di Supporto'!$B$2:$D$104,3,0)</f>
        <v>VV</v>
      </c>
      <c r="I48" s="15" t="str">
        <f>_xlfn.XLOOKUP(H48,'Dati di Supporto'!$D$2:$D$104,'Dati di Supporto'!$C$2:$C$104)</f>
        <v>Calabria</v>
      </c>
      <c r="J48" s="15" t="str">
        <f>VLOOKUP(I48,'Dati di Supporto'!$G$2:$H$21,2,0)</f>
        <v>SUD</v>
      </c>
      <c r="K48" s="15" t="str" cm="1">
        <f t="array" ref="K48">_xlfn.IFS(F48&lt;400,'Dati di Supporto'!$P$2,AND(F48&gt;=400,F48&lt;800),'Dati di Supporto'!$P$3,AND(Vendite!F48&gt;=800,Vendite!F48&lt;1200),'Dati di Supporto'!$P$4,IF(Vendite!F48&gt;=1200,Vendite!F48&lt;1800),'Dati di Supporto'!$P$5,Vendite!F48&gt;=1800,'Dati di Supporto'!$P$6)</f>
        <v>Fascia 5 (da 1500 € e oltre)</v>
      </c>
      <c r="L48" s="15" t="str">
        <f>VLOOKUP(G48,'Dati di Supporto'!$O$10:$P$14,2,0)</f>
        <v>Carta di credito</v>
      </c>
    </row>
    <row r="49" spans="1:12" x14ac:dyDescent="0.25">
      <c r="A49" s="11">
        <v>48</v>
      </c>
      <c r="B49" s="6">
        <v>41798</v>
      </c>
      <c r="C49" s="1" t="s">
        <v>248</v>
      </c>
      <c r="D49" s="2" t="s">
        <v>130</v>
      </c>
      <c r="E49" s="2" t="s">
        <v>250</v>
      </c>
      <c r="F49" s="3">
        <v>934</v>
      </c>
      <c r="G49" s="15">
        <v>2</v>
      </c>
      <c r="H49" s="3" t="str">
        <f>VLOOKUP(D49,'Dati di Supporto'!$B$2:$D$104,3,0)</f>
        <v>VB</v>
      </c>
      <c r="I49" s="15" t="str">
        <f>_xlfn.XLOOKUP(H49,'Dati di Supporto'!$D$2:$D$104,'Dati di Supporto'!$C$2:$C$104)</f>
        <v>Piemonte</v>
      </c>
      <c r="J49" s="15" t="str">
        <f>VLOOKUP(I49,'Dati di Supporto'!$G$2:$H$21,2,0)</f>
        <v>NORD</v>
      </c>
      <c r="K49" s="15" t="str" cm="1">
        <f t="array" ref="K49">_xlfn.IFS(F49&lt;400,'Dati di Supporto'!$P$2,AND(F49&gt;=400,F49&lt;800),'Dati di Supporto'!$P$3,AND(Vendite!F49&gt;=800,Vendite!F49&lt;1200),'Dati di Supporto'!$P$4,IF(Vendite!F49&gt;=1200,Vendite!F49&lt;1800),'Dati di Supporto'!$P$5,Vendite!F49&gt;=1800,'Dati di Supporto'!$P$6)</f>
        <v>Fascia 3 (da 800 €  a meno di 1200 €)</v>
      </c>
      <c r="L49" s="15" t="str">
        <f>VLOOKUP(G49,'Dati di Supporto'!$O$10:$P$14,2,0)</f>
        <v>Bonifico Bancario</v>
      </c>
    </row>
    <row r="50" spans="1:12" x14ac:dyDescent="0.25">
      <c r="A50" s="11">
        <v>49</v>
      </c>
      <c r="B50" s="6">
        <v>41699</v>
      </c>
      <c r="C50" s="1" t="s">
        <v>2</v>
      </c>
      <c r="D50" s="2" t="s">
        <v>129</v>
      </c>
      <c r="E50" s="2" t="s">
        <v>11</v>
      </c>
      <c r="F50" s="3">
        <v>503</v>
      </c>
      <c r="G50" s="15">
        <v>5</v>
      </c>
      <c r="H50" s="3" t="str">
        <f>VLOOKUP(D50,'Dati di Supporto'!$B$2:$D$104,3,0)</f>
        <v>VE</v>
      </c>
      <c r="I50" s="15" t="str">
        <f>_xlfn.XLOOKUP(H50,'Dati di Supporto'!$D$2:$D$104,'Dati di Supporto'!$C$2:$C$104)</f>
        <v>Veneto</v>
      </c>
      <c r="J50" s="15" t="str">
        <f>VLOOKUP(I50,'Dati di Supporto'!$G$2:$H$21,2,0)</f>
        <v>NORD</v>
      </c>
      <c r="K50" s="15" t="str" cm="1">
        <f t="array" ref="K50">_xlfn.IFS(F50&lt;400,'Dati di Supporto'!$P$2,AND(F50&gt;=400,F50&lt;800),'Dati di Supporto'!$P$3,AND(Vendite!F50&gt;=800,Vendite!F50&lt;1200),'Dati di Supporto'!$P$4,IF(Vendite!F50&gt;=1200,Vendite!F50&lt;1800),'Dati di Supporto'!$P$5,Vendite!F50&gt;=1800,'Dati di Supporto'!$P$6)</f>
        <v>Fascia 2 (da 400 €  a meno di 800 €)</v>
      </c>
      <c r="L50" s="15" t="str">
        <f>VLOOKUP(G50,'Dati di Supporto'!$O$10:$P$14,2,0)</f>
        <v>Assegno Bancario</v>
      </c>
    </row>
    <row r="51" spans="1:12" x14ac:dyDescent="0.25">
      <c r="A51" s="11">
        <v>50</v>
      </c>
      <c r="B51" s="6">
        <v>41694</v>
      </c>
      <c r="C51" s="1" t="s">
        <v>1</v>
      </c>
      <c r="D51" s="2" t="s">
        <v>135</v>
      </c>
      <c r="E51" s="2" t="s">
        <v>252</v>
      </c>
      <c r="F51" s="3">
        <v>590</v>
      </c>
      <c r="G51" s="15">
        <v>4</v>
      </c>
      <c r="H51" s="3" t="str">
        <f>VLOOKUP(D51,'Dati di Supporto'!$B$2:$D$104,3,0)</f>
        <v>VT</v>
      </c>
      <c r="I51" s="15" t="str">
        <f>_xlfn.XLOOKUP(H51,'Dati di Supporto'!$D$2:$D$104,'Dati di Supporto'!$C$2:$C$104)</f>
        <v>Lazio</v>
      </c>
      <c r="J51" s="15" t="str">
        <f>VLOOKUP(I51,'Dati di Supporto'!$G$2:$H$21,2,0)</f>
        <v>CENTRO</v>
      </c>
      <c r="K51" s="15" t="str" cm="1">
        <f t="array" ref="K51">_xlfn.IFS(F51&lt;400,'Dati di Supporto'!$P$2,AND(F51&gt;=400,F51&lt;800),'Dati di Supporto'!$P$3,AND(Vendite!F51&gt;=800,Vendite!F51&lt;1200),'Dati di Supporto'!$P$4,IF(Vendite!F51&gt;=1200,Vendite!F51&lt;1800),'Dati di Supporto'!$P$5,Vendite!F51&gt;=1800,'Dati di Supporto'!$P$6)</f>
        <v>Fascia 2 (da 400 €  a meno di 800 €)</v>
      </c>
      <c r="L51" s="15" t="str">
        <f>VLOOKUP(G51,'Dati di Supporto'!$O$10:$P$14,2,0)</f>
        <v>Bollettino postale</v>
      </c>
    </row>
    <row r="52" spans="1:12" x14ac:dyDescent="0.25">
      <c r="A52" s="11">
        <v>51</v>
      </c>
      <c r="B52" s="6">
        <v>41750</v>
      </c>
      <c r="C52" s="1" t="s">
        <v>8</v>
      </c>
      <c r="D52" s="2" t="s">
        <v>116</v>
      </c>
      <c r="E52" s="2" t="s">
        <v>251</v>
      </c>
      <c r="F52" s="3">
        <v>1297</v>
      </c>
      <c r="G52" s="15">
        <v>1</v>
      </c>
      <c r="H52" s="3" t="str">
        <f>VLOOKUP(D52,'Dati di Supporto'!$B$2:$D$104,3,0)</f>
        <v>SI</v>
      </c>
      <c r="I52" s="15" t="str">
        <f>_xlfn.XLOOKUP(H52,'Dati di Supporto'!$D$2:$D$104,'Dati di Supporto'!$C$2:$C$104)</f>
        <v>Toscana</v>
      </c>
      <c r="J52" s="15" t="str">
        <f>VLOOKUP(I52,'Dati di Supporto'!$G$2:$H$21,2,0)</f>
        <v>CENTRO</v>
      </c>
      <c r="K52" s="15" t="str" cm="1">
        <f t="array" ref="K52">_xlfn.IFS(F52&lt;400,'Dati di Supporto'!$P$2,AND(F52&gt;=400,F52&lt;800),'Dati di Supporto'!$P$3,AND(Vendite!F52&gt;=800,Vendite!F52&lt;1200),'Dati di Supporto'!$P$4,IF(Vendite!F52&gt;=1200,Vendite!F52&lt;1800),'Dati di Supporto'!$P$5,Vendite!F52&gt;=1800,'Dati di Supporto'!$P$6)</f>
        <v>Fascia 4 (da 1200 €  a meno di 1500 €)</v>
      </c>
      <c r="L52" s="15" t="str">
        <f>VLOOKUP(G52,'Dati di Supporto'!$O$10:$P$14,2,0)</f>
        <v>Contanti</v>
      </c>
    </row>
    <row r="53" spans="1:12" x14ac:dyDescent="0.25">
      <c r="A53" s="11">
        <v>52</v>
      </c>
      <c r="B53" s="6">
        <v>41742</v>
      </c>
      <c r="C53" s="1" t="s">
        <v>1</v>
      </c>
      <c r="D53" s="2" t="s">
        <v>121</v>
      </c>
      <c r="E53" s="2" t="s">
        <v>11</v>
      </c>
      <c r="F53" s="3">
        <v>67</v>
      </c>
      <c r="G53" s="15">
        <v>2</v>
      </c>
      <c r="H53" s="3" t="str">
        <f>VLOOKUP(D53,'Dati di Supporto'!$B$2:$D$104,3,0)</f>
        <v>TR</v>
      </c>
      <c r="I53" s="15" t="str">
        <f>_xlfn.XLOOKUP(H53,'Dati di Supporto'!$D$2:$D$104,'Dati di Supporto'!$C$2:$C$104)</f>
        <v>Umbria</v>
      </c>
      <c r="J53" s="15" t="str">
        <f>VLOOKUP(I53,'Dati di Supporto'!$G$2:$H$21,2,0)</f>
        <v>CENTRO</v>
      </c>
      <c r="K53" s="15" t="str" cm="1">
        <f t="array" ref="K53">_xlfn.IFS(F53&lt;400,'Dati di Supporto'!$P$2,AND(F53&gt;=400,F53&lt;800),'Dati di Supporto'!$P$3,AND(Vendite!F53&gt;=800,Vendite!F53&lt;1200),'Dati di Supporto'!$P$4,IF(Vendite!F53&gt;=1200,Vendite!F53&lt;1800),'Dati di Supporto'!$P$5,Vendite!F53&gt;=1800,'Dati di Supporto'!$P$6)</f>
        <v>Fascia 1 (inferiore a 400 €)</v>
      </c>
      <c r="L53" s="15" t="str">
        <f>VLOOKUP(G53,'Dati di Supporto'!$O$10:$P$14,2,0)</f>
        <v>Bonifico Bancario</v>
      </c>
    </row>
    <row r="54" spans="1:12" x14ac:dyDescent="0.25">
      <c r="A54" s="11">
        <v>53</v>
      </c>
      <c r="B54" s="6">
        <v>41681</v>
      </c>
      <c r="C54" s="1" t="s">
        <v>8</v>
      </c>
      <c r="D54" s="2" t="s">
        <v>106</v>
      </c>
      <c r="E54" s="2" t="s">
        <v>252</v>
      </c>
      <c r="F54" s="3">
        <v>1152</v>
      </c>
      <c r="G54" s="15">
        <v>4</v>
      </c>
      <c r="H54" s="3" t="str">
        <f>VLOOKUP(D54,'Dati di Supporto'!$B$2:$D$104,3,0)</f>
        <v>PO</v>
      </c>
      <c r="I54" s="15" t="str">
        <f>_xlfn.XLOOKUP(H54,'Dati di Supporto'!$D$2:$D$104,'Dati di Supporto'!$C$2:$C$104)</f>
        <v>Toscana</v>
      </c>
      <c r="J54" s="15" t="str">
        <f>VLOOKUP(I54,'Dati di Supporto'!$G$2:$H$21,2,0)</f>
        <v>CENTRO</v>
      </c>
      <c r="K54" s="15" t="str" cm="1">
        <f t="array" ref="K54">_xlfn.IFS(F54&lt;400,'Dati di Supporto'!$P$2,AND(F54&gt;=400,F54&lt;800),'Dati di Supporto'!$P$3,AND(Vendite!F54&gt;=800,Vendite!F54&lt;1200),'Dati di Supporto'!$P$4,IF(Vendite!F54&gt;=1200,Vendite!F54&lt;1800),'Dati di Supporto'!$P$5,Vendite!F54&gt;=1800,'Dati di Supporto'!$P$6)</f>
        <v>Fascia 3 (da 800 €  a meno di 1200 €)</v>
      </c>
      <c r="L54" s="15" t="str">
        <f>VLOOKUP(G54,'Dati di Supporto'!$O$10:$P$14,2,0)</f>
        <v>Bollettino postale</v>
      </c>
    </row>
    <row r="55" spans="1:12" x14ac:dyDescent="0.25">
      <c r="A55" s="11">
        <v>54</v>
      </c>
      <c r="B55" s="6">
        <v>41668</v>
      </c>
      <c r="C55" s="1" t="s">
        <v>2</v>
      </c>
      <c r="D55" s="2" t="s">
        <v>97</v>
      </c>
      <c r="E55" s="2" t="s">
        <v>11</v>
      </c>
      <c r="F55" s="3">
        <v>401</v>
      </c>
      <c r="G55" s="15">
        <v>2</v>
      </c>
      <c r="H55" s="3" t="str">
        <f>VLOOKUP(D55,'Dati di Supporto'!$B$2:$D$104,3,0)</f>
        <v>PV</v>
      </c>
      <c r="I55" s="15" t="str">
        <f>_xlfn.XLOOKUP(H55,'Dati di Supporto'!$D$2:$D$104,'Dati di Supporto'!$C$2:$C$104)</f>
        <v>Lombardia</v>
      </c>
      <c r="J55" s="15" t="str">
        <f>VLOOKUP(I55,'Dati di Supporto'!$G$2:$H$21,2,0)</f>
        <v>NORD</v>
      </c>
      <c r="K55" s="15" t="str" cm="1">
        <f t="array" ref="K55">_xlfn.IFS(F55&lt;400,'Dati di Supporto'!$P$2,AND(F55&gt;=400,F55&lt;800),'Dati di Supporto'!$P$3,AND(Vendite!F55&gt;=800,Vendite!F55&lt;1200),'Dati di Supporto'!$P$4,IF(Vendite!F55&gt;=1200,Vendite!F55&lt;1800),'Dati di Supporto'!$P$5,Vendite!F55&gt;=1800,'Dati di Supporto'!$P$6)</f>
        <v>Fascia 2 (da 400 €  a meno di 800 €)</v>
      </c>
      <c r="L55" s="15" t="str">
        <f>VLOOKUP(G55,'Dati di Supporto'!$O$10:$P$14,2,0)</f>
        <v>Bonifico Bancario</v>
      </c>
    </row>
    <row r="56" spans="1:12" x14ac:dyDescent="0.25">
      <c r="A56" s="11">
        <v>55</v>
      </c>
      <c r="B56" s="6">
        <v>41721</v>
      </c>
      <c r="C56" s="1" t="s">
        <v>1</v>
      </c>
      <c r="D56" s="2" t="s">
        <v>211</v>
      </c>
      <c r="E56" s="2" t="s">
        <v>252</v>
      </c>
      <c r="F56" s="3">
        <v>596</v>
      </c>
      <c r="G56" s="15">
        <v>3</v>
      </c>
      <c r="H56" s="3" t="str">
        <f>VLOOKUP(D56,'Dati di Supporto'!$B$2:$D$104,3,0)</f>
        <v>RC</v>
      </c>
      <c r="I56" s="15" t="str">
        <f>_xlfn.XLOOKUP(H56,'Dati di Supporto'!$D$2:$D$104,'Dati di Supporto'!$C$2:$C$104)</f>
        <v>Calabria</v>
      </c>
      <c r="J56" s="15" t="str">
        <f>VLOOKUP(I56,'Dati di Supporto'!$G$2:$H$21,2,0)</f>
        <v>SUD</v>
      </c>
      <c r="K56" s="15" t="str" cm="1">
        <f t="array" ref="K56">_xlfn.IFS(F56&lt;400,'Dati di Supporto'!$P$2,AND(F56&gt;=400,F56&lt;800),'Dati di Supporto'!$P$3,AND(Vendite!F56&gt;=800,Vendite!F56&lt;1200),'Dati di Supporto'!$P$4,IF(Vendite!F56&gt;=1200,Vendite!F56&lt;1800),'Dati di Supporto'!$P$5,Vendite!F56&gt;=1800,'Dati di Supporto'!$P$6)</f>
        <v>Fascia 2 (da 400 €  a meno di 800 €)</v>
      </c>
      <c r="L56" s="15" t="str">
        <f>VLOOKUP(G56,'Dati di Supporto'!$O$10:$P$14,2,0)</f>
        <v>Carta di credito</v>
      </c>
    </row>
    <row r="57" spans="1:12" x14ac:dyDescent="0.25">
      <c r="A57" s="11">
        <v>56</v>
      </c>
      <c r="B57" s="6">
        <v>41796</v>
      </c>
      <c r="C57" s="1" t="s">
        <v>247</v>
      </c>
      <c r="D57" s="2" t="s">
        <v>106</v>
      </c>
      <c r="E57" s="2" t="s">
        <v>10</v>
      </c>
      <c r="F57" s="3">
        <v>1724</v>
      </c>
      <c r="G57" s="15">
        <v>4</v>
      </c>
      <c r="H57" s="3" t="str">
        <f>VLOOKUP(D57,'Dati di Supporto'!$B$2:$D$104,3,0)</f>
        <v>PO</v>
      </c>
      <c r="I57" s="15" t="str">
        <f>_xlfn.XLOOKUP(H57,'Dati di Supporto'!$D$2:$D$104,'Dati di Supporto'!$C$2:$C$104)</f>
        <v>Toscana</v>
      </c>
      <c r="J57" s="15" t="str">
        <f>VLOOKUP(I57,'Dati di Supporto'!$G$2:$H$21,2,0)</f>
        <v>CENTRO</v>
      </c>
      <c r="K57" s="15" t="str" cm="1">
        <f t="array" ref="K57">_xlfn.IFS(F57&lt;400,'Dati di Supporto'!$P$2,AND(F57&gt;=400,F57&lt;800),'Dati di Supporto'!$P$3,AND(Vendite!F57&gt;=800,Vendite!F57&lt;1200),'Dati di Supporto'!$P$4,IF(Vendite!F57&gt;=1200,Vendite!F57&lt;1800),'Dati di Supporto'!$P$5,Vendite!F57&gt;=1800,'Dati di Supporto'!$P$6)</f>
        <v>Fascia 4 (da 1200 €  a meno di 1500 €)</v>
      </c>
      <c r="L57" s="15" t="str">
        <f>VLOOKUP(G57,'Dati di Supporto'!$O$10:$P$14,2,0)</f>
        <v>Bollettino postale</v>
      </c>
    </row>
    <row r="58" spans="1:12" x14ac:dyDescent="0.25">
      <c r="A58" s="11">
        <v>57</v>
      </c>
      <c r="B58" s="6">
        <v>41643</v>
      </c>
      <c r="C58" s="1" t="s">
        <v>248</v>
      </c>
      <c r="D58" s="2" t="s">
        <v>110</v>
      </c>
      <c r="E58" s="2" t="s">
        <v>10</v>
      </c>
      <c r="F58" s="3">
        <v>721</v>
      </c>
      <c r="G58" s="15">
        <v>3</v>
      </c>
      <c r="H58" s="3" t="str">
        <f>VLOOKUP(D58,'Dati di Supporto'!$B$2:$D$104,3,0)</f>
        <v>RN</v>
      </c>
      <c r="I58" s="15" t="str">
        <f>_xlfn.XLOOKUP(H58,'Dati di Supporto'!$D$2:$D$104,'Dati di Supporto'!$C$2:$C$104)</f>
        <v>Emilia-Romagna</v>
      </c>
      <c r="J58" s="15" t="str">
        <f>VLOOKUP(I58,'Dati di Supporto'!$G$2:$H$21,2,0)</f>
        <v>NORD</v>
      </c>
      <c r="K58" s="15" t="str" cm="1">
        <f t="array" ref="K58">_xlfn.IFS(F58&lt;400,'Dati di Supporto'!$P$2,AND(F58&gt;=400,F58&lt;800),'Dati di Supporto'!$P$3,AND(Vendite!F58&gt;=800,Vendite!F58&lt;1200),'Dati di Supporto'!$P$4,IF(Vendite!F58&gt;=1200,Vendite!F58&lt;1800),'Dati di Supporto'!$P$5,Vendite!F58&gt;=1800,'Dati di Supporto'!$P$6)</f>
        <v>Fascia 2 (da 400 €  a meno di 800 €)</v>
      </c>
      <c r="L58" s="15" t="str">
        <f>VLOOKUP(G58,'Dati di Supporto'!$O$10:$P$14,2,0)</f>
        <v>Carta di credito</v>
      </c>
    </row>
    <row r="59" spans="1:12" x14ac:dyDescent="0.25">
      <c r="A59" s="11">
        <v>58</v>
      </c>
      <c r="B59" s="6">
        <v>41805</v>
      </c>
      <c r="C59" s="1" t="s">
        <v>3</v>
      </c>
      <c r="D59" s="2" t="s">
        <v>101</v>
      </c>
      <c r="E59" s="2" t="s">
        <v>251</v>
      </c>
      <c r="F59" s="3">
        <v>939</v>
      </c>
      <c r="G59" s="15">
        <v>3</v>
      </c>
      <c r="H59" s="3" t="str">
        <f>VLOOKUP(D59,'Dati di Supporto'!$B$2:$D$104,3,0)</f>
        <v>PC</v>
      </c>
      <c r="I59" s="15" t="str">
        <f>_xlfn.XLOOKUP(H59,'Dati di Supporto'!$D$2:$D$104,'Dati di Supporto'!$C$2:$C$104)</f>
        <v>Emilia-Romagna</v>
      </c>
      <c r="J59" s="15" t="str">
        <f>VLOOKUP(I59,'Dati di Supporto'!$G$2:$H$21,2,0)</f>
        <v>NORD</v>
      </c>
      <c r="K59" s="15" t="str" cm="1">
        <f t="array" ref="K59">_xlfn.IFS(F59&lt;400,'Dati di Supporto'!$P$2,AND(F59&gt;=400,F59&lt;800),'Dati di Supporto'!$P$3,AND(Vendite!F59&gt;=800,Vendite!F59&lt;1200),'Dati di Supporto'!$P$4,IF(Vendite!F59&gt;=1200,Vendite!F59&lt;1800),'Dati di Supporto'!$P$5,Vendite!F59&gt;=1800,'Dati di Supporto'!$P$6)</f>
        <v>Fascia 3 (da 800 €  a meno di 1200 €)</v>
      </c>
      <c r="L59" s="15" t="str">
        <f>VLOOKUP(G59,'Dati di Supporto'!$O$10:$P$14,2,0)</f>
        <v>Carta di credito</v>
      </c>
    </row>
    <row r="60" spans="1:12" x14ac:dyDescent="0.25">
      <c r="A60" s="11">
        <v>59</v>
      </c>
      <c r="B60" s="6">
        <v>41657</v>
      </c>
      <c r="C60" s="1" t="s">
        <v>1</v>
      </c>
      <c r="D60" s="2" t="s">
        <v>131</v>
      </c>
      <c r="E60" s="2" t="s">
        <v>250</v>
      </c>
      <c r="F60" s="3">
        <v>443</v>
      </c>
      <c r="G60" s="15">
        <v>5</v>
      </c>
      <c r="H60" s="3" t="str">
        <f>VLOOKUP(D60,'Dati di Supporto'!$B$2:$D$104,3,0)</f>
        <v>VC</v>
      </c>
      <c r="I60" s="15" t="str">
        <f>_xlfn.XLOOKUP(H60,'Dati di Supporto'!$D$2:$D$104,'Dati di Supporto'!$C$2:$C$104)</f>
        <v>Piemonte</v>
      </c>
      <c r="J60" s="15" t="str">
        <f>VLOOKUP(I60,'Dati di Supporto'!$G$2:$H$21,2,0)</f>
        <v>NORD</v>
      </c>
      <c r="K60" s="15" t="str" cm="1">
        <f t="array" ref="K60">_xlfn.IFS(F60&lt;400,'Dati di Supporto'!$P$2,AND(F60&gt;=400,F60&lt;800),'Dati di Supporto'!$P$3,AND(Vendite!F60&gt;=800,Vendite!F60&lt;1200),'Dati di Supporto'!$P$4,IF(Vendite!F60&gt;=1200,Vendite!F60&lt;1800),'Dati di Supporto'!$P$5,Vendite!F60&gt;=1800,'Dati di Supporto'!$P$6)</f>
        <v>Fascia 2 (da 400 €  a meno di 800 €)</v>
      </c>
      <c r="L60" s="15" t="str">
        <f>VLOOKUP(G60,'Dati di Supporto'!$O$10:$P$14,2,0)</f>
        <v>Assegno Bancario</v>
      </c>
    </row>
    <row r="61" spans="1:12" x14ac:dyDescent="0.25">
      <c r="A61" s="11">
        <v>60</v>
      </c>
      <c r="B61" s="6">
        <v>41671</v>
      </c>
      <c r="C61" s="1" t="s">
        <v>3</v>
      </c>
      <c r="D61" s="2" t="s">
        <v>211</v>
      </c>
      <c r="E61" s="2" t="s">
        <v>250</v>
      </c>
      <c r="F61" s="3">
        <v>986</v>
      </c>
      <c r="G61" s="15">
        <v>5</v>
      </c>
      <c r="H61" s="3" t="str">
        <f>VLOOKUP(D61,'Dati di Supporto'!$B$2:$D$104,3,0)</f>
        <v>RC</v>
      </c>
      <c r="I61" s="15" t="str">
        <f>_xlfn.XLOOKUP(H61,'Dati di Supporto'!$D$2:$D$104,'Dati di Supporto'!$C$2:$C$104)</f>
        <v>Calabria</v>
      </c>
      <c r="J61" s="15" t="str">
        <f>VLOOKUP(I61,'Dati di Supporto'!$G$2:$H$21,2,0)</f>
        <v>SUD</v>
      </c>
      <c r="K61" s="15" t="str" cm="1">
        <f t="array" ref="K61">_xlfn.IFS(F61&lt;400,'Dati di Supporto'!$P$2,AND(F61&gt;=400,F61&lt;800),'Dati di Supporto'!$P$3,AND(Vendite!F61&gt;=800,Vendite!F61&lt;1200),'Dati di Supporto'!$P$4,IF(Vendite!F61&gt;=1200,Vendite!F61&lt;1800),'Dati di Supporto'!$P$5,Vendite!F61&gt;=1800,'Dati di Supporto'!$P$6)</f>
        <v>Fascia 3 (da 800 €  a meno di 1200 €)</v>
      </c>
      <c r="L61" s="15" t="str">
        <f>VLOOKUP(G61,'Dati di Supporto'!$O$10:$P$14,2,0)</f>
        <v>Assegno Bancario</v>
      </c>
    </row>
    <row r="62" spans="1:12" x14ac:dyDescent="0.25">
      <c r="A62" s="11">
        <v>61</v>
      </c>
      <c r="B62" s="6">
        <v>41744</v>
      </c>
      <c r="C62" s="1" t="s">
        <v>2</v>
      </c>
      <c r="D62" s="2" t="s">
        <v>213</v>
      </c>
      <c r="E62" s="2" t="s">
        <v>11</v>
      </c>
      <c r="F62" s="3">
        <v>90</v>
      </c>
      <c r="G62" s="15">
        <v>1</v>
      </c>
      <c r="H62" s="3" t="str">
        <f>VLOOKUP(D62,'Dati di Supporto'!$B$2:$D$104,3,0)</f>
        <v>RE</v>
      </c>
      <c r="I62" s="15" t="str">
        <f>_xlfn.XLOOKUP(H62,'Dati di Supporto'!$D$2:$D$104,'Dati di Supporto'!$C$2:$C$104)</f>
        <v>Emilia-Romagna</v>
      </c>
      <c r="J62" s="15" t="str">
        <f>VLOOKUP(I62,'Dati di Supporto'!$G$2:$H$21,2,0)</f>
        <v>NORD</v>
      </c>
      <c r="K62" s="15" t="str" cm="1">
        <f t="array" ref="K62">_xlfn.IFS(F62&lt;400,'Dati di Supporto'!$P$2,AND(F62&gt;=400,F62&lt;800),'Dati di Supporto'!$P$3,AND(Vendite!F62&gt;=800,Vendite!F62&lt;1200),'Dati di Supporto'!$P$4,IF(Vendite!F62&gt;=1200,Vendite!F62&lt;1800),'Dati di Supporto'!$P$5,Vendite!F62&gt;=1800,'Dati di Supporto'!$P$6)</f>
        <v>Fascia 1 (inferiore a 400 €)</v>
      </c>
      <c r="L62" s="15" t="str">
        <f>VLOOKUP(G62,'Dati di Supporto'!$O$10:$P$14,2,0)</f>
        <v>Contanti</v>
      </c>
    </row>
    <row r="63" spans="1:12" x14ac:dyDescent="0.25">
      <c r="A63" s="11">
        <v>62</v>
      </c>
      <c r="B63" s="6">
        <v>41801</v>
      </c>
      <c r="C63" s="1" t="s">
        <v>8</v>
      </c>
      <c r="D63" s="2" t="s">
        <v>135</v>
      </c>
      <c r="E63" s="2" t="s">
        <v>11</v>
      </c>
      <c r="F63" s="3">
        <v>32</v>
      </c>
      <c r="G63" s="15">
        <v>5</v>
      </c>
      <c r="H63" s="3" t="str">
        <f>VLOOKUP(D63,'Dati di Supporto'!$B$2:$D$104,3,0)</f>
        <v>VT</v>
      </c>
      <c r="I63" s="15" t="str">
        <f>_xlfn.XLOOKUP(H63,'Dati di Supporto'!$D$2:$D$104,'Dati di Supporto'!$C$2:$C$104)</f>
        <v>Lazio</v>
      </c>
      <c r="J63" s="15" t="str">
        <f>VLOOKUP(I63,'Dati di Supporto'!$G$2:$H$21,2,0)</f>
        <v>CENTRO</v>
      </c>
      <c r="K63" s="15" t="str" cm="1">
        <f t="array" ref="K63">_xlfn.IFS(F63&lt;400,'Dati di Supporto'!$P$2,AND(F63&gt;=400,F63&lt;800),'Dati di Supporto'!$P$3,AND(Vendite!F63&gt;=800,Vendite!F63&lt;1200),'Dati di Supporto'!$P$4,IF(Vendite!F63&gt;=1200,Vendite!F63&lt;1800),'Dati di Supporto'!$P$5,Vendite!F63&gt;=1800,'Dati di Supporto'!$P$6)</f>
        <v>Fascia 1 (inferiore a 400 €)</v>
      </c>
      <c r="L63" s="15" t="str">
        <f>VLOOKUP(G63,'Dati di Supporto'!$O$10:$P$14,2,0)</f>
        <v>Assegno Bancario</v>
      </c>
    </row>
    <row r="64" spans="1:12" x14ac:dyDescent="0.25">
      <c r="A64" s="11">
        <v>63</v>
      </c>
      <c r="B64" s="6">
        <v>41745</v>
      </c>
      <c r="C64" s="1" t="s">
        <v>8</v>
      </c>
      <c r="D64" s="2" t="s">
        <v>125</v>
      </c>
      <c r="E64" s="2" t="s">
        <v>250</v>
      </c>
      <c r="F64" s="3">
        <v>968</v>
      </c>
      <c r="G64" s="15">
        <v>1</v>
      </c>
      <c r="H64" s="3" t="str">
        <f>VLOOKUP(D64,'Dati di Supporto'!$B$2:$D$104,3,0)</f>
        <v>TV</v>
      </c>
      <c r="I64" s="15" t="str">
        <f>_xlfn.XLOOKUP(H64,'Dati di Supporto'!$D$2:$D$104,'Dati di Supporto'!$C$2:$C$104)</f>
        <v>Veneto</v>
      </c>
      <c r="J64" s="15" t="str">
        <f>VLOOKUP(I64,'Dati di Supporto'!$G$2:$H$21,2,0)</f>
        <v>NORD</v>
      </c>
      <c r="K64" s="15" t="str" cm="1">
        <f t="array" ref="K64">_xlfn.IFS(F64&lt;400,'Dati di Supporto'!$P$2,AND(F64&gt;=400,F64&lt;800),'Dati di Supporto'!$P$3,AND(Vendite!F64&gt;=800,Vendite!F64&lt;1200),'Dati di Supporto'!$P$4,IF(Vendite!F64&gt;=1200,Vendite!F64&lt;1800),'Dati di Supporto'!$P$5,Vendite!F64&gt;=1800,'Dati di Supporto'!$P$6)</f>
        <v>Fascia 3 (da 800 €  a meno di 1200 €)</v>
      </c>
      <c r="L64" s="15" t="str">
        <f>VLOOKUP(G64,'Dati di Supporto'!$O$10:$P$14,2,0)</f>
        <v>Contanti</v>
      </c>
    </row>
    <row r="65" spans="1:12" x14ac:dyDescent="0.25">
      <c r="A65" s="11">
        <v>64</v>
      </c>
      <c r="B65" s="6">
        <v>41674</v>
      </c>
      <c r="C65" s="1" t="s">
        <v>247</v>
      </c>
      <c r="D65" s="2" t="s">
        <v>118</v>
      </c>
      <c r="E65" s="2" t="s">
        <v>251</v>
      </c>
      <c r="F65" s="3">
        <v>772</v>
      </c>
      <c r="G65" s="15">
        <v>2</v>
      </c>
      <c r="H65" s="3" t="str">
        <f>VLOOKUP(D65,'Dati di Supporto'!$B$2:$D$104,3,0)</f>
        <v>SO</v>
      </c>
      <c r="I65" s="15" t="str">
        <f>_xlfn.XLOOKUP(H65,'Dati di Supporto'!$D$2:$D$104,'Dati di Supporto'!$C$2:$C$104)</f>
        <v>Lombardia</v>
      </c>
      <c r="J65" s="15" t="str">
        <f>VLOOKUP(I65,'Dati di Supporto'!$G$2:$H$21,2,0)</f>
        <v>NORD</v>
      </c>
      <c r="K65" s="15" t="str" cm="1">
        <f t="array" ref="K65">_xlfn.IFS(F65&lt;400,'Dati di Supporto'!$P$2,AND(F65&gt;=400,F65&lt;800),'Dati di Supporto'!$P$3,AND(Vendite!F65&gt;=800,Vendite!F65&lt;1200),'Dati di Supporto'!$P$4,IF(Vendite!F65&gt;=1200,Vendite!F65&lt;1800),'Dati di Supporto'!$P$5,Vendite!F65&gt;=1800,'Dati di Supporto'!$P$6)</f>
        <v>Fascia 2 (da 400 €  a meno di 800 €)</v>
      </c>
      <c r="L65" s="15" t="str">
        <f>VLOOKUP(G65,'Dati di Supporto'!$O$10:$P$14,2,0)</f>
        <v>Bonifico Bancario</v>
      </c>
    </row>
    <row r="66" spans="1:12" x14ac:dyDescent="0.25">
      <c r="A66" s="11">
        <v>65</v>
      </c>
      <c r="B66" s="6">
        <v>41724</v>
      </c>
      <c r="C66" s="1" t="s">
        <v>248</v>
      </c>
      <c r="D66" s="2" t="s">
        <v>123</v>
      </c>
      <c r="E66" s="2" t="s">
        <v>10</v>
      </c>
      <c r="F66" s="3">
        <v>1838</v>
      </c>
      <c r="G66" s="15">
        <v>3</v>
      </c>
      <c r="H66" s="3" t="str">
        <f>VLOOKUP(D66,'Dati di Supporto'!$B$2:$D$104,3,0)</f>
        <v>TP</v>
      </c>
      <c r="I66" s="15" t="str">
        <f>_xlfn.XLOOKUP(H66,'Dati di Supporto'!$D$2:$D$104,'Dati di Supporto'!$C$2:$C$104)</f>
        <v>Sicilia</v>
      </c>
      <c r="J66" s="15" t="str">
        <f>VLOOKUP(I66,'Dati di Supporto'!$G$2:$H$21,2,0)</f>
        <v>ISOLE</v>
      </c>
      <c r="K66" s="15" t="str" cm="1">
        <f t="array" ref="K66">_xlfn.IFS(F66&lt;400,'Dati di Supporto'!$P$2,AND(F66&gt;=400,F66&lt;800),'Dati di Supporto'!$P$3,AND(Vendite!F66&gt;=800,Vendite!F66&lt;1200),'Dati di Supporto'!$P$4,IF(Vendite!F66&gt;=1200,Vendite!F66&lt;1800),'Dati di Supporto'!$P$5,Vendite!F66&gt;=1800,'Dati di Supporto'!$P$6)</f>
        <v>Fascia 5 (da 1500 € e oltre)</v>
      </c>
      <c r="L66" s="15" t="str">
        <f>VLOOKUP(G66,'Dati di Supporto'!$O$10:$P$14,2,0)</f>
        <v>Carta di credito</v>
      </c>
    </row>
    <row r="67" spans="1:12" x14ac:dyDescent="0.25">
      <c r="A67" s="11">
        <v>66</v>
      </c>
      <c r="B67" s="6">
        <v>41816</v>
      </c>
      <c r="C67" s="1" t="s">
        <v>3</v>
      </c>
      <c r="D67" s="2" t="s">
        <v>118</v>
      </c>
      <c r="E67" s="2" t="s">
        <v>250</v>
      </c>
      <c r="F67" s="3">
        <v>191</v>
      </c>
      <c r="G67" s="15">
        <v>1</v>
      </c>
      <c r="H67" s="3" t="str">
        <f>VLOOKUP(D67,'Dati di Supporto'!$B$2:$D$104,3,0)</f>
        <v>SO</v>
      </c>
      <c r="I67" s="15" t="str">
        <f>_xlfn.XLOOKUP(H67,'Dati di Supporto'!$D$2:$D$104,'Dati di Supporto'!$C$2:$C$104)</f>
        <v>Lombardia</v>
      </c>
      <c r="J67" s="15" t="str">
        <f>VLOOKUP(I67,'Dati di Supporto'!$G$2:$H$21,2,0)</f>
        <v>NORD</v>
      </c>
      <c r="K67" s="15" t="str" cm="1">
        <f t="array" ref="K67">_xlfn.IFS(F67&lt;400,'Dati di Supporto'!$P$2,AND(F67&gt;=400,F67&lt;800),'Dati di Supporto'!$P$3,AND(Vendite!F67&gt;=800,Vendite!F67&lt;1200),'Dati di Supporto'!$P$4,IF(Vendite!F67&gt;=1200,Vendite!F67&lt;1800),'Dati di Supporto'!$P$5,Vendite!F67&gt;=1800,'Dati di Supporto'!$P$6)</f>
        <v>Fascia 1 (inferiore a 400 €)</v>
      </c>
      <c r="L67" s="15" t="str">
        <f>VLOOKUP(G67,'Dati di Supporto'!$O$10:$P$14,2,0)</f>
        <v>Contanti</v>
      </c>
    </row>
    <row r="68" spans="1:12" x14ac:dyDescent="0.25">
      <c r="A68" s="11">
        <v>67</v>
      </c>
      <c r="B68" s="6">
        <v>41700</v>
      </c>
      <c r="C68" s="1" t="s">
        <v>8</v>
      </c>
      <c r="D68" s="2" t="s">
        <v>130</v>
      </c>
      <c r="E68" s="2" t="s">
        <v>251</v>
      </c>
      <c r="F68" s="3">
        <v>1334</v>
      </c>
      <c r="G68" s="15">
        <v>1</v>
      </c>
      <c r="H68" s="3" t="str">
        <f>VLOOKUP(D68,'Dati di Supporto'!$B$2:$D$104,3,0)</f>
        <v>VB</v>
      </c>
      <c r="I68" s="15" t="str">
        <f>_xlfn.XLOOKUP(H68,'Dati di Supporto'!$D$2:$D$104,'Dati di Supporto'!$C$2:$C$104)</f>
        <v>Piemonte</v>
      </c>
      <c r="J68" s="15" t="str">
        <f>VLOOKUP(I68,'Dati di Supporto'!$G$2:$H$21,2,0)</f>
        <v>NORD</v>
      </c>
      <c r="K68" s="15" t="str" cm="1">
        <f t="array" ref="K68">_xlfn.IFS(F68&lt;400,'Dati di Supporto'!$P$2,AND(F68&gt;=400,F68&lt;800),'Dati di Supporto'!$P$3,AND(Vendite!F68&gt;=800,Vendite!F68&lt;1200),'Dati di Supporto'!$P$4,IF(Vendite!F68&gt;=1200,Vendite!F68&lt;1800),'Dati di Supporto'!$P$5,Vendite!F68&gt;=1800,'Dati di Supporto'!$P$6)</f>
        <v>Fascia 4 (da 1200 €  a meno di 1500 €)</v>
      </c>
      <c r="L68" s="15" t="str">
        <f>VLOOKUP(G68,'Dati di Supporto'!$O$10:$P$14,2,0)</f>
        <v>Contanti</v>
      </c>
    </row>
    <row r="69" spans="1:12" x14ac:dyDescent="0.25">
      <c r="A69" s="11">
        <v>68</v>
      </c>
      <c r="B69" s="6">
        <v>41659</v>
      </c>
      <c r="C69" s="1" t="s">
        <v>1</v>
      </c>
      <c r="D69" s="2" t="s">
        <v>122</v>
      </c>
      <c r="E69" s="2" t="s">
        <v>10</v>
      </c>
      <c r="F69" s="3">
        <v>1707</v>
      </c>
      <c r="G69" s="15">
        <v>4</v>
      </c>
      <c r="H69" s="3" t="str">
        <f>VLOOKUP(D69,'Dati di Supporto'!$B$2:$D$104,3,0)</f>
        <v>TO</v>
      </c>
      <c r="I69" s="15" t="str">
        <f>_xlfn.XLOOKUP(H69,'Dati di Supporto'!$D$2:$D$104,'Dati di Supporto'!$C$2:$C$104)</f>
        <v>Piemonte</v>
      </c>
      <c r="J69" s="15" t="str">
        <f>VLOOKUP(I69,'Dati di Supporto'!$G$2:$H$21,2,0)</f>
        <v>NORD</v>
      </c>
      <c r="K69" s="15" t="str" cm="1">
        <f t="array" ref="K69">_xlfn.IFS(F69&lt;400,'Dati di Supporto'!$P$2,AND(F69&gt;=400,F69&lt;800),'Dati di Supporto'!$P$3,AND(Vendite!F69&gt;=800,Vendite!F69&lt;1200),'Dati di Supporto'!$P$4,IF(Vendite!F69&gt;=1200,Vendite!F69&lt;1800),'Dati di Supporto'!$P$5,Vendite!F69&gt;=1800,'Dati di Supporto'!$P$6)</f>
        <v>Fascia 4 (da 1200 €  a meno di 1500 €)</v>
      </c>
      <c r="L69" s="15" t="str">
        <f>VLOOKUP(G69,'Dati di Supporto'!$O$10:$P$14,2,0)</f>
        <v>Bollettino postale</v>
      </c>
    </row>
    <row r="70" spans="1:12" x14ac:dyDescent="0.25">
      <c r="A70" s="11">
        <v>69</v>
      </c>
      <c r="B70" s="6">
        <v>41641</v>
      </c>
      <c r="C70" s="1" t="s">
        <v>1</v>
      </c>
      <c r="D70" s="2" t="s">
        <v>110</v>
      </c>
      <c r="E70" s="2" t="s">
        <v>252</v>
      </c>
      <c r="F70" s="3">
        <v>897</v>
      </c>
      <c r="G70" s="15">
        <v>2</v>
      </c>
      <c r="H70" s="3" t="str">
        <f>VLOOKUP(D70,'Dati di Supporto'!$B$2:$D$104,3,0)</f>
        <v>RN</v>
      </c>
      <c r="I70" s="15" t="str">
        <f>_xlfn.XLOOKUP(H70,'Dati di Supporto'!$D$2:$D$104,'Dati di Supporto'!$C$2:$C$104)</f>
        <v>Emilia-Romagna</v>
      </c>
      <c r="J70" s="15" t="str">
        <f>VLOOKUP(I70,'Dati di Supporto'!$G$2:$H$21,2,0)</f>
        <v>NORD</v>
      </c>
      <c r="K70" s="15" t="str" cm="1">
        <f t="array" ref="K70">_xlfn.IFS(F70&lt;400,'Dati di Supporto'!$P$2,AND(F70&gt;=400,F70&lt;800),'Dati di Supporto'!$P$3,AND(Vendite!F70&gt;=800,Vendite!F70&lt;1200),'Dati di Supporto'!$P$4,IF(Vendite!F70&gt;=1200,Vendite!F70&lt;1800),'Dati di Supporto'!$P$5,Vendite!F70&gt;=1800,'Dati di Supporto'!$P$6)</f>
        <v>Fascia 3 (da 800 €  a meno di 1200 €)</v>
      </c>
      <c r="L70" s="15" t="str">
        <f>VLOOKUP(G70,'Dati di Supporto'!$O$10:$P$14,2,0)</f>
        <v>Bonifico Bancario</v>
      </c>
    </row>
    <row r="71" spans="1:12" x14ac:dyDescent="0.25">
      <c r="A71" s="11">
        <v>70</v>
      </c>
      <c r="B71" s="6">
        <v>41792</v>
      </c>
      <c r="C71" s="1" t="s">
        <v>1</v>
      </c>
      <c r="D71" s="2" t="s">
        <v>120</v>
      </c>
      <c r="E71" s="2" t="s">
        <v>10</v>
      </c>
      <c r="F71" s="3">
        <v>816</v>
      </c>
      <c r="G71" s="15">
        <v>1</v>
      </c>
      <c r="H71" s="3" t="str">
        <f>VLOOKUP(D71,'Dati di Supporto'!$B$2:$D$104,3,0)</f>
        <v>TE</v>
      </c>
      <c r="I71" s="15" t="str">
        <f>_xlfn.XLOOKUP(H71,'Dati di Supporto'!$D$2:$D$104,'Dati di Supporto'!$C$2:$C$104)</f>
        <v>Abruzzo</v>
      </c>
      <c r="J71" s="15" t="str">
        <f>VLOOKUP(I71,'Dati di Supporto'!$G$2:$H$21,2,0)</f>
        <v>CENTRO</v>
      </c>
      <c r="K71" s="15" t="str" cm="1">
        <f t="array" ref="K71">_xlfn.IFS(F71&lt;400,'Dati di Supporto'!$P$2,AND(F71&gt;=400,F71&lt;800),'Dati di Supporto'!$P$3,AND(Vendite!F71&gt;=800,Vendite!F71&lt;1200),'Dati di Supporto'!$P$4,IF(Vendite!F71&gt;=1200,Vendite!F71&lt;1800),'Dati di Supporto'!$P$5,Vendite!F71&gt;=1800,'Dati di Supporto'!$P$6)</f>
        <v>Fascia 3 (da 800 €  a meno di 1200 €)</v>
      </c>
      <c r="L71" s="15" t="str">
        <f>VLOOKUP(G71,'Dati di Supporto'!$O$10:$P$14,2,0)</f>
        <v>Contanti</v>
      </c>
    </row>
    <row r="72" spans="1:12" x14ac:dyDescent="0.25">
      <c r="A72" s="11">
        <v>71</v>
      </c>
      <c r="B72" s="6">
        <v>41802</v>
      </c>
      <c r="C72" s="1" t="s">
        <v>3</v>
      </c>
      <c r="D72" s="2" t="s">
        <v>133</v>
      </c>
      <c r="E72" s="2" t="s">
        <v>252</v>
      </c>
      <c r="F72" s="3">
        <v>1049</v>
      </c>
      <c r="G72" s="15">
        <v>3</v>
      </c>
      <c r="H72" s="3" t="str">
        <f>VLOOKUP(D72,'Dati di Supporto'!$B$2:$D$104,3,0)</f>
        <v>VV</v>
      </c>
      <c r="I72" s="15" t="str">
        <f>_xlfn.XLOOKUP(H72,'Dati di Supporto'!$D$2:$D$104,'Dati di Supporto'!$C$2:$C$104)</f>
        <v>Calabria</v>
      </c>
      <c r="J72" s="15" t="str">
        <f>VLOOKUP(I72,'Dati di Supporto'!$G$2:$H$21,2,0)</f>
        <v>SUD</v>
      </c>
      <c r="K72" s="15" t="str" cm="1">
        <f t="array" ref="K72">_xlfn.IFS(F72&lt;400,'Dati di Supporto'!$P$2,AND(F72&gt;=400,F72&lt;800),'Dati di Supporto'!$P$3,AND(Vendite!F72&gt;=800,Vendite!F72&lt;1200),'Dati di Supporto'!$P$4,IF(Vendite!F72&gt;=1200,Vendite!F72&lt;1800),'Dati di Supporto'!$P$5,Vendite!F72&gt;=1800,'Dati di Supporto'!$P$6)</f>
        <v>Fascia 3 (da 800 €  a meno di 1200 €)</v>
      </c>
      <c r="L72" s="15" t="str">
        <f>VLOOKUP(G72,'Dati di Supporto'!$O$10:$P$14,2,0)</f>
        <v>Carta di credito</v>
      </c>
    </row>
    <row r="73" spans="1:12" x14ac:dyDescent="0.25">
      <c r="A73" s="11">
        <v>72</v>
      </c>
      <c r="B73" s="6">
        <v>41762</v>
      </c>
      <c r="C73" s="1" t="s">
        <v>1</v>
      </c>
      <c r="D73" s="2" t="s">
        <v>98</v>
      </c>
      <c r="E73" s="2" t="s">
        <v>252</v>
      </c>
      <c r="F73" s="3">
        <v>1037</v>
      </c>
      <c r="G73" s="15">
        <v>4</v>
      </c>
      <c r="H73" s="3" t="str">
        <f>VLOOKUP(D73,'Dati di Supporto'!$B$2:$D$104,3,0)</f>
        <v>PG</v>
      </c>
      <c r="I73" s="15" t="str">
        <f>_xlfn.XLOOKUP(H73,'Dati di Supporto'!$D$2:$D$104,'Dati di Supporto'!$C$2:$C$104)</f>
        <v>Umbria</v>
      </c>
      <c r="J73" s="15" t="str">
        <f>VLOOKUP(I73,'Dati di Supporto'!$G$2:$H$21,2,0)</f>
        <v>CENTRO</v>
      </c>
      <c r="K73" s="15" t="str" cm="1">
        <f t="array" ref="K73">_xlfn.IFS(F73&lt;400,'Dati di Supporto'!$P$2,AND(F73&gt;=400,F73&lt;800),'Dati di Supporto'!$P$3,AND(Vendite!F73&gt;=800,Vendite!F73&lt;1200),'Dati di Supporto'!$P$4,IF(Vendite!F73&gt;=1200,Vendite!F73&lt;1800),'Dati di Supporto'!$P$5,Vendite!F73&gt;=1800,'Dati di Supporto'!$P$6)</f>
        <v>Fascia 3 (da 800 €  a meno di 1200 €)</v>
      </c>
      <c r="L73" s="15" t="str">
        <f>VLOOKUP(G73,'Dati di Supporto'!$O$10:$P$14,2,0)</f>
        <v>Bollettino postale</v>
      </c>
    </row>
    <row r="74" spans="1:12" x14ac:dyDescent="0.25">
      <c r="A74" s="11">
        <v>73</v>
      </c>
      <c r="B74" s="6">
        <v>41738</v>
      </c>
      <c r="C74" s="1" t="s">
        <v>3</v>
      </c>
      <c r="D74" s="2" t="s">
        <v>104</v>
      </c>
      <c r="E74" s="2" t="s">
        <v>250</v>
      </c>
      <c r="F74" s="3">
        <v>1235</v>
      </c>
      <c r="G74" s="15">
        <v>3</v>
      </c>
      <c r="H74" s="3" t="str">
        <f>VLOOKUP(D74,'Dati di Supporto'!$B$2:$D$104,3,0)</f>
        <v>PN</v>
      </c>
      <c r="I74" s="15" t="str">
        <f>_xlfn.XLOOKUP(H74,'Dati di Supporto'!$D$2:$D$104,'Dati di Supporto'!$C$2:$C$104)</f>
        <v>Friuli-Venezia Giulia</v>
      </c>
      <c r="J74" s="15" t="str">
        <f>VLOOKUP(I74,'Dati di Supporto'!$G$2:$H$21,2,0)</f>
        <v>NORD</v>
      </c>
      <c r="K74" s="15" t="str" cm="1">
        <f t="array" ref="K74">_xlfn.IFS(F74&lt;400,'Dati di Supporto'!$P$2,AND(F74&gt;=400,F74&lt;800),'Dati di Supporto'!$P$3,AND(Vendite!F74&gt;=800,Vendite!F74&lt;1200),'Dati di Supporto'!$P$4,IF(Vendite!F74&gt;=1200,Vendite!F74&lt;1800),'Dati di Supporto'!$P$5,Vendite!F74&gt;=1800,'Dati di Supporto'!$P$6)</f>
        <v>Fascia 4 (da 1200 €  a meno di 1500 €)</v>
      </c>
      <c r="L74" s="15" t="str">
        <f>VLOOKUP(G74,'Dati di Supporto'!$O$10:$P$14,2,0)</f>
        <v>Carta di credito</v>
      </c>
    </row>
    <row r="75" spans="1:12" x14ac:dyDescent="0.25">
      <c r="A75" s="11">
        <v>74</v>
      </c>
      <c r="B75" s="6">
        <v>41720</v>
      </c>
      <c r="C75" s="1" t="s">
        <v>2</v>
      </c>
      <c r="D75" s="2" t="s">
        <v>127</v>
      </c>
      <c r="E75" s="2" t="s">
        <v>11</v>
      </c>
      <c r="F75" s="3">
        <v>294</v>
      </c>
      <c r="G75" s="15">
        <v>3</v>
      </c>
      <c r="H75" s="3" t="str">
        <f>VLOOKUP(D75,'Dati di Supporto'!$B$2:$D$104,3,0)</f>
        <v>UD</v>
      </c>
      <c r="I75" s="15" t="str">
        <f>_xlfn.XLOOKUP(H75,'Dati di Supporto'!$D$2:$D$104,'Dati di Supporto'!$C$2:$C$104)</f>
        <v>Friuli-Venezia Giulia</v>
      </c>
      <c r="J75" s="15" t="str">
        <f>VLOOKUP(I75,'Dati di Supporto'!$G$2:$H$21,2,0)</f>
        <v>NORD</v>
      </c>
      <c r="K75" s="15" t="str" cm="1">
        <f t="array" ref="K75">_xlfn.IFS(F75&lt;400,'Dati di Supporto'!$P$2,AND(F75&gt;=400,F75&lt;800),'Dati di Supporto'!$P$3,AND(Vendite!F75&gt;=800,Vendite!F75&lt;1200),'Dati di Supporto'!$P$4,IF(Vendite!F75&gt;=1200,Vendite!F75&lt;1800),'Dati di Supporto'!$P$5,Vendite!F75&gt;=1800,'Dati di Supporto'!$P$6)</f>
        <v>Fascia 1 (inferiore a 400 €)</v>
      </c>
      <c r="L75" s="15" t="str">
        <f>VLOOKUP(G75,'Dati di Supporto'!$O$10:$P$14,2,0)</f>
        <v>Carta di credito</v>
      </c>
    </row>
    <row r="76" spans="1:12" x14ac:dyDescent="0.25">
      <c r="A76" s="11">
        <v>75</v>
      </c>
      <c r="B76" s="6">
        <v>41715</v>
      </c>
      <c r="C76" s="1" t="s">
        <v>248</v>
      </c>
      <c r="D76" s="2" t="s">
        <v>128</v>
      </c>
      <c r="E76" s="2" t="s">
        <v>250</v>
      </c>
      <c r="F76" s="3">
        <v>785</v>
      </c>
      <c r="G76" s="15">
        <v>4</v>
      </c>
      <c r="H76" s="3" t="str">
        <f>VLOOKUP(D76,'Dati di Supporto'!$B$2:$D$104,3,0)</f>
        <v>VA</v>
      </c>
      <c r="I76" s="15" t="str">
        <f>_xlfn.XLOOKUP(H76,'Dati di Supporto'!$D$2:$D$104,'Dati di Supporto'!$C$2:$C$104)</f>
        <v>Lombardia</v>
      </c>
      <c r="J76" s="15" t="str">
        <f>VLOOKUP(I76,'Dati di Supporto'!$G$2:$H$21,2,0)</f>
        <v>NORD</v>
      </c>
      <c r="K76" s="15" t="str" cm="1">
        <f t="array" ref="K76">_xlfn.IFS(F76&lt;400,'Dati di Supporto'!$P$2,AND(F76&gt;=400,F76&lt;800),'Dati di Supporto'!$P$3,AND(Vendite!F76&gt;=800,Vendite!F76&lt;1200),'Dati di Supporto'!$P$4,IF(Vendite!F76&gt;=1200,Vendite!F76&lt;1800),'Dati di Supporto'!$P$5,Vendite!F76&gt;=1800,'Dati di Supporto'!$P$6)</f>
        <v>Fascia 2 (da 400 €  a meno di 800 €)</v>
      </c>
      <c r="L76" s="15" t="str">
        <f>VLOOKUP(G76,'Dati di Supporto'!$O$10:$P$14,2,0)</f>
        <v>Bollettino postale</v>
      </c>
    </row>
    <row r="77" spans="1:12" x14ac:dyDescent="0.25">
      <c r="A77" s="11">
        <v>76</v>
      </c>
      <c r="B77" s="6">
        <v>41728</v>
      </c>
      <c r="C77" s="1" t="s">
        <v>3</v>
      </c>
      <c r="D77" s="2" t="s">
        <v>99</v>
      </c>
      <c r="E77" s="2" t="s">
        <v>11</v>
      </c>
      <c r="F77" s="3">
        <v>568</v>
      </c>
      <c r="G77" s="15">
        <v>4</v>
      </c>
      <c r="H77" s="3" t="str">
        <f>VLOOKUP(D77,'Dati di Supporto'!$B$2:$D$104,3,0)</f>
        <v>PS</v>
      </c>
      <c r="I77" s="15" t="str">
        <f>_xlfn.XLOOKUP(H77,'Dati di Supporto'!$D$2:$D$104,'Dati di Supporto'!$C$2:$C$104)</f>
        <v>Marche</v>
      </c>
      <c r="J77" s="15" t="str">
        <f>VLOOKUP(I77,'Dati di Supporto'!$G$2:$H$21,2,0)</f>
        <v>CENTRO</v>
      </c>
      <c r="K77" s="15" t="str" cm="1">
        <f t="array" ref="K77">_xlfn.IFS(F77&lt;400,'Dati di Supporto'!$P$2,AND(F77&gt;=400,F77&lt;800),'Dati di Supporto'!$P$3,AND(Vendite!F77&gt;=800,Vendite!F77&lt;1200),'Dati di Supporto'!$P$4,IF(Vendite!F77&gt;=1200,Vendite!F77&lt;1800),'Dati di Supporto'!$P$5,Vendite!F77&gt;=1800,'Dati di Supporto'!$P$6)</f>
        <v>Fascia 2 (da 400 €  a meno di 800 €)</v>
      </c>
      <c r="L77" s="15" t="str">
        <f>VLOOKUP(G77,'Dati di Supporto'!$O$10:$P$14,2,0)</f>
        <v>Bollettino postale</v>
      </c>
    </row>
    <row r="78" spans="1:12" x14ac:dyDescent="0.25">
      <c r="A78" s="11">
        <v>77</v>
      </c>
      <c r="B78" s="6">
        <v>41677</v>
      </c>
      <c r="C78" s="1" t="s">
        <v>3</v>
      </c>
      <c r="D78" s="2" t="s">
        <v>122</v>
      </c>
      <c r="E78" s="2" t="s">
        <v>251</v>
      </c>
      <c r="F78" s="3">
        <v>1932</v>
      </c>
      <c r="G78" s="15">
        <v>3</v>
      </c>
      <c r="H78" s="3" t="str">
        <f>VLOOKUP(D78,'Dati di Supporto'!$B$2:$D$104,3,0)</f>
        <v>TO</v>
      </c>
      <c r="I78" s="15" t="str">
        <f>_xlfn.XLOOKUP(H78,'Dati di Supporto'!$D$2:$D$104,'Dati di Supporto'!$C$2:$C$104)</f>
        <v>Piemonte</v>
      </c>
      <c r="J78" s="15" t="str">
        <f>VLOOKUP(I78,'Dati di Supporto'!$G$2:$H$21,2,0)</f>
        <v>NORD</v>
      </c>
      <c r="K78" s="15" t="str" cm="1">
        <f t="array" ref="K78">_xlfn.IFS(F78&lt;400,'Dati di Supporto'!$P$2,AND(F78&gt;=400,F78&lt;800),'Dati di Supporto'!$P$3,AND(Vendite!F78&gt;=800,Vendite!F78&lt;1200),'Dati di Supporto'!$P$4,IF(Vendite!F78&gt;=1200,Vendite!F78&lt;1800),'Dati di Supporto'!$P$5,Vendite!F78&gt;=1800,'Dati di Supporto'!$P$6)</f>
        <v>Fascia 5 (da 1500 € e oltre)</v>
      </c>
      <c r="L78" s="15" t="str">
        <f>VLOOKUP(G78,'Dati di Supporto'!$O$10:$P$14,2,0)</f>
        <v>Carta di credito</v>
      </c>
    </row>
    <row r="79" spans="1:12" x14ac:dyDescent="0.25">
      <c r="A79" s="11">
        <v>78</v>
      </c>
      <c r="B79" s="6">
        <v>41677</v>
      </c>
      <c r="C79" s="1" t="s">
        <v>8</v>
      </c>
      <c r="D79" s="2" t="s">
        <v>103</v>
      </c>
      <c r="E79" s="2" t="s">
        <v>10</v>
      </c>
      <c r="F79" s="3">
        <v>1124</v>
      </c>
      <c r="G79" s="15">
        <v>4</v>
      </c>
      <c r="H79" s="3" t="str">
        <f>VLOOKUP(D79,'Dati di Supporto'!$B$2:$D$104,3,0)</f>
        <v>PT</v>
      </c>
      <c r="I79" s="15" t="str">
        <f>_xlfn.XLOOKUP(H79,'Dati di Supporto'!$D$2:$D$104,'Dati di Supporto'!$C$2:$C$104)</f>
        <v>Toscana</v>
      </c>
      <c r="J79" s="15" t="str">
        <f>VLOOKUP(I79,'Dati di Supporto'!$G$2:$H$21,2,0)</f>
        <v>CENTRO</v>
      </c>
      <c r="K79" s="15" t="str" cm="1">
        <f t="array" ref="K79">_xlfn.IFS(F79&lt;400,'Dati di Supporto'!$P$2,AND(F79&gt;=400,F79&lt;800),'Dati di Supporto'!$P$3,AND(Vendite!F79&gt;=800,Vendite!F79&lt;1200),'Dati di Supporto'!$P$4,IF(Vendite!F79&gt;=1200,Vendite!F79&lt;1800),'Dati di Supporto'!$P$5,Vendite!F79&gt;=1800,'Dati di Supporto'!$P$6)</f>
        <v>Fascia 3 (da 800 €  a meno di 1200 €)</v>
      </c>
      <c r="L79" s="15" t="str">
        <f>VLOOKUP(G79,'Dati di Supporto'!$O$10:$P$14,2,0)</f>
        <v>Bollettino postale</v>
      </c>
    </row>
    <row r="80" spans="1:12" x14ac:dyDescent="0.25">
      <c r="A80" s="11">
        <v>79</v>
      </c>
      <c r="B80" s="6">
        <v>41812</v>
      </c>
      <c r="C80" s="1" t="s">
        <v>1</v>
      </c>
      <c r="D80" s="2" t="s">
        <v>118</v>
      </c>
      <c r="E80" s="2" t="s">
        <v>11</v>
      </c>
      <c r="F80" s="3">
        <v>920</v>
      </c>
      <c r="G80" s="15">
        <v>1</v>
      </c>
      <c r="H80" s="3" t="str">
        <f>VLOOKUP(D80,'Dati di Supporto'!$B$2:$D$104,3,0)</f>
        <v>SO</v>
      </c>
      <c r="I80" s="15" t="str">
        <f>_xlfn.XLOOKUP(H80,'Dati di Supporto'!$D$2:$D$104,'Dati di Supporto'!$C$2:$C$104)</f>
        <v>Lombardia</v>
      </c>
      <c r="J80" s="15" t="str">
        <f>VLOOKUP(I80,'Dati di Supporto'!$G$2:$H$21,2,0)</f>
        <v>NORD</v>
      </c>
      <c r="K80" s="15" t="str" cm="1">
        <f t="array" ref="K80">_xlfn.IFS(F80&lt;400,'Dati di Supporto'!$P$2,AND(F80&gt;=400,F80&lt;800),'Dati di Supporto'!$P$3,AND(Vendite!F80&gt;=800,Vendite!F80&lt;1200),'Dati di Supporto'!$P$4,IF(Vendite!F80&gt;=1200,Vendite!F80&lt;1800),'Dati di Supporto'!$P$5,Vendite!F80&gt;=1800,'Dati di Supporto'!$P$6)</f>
        <v>Fascia 3 (da 800 €  a meno di 1200 €)</v>
      </c>
      <c r="L80" s="15" t="str">
        <f>VLOOKUP(G80,'Dati di Supporto'!$O$10:$P$14,2,0)</f>
        <v>Contanti</v>
      </c>
    </row>
    <row r="81" spans="1:12" x14ac:dyDescent="0.25">
      <c r="A81" s="11">
        <v>80</v>
      </c>
      <c r="B81" s="6">
        <v>41723</v>
      </c>
      <c r="C81" s="1" t="s">
        <v>8</v>
      </c>
      <c r="D81" s="2" t="s">
        <v>97</v>
      </c>
      <c r="E81" s="2" t="s">
        <v>251</v>
      </c>
      <c r="F81" s="3">
        <v>44</v>
      </c>
      <c r="G81" s="15">
        <v>1</v>
      </c>
      <c r="H81" s="3" t="str">
        <f>VLOOKUP(D81,'Dati di Supporto'!$B$2:$D$104,3,0)</f>
        <v>PV</v>
      </c>
      <c r="I81" s="15" t="str">
        <f>_xlfn.XLOOKUP(H81,'Dati di Supporto'!$D$2:$D$104,'Dati di Supporto'!$C$2:$C$104)</f>
        <v>Lombardia</v>
      </c>
      <c r="J81" s="15" t="str">
        <f>VLOOKUP(I81,'Dati di Supporto'!$G$2:$H$21,2,0)</f>
        <v>NORD</v>
      </c>
      <c r="K81" s="15" t="str" cm="1">
        <f t="array" ref="K81">_xlfn.IFS(F81&lt;400,'Dati di Supporto'!$P$2,AND(F81&gt;=400,F81&lt;800),'Dati di Supporto'!$P$3,AND(Vendite!F81&gt;=800,Vendite!F81&lt;1200),'Dati di Supporto'!$P$4,IF(Vendite!F81&gt;=1200,Vendite!F81&lt;1800),'Dati di Supporto'!$P$5,Vendite!F81&gt;=1800,'Dati di Supporto'!$P$6)</f>
        <v>Fascia 1 (inferiore a 400 €)</v>
      </c>
      <c r="L81" s="15" t="str">
        <f>VLOOKUP(G81,'Dati di Supporto'!$O$10:$P$14,2,0)</f>
        <v>Contanti</v>
      </c>
    </row>
    <row r="82" spans="1:12" x14ac:dyDescent="0.25">
      <c r="A82" s="11">
        <v>81</v>
      </c>
      <c r="B82" s="6">
        <v>41780</v>
      </c>
      <c r="C82" s="1" t="s">
        <v>8</v>
      </c>
      <c r="D82" s="2" t="s">
        <v>101</v>
      </c>
      <c r="E82" s="2" t="s">
        <v>251</v>
      </c>
      <c r="F82" s="3">
        <v>1261</v>
      </c>
      <c r="G82" s="15">
        <v>1</v>
      </c>
      <c r="H82" s="3" t="str">
        <f>VLOOKUP(D82,'Dati di Supporto'!$B$2:$D$104,3,0)</f>
        <v>PC</v>
      </c>
      <c r="I82" s="15" t="str">
        <f>_xlfn.XLOOKUP(H82,'Dati di Supporto'!$D$2:$D$104,'Dati di Supporto'!$C$2:$C$104)</f>
        <v>Emilia-Romagna</v>
      </c>
      <c r="J82" s="15" t="str">
        <f>VLOOKUP(I82,'Dati di Supporto'!$G$2:$H$21,2,0)</f>
        <v>NORD</v>
      </c>
      <c r="K82" s="15" t="str" cm="1">
        <f t="array" ref="K82">_xlfn.IFS(F82&lt;400,'Dati di Supporto'!$P$2,AND(F82&gt;=400,F82&lt;800),'Dati di Supporto'!$P$3,AND(Vendite!F82&gt;=800,Vendite!F82&lt;1200),'Dati di Supporto'!$P$4,IF(Vendite!F82&gt;=1200,Vendite!F82&lt;1800),'Dati di Supporto'!$P$5,Vendite!F82&gt;=1800,'Dati di Supporto'!$P$6)</f>
        <v>Fascia 4 (da 1200 €  a meno di 1500 €)</v>
      </c>
      <c r="L82" s="15" t="str">
        <f>VLOOKUP(G82,'Dati di Supporto'!$O$10:$P$14,2,0)</f>
        <v>Contanti</v>
      </c>
    </row>
    <row r="83" spans="1:12" x14ac:dyDescent="0.25">
      <c r="A83" s="11">
        <v>82</v>
      </c>
      <c r="B83" s="6">
        <v>41661</v>
      </c>
      <c r="C83" s="1" t="s">
        <v>247</v>
      </c>
      <c r="D83" s="2" t="s">
        <v>213</v>
      </c>
      <c r="E83" s="2" t="s">
        <v>11</v>
      </c>
      <c r="F83" s="3">
        <v>1283</v>
      </c>
      <c r="G83" s="15">
        <v>4</v>
      </c>
      <c r="H83" s="3" t="str">
        <f>VLOOKUP(D83,'Dati di Supporto'!$B$2:$D$104,3,0)</f>
        <v>RE</v>
      </c>
      <c r="I83" s="15" t="str">
        <f>_xlfn.XLOOKUP(H83,'Dati di Supporto'!$D$2:$D$104,'Dati di Supporto'!$C$2:$C$104)</f>
        <v>Emilia-Romagna</v>
      </c>
      <c r="J83" s="15" t="str">
        <f>VLOOKUP(I83,'Dati di Supporto'!$G$2:$H$21,2,0)</f>
        <v>NORD</v>
      </c>
      <c r="K83" s="15" t="str" cm="1">
        <f t="array" ref="K83">_xlfn.IFS(F83&lt;400,'Dati di Supporto'!$P$2,AND(F83&gt;=400,F83&lt;800),'Dati di Supporto'!$P$3,AND(Vendite!F83&gt;=800,Vendite!F83&lt;1200),'Dati di Supporto'!$P$4,IF(Vendite!F83&gt;=1200,Vendite!F83&lt;1800),'Dati di Supporto'!$P$5,Vendite!F83&gt;=1800,'Dati di Supporto'!$P$6)</f>
        <v>Fascia 4 (da 1200 €  a meno di 1500 €)</v>
      </c>
      <c r="L83" s="15" t="str">
        <f>VLOOKUP(G83,'Dati di Supporto'!$O$10:$P$14,2,0)</f>
        <v>Bollettino postale</v>
      </c>
    </row>
    <row r="84" spans="1:12" x14ac:dyDescent="0.25">
      <c r="A84" s="11">
        <v>83</v>
      </c>
      <c r="B84" s="6">
        <v>41721</v>
      </c>
      <c r="C84" s="1" t="s">
        <v>248</v>
      </c>
      <c r="D84" s="2" t="s">
        <v>111</v>
      </c>
      <c r="E84" s="2" t="s">
        <v>10</v>
      </c>
      <c r="F84" s="3">
        <v>311</v>
      </c>
      <c r="G84" s="15">
        <v>2</v>
      </c>
      <c r="H84" s="3" t="str">
        <f>VLOOKUP(D84,'Dati di Supporto'!$B$2:$D$104,3,0)</f>
        <v>RM</v>
      </c>
      <c r="I84" s="15" t="str">
        <f>_xlfn.XLOOKUP(H84,'Dati di Supporto'!$D$2:$D$104,'Dati di Supporto'!$C$2:$C$104)</f>
        <v>Lazio</v>
      </c>
      <c r="J84" s="15" t="str">
        <f>VLOOKUP(I84,'Dati di Supporto'!$G$2:$H$21,2,0)</f>
        <v>CENTRO</v>
      </c>
      <c r="K84" s="15" t="str" cm="1">
        <f t="array" ref="K84">_xlfn.IFS(F84&lt;400,'Dati di Supporto'!$P$2,AND(F84&gt;=400,F84&lt;800),'Dati di Supporto'!$P$3,AND(Vendite!F84&gt;=800,Vendite!F84&lt;1200),'Dati di Supporto'!$P$4,IF(Vendite!F84&gt;=1200,Vendite!F84&lt;1800),'Dati di Supporto'!$P$5,Vendite!F84&gt;=1800,'Dati di Supporto'!$P$6)</f>
        <v>Fascia 1 (inferiore a 400 €)</v>
      </c>
      <c r="L84" s="15" t="str">
        <f>VLOOKUP(G84,'Dati di Supporto'!$O$10:$P$14,2,0)</f>
        <v>Bonifico Bancario</v>
      </c>
    </row>
    <row r="85" spans="1:12" x14ac:dyDescent="0.25">
      <c r="A85" s="11">
        <v>84</v>
      </c>
      <c r="B85" s="6">
        <v>41771</v>
      </c>
      <c r="C85" s="1" t="s">
        <v>1</v>
      </c>
      <c r="D85" s="2" t="s">
        <v>117</v>
      </c>
      <c r="E85" s="2" t="s">
        <v>10</v>
      </c>
      <c r="F85" s="3">
        <v>1164</v>
      </c>
      <c r="G85" s="15">
        <v>5</v>
      </c>
      <c r="H85" s="3" t="str">
        <f>VLOOKUP(D85,'Dati di Supporto'!$B$2:$D$104,3,0)</f>
        <v>SR</v>
      </c>
      <c r="I85" s="15" t="str">
        <f>_xlfn.XLOOKUP(H85,'Dati di Supporto'!$D$2:$D$104,'Dati di Supporto'!$C$2:$C$104)</f>
        <v>Sicilia</v>
      </c>
      <c r="J85" s="15" t="str">
        <f>VLOOKUP(I85,'Dati di Supporto'!$G$2:$H$21,2,0)</f>
        <v>ISOLE</v>
      </c>
      <c r="K85" s="15" t="str" cm="1">
        <f t="array" ref="K85">_xlfn.IFS(F85&lt;400,'Dati di Supporto'!$P$2,AND(F85&gt;=400,F85&lt;800),'Dati di Supporto'!$P$3,AND(Vendite!F85&gt;=800,Vendite!F85&lt;1200),'Dati di Supporto'!$P$4,IF(Vendite!F85&gt;=1200,Vendite!F85&lt;1800),'Dati di Supporto'!$P$5,Vendite!F85&gt;=1800,'Dati di Supporto'!$P$6)</f>
        <v>Fascia 3 (da 800 €  a meno di 1200 €)</v>
      </c>
      <c r="L85" s="15" t="str">
        <f>VLOOKUP(G85,'Dati di Supporto'!$O$10:$P$14,2,0)</f>
        <v>Assegno Bancario</v>
      </c>
    </row>
    <row r="86" spans="1:12" x14ac:dyDescent="0.25">
      <c r="A86" s="11">
        <v>85</v>
      </c>
      <c r="B86" s="6">
        <v>41743</v>
      </c>
      <c r="C86" s="1" t="s">
        <v>2</v>
      </c>
      <c r="D86" s="2" t="s">
        <v>211</v>
      </c>
      <c r="E86" s="2" t="s">
        <v>252</v>
      </c>
      <c r="F86" s="3">
        <v>1129</v>
      </c>
      <c r="G86" s="15">
        <v>3</v>
      </c>
      <c r="H86" s="3" t="str">
        <f>VLOOKUP(D86,'Dati di Supporto'!$B$2:$D$104,3,0)</f>
        <v>RC</v>
      </c>
      <c r="I86" s="15" t="str">
        <f>_xlfn.XLOOKUP(H86,'Dati di Supporto'!$D$2:$D$104,'Dati di Supporto'!$C$2:$C$104)</f>
        <v>Calabria</v>
      </c>
      <c r="J86" s="15" t="str">
        <f>VLOOKUP(I86,'Dati di Supporto'!$G$2:$H$21,2,0)</f>
        <v>SUD</v>
      </c>
      <c r="K86" s="15" t="str" cm="1">
        <f t="array" ref="K86">_xlfn.IFS(F86&lt;400,'Dati di Supporto'!$P$2,AND(F86&gt;=400,F86&lt;800),'Dati di Supporto'!$P$3,AND(Vendite!F86&gt;=800,Vendite!F86&lt;1200),'Dati di Supporto'!$P$4,IF(Vendite!F86&gt;=1200,Vendite!F86&lt;1800),'Dati di Supporto'!$P$5,Vendite!F86&gt;=1800,'Dati di Supporto'!$P$6)</f>
        <v>Fascia 3 (da 800 €  a meno di 1200 €)</v>
      </c>
      <c r="L86" s="15" t="str">
        <f>VLOOKUP(G86,'Dati di Supporto'!$O$10:$P$14,2,0)</f>
        <v>Carta di credito</v>
      </c>
    </row>
    <row r="87" spans="1:12" x14ac:dyDescent="0.25">
      <c r="A87" s="11">
        <v>86</v>
      </c>
      <c r="B87" s="6">
        <v>41683</v>
      </c>
      <c r="C87" s="1" t="s">
        <v>8</v>
      </c>
      <c r="D87" s="2" t="s">
        <v>115</v>
      </c>
      <c r="E87" s="2" t="s">
        <v>252</v>
      </c>
      <c r="F87" s="3">
        <v>1965</v>
      </c>
      <c r="G87" s="15">
        <v>3</v>
      </c>
      <c r="H87" s="3" t="str">
        <f>VLOOKUP(D87,'Dati di Supporto'!$B$2:$D$104,3,0)</f>
        <v>SV</v>
      </c>
      <c r="I87" s="15" t="str">
        <f>_xlfn.XLOOKUP(H87,'Dati di Supporto'!$D$2:$D$104,'Dati di Supporto'!$C$2:$C$104)</f>
        <v>Liguria</v>
      </c>
      <c r="J87" s="15" t="str">
        <f>VLOOKUP(I87,'Dati di Supporto'!$G$2:$H$21,2,0)</f>
        <v>NORD</v>
      </c>
      <c r="K87" s="15" t="str" cm="1">
        <f t="array" ref="K87">_xlfn.IFS(F87&lt;400,'Dati di Supporto'!$P$2,AND(F87&gt;=400,F87&lt;800),'Dati di Supporto'!$P$3,AND(Vendite!F87&gt;=800,Vendite!F87&lt;1200),'Dati di Supporto'!$P$4,IF(Vendite!F87&gt;=1200,Vendite!F87&lt;1800),'Dati di Supporto'!$P$5,Vendite!F87&gt;=1800,'Dati di Supporto'!$P$6)</f>
        <v>Fascia 5 (da 1500 € e oltre)</v>
      </c>
      <c r="L87" s="15" t="str">
        <f>VLOOKUP(G87,'Dati di Supporto'!$O$10:$P$14,2,0)</f>
        <v>Carta di credito</v>
      </c>
    </row>
    <row r="88" spans="1:12" x14ac:dyDescent="0.25">
      <c r="A88" s="11">
        <v>87</v>
      </c>
      <c r="B88" s="6">
        <v>41749</v>
      </c>
      <c r="C88" s="1" t="s">
        <v>248</v>
      </c>
      <c r="D88" s="2" t="s">
        <v>132</v>
      </c>
      <c r="E88" s="2" t="s">
        <v>10</v>
      </c>
      <c r="F88" s="3">
        <v>1812</v>
      </c>
      <c r="G88" s="15">
        <v>3</v>
      </c>
      <c r="H88" s="3" t="str">
        <f>VLOOKUP(D88,'Dati di Supporto'!$B$2:$D$104,3,0)</f>
        <v>VR</v>
      </c>
      <c r="I88" s="15" t="str">
        <f>_xlfn.XLOOKUP(H88,'Dati di Supporto'!$D$2:$D$104,'Dati di Supporto'!$C$2:$C$104)</f>
        <v>Veneto</v>
      </c>
      <c r="J88" s="15" t="str">
        <f>VLOOKUP(I88,'Dati di Supporto'!$G$2:$H$21,2,0)</f>
        <v>NORD</v>
      </c>
      <c r="K88" s="15" t="str" cm="1">
        <f t="array" ref="K88">_xlfn.IFS(F88&lt;400,'Dati di Supporto'!$P$2,AND(F88&gt;=400,F88&lt;800),'Dati di Supporto'!$P$3,AND(Vendite!F88&gt;=800,Vendite!F88&lt;1200),'Dati di Supporto'!$P$4,IF(Vendite!F88&gt;=1200,Vendite!F88&lt;1800),'Dati di Supporto'!$P$5,Vendite!F88&gt;=1800,'Dati di Supporto'!$P$6)</f>
        <v>Fascia 5 (da 1500 € e oltre)</v>
      </c>
      <c r="L88" s="15" t="str">
        <f>VLOOKUP(G88,'Dati di Supporto'!$O$10:$P$14,2,0)</f>
        <v>Carta di credito</v>
      </c>
    </row>
    <row r="89" spans="1:12" x14ac:dyDescent="0.25">
      <c r="A89" s="11">
        <v>88</v>
      </c>
      <c r="B89" s="6">
        <v>41681</v>
      </c>
      <c r="C89" s="1" t="s">
        <v>1</v>
      </c>
      <c r="D89" s="2" t="s">
        <v>213</v>
      </c>
      <c r="E89" s="2" t="s">
        <v>11</v>
      </c>
      <c r="F89" s="3">
        <v>1884</v>
      </c>
      <c r="G89" s="15">
        <v>4</v>
      </c>
      <c r="H89" s="3" t="str">
        <f>VLOOKUP(D89,'Dati di Supporto'!$B$2:$D$104,3,0)</f>
        <v>RE</v>
      </c>
      <c r="I89" s="15" t="str">
        <f>_xlfn.XLOOKUP(H89,'Dati di Supporto'!$D$2:$D$104,'Dati di Supporto'!$C$2:$C$104)</f>
        <v>Emilia-Romagna</v>
      </c>
      <c r="J89" s="15" t="str">
        <f>VLOOKUP(I89,'Dati di Supporto'!$G$2:$H$21,2,0)</f>
        <v>NORD</v>
      </c>
      <c r="K89" s="15" t="str" cm="1">
        <f t="array" ref="K89">_xlfn.IFS(F89&lt;400,'Dati di Supporto'!$P$2,AND(F89&gt;=400,F89&lt;800),'Dati di Supporto'!$P$3,AND(Vendite!F89&gt;=800,Vendite!F89&lt;1200),'Dati di Supporto'!$P$4,IF(Vendite!F89&gt;=1200,Vendite!F89&lt;1800),'Dati di Supporto'!$P$5,Vendite!F89&gt;=1800,'Dati di Supporto'!$P$6)</f>
        <v>Fascia 5 (da 1500 € e oltre)</v>
      </c>
      <c r="L89" s="15" t="str">
        <f>VLOOKUP(G89,'Dati di Supporto'!$O$10:$P$14,2,0)</f>
        <v>Bollettino postale</v>
      </c>
    </row>
    <row r="90" spans="1:12" x14ac:dyDescent="0.25">
      <c r="A90" s="11">
        <v>89</v>
      </c>
      <c r="B90" s="6">
        <v>41796</v>
      </c>
      <c r="C90" s="1" t="s">
        <v>248</v>
      </c>
      <c r="D90" s="2" t="s">
        <v>113</v>
      </c>
      <c r="E90" s="2" t="s">
        <v>251</v>
      </c>
      <c r="F90" s="3">
        <v>1812</v>
      </c>
      <c r="G90" s="15">
        <v>4</v>
      </c>
      <c r="H90" s="3" t="str">
        <f>VLOOKUP(D90,'Dati di Supporto'!$B$2:$D$104,3,0)</f>
        <v>SA</v>
      </c>
      <c r="I90" s="15" t="str">
        <f>_xlfn.XLOOKUP(H90,'Dati di Supporto'!$D$2:$D$104,'Dati di Supporto'!$C$2:$C$104)</f>
        <v>Campania</v>
      </c>
      <c r="J90" s="15" t="str">
        <f>VLOOKUP(I90,'Dati di Supporto'!$G$2:$H$21,2,0)</f>
        <v>SUD</v>
      </c>
      <c r="K90" s="15" t="str" cm="1">
        <f t="array" ref="K90">_xlfn.IFS(F90&lt;400,'Dati di Supporto'!$P$2,AND(F90&gt;=400,F90&lt;800),'Dati di Supporto'!$P$3,AND(Vendite!F90&gt;=800,Vendite!F90&lt;1200),'Dati di Supporto'!$P$4,IF(Vendite!F90&gt;=1200,Vendite!F90&lt;1800),'Dati di Supporto'!$P$5,Vendite!F90&gt;=1800,'Dati di Supporto'!$P$6)</f>
        <v>Fascia 5 (da 1500 € e oltre)</v>
      </c>
      <c r="L90" s="15" t="str">
        <f>VLOOKUP(G90,'Dati di Supporto'!$O$10:$P$14,2,0)</f>
        <v>Bollettino postale</v>
      </c>
    </row>
    <row r="91" spans="1:12" x14ac:dyDescent="0.25">
      <c r="A91" s="11">
        <v>90</v>
      </c>
      <c r="B91" s="6">
        <v>41646</v>
      </c>
      <c r="C91" s="1" t="s">
        <v>248</v>
      </c>
      <c r="D91" s="2" t="s">
        <v>97</v>
      </c>
      <c r="E91" s="2" t="s">
        <v>251</v>
      </c>
      <c r="F91" s="3">
        <v>76</v>
      </c>
      <c r="G91" s="15">
        <v>3</v>
      </c>
      <c r="H91" s="3" t="str">
        <f>VLOOKUP(D91,'Dati di Supporto'!$B$2:$D$104,3,0)</f>
        <v>PV</v>
      </c>
      <c r="I91" s="15" t="str">
        <f>_xlfn.XLOOKUP(H91,'Dati di Supporto'!$D$2:$D$104,'Dati di Supporto'!$C$2:$C$104)</f>
        <v>Lombardia</v>
      </c>
      <c r="J91" s="15" t="str">
        <f>VLOOKUP(I91,'Dati di Supporto'!$G$2:$H$21,2,0)</f>
        <v>NORD</v>
      </c>
      <c r="K91" s="15" t="str" cm="1">
        <f t="array" ref="K91">_xlfn.IFS(F91&lt;400,'Dati di Supporto'!$P$2,AND(F91&gt;=400,F91&lt;800),'Dati di Supporto'!$P$3,AND(Vendite!F91&gt;=800,Vendite!F91&lt;1200),'Dati di Supporto'!$P$4,IF(Vendite!F91&gt;=1200,Vendite!F91&lt;1800),'Dati di Supporto'!$P$5,Vendite!F91&gt;=1800,'Dati di Supporto'!$P$6)</f>
        <v>Fascia 1 (inferiore a 400 €)</v>
      </c>
      <c r="L91" s="15" t="str">
        <f>VLOOKUP(G91,'Dati di Supporto'!$O$10:$P$14,2,0)</f>
        <v>Carta di credito</v>
      </c>
    </row>
    <row r="92" spans="1:12" x14ac:dyDescent="0.25">
      <c r="A92" s="11">
        <v>91</v>
      </c>
      <c r="B92" s="6">
        <v>41818</v>
      </c>
      <c r="C92" s="1" t="s">
        <v>2</v>
      </c>
      <c r="D92" s="2" t="s">
        <v>109</v>
      </c>
      <c r="E92" s="2" t="s">
        <v>251</v>
      </c>
      <c r="F92" s="3">
        <v>1827</v>
      </c>
      <c r="G92" s="15">
        <v>3</v>
      </c>
      <c r="H92" s="3" t="str">
        <f>VLOOKUP(D92,'Dati di Supporto'!$B$2:$D$104,3,0)</f>
        <v>RI</v>
      </c>
      <c r="I92" s="15" t="str">
        <f>_xlfn.XLOOKUP(H92,'Dati di Supporto'!$D$2:$D$104,'Dati di Supporto'!$C$2:$C$104)</f>
        <v>Lazio</v>
      </c>
      <c r="J92" s="15" t="str">
        <f>VLOOKUP(I92,'Dati di Supporto'!$G$2:$H$21,2,0)</f>
        <v>CENTRO</v>
      </c>
      <c r="K92" s="15" t="str" cm="1">
        <f t="array" ref="K92">_xlfn.IFS(F92&lt;400,'Dati di Supporto'!$P$2,AND(F92&gt;=400,F92&lt;800),'Dati di Supporto'!$P$3,AND(Vendite!F92&gt;=800,Vendite!F92&lt;1200),'Dati di Supporto'!$P$4,IF(Vendite!F92&gt;=1200,Vendite!F92&lt;1800),'Dati di Supporto'!$P$5,Vendite!F92&gt;=1800,'Dati di Supporto'!$P$6)</f>
        <v>Fascia 5 (da 1500 € e oltre)</v>
      </c>
      <c r="L92" s="15" t="str">
        <f>VLOOKUP(G92,'Dati di Supporto'!$O$10:$P$14,2,0)</f>
        <v>Carta di credito</v>
      </c>
    </row>
    <row r="93" spans="1:12" x14ac:dyDescent="0.25">
      <c r="A93" s="11">
        <v>92</v>
      </c>
      <c r="B93" s="6">
        <v>41715</v>
      </c>
      <c r="C93" s="1" t="s">
        <v>1</v>
      </c>
      <c r="D93" s="2" t="s">
        <v>125</v>
      </c>
      <c r="E93" s="2" t="s">
        <v>252</v>
      </c>
      <c r="F93" s="3">
        <v>491</v>
      </c>
      <c r="G93" s="15">
        <v>4</v>
      </c>
      <c r="H93" s="3" t="str">
        <f>VLOOKUP(D93,'Dati di Supporto'!$B$2:$D$104,3,0)</f>
        <v>TV</v>
      </c>
      <c r="I93" s="15" t="str">
        <f>_xlfn.XLOOKUP(H93,'Dati di Supporto'!$D$2:$D$104,'Dati di Supporto'!$C$2:$C$104)</f>
        <v>Veneto</v>
      </c>
      <c r="J93" s="15" t="str">
        <f>VLOOKUP(I93,'Dati di Supporto'!$G$2:$H$21,2,0)</f>
        <v>NORD</v>
      </c>
      <c r="K93" s="15" t="str" cm="1">
        <f t="array" ref="K93">_xlfn.IFS(F93&lt;400,'Dati di Supporto'!$P$2,AND(F93&gt;=400,F93&lt;800),'Dati di Supporto'!$P$3,AND(Vendite!F93&gt;=800,Vendite!F93&lt;1200),'Dati di Supporto'!$P$4,IF(Vendite!F93&gt;=1200,Vendite!F93&lt;1800),'Dati di Supporto'!$P$5,Vendite!F93&gt;=1800,'Dati di Supporto'!$P$6)</f>
        <v>Fascia 2 (da 400 €  a meno di 800 €)</v>
      </c>
      <c r="L93" s="15" t="str">
        <f>VLOOKUP(G93,'Dati di Supporto'!$O$10:$P$14,2,0)</f>
        <v>Bollettino postale</v>
      </c>
    </row>
    <row r="94" spans="1:12" x14ac:dyDescent="0.25">
      <c r="A94" s="11">
        <v>93</v>
      </c>
      <c r="B94" s="6">
        <v>41651</v>
      </c>
      <c r="C94" s="1" t="s">
        <v>8</v>
      </c>
      <c r="D94" s="2" t="s">
        <v>135</v>
      </c>
      <c r="E94" s="2" t="s">
        <v>251</v>
      </c>
      <c r="F94" s="3">
        <v>1965</v>
      </c>
      <c r="G94" s="15">
        <v>4</v>
      </c>
      <c r="H94" s="3" t="str">
        <f>VLOOKUP(D94,'Dati di Supporto'!$B$2:$D$104,3,0)</f>
        <v>VT</v>
      </c>
      <c r="I94" s="15" t="str">
        <f>_xlfn.XLOOKUP(H94,'Dati di Supporto'!$D$2:$D$104,'Dati di Supporto'!$C$2:$C$104)</f>
        <v>Lazio</v>
      </c>
      <c r="J94" s="15" t="str">
        <f>VLOOKUP(I94,'Dati di Supporto'!$G$2:$H$21,2,0)</f>
        <v>CENTRO</v>
      </c>
      <c r="K94" s="15" t="str" cm="1">
        <f t="array" ref="K94">_xlfn.IFS(F94&lt;400,'Dati di Supporto'!$P$2,AND(F94&gt;=400,F94&lt;800),'Dati di Supporto'!$P$3,AND(Vendite!F94&gt;=800,Vendite!F94&lt;1200),'Dati di Supporto'!$P$4,IF(Vendite!F94&gt;=1200,Vendite!F94&lt;1800),'Dati di Supporto'!$P$5,Vendite!F94&gt;=1800,'Dati di Supporto'!$P$6)</f>
        <v>Fascia 5 (da 1500 € e oltre)</v>
      </c>
      <c r="L94" s="15" t="str">
        <f>VLOOKUP(G94,'Dati di Supporto'!$O$10:$P$14,2,0)</f>
        <v>Bollettino postale</v>
      </c>
    </row>
    <row r="95" spans="1:12" x14ac:dyDescent="0.25">
      <c r="A95" s="11">
        <v>94</v>
      </c>
      <c r="B95" s="6">
        <v>41674</v>
      </c>
      <c r="C95" s="1" t="s">
        <v>247</v>
      </c>
      <c r="D95" s="2" t="s">
        <v>133</v>
      </c>
      <c r="E95" s="2" t="s">
        <v>251</v>
      </c>
      <c r="F95" s="3">
        <v>862</v>
      </c>
      <c r="G95" s="15">
        <v>5</v>
      </c>
      <c r="H95" s="3" t="str">
        <f>VLOOKUP(D95,'Dati di Supporto'!$B$2:$D$104,3,0)</f>
        <v>VV</v>
      </c>
      <c r="I95" s="15" t="str">
        <f>_xlfn.XLOOKUP(H95,'Dati di Supporto'!$D$2:$D$104,'Dati di Supporto'!$C$2:$C$104)</f>
        <v>Calabria</v>
      </c>
      <c r="J95" s="15" t="str">
        <f>VLOOKUP(I95,'Dati di Supporto'!$G$2:$H$21,2,0)</f>
        <v>SUD</v>
      </c>
      <c r="K95" s="15" t="str" cm="1">
        <f t="array" ref="K95">_xlfn.IFS(F95&lt;400,'Dati di Supporto'!$P$2,AND(F95&gt;=400,F95&lt;800),'Dati di Supporto'!$P$3,AND(Vendite!F95&gt;=800,Vendite!F95&lt;1200),'Dati di Supporto'!$P$4,IF(Vendite!F95&gt;=1200,Vendite!F95&lt;1800),'Dati di Supporto'!$P$5,Vendite!F95&gt;=1800,'Dati di Supporto'!$P$6)</f>
        <v>Fascia 3 (da 800 €  a meno di 1200 €)</v>
      </c>
      <c r="L95" s="15" t="str">
        <f>VLOOKUP(G95,'Dati di Supporto'!$O$10:$P$14,2,0)</f>
        <v>Assegno Bancario</v>
      </c>
    </row>
    <row r="96" spans="1:12" x14ac:dyDescent="0.25">
      <c r="A96" s="11">
        <v>95</v>
      </c>
      <c r="B96" s="6">
        <v>41713</v>
      </c>
      <c r="C96" s="1" t="s">
        <v>3</v>
      </c>
      <c r="D96" s="2" t="s">
        <v>132</v>
      </c>
      <c r="E96" s="2" t="s">
        <v>250</v>
      </c>
      <c r="F96" s="3">
        <v>403</v>
      </c>
      <c r="G96" s="15">
        <v>3</v>
      </c>
      <c r="H96" s="3" t="str">
        <f>VLOOKUP(D96,'Dati di Supporto'!$B$2:$D$104,3,0)</f>
        <v>VR</v>
      </c>
      <c r="I96" s="15" t="str">
        <f>_xlfn.XLOOKUP(H96,'Dati di Supporto'!$D$2:$D$104,'Dati di Supporto'!$C$2:$C$104)</f>
        <v>Veneto</v>
      </c>
      <c r="J96" s="15" t="str">
        <f>VLOOKUP(I96,'Dati di Supporto'!$G$2:$H$21,2,0)</f>
        <v>NORD</v>
      </c>
      <c r="K96" s="15" t="str" cm="1">
        <f t="array" ref="K96">_xlfn.IFS(F96&lt;400,'Dati di Supporto'!$P$2,AND(F96&gt;=400,F96&lt;800),'Dati di Supporto'!$P$3,AND(Vendite!F96&gt;=800,Vendite!F96&lt;1200),'Dati di Supporto'!$P$4,IF(Vendite!F96&gt;=1200,Vendite!F96&lt;1800),'Dati di Supporto'!$P$5,Vendite!F96&gt;=1800,'Dati di Supporto'!$P$6)</f>
        <v>Fascia 2 (da 400 €  a meno di 800 €)</v>
      </c>
      <c r="L96" s="15" t="str">
        <f>VLOOKUP(G96,'Dati di Supporto'!$O$10:$P$14,2,0)</f>
        <v>Carta di credito</v>
      </c>
    </row>
    <row r="97" spans="1:12" x14ac:dyDescent="0.25">
      <c r="A97" s="11">
        <v>96</v>
      </c>
      <c r="B97" s="6">
        <v>41649</v>
      </c>
      <c r="C97" s="1" t="s">
        <v>1</v>
      </c>
      <c r="D97" s="2" t="s">
        <v>101</v>
      </c>
      <c r="E97" s="2" t="s">
        <v>252</v>
      </c>
      <c r="F97" s="3">
        <v>217</v>
      </c>
      <c r="G97" s="15">
        <v>1</v>
      </c>
      <c r="H97" s="3" t="str">
        <f>VLOOKUP(D97,'Dati di Supporto'!$B$2:$D$104,3,0)</f>
        <v>PC</v>
      </c>
      <c r="I97" s="15" t="str">
        <f>_xlfn.XLOOKUP(H97,'Dati di Supporto'!$D$2:$D$104,'Dati di Supporto'!$C$2:$C$104)</f>
        <v>Emilia-Romagna</v>
      </c>
      <c r="J97" s="15" t="str">
        <f>VLOOKUP(I97,'Dati di Supporto'!$G$2:$H$21,2,0)</f>
        <v>NORD</v>
      </c>
      <c r="K97" s="15" t="str" cm="1">
        <f t="array" ref="K97">_xlfn.IFS(F97&lt;400,'Dati di Supporto'!$P$2,AND(F97&gt;=400,F97&lt;800),'Dati di Supporto'!$P$3,AND(Vendite!F97&gt;=800,Vendite!F97&lt;1200),'Dati di Supporto'!$P$4,IF(Vendite!F97&gt;=1200,Vendite!F97&lt;1800),'Dati di Supporto'!$P$5,Vendite!F97&gt;=1800,'Dati di Supporto'!$P$6)</f>
        <v>Fascia 1 (inferiore a 400 €)</v>
      </c>
      <c r="L97" s="15" t="str">
        <f>VLOOKUP(G97,'Dati di Supporto'!$O$10:$P$14,2,0)</f>
        <v>Contanti</v>
      </c>
    </row>
    <row r="98" spans="1:12" x14ac:dyDescent="0.25">
      <c r="A98" s="11">
        <v>97</v>
      </c>
      <c r="B98" s="6">
        <v>41743</v>
      </c>
      <c r="C98" s="1" t="s">
        <v>2</v>
      </c>
      <c r="D98" s="2" t="s">
        <v>211</v>
      </c>
      <c r="E98" s="2" t="s">
        <v>11</v>
      </c>
      <c r="F98" s="3">
        <v>1450</v>
      </c>
      <c r="G98" s="15">
        <v>4</v>
      </c>
      <c r="H98" s="3" t="str">
        <f>VLOOKUP(D98,'Dati di Supporto'!$B$2:$D$104,3,0)</f>
        <v>RC</v>
      </c>
      <c r="I98" s="15" t="str">
        <f>_xlfn.XLOOKUP(H98,'Dati di Supporto'!$D$2:$D$104,'Dati di Supporto'!$C$2:$C$104)</f>
        <v>Calabria</v>
      </c>
      <c r="J98" s="15" t="str">
        <f>VLOOKUP(I98,'Dati di Supporto'!$G$2:$H$21,2,0)</f>
        <v>SUD</v>
      </c>
      <c r="K98" s="15" t="str" cm="1">
        <f t="array" ref="K98">_xlfn.IFS(F98&lt;400,'Dati di Supporto'!$P$2,AND(F98&gt;=400,F98&lt;800),'Dati di Supporto'!$P$3,AND(Vendite!F98&gt;=800,Vendite!F98&lt;1200),'Dati di Supporto'!$P$4,IF(Vendite!F98&gt;=1200,Vendite!F98&lt;1800),'Dati di Supporto'!$P$5,Vendite!F98&gt;=1800,'Dati di Supporto'!$P$6)</f>
        <v>Fascia 4 (da 1200 €  a meno di 1500 €)</v>
      </c>
      <c r="L98" s="15" t="str">
        <f>VLOOKUP(G98,'Dati di Supporto'!$O$10:$P$14,2,0)</f>
        <v>Bollettino postale</v>
      </c>
    </row>
    <row r="99" spans="1:12" x14ac:dyDescent="0.25">
      <c r="A99" s="11">
        <v>98</v>
      </c>
      <c r="B99" s="6">
        <v>41650</v>
      </c>
      <c r="C99" s="1" t="s">
        <v>8</v>
      </c>
      <c r="D99" s="2" t="s">
        <v>100</v>
      </c>
      <c r="E99" s="2" t="s">
        <v>10</v>
      </c>
      <c r="F99" s="3">
        <v>549</v>
      </c>
      <c r="G99" s="15">
        <v>3</v>
      </c>
      <c r="H99" s="3" t="str">
        <f>VLOOKUP(D99,'Dati di Supporto'!$B$2:$D$104,3,0)</f>
        <v>PE</v>
      </c>
      <c r="I99" s="15" t="str">
        <f>_xlfn.XLOOKUP(H99,'Dati di Supporto'!$D$2:$D$104,'Dati di Supporto'!$C$2:$C$104)</f>
        <v>Abruzzo</v>
      </c>
      <c r="J99" s="15" t="str">
        <f>VLOOKUP(I99,'Dati di Supporto'!$G$2:$H$21,2,0)</f>
        <v>CENTRO</v>
      </c>
      <c r="K99" s="15" t="str" cm="1">
        <f t="array" ref="K99">_xlfn.IFS(F99&lt;400,'Dati di Supporto'!$P$2,AND(F99&gt;=400,F99&lt;800),'Dati di Supporto'!$P$3,AND(Vendite!F99&gt;=800,Vendite!F99&lt;1200),'Dati di Supporto'!$P$4,IF(Vendite!F99&gt;=1200,Vendite!F99&lt;1800),'Dati di Supporto'!$P$5,Vendite!F99&gt;=1800,'Dati di Supporto'!$P$6)</f>
        <v>Fascia 2 (da 400 €  a meno di 800 €)</v>
      </c>
      <c r="L99" s="15" t="str">
        <f>VLOOKUP(G99,'Dati di Supporto'!$O$10:$P$14,2,0)</f>
        <v>Carta di credito</v>
      </c>
    </row>
    <row r="100" spans="1:12" x14ac:dyDescent="0.25">
      <c r="A100" s="11">
        <v>99</v>
      </c>
      <c r="B100" s="6">
        <v>41724</v>
      </c>
      <c r="C100" s="1" t="s">
        <v>3</v>
      </c>
      <c r="D100" s="2" t="s">
        <v>102</v>
      </c>
      <c r="E100" s="2" t="s">
        <v>11</v>
      </c>
      <c r="F100" s="3">
        <v>1829</v>
      </c>
      <c r="G100" s="15">
        <v>5</v>
      </c>
      <c r="H100" s="3" t="str">
        <f>VLOOKUP(D100,'Dati di Supporto'!$B$2:$D$104,3,0)</f>
        <v>PI</v>
      </c>
      <c r="I100" s="15" t="str">
        <f>_xlfn.XLOOKUP(H100,'Dati di Supporto'!$D$2:$D$104,'Dati di Supporto'!$C$2:$C$104)</f>
        <v>Toscana</v>
      </c>
      <c r="J100" s="15" t="str">
        <f>VLOOKUP(I100,'Dati di Supporto'!$G$2:$H$21,2,0)</f>
        <v>CENTRO</v>
      </c>
      <c r="K100" s="15" t="str" cm="1">
        <f t="array" ref="K100">_xlfn.IFS(F100&lt;400,'Dati di Supporto'!$P$2,AND(F100&gt;=400,F100&lt;800),'Dati di Supporto'!$P$3,AND(Vendite!F100&gt;=800,Vendite!F100&lt;1200),'Dati di Supporto'!$P$4,IF(Vendite!F100&gt;=1200,Vendite!F100&lt;1800),'Dati di Supporto'!$P$5,Vendite!F100&gt;=1800,'Dati di Supporto'!$P$6)</f>
        <v>Fascia 5 (da 1500 € e oltre)</v>
      </c>
      <c r="L100" s="15" t="str">
        <f>VLOOKUP(G100,'Dati di Supporto'!$O$10:$P$14,2,0)</f>
        <v>Assegno Bancario</v>
      </c>
    </row>
    <row r="101" spans="1:12" x14ac:dyDescent="0.25">
      <c r="A101" s="11">
        <v>100</v>
      </c>
      <c r="B101" s="6">
        <v>41778</v>
      </c>
      <c r="C101" s="1" t="s">
        <v>248</v>
      </c>
      <c r="D101" s="2" t="s">
        <v>103</v>
      </c>
      <c r="E101" s="2" t="s">
        <v>10</v>
      </c>
      <c r="F101" s="3">
        <v>411</v>
      </c>
      <c r="G101" s="15">
        <v>1</v>
      </c>
      <c r="H101" s="3" t="str">
        <f>VLOOKUP(D101,'Dati di Supporto'!$B$2:$D$104,3,0)</f>
        <v>PT</v>
      </c>
      <c r="I101" s="15" t="str">
        <f>_xlfn.XLOOKUP(H101,'Dati di Supporto'!$D$2:$D$104,'Dati di Supporto'!$C$2:$C$104)</f>
        <v>Toscana</v>
      </c>
      <c r="J101" s="15" t="str">
        <f>VLOOKUP(I101,'Dati di Supporto'!$G$2:$H$21,2,0)</f>
        <v>CENTRO</v>
      </c>
      <c r="K101" s="15" t="str" cm="1">
        <f t="array" ref="K101">_xlfn.IFS(F101&lt;400,'Dati di Supporto'!$P$2,AND(F101&gt;=400,F101&lt;800),'Dati di Supporto'!$P$3,AND(Vendite!F101&gt;=800,Vendite!F101&lt;1200),'Dati di Supporto'!$P$4,IF(Vendite!F101&gt;=1200,Vendite!F101&lt;1800),'Dati di Supporto'!$P$5,Vendite!F101&gt;=1800,'Dati di Supporto'!$P$6)</f>
        <v>Fascia 2 (da 400 €  a meno di 800 €)</v>
      </c>
      <c r="L101" s="15" t="str">
        <f>VLOOKUP(G101,'Dati di Supporto'!$O$10:$P$14,2,0)</f>
        <v>Contanti</v>
      </c>
    </row>
    <row r="102" spans="1:12" x14ac:dyDescent="0.25">
      <c r="A102" s="11">
        <v>101</v>
      </c>
      <c r="B102" s="6">
        <v>41696</v>
      </c>
      <c r="C102" s="1" t="s">
        <v>247</v>
      </c>
      <c r="D102" s="2" t="s">
        <v>121</v>
      </c>
      <c r="E102" s="2" t="s">
        <v>250</v>
      </c>
      <c r="F102" s="3">
        <v>146</v>
      </c>
      <c r="G102" s="15">
        <v>1</v>
      </c>
      <c r="H102" s="3" t="str">
        <f>VLOOKUP(D102,'Dati di Supporto'!$B$2:$D$104,3,0)</f>
        <v>TR</v>
      </c>
      <c r="I102" s="15" t="str">
        <f>_xlfn.XLOOKUP(H102,'Dati di Supporto'!$D$2:$D$104,'Dati di Supporto'!$C$2:$C$104)</f>
        <v>Umbria</v>
      </c>
      <c r="J102" s="15" t="str">
        <f>VLOOKUP(I102,'Dati di Supporto'!$G$2:$H$21,2,0)</f>
        <v>CENTRO</v>
      </c>
      <c r="K102" s="15" t="str" cm="1">
        <f t="array" ref="K102">_xlfn.IFS(F102&lt;400,'Dati di Supporto'!$P$2,AND(F102&gt;=400,F102&lt;800),'Dati di Supporto'!$P$3,AND(Vendite!F102&gt;=800,Vendite!F102&lt;1200),'Dati di Supporto'!$P$4,IF(Vendite!F102&gt;=1200,Vendite!F102&lt;1800),'Dati di Supporto'!$P$5,Vendite!F102&gt;=1800,'Dati di Supporto'!$P$6)</f>
        <v>Fascia 1 (inferiore a 400 €)</v>
      </c>
      <c r="L102" s="15" t="str">
        <f>VLOOKUP(G102,'Dati di Supporto'!$O$10:$P$14,2,0)</f>
        <v>Contanti</v>
      </c>
    </row>
    <row r="103" spans="1:12" x14ac:dyDescent="0.25">
      <c r="A103" s="11">
        <v>102</v>
      </c>
      <c r="B103" s="6">
        <v>41641</v>
      </c>
      <c r="C103" s="1" t="s">
        <v>2</v>
      </c>
      <c r="D103" s="2" t="s">
        <v>113</v>
      </c>
      <c r="E103" s="2" t="s">
        <v>252</v>
      </c>
      <c r="F103" s="3">
        <v>1890</v>
      </c>
      <c r="G103" s="15">
        <v>2</v>
      </c>
      <c r="H103" s="3" t="str">
        <f>VLOOKUP(D103,'Dati di Supporto'!$B$2:$D$104,3,0)</f>
        <v>SA</v>
      </c>
      <c r="I103" s="15" t="str">
        <f>_xlfn.XLOOKUP(H103,'Dati di Supporto'!$D$2:$D$104,'Dati di Supporto'!$C$2:$C$104)</f>
        <v>Campania</v>
      </c>
      <c r="J103" s="15" t="str">
        <f>VLOOKUP(I103,'Dati di Supporto'!$G$2:$H$21,2,0)</f>
        <v>SUD</v>
      </c>
      <c r="K103" s="15" t="str" cm="1">
        <f t="array" ref="K103">_xlfn.IFS(F103&lt;400,'Dati di Supporto'!$P$2,AND(F103&gt;=400,F103&lt;800),'Dati di Supporto'!$P$3,AND(Vendite!F103&gt;=800,Vendite!F103&lt;1200),'Dati di Supporto'!$P$4,IF(Vendite!F103&gt;=1200,Vendite!F103&lt;1800),'Dati di Supporto'!$P$5,Vendite!F103&gt;=1800,'Dati di Supporto'!$P$6)</f>
        <v>Fascia 5 (da 1500 € e oltre)</v>
      </c>
      <c r="L103" s="15" t="str">
        <f>VLOOKUP(G103,'Dati di Supporto'!$O$10:$P$14,2,0)</f>
        <v>Bonifico Bancario</v>
      </c>
    </row>
    <row r="104" spans="1:12" x14ac:dyDescent="0.25">
      <c r="A104" s="11">
        <v>103</v>
      </c>
      <c r="B104" s="6">
        <v>41686</v>
      </c>
      <c r="C104" s="1" t="s">
        <v>1</v>
      </c>
      <c r="D104" s="2" t="s">
        <v>108</v>
      </c>
      <c r="E104" s="2" t="s">
        <v>252</v>
      </c>
      <c r="F104" s="3">
        <v>826</v>
      </c>
      <c r="G104" s="15">
        <v>5</v>
      </c>
      <c r="H104" s="3" t="str">
        <f>VLOOKUP(D104,'Dati di Supporto'!$B$2:$D$104,3,0)</f>
        <v>RA</v>
      </c>
      <c r="I104" s="15" t="str">
        <f>_xlfn.XLOOKUP(H104,'Dati di Supporto'!$D$2:$D$104,'Dati di Supporto'!$C$2:$C$104)</f>
        <v>Emilia-Romagna</v>
      </c>
      <c r="J104" s="15" t="str">
        <f>VLOOKUP(I104,'Dati di Supporto'!$G$2:$H$21,2,0)</f>
        <v>NORD</v>
      </c>
      <c r="K104" s="15" t="str" cm="1">
        <f t="array" ref="K104">_xlfn.IFS(F104&lt;400,'Dati di Supporto'!$P$2,AND(F104&gt;=400,F104&lt;800),'Dati di Supporto'!$P$3,AND(Vendite!F104&gt;=800,Vendite!F104&lt;1200),'Dati di Supporto'!$P$4,IF(Vendite!F104&gt;=1200,Vendite!F104&lt;1800),'Dati di Supporto'!$P$5,Vendite!F104&gt;=1800,'Dati di Supporto'!$P$6)</f>
        <v>Fascia 3 (da 800 €  a meno di 1200 €)</v>
      </c>
      <c r="L104" s="15" t="str">
        <f>VLOOKUP(G104,'Dati di Supporto'!$O$10:$P$14,2,0)</f>
        <v>Assegno Bancario</v>
      </c>
    </row>
    <row r="105" spans="1:12" x14ac:dyDescent="0.25">
      <c r="A105" s="11">
        <v>104</v>
      </c>
      <c r="B105" s="6">
        <v>41811</v>
      </c>
      <c r="C105" s="1" t="s">
        <v>8</v>
      </c>
      <c r="D105" s="2" t="s">
        <v>104</v>
      </c>
      <c r="E105" s="2" t="s">
        <v>10</v>
      </c>
      <c r="F105" s="3">
        <v>1693</v>
      </c>
      <c r="G105" s="15">
        <v>1</v>
      </c>
      <c r="H105" s="3" t="str">
        <f>VLOOKUP(D105,'Dati di Supporto'!$B$2:$D$104,3,0)</f>
        <v>PN</v>
      </c>
      <c r="I105" s="15" t="str">
        <f>_xlfn.XLOOKUP(H105,'Dati di Supporto'!$D$2:$D$104,'Dati di Supporto'!$C$2:$C$104)</f>
        <v>Friuli-Venezia Giulia</v>
      </c>
      <c r="J105" s="15" t="str">
        <f>VLOOKUP(I105,'Dati di Supporto'!$G$2:$H$21,2,0)</f>
        <v>NORD</v>
      </c>
      <c r="K105" s="15" t="str" cm="1">
        <f t="array" ref="K105">_xlfn.IFS(F105&lt;400,'Dati di Supporto'!$P$2,AND(F105&gt;=400,F105&lt;800),'Dati di Supporto'!$P$3,AND(Vendite!F105&gt;=800,Vendite!F105&lt;1200),'Dati di Supporto'!$P$4,IF(Vendite!F105&gt;=1200,Vendite!F105&lt;1800),'Dati di Supporto'!$P$5,Vendite!F105&gt;=1800,'Dati di Supporto'!$P$6)</f>
        <v>Fascia 4 (da 1200 €  a meno di 1500 €)</v>
      </c>
      <c r="L105" s="15" t="str">
        <f>VLOOKUP(G105,'Dati di Supporto'!$O$10:$P$14,2,0)</f>
        <v>Contanti</v>
      </c>
    </row>
    <row r="106" spans="1:12" x14ac:dyDescent="0.25">
      <c r="A106" s="11">
        <v>105</v>
      </c>
      <c r="B106" s="6">
        <v>41698</v>
      </c>
      <c r="C106" s="1" t="s">
        <v>3</v>
      </c>
      <c r="D106" s="2" t="s">
        <v>106</v>
      </c>
      <c r="E106" s="2" t="s">
        <v>252</v>
      </c>
      <c r="F106" s="3">
        <v>1710</v>
      </c>
      <c r="G106" s="15">
        <v>2</v>
      </c>
      <c r="H106" s="3" t="str">
        <f>VLOOKUP(D106,'Dati di Supporto'!$B$2:$D$104,3,0)</f>
        <v>PO</v>
      </c>
      <c r="I106" s="15" t="str">
        <f>_xlfn.XLOOKUP(H106,'Dati di Supporto'!$D$2:$D$104,'Dati di Supporto'!$C$2:$C$104)</f>
        <v>Toscana</v>
      </c>
      <c r="J106" s="15" t="str">
        <f>VLOOKUP(I106,'Dati di Supporto'!$G$2:$H$21,2,0)</f>
        <v>CENTRO</v>
      </c>
      <c r="K106" s="15" t="str" cm="1">
        <f t="array" ref="K106">_xlfn.IFS(F106&lt;400,'Dati di Supporto'!$P$2,AND(F106&gt;=400,F106&lt;800),'Dati di Supporto'!$P$3,AND(Vendite!F106&gt;=800,Vendite!F106&lt;1200),'Dati di Supporto'!$P$4,IF(Vendite!F106&gt;=1200,Vendite!F106&lt;1800),'Dati di Supporto'!$P$5,Vendite!F106&gt;=1800,'Dati di Supporto'!$P$6)</f>
        <v>Fascia 4 (da 1200 €  a meno di 1500 €)</v>
      </c>
      <c r="L106" s="15" t="str">
        <f>VLOOKUP(G106,'Dati di Supporto'!$O$10:$P$14,2,0)</f>
        <v>Bonifico Bancario</v>
      </c>
    </row>
    <row r="107" spans="1:12" x14ac:dyDescent="0.25">
      <c r="A107" s="11">
        <v>106</v>
      </c>
      <c r="B107" s="6">
        <v>41651</v>
      </c>
      <c r="C107" s="1" t="s">
        <v>247</v>
      </c>
      <c r="D107" s="2" t="s">
        <v>100</v>
      </c>
      <c r="E107" s="2" t="s">
        <v>250</v>
      </c>
      <c r="F107" s="3">
        <v>1921</v>
      </c>
      <c r="G107" s="15">
        <v>5</v>
      </c>
      <c r="H107" s="3" t="str">
        <f>VLOOKUP(D107,'Dati di Supporto'!$B$2:$D$104,3,0)</f>
        <v>PE</v>
      </c>
      <c r="I107" s="15" t="str">
        <f>_xlfn.XLOOKUP(H107,'Dati di Supporto'!$D$2:$D$104,'Dati di Supporto'!$C$2:$C$104)</f>
        <v>Abruzzo</v>
      </c>
      <c r="J107" s="15" t="str">
        <f>VLOOKUP(I107,'Dati di Supporto'!$G$2:$H$21,2,0)</f>
        <v>CENTRO</v>
      </c>
      <c r="K107" s="15" t="str" cm="1">
        <f t="array" ref="K107">_xlfn.IFS(F107&lt;400,'Dati di Supporto'!$P$2,AND(F107&gt;=400,F107&lt;800),'Dati di Supporto'!$P$3,AND(Vendite!F107&gt;=800,Vendite!F107&lt;1200),'Dati di Supporto'!$P$4,IF(Vendite!F107&gt;=1200,Vendite!F107&lt;1800),'Dati di Supporto'!$P$5,Vendite!F107&gt;=1800,'Dati di Supporto'!$P$6)</f>
        <v>Fascia 5 (da 1500 € e oltre)</v>
      </c>
      <c r="L107" s="15" t="str">
        <f>VLOOKUP(G107,'Dati di Supporto'!$O$10:$P$14,2,0)</f>
        <v>Assegno Bancario</v>
      </c>
    </row>
    <row r="108" spans="1:12" x14ac:dyDescent="0.25">
      <c r="A108" s="11">
        <v>107</v>
      </c>
      <c r="B108" s="6">
        <v>41769</v>
      </c>
      <c r="C108" s="1" t="s">
        <v>247</v>
      </c>
      <c r="D108" s="2" t="s">
        <v>108</v>
      </c>
      <c r="E108" s="2" t="s">
        <v>10</v>
      </c>
      <c r="F108" s="3">
        <v>1427</v>
      </c>
      <c r="G108" s="15">
        <v>4</v>
      </c>
      <c r="H108" s="3" t="str">
        <f>VLOOKUP(D108,'Dati di Supporto'!$B$2:$D$104,3,0)</f>
        <v>RA</v>
      </c>
      <c r="I108" s="15" t="str">
        <f>_xlfn.XLOOKUP(H108,'Dati di Supporto'!$D$2:$D$104,'Dati di Supporto'!$C$2:$C$104)</f>
        <v>Emilia-Romagna</v>
      </c>
      <c r="J108" s="15" t="str">
        <f>VLOOKUP(I108,'Dati di Supporto'!$G$2:$H$21,2,0)</f>
        <v>NORD</v>
      </c>
      <c r="K108" s="15" t="str" cm="1">
        <f t="array" ref="K108">_xlfn.IFS(F108&lt;400,'Dati di Supporto'!$P$2,AND(F108&gt;=400,F108&lt;800),'Dati di Supporto'!$P$3,AND(Vendite!F108&gt;=800,Vendite!F108&lt;1200),'Dati di Supporto'!$P$4,IF(Vendite!F108&gt;=1200,Vendite!F108&lt;1800),'Dati di Supporto'!$P$5,Vendite!F108&gt;=1800,'Dati di Supporto'!$P$6)</f>
        <v>Fascia 4 (da 1200 €  a meno di 1500 €)</v>
      </c>
      <c r="L108" s="15" t="str">
        <f>VLOOKUP(G108,'Dati di Supporto'!$O$10:$P$14,2,0)</f>
        <v>Bollettino postale</v>
      </c>
    </row>
    <row r="109" spans="1:12" x14ac:dyDescent="0.25">
      <c r="A109" s="11">
        <v>108</v>
      </c>
      <c r="B109" s="6">
        <v>41812</v>
      </c>
      <c r="C109" s="1" t="s">
        <v>248</v>
      </c>
      <c r="D109" s="2" t="s">
        <v>135</v>
      </c>
      <c r="E109" s="2" t="s">
        <v>252</v>
      </c>
      <c r="F109" s="3">
        <v>1205</v>
      </c>
      <c r="G109" s="15">
        <v>5</v>
      </c>
      <c r="H109" s="3" t="str">
        <f>VLOOKUP(D109,'Dati di Supporto'!$B$2:$D$104,3,0)</f>
        <v>VT</v>
      </c>
      <c r="I109" s="15" t="str">
        <f>_xlfn.XLOOKUP(H109,'Dati di Supporto'!$D$2:$D$104,'Dati di Supporto'!$C$2:$C$104)</f>
        <v>Lazio</v>
      </c>
      <c r="J109" s="15" t="str">
        <f>VLOOKUP(I109,'Dati di Supporto'!$G$2:$H$21,2,0)</f>
        <v>CENTRO</v>
      </c>
      <c r="K109" s="15" t="str" cm="1">
        <f t="array" ref="K109">_xlfn.IFS(F109&lt;400,'Dati di Supporto'!$P$2,AND(F109&gt;=400,F109&lt;800),'Dati di Supporto'!$P$3,AND(Vendite!F109&gt;=800,Vendite!F109&lt;1200),'Dati di Supporto'!$P$4,IF(Vendite!F109&gt;=1200,Vendite!F109&lt;1800),'Dati di Supporto'!$P$5,Vendite!F109&gt;=1800,'Dati di Supporto'!$P$6)</f>
        <v>Fascia 4 (da 1200 €  a meno di 1500 €)</v>
      </c>
      <c r="L109" s="15" t="str">
        <f>VLOOKUP(G109,'Dati di Supporto'!$O$10:$P$14,2,0)</f>
        <v>Assegno Bancario</v>
      </c>
    </row>
    <row r="110" spans="1:12" x14ac:dyDescent="0.25">
      <c r="A110" s="11">
        <v>109</v>
      </c>
      <c r="B110" s="6">
        <v>41646</v>
      </c>
      <c r="C110" s="1" t="s">
        <v>3</v>
      </c>
      <c r="D110" s="2" t="s">
        <v>106</v>
      </c>
      <c r="E110" s="2" t="s">
        <v>250</v>
      </c>
      <c r="F110" s="3">
        <v>1697</v>
      </c>
      <c r="G110" s="15">
        <v>1</v>
      </c>
      <c r="H110" s="3" t="str">
        <f>VLOOKUP(D110,'Dati di Supporto'!$B$2:$D$104,3,0)</f>
        <v>PO</v>
      </c>
      <c r="I110" s="15" t="str">
        <f>_xlfn.XLOOKUP(H110,'Dati di Supporto'!$D$2:$D$104,'Dati di Supporto'!$C$2:$C$104)</f>
        <v>Toscana</v>
      </c>
      <c r="J110" s="15" t="str">
        <f>VLOOKUP(I110,'Dati di Supporto'!$G$2:$H$21,2,0)</f>
        <v>CENTRO</v>
      </c>
      <c r="K110" s="15" t="str" cm="1">
        <f t="array" ref="K110">_xlfn.IFS(F110&lt;400,'Dati di Supporto'!$P$2,AND(F110&gt;=400,F110&lt;800),'Dati di Supporto'!$P$3,AND(Vendite!F110&gt;=800,Vendite!F110&lt;1200),'Dati di Supporto'!$P$4,IF(Vendite!F110&gt;=1200,Vendite!F110&lt;1800),'Dati di Supporto'!$P$5,Vendite!F110&gt;=1800,'Dati di Supporto'!$P$6)</f>
        <v>Fascia 4 (da 1200 €  a meno di 1500 €)</v>
      </c>
      <c r="L110" s="15" t="str">
        <f>VLOOKUP(G110,'Dati di Supporto'!$O$10:$P$14,2,0)</f>
        <v>Contanti</v>
      </c>
    </row>
    <row r="111" spans="1:12" x14ac:dyDescent="0.25">
      <c r="A111" s="11">
        <v>110</v>
      </c>
      <c r="B111" s="6">
        <v>41807</v>
      </c>
      <c r="C111" s="1" t="s">
        <v>1</v>
      </c>
      <c r="D111" s="2" t="s">
        <v>132</v>
      </c>
      <c r="E111" s="2" t="s">
        <v>11</v>
      </c>
      <c r="F111" s="3">
        <v>1576</v>
      </c>
      <c r="G111" s="15">
        <v>5</v>
      </c>
      <c r="H111" s="3" t="str">
        <f>VLOOKUP(D111,'Dati di Supporto'!$B$2:$D$104,3,0)</f>
        <v>VR</v>
      </c>
      <c r="I111" s="15" t="str">
        <f>_xlfn.XLOOKUP(H111,'Dati di Supporto'!$D$2:$D$104,'Dati di Supporto'!$C$2:$C$104)</f>
        <v>Veneto</v>
      </c>
      <c r="J111" s="15" t="str">
        <f>VLOOKUP(I111,'Dati di Supporto'!$G$2:$H$21,2,0)</f>
        <v>NORD</v>
      </c>
      <c r="K111" s="15" t="str" cm="1">
        <f t="array" ref="K111">_xlfn.IFS(F111&lt;400,'Dati di Supporto'!$P$2,AND(F111&gt;=400,F111&lt;800),'Dati di Supporto'!$P$3,AND(Vendite!F111&gt;=800,Vendite!F111&lt;1200),'Dati di Supporto'!$P$4,IF(Vendite!F111&gt;=1200,Vendite!F111&lt;1800),'Dati di Supporto'!$P$5,Vendite!F111&gt;=1800,'Dati di Supporto'!$P$6)</f>
        <v>Fascia 4 (da 1200 €  a meno di 1500 €)</v>
      </c>
      <c r="L111" s="15" t="str">
        <f>VLOOKUP(G111,'Dati di Supporto'!$O$10:$P$14,2,0)</f>
        <v>Assegno Bancario</v>
      </c>
    </row>
    <row r="112" spans="1:12" x14ac:dyDescent="0.25">
      <c r="A112" s="11">
        <v>111</v>
      </c>
      <c r="B112" s="6">
        <v>41699</v>
      </c>
      <c r="C112" s="1" t="s">
        <v>248</v>
      </c>
      <c r="D112" s="2" t="s">
        <v>110</v>
      </c>
      <c r="E112" s="2" t="s">
        <v>251</v>
      </c>
      <c r="F112" s="3">
        <v>1520</v>
      </c>
      <c r="G112" s="15">
        <v>5</v>
      </c>
      <c r="H112" s="3" t="str">
        <f>VLOOKUP(D112,'Dati di Supporto'!$B$2:$D$104,3,0)</f>
        <v>RN</v>
      </c>
      <c r="I112" s="15" t="str">
        <f>_xlfn.XLOOKUP(H112,'Dati di Supporto'!$D$2:$D$104,'Dati di Supporto'!$C$2:$C$104)</f>
        <v>Emilia-Romagna</v>
      </c>
      <c r="J112" s="15" t="str">
        <f>VLOOKUP(I112,'Dati di Supporto'!$G$2:$H$21,2,0)</f>
        <v>NORD</v>
      </c>
      <c r="K112" s="15" t="str" cm="1">
        <f t="array" ref="K112">_xlfn.IFS(F112&lt;400,'Dati di Supporto'!$P$2,AND(F112&gt;=400,F112&lt;800),'Dati di Supporto'!$P$3,AND(Vendite!F112&gt;=800,Vendite!F112&lt;1200),'Dati di Supporto'!$P$4,IF(Vendite!F112&gt;=1200,Vendite!F112&lt;1800),'Dati di Supporto'!$P$5,Vendite!F112&gt;=1800,'Dati di Supporto'!$P$6)</f>
        <v>Fascia 4 (da 1200 €  a meno di 1500 €)</v>
      </c>
      <c r="L112" s="15" t="str">
        <f>VLOOKUP(G112,'Dati di Supporto'!$O$10:$P$14,2,0)</f>
        <v>Assegno Bancario</v>
      </c>
    </row>
    <row r="113" spans="1:12" x14ac:dyDescent="0.25">
      <c r="A113" s="11">
        <v>112</v>
      </c>
      <c r="B113" s="6">
        <v>41680</v>
      </c>
      <c r="C113" s="1" t="s">
        <v>247</v>
      </c>
      <c r="D113" s="2" t="s">
        <v>121</v>
      </c>
      <c r="E113" s="2" t="s">
        <v>251</v>
      </c>
      <c r="F113" s="3">
        <v>115</v>
      </c>
      <c r="G113" s="15">
        <v>1</v>
      </c>
      <c r="H113" s="3" t="str">
        <f>VLOOKUP(D113,'Dati di Supporto'!$B$2:$D$104,3,0)</f>
        <v>TR</v>
      </c>
      <c r="I113" s="15" t="str">
        <f>_xlfn.XLOOKUP(H113,'Dati di Supporto'!$D$2:$D$104,'Dati di Supporto'!$C$2:$C$104)</f>
        <v>Umbria</v>
      </c>
      <c r="J113" s="15" t="str">
        <f>VLOOKUP(I113,'Dati di Supporto'!$G$2:$H$21,2,0)</f>
        <v>CENTRO</v>
      </c>
      <c r="K113" s="15" t="str" cm="1">
        <f t="array" ref="K113">_xlfn.IFS(F113&lt;400,'Dati di Supporto'!$P$2,AND(F113&gt;=400,F113&lt;800),'Dati di Supporto'!$P$3,AND(Vendite!F113&gt;=800,Vendite!F113&lt;1200),'Dati di Supporto'!$P$4,IF(Vendite!F113&gt;=1200,Vendite!F113&lt;1800),'Dati di Supporto'!$P$5,Vendite!F113&gt;=1800,'Dati di Supporto'!$P$6)</f>
        <v>Fascia 1 (inferiore a 400 €)</v>
      </c>
      <c r="L113" s="15" t="str">
        <f>VLOOKUP(G113,'Dati di Supporto'!$O$10:$P$14,2,0)</f>
        <v>Contanti</v>
      </c>
    </row>
    <row r="114" spans="1:12" x14ac:dyDescent="0.25">
      <c r="A114" s="11">
        <v>113</v>
      </c>
      <c r="B114" s="6">
        <v>41818</v>
      </c>
      <c r="C114" s="1" t="s">
        <v>8</v>
      </c>
      <c r="D114" s="2" t="s">
        <v>123</v>
      </c>
      <c r="E114" s="2" t="s">
        <v>11</v>
      </c>
      <c r="F114" s="3">
        <v>898</v>
      </c>
      <c r="G114" s="15">
        <v>2</v>
      </c>
      <c r="H114" s="3" t="str">
        <f>VLOOKUP(D114,'Dati di Supporto'!$B$2:$D$104,3,0)</f>
        <v>TP</v>
      </c>
      <c r="I114" s="15" t="str">
        <f>_xlfn.XLOOKUP(H114,'Dati di Supporto'!$D$2:$D$104,'Dati di Supporto'!$C$2:$C$104)</f>
        <v>Sicilia</v>
      </c>
      <c r="J114" s="15" t="str">
        <f>VLOOKUP(I114,'Dati di Supporto'!$G$2:$H$21,2,0)</f>
        <v>ISOLE</v>
      </c>
      <c r="K114" s="15" t="str" cm="1">
        <f t="array" ref="K114">_xlfn.IFS(F114&lt;400,'Dati di Supporto'!$P$2,AND(F114&gt;=400,F114&lt;800),'Dati di Supporto'!$P$3,AND(Vendite!F114&gt;=800,Vendite!F114&lt;1200),'Dati di Supporto'!$P$4,IF(Vendite!F114&gt;=1200,Vendite!F114&lt;1800),'Dati di Supporto'!$P$5,Vendite!F114&gt;=1800,'Dati di Supporto'!$P$6)</f>
        <v>Fascia 3 (da 800 €  a meno di 1200 €)</v>
      </c>
      <c r="L114" s="15" t="str">
        <f>VLOOKUP(G114,'Dati di Supporto'!$O$10:$P$14,2,0)</f>
        <v>Bonifico Bancario</v>
      </c>
    </row>
    <row r="115" spans="1:12" x14ac:dyDescent="0.25">
      <c r="A115" s="11">
        <v>114</v>
      </c>
      <c r="B115" s="6">
        <v>41766</v>
      </c>
      <c r="C115" s="1" t="s">
        <v>247</v>
      </c>
      <c r="D115" s="2" t="s">
        <v>121</v>
      </c>
      <c r="E115" s="2" t="s">
        <v>11</v>
      </c>
      <c r="F115" s="3">
        <v>1505</v>
      </c>
      <c r="G115" s="15">
        <v>2</v>
      </c>
      <c r="H115" s="3" t="str">
        <f>VLOOKUP(D115,'Dati di Supporto'!$B$2:$D$104,3,0)</f>
        <v>TR</v>
      </c>
      <c r="I115" s="15" t="str">
        <f>_xlfn.XLOOKUP(H115,'Dati di Supporto'!$D$2:$D$104,'Dati di Supporto'!$C$2:$C$104)</f>
        <v>Umbria</v>
      </c>
      <c r="J115" s="15" t="str">
        <f>VLOOKUP(I115,'Dati di Supporto'!$G$2:$H$21,2,0)</f>
        <v>CENTRO</v>
      </c>
      <c r="K115" s="15" t="str" cm="1">
        <f t="array" ref="K115">_xlfn.IFS(F115&lt;400,'Dati di Supporto'!$P$2,AND(F115&gt;=400,F115&lt;800),'Dati di Supporto'!$P$3,AND(Vendite!F115&gt;=800,Vendite!F115&lt;1200),'Dati di Supporto'!$P$4,IF(Vendite!F115&gt;=1200,Vendite!F115&lt;1800),'Dati di Supporto'!$P$5,Vendite!F115&gt;=1800,'Dati di Supporto'!$P$6)</f>
        <v>Fascia 4 (da 1200 €  a meno di 1500 €)</v>
      </c>
      <c r="L115" s="15" t="str">
        <f>VLOOKUP(G115,'Dati di Supporto'!$O$10:$P$14,2,0)</f>
        <v>Bonifico Bancario</v>
      </c>
    </row>
    <row r="116" spans="1:12" x14ac:dyDescent="0.25">
      <c r="A116" s="11">
        <v>115</v>
      </c>
      <c r="B116" s="6">
        <v>41650</v>
      </c>
      <c r="C116" s="1" t="s">
        <v>248</v>
      </c>
      <c r="D116" s="2" t="s">
        <v>126</v>
      </c>
      <c r="E116" s="2" t="s">
        <v>251</v>
      </c>
      <c r="F116" s="3">
        <v>977</v>
      </c>
      <c r="G116" s="15">
        <v>5</v>
      </c>
      <c r="H116" s="3" t="str">
        <f>VLOOKUP(D116,'Dati di Supporto'!$B$2:$D$104,3,0)</f>
        <v>TS</v>
      </c>
      <c r="I116" s="15" t="str">
        <f>_xlfn.XLOOKUP(H116,'Dati di Supporto'!$D$2:$D$104,'Dati di Supporto'!$C$2:$C$104)</f>
        <v>Friuli-Venezia Giulia</v>
      </c>
      <c r="J116" s="15" t="str">
        <f>VLOOKUP(I116,'Dati di Supporto'!$G$2:$H$21,2,0)</f>
        <v>NORD</v>
      </c>
      <c r="K116" s="15" t="str" cm="1">
        <f t="array" ref="K116">_xlfn.IFS(F116&lt;400,'Dati di Supporto'!$P$2,AND(F116&gt;=400,F116&lt;800),'Dati di Supporto'!$P$3,AND(Vendite!F116&gt;=800,Vendite!F116&lt;1200),'Dati di Supporto'!$P$4,IF(Vendite!F116&gt;=1200,Vendite!F116&lt;1800),'Dati di Supporto'!$P$5,Vendite!F116&gt;=1800,'Dati di Supporto'!$P$6)</f>
        <v>Fascia 3 (da 800 €  a meno di 1200 €)</v>
      </c>
      <c r="L116" s="15" t="str">
        <f>VLOOKUP(G116,'Dati di Supporto'!$O$10:$P$14,2,0)</f>
        <v>Assegno Bancario</v>
      </c>
    </row>
    <row r="117" spans="1:12" x14ac:dyDescent="0.25">
      <c r="A117" s="11">
        <v>116</v>
      </c>
      <c r="B117" s="6">
        <v>41726</v>
      </c>
      <c r="C117" s="1" t="s">
        <v>3</v>
      </c>
      <c r="D117" s="2" t="s">
        <v>109</v>
      </c>
      <c r="E117" s="2" t="s">
        <v>251</v>
      </c>
      <c r="F117" s="3">
        <v>724</v>
      </c>
      <c r="G117" s="15">
        <v>1</v>
      </c>
      <c r="H117" s="3" t="str">
        <f>VLOOKUP(D117,'Dati di Supporto'!$B$2:$D$104,3,0)</f>
        <v>RI</v>
      </c>
      <c r="I117" s="15" t="str">
        <f>_xlfn.XLOOKUP(H117,'Dati di Supporto'!$D$2:$D$104,'Dati di Supporto'!$C$2:$C$104)</f>
        <v>Lazio</v>
      </c>
      <c r="J117" s="15" t="str">
        <f>VLOOKUP(I117,'Dati di Supporto'!$G$2:$H$21,2,0)</f>
        <v>CENTRO</v>
      </c>
      <c r="K117" s="15" t="str" cm="1">
        <f t="array" ref="K117">_xlfn.IFS(F117&lt;400,'Dati di Supporto'!$P$2,AND(F117&gt;=400,F117&lt;800),'Dati di Supporto'!$P$3,AND(Vendite!F117&gt;=800,Vendite!F117&lt;1200),'Dati di Supporto'!$P$4,IF(Vendite!F117&gt;=1200,Vendite!F117&lt;1800),'Dati di Supporto'!$P$5,Vendite!F117&gt;=1800,'Dati di Supporto'!$P$6)</f>
        <v>Fascia 2 (da 400 €  a meno di 800 €)</v>
      </c>
      <c r="L117" s="15" t="str">
        <f>VLOOKUP(G117,'Dati di Supporto'!$O$10:$P$14,2,0)</f>
        <v>Contanti</v>
      </c>
    </row>
    <row r="118" spans="1:12" x14ac:dyDescent="0.25">
      <c r="A118" s="11">
        <v>117</v>
      </c>
      <c r="B118" s="6">
        <v>41738</v>
      </c>
      <c r="C118" s="1" t="s">
        <v>8</v>
      </c>
      <c r="D118" s="2" t="s">
        <v>103</v>
      </c>
      <c r="E118" s="2" t="s">
        <v>10</v>
      </c>
      <c r="F118" s="3">
        <v>760</v>
      </c>
      <c r="G118" s="15">
        <v>5</v>
      </c>
      <c r="H118" s="3" t="str">
        <f>VLOOKUP(D118,'Dati di Supporto'!$B$2:$D$104,3,0)</f>
        <v>PT</v>
      </c>
      <c r="I118" s="15" t="str">
        <f>_xlfn.XLOOKUP(H118,'Dati di Supporto'!$D$2:$D$104,'Dati di Supporto'!$C$2:$C$104)</f>
        <v>Toscana</v>
      </c>
      <c r="J118" s="15" t="str">
        <f>VLOOKUP(I118,'Dati di Supporto'!$G$2:$H$21,2,0)</f>
        <v>CENTRO</v>
      </c>
      <c r="K118" s="15" t="str" cm="1">
        <f t="array" ref="K118">_xlfn.IFS(F118&lt;400,'Dati di Supporto'!$P$2,AND(F118&gt;=400,F118&lt;800),'Dati di Supporto'!$P$3,AND(Vendite!F118&gt;=800,Vendite!F118&lt;1200),'Dati di Supporto'!$P$4,IF(Vendite!F118&gt;=1200,Vendite!F118&lt;1800),'Dati di Supporto'!$P$5,Vendite!F118&gt;=1800,'Dati di Supporto'!$P$6)</f>
        <v>Fascia 2 (da 400 €  a meno di 800 €)</v>
      </c>
      <c r="L118" s="15" t="str">
        <f>VLOOKUP(G118,'Dati di Supporto'!$O$10:$P$14,2,0)</f>
        <v>Assegno Bancario</v>
      </c>
    </row>
    <row r="119" spans="1:12" x14ac:dyDescent="0.25">
      <c r="A119" s="11">
        <v>118</v>
      </c>
      <c r="B119" s="6">
        <v>41793</v>
      </c>
      <c r="C119" s="1" t="s">
        <v>3</v>
      </c>
      <c r="D119" s="2" t="s">
        <v>97</v>
      </c>
      <c r="E119" s="2" t="s">
        <v>250</v>
      </c>
      <c r="F119" s="3">
        <v>403</v>
      </c>
      <c r="G119" s="15">
        <v>4</v>
      </c>
      <c r="H119" s="3" t="str">
        <f>VLOOKUP(D119,'Dati di Supporto'!$B$2:$D$104,3,0)</f>
        <v>PV</v>
      </c>
      <c r="I119" s="15" t="str">
        <f>_xlfn.XLOOKUP(H119,'Dati di Supporto'!$D$2:$D$104,'Dati di Supporto'!$C$2:$C$104)</f>
        <v>Lombardia</v>
      </c>
      <c r="J119" s="15" t="str">
        <f>VLOOKUP(I119,'Dati di Supporto'!$G$2:$H$21,2,0)</f>
        <v>NORD</v>
      </c>
      <c r="K119" s="15" t="str" cm="1">
        <f t="array" ref="K119">_xlfn.IFS(F119&lt;400,'Dati di Supporto'!$P$2,AND(F119&gt;=400,F119&lt;800),'Dati di Supporto'!$P$3,AND(Vendite!F119&gt;=800,Vendite!F119&lt;1200),'Dati di Supporto'!$P$4,IF(Vendite!F119&gt;=1200,Vendite!F119&lt;1800),'Dati di Supporto'!$P$5,Vendite!F119&gt;=1800,'Dati di Supporto'!$P$6)</f>
        <v>Fascia 2 (da 400 €  a meno di 800 €)</v>
      </c>
      <c r="L119" s="15" t="str">
        <f>VLOOKUP(G119,'Dati di Supporto'!$O$10:$P$14,2,0)</f>
        <v>Bollettino postale</v>
      </c>
    </row>
    <row r="120" spans="1:12" x14ac:dyDescent="0.25">
      <c r="A120" s="11">
        <v>119</v>
      </c>
      <c r="B120" s="6">
        <v>41653</v>
      </c>
      <c r="C120" s="1" t="s">
        <v>8</v>
      </c>
      <c r="D120" s="2" t="s">
        <v>113</v>
      </c>
      <c r="E120" s="2" t="s">
        <v>251</v>
      </c>
      <c r="F120" s="3">
        <v>805</v>
      </c>
      <c r="G120" s="15">
        <v>1</v>
      </c>
      <c r="H120" s="3" t="str">
        <f>VLOOKUP(D120,'Dati di Supporto'!$B$2:$D$104,3,0)</f>
        <v>SA</v>
      </c>
      <c r="I120" s="15" t="str">
        <f>_xlfn.XLOOKUP(H120,'Dati di Supporto'!$D$2:$D$104,'Dati di Supporto'!$C$2:$C$104)</f>
        <v>Campania</v>
      </c>
      <c r="J120" s="15" t="str">
        <f>VLOOKUP(I120,'Dati di Supporto'!$G$2:$H$21,2,0)</f>
        <v>SUD</v>
      </c>
      <c r="K120" s="15" t="str" cm="1">
        <f t="array" ref="K120">_xlfn.IFS(F120&lt;400,'Dati di Supporto'!$P$2,AND(F120&gt;=400,F120&lt;800),'Dati di Supporto'!$P$3,AND(Vendite!F120&gt;=800,Vendite!F120&lt;1200),'Dati di Supporto'!$P$4,IF(Vendite!F120&gt;=1200,Vendite!F120&lt;1800),'Dati di Supporto'!$P$5,Vendite!F120&gt;=1800,'Dati di Supporto'!$P$6)</f>
        <v>Fascia 3 (da 800 €  a meno di 1200 €)</v>
      </c>
      <c r="L120" s="15" t="str">
        <f>VLOOKUP(G120,'Dati di Supporto'!$O$10:$P$14,2,0)</f>
        <v>Contanti</v>
      </c>
    </row>
    <row r="121" spans="1:12" x14ac:dyDescent="0.25">
      <c r="A121" s="11">
        <v>120</v>
      </c>
      <c r="B121" s="6">
        <v>41792</v>
      </c>
      <c r="C121" s="1" t="s">
        <v>8</v>
      </c>
      <c r="D121" s="2" t="s">
        <v>116</v>
      </c>
      <c r="E121" s="2" t="s">
        <v>250</v>
      </c>
      <c r="F121" s="3">
        <v>1908</v>
      </c>
      <c r="G121" s="15">
        <v>5</v>
      </c>
      <c r="H121" s="3" t="str">
        <f>VLOOKUP(D121,'Dati di Supporto'!$B$2:$D$104,3,0)</f>
        <v>SI</v>
      </c>
      <c r="I121" s="15" t="str">
        <f>_xlfn.XLOOKUP(H121,'Dati di Supporto'!$D$2:$D$104,'Dati di Supporto'!$C$2:$C$104)</f>
        <v>Toscana</v>
      </c>
      <c r="J121" s="15" t="str">
        <f>VLOOKUP(I121,'Dati di Supporto'!$G$2:$H$21,2,0)</f>
        <v>CENTRO</v>
      </c>
      <c r="K121" s="15" t="str" cm="1">
        <f t="array" ref="K121">_xlfn.IFS(F121&lt;400,'Dati di Supporto'!$P$2,AND(F121&gt;=400,F121&lt;800),'Dati di Supporto'!$P$3,AND(Vendite!F121&gt;=800,Vendite!F121&lt;1200),'Dati di Supporto'!$P$4,IF(Vendite!F121&gt;=1200,Vendite!F121&lt;1800),'Dati di Supporto'!$P$5,Vendite!F121&gt;=1800,'Dati di Supporto'!$P$6)</f>
        <v>Fascia 5 (da 1500 € e oltre)</v>
      </c>
      <c r="L121" s="15" t="str">
        <f>VLOOKUP(G121,'Dati di Supporto'!$O$10:$P$14,2,0)</f>
        <v>Assegno Bancario</v>
      </c>
    </row>
    <row r="122" spans="1:12" x14ac:dyDescent="0.25">
      <c r="A122" s="11">
        <v>121</v>
      </c>
      <c r="B122" s="6">
        <v>41713</v>
      </c>
      <c r="C122" s="1" t="s">
        <v>2</v>
      </c>
      <c r="D122" s="2" t="s">
        <v>113</v>
      </c>
      <c r="E122" s="2" t="s">
        <v>252</v>
      </c>
      <c r="F122" s="3">
        <v>913</v>
      </c>
      <c r="G122" s="15">
        <v>3</v>
      </c>
      <c r="H122" s="3" t="str">
        <f>VLOOKUP(D122,'Dati di Supporto'!$B$2:$D$104,3,0)</f>
        <v>SA</v>
      </c>
      <c r="I122" s="15" t="str">
        <f>_xlfn.XLOOKUP(H122,'Dati di Supporto'!$D$2:$D$104,'Dati di Supporto'!$C$2:$C$104)</f>
        <v>Campania</v>
      </c>
      <c r="J122" s="15" t="str">
        <f>VLOOKUP(I122,'Dati di Supporto'!$G$2:$H$21,2,0)</f>
        <v>SUD</v>
      </c>
      <c r="K122" s="15" t="str" cm="1">
        <f t="array" ref="K122">_xlfn.IFS(F122&lt;400,'Dati di Supporto'!$P$2,AND(F122&gt;=400,F122&lt;800),'Dati di Supporto'!$P$3,AND(Vendite!F122&gt;=800,Vendite!F122&lt;1200),'Dati di Supporto'!$P$4,IF(Vendite!F122&gt;=1200,Vendite!F122&lt;1800),'Dati di Supporto'!$P$5,Vendite!F122&gt;=1800,'Dati di Supporto'!$P$6)</f>
        <v>Fascia 3 (da 800 €  a meno di 1200 €)</v>
      </c>
      <c r="L122" s="15" t="str">
        <f>VLOOKUP(G122,'Dati di Supporto'!$O$10:$P$14,2,0)</f>
        <v>Carta di credito</v>
      </c>
    </row>
    <row r="123" spans="1:12" x14ac:dyDescent="0.25">
      <c r="A123" s="11">
        <v>122</v>
      </c>
      <c r="B123" s="6">
        <v>41731</v>
      </c>
      <c r="C123" s="1" t="s">
        <v>247</v>
      </c>
      <c r="D123" s="2" t="s">
        <v>131</v>
      </c>
      <c r="E123" s="2" t="s">
        <v>251</v>
      </c>
      <c r="F123" s="3">
        <v>1977</v>
      </c>
      <c r="G123" s="15">
        <v>2</v>
      </c>
      <c r="H123" s="3" t="str">
        <f>VLOOKUP(D123,'Dati di Supporto'!$B$2:$D$104,3,0)</f>
        <v>VC</v>
      </c>
      <c r="I123" s="15" t="str">
        <f>_xlfn.XLOOKUP(H123,'Dati di Supporto'!$D$2:$D$104,'Dati di Supporto'!$C$2:$C$104)</f>
        <v>Piemonte</v>
      </c>
      <c r="J123" s="15" t="str">
        <f>VLOOKUP(I123,'Dati di Supporto'!$G$2:$H$21,2,0)</f>
        <v>NORD</v>
      </c>
      <c r="K123" s="15" t="str" cm="1">
        <f t="array" ref="K123">_xlfn.IFS(F123&lt;400,'Dati di Supporto'!$P$2,AND(F123&gt;=400,F123&lt;800),'Dati di Supporto'!$P$3,AND(Vendite!F123&gt;=800,Vendite!F123&lt;1200),'Dati di Supporto'!$P$4,IF(Vendite!F123&gt;=1200,Vendite!F123&lt;1800),'Dati di Supporto'!$P$5,Vendite!F123&gt;=1800,'Dati di Supporto'!$P$6)</f>
        <v>Fascia 5 (da 1500 € e oltre)</v>
      </c>
      <c r="L123" s="15" t="str">
        <f>VLOOKUP(G123,'Dati di Supporto'!$O$10:$P$14,2,0)</f>
        <v>Bonifico Bancario</v>
      </c>
    </row>
    <row r="124" spans="1:12" x14ac:dyDescent="0.25">
      <c r="A124" s="11">
        <v>123</v>
      </c>
      <c r="B124" s="6">
        <v>41755</v>
      </c>
      <c r="C124" s="1" t="s">
        <v>1</v>
      </c>
      <c r="D124" s="2" t="s">
        <v>110</v>
      </c>
      <c r="E124" s="2" t="s">
        <v>10</v>
      </c>
      <c r="F124" s="3">
        <v>1018</v>
      </c>
      <c r="G124" s="15">
        <v>2</v>
      </c>
      <c r="H124" s="3" t="str">
        <f>VLOOKUP(D124,'Dati di Supporto'!$B$2:$D$104,3,0)</f>
        <v>RN</v>
      </c>
      <c r="I124" s="15" t="str">
        <f>_xlfn.XLOOKUP(H124,'Dati di Supporto'!$D$2:$D$104,'Dati di Supporto'!$C$2:$C$104)</f>
        <v>Emilia-Romagna</v>
      </c>
      <c r="J124" s="15" t="str">
        <f>VLOOKUP(I124,'Dati di Supporto'!$G$2:$H$21,2,0)</f>
        <v>NORD</v>
      </c>
      <c r="K124" s="15" t="str" cm="1">
        <f t="array" ref="K124">_xlfn.IFS(F124&lt;400,'Dati di Supporto'!$P$2,AND(F124&gt;=400,F124&lt;800),'Dati di Supporto'!$P$3,AND(Vendite!F124&gt;=800,Vendite!F124&lt;1200),'Dati di Supporto'!$P$4,IF(Vendite!F124&gt;=1200,Vendite!F124&lt;1800),'Dati di Supporto'!$P$5,Vendite!F124&gt;=1800,'Dati di Supporto'!$P$6)</f>
        <v>Fascia 3 (da 800 €  a meno di 1200 €)</v>
      </c>
      <c r="L124" s="15" t="str">
        <f>VLOOKUP(G124,'Dati di Supporto'!$O$10:$P$14,2,0)</f>
        <v>Bonifico Bancario</v>
      </c>
    </row>
    <row r="125" spans="1:12" x14ac:dyDescent="0.25">
      <c r="A125" s="11">
        <v>124</v>
      </c>
      <c r="B125" s="6">
        <v>41698</v>
      </c>
      <c r="C125" s="1" t="s">
        <v>248</v>
      </c>
      <c r="D125" s="2" t="s">
        <v>129</v>
      </c>
      <c r="E125" s="2" t="s">
        <v>251</v>
      </c>
      <c r="F125" s="3">
        <v>1658</v>
      </c>
      <c r="G125" s="15">
        <v>2</v>
      </c>
      <c r="H125" s="3" t="str">
        <f>VLOOKUP(D125,'Dati di Supporto'!$B$2:$D$104,3,0)</f>
        <v>VE</v>
      </c>
      <c r="I125" s="15" t="str">
        <f>_xlfn.XLOOKUP(H125,'Dati di Supporto'!$D$2:$D$104,'Dati di Supporto'!$C$2:$C$104)</f>
        <v>Veneto</v>
      </c>
      <c r="J125" s="15" t="str">
        <f>VLOOKUP(I125,'Dati di Supporto'!$G$2:$H$21,2,0)</f>
        <v>NORD</v>
      </c>
      <c r="K125" s="15" t="str" cm="1">
        <f t="array" ref="K125">_xlfn.IFS(F125&lt;400,'Dati di Supporto'!$P$2,AND(F125&gt;=400,F125&lt;800),'Dati di Supporto'!$P$3,AND(Vendite!F125&gt;=800,Vendite!F125&lt;1200),'Dati di Supporto'!$P$4,IF(Vendite!F125&gt;=1200,Vendite!F125&lt;1800),'Dati di Supporto'!$P$5,Vendite!F125&gt;=1800,'Dati di Supporto'!$P$6)</f>
        <v>Fascia 4 (da 1200 €  a meno di 1500 €)</v>
      </c>
      <c r="L125" s="15" t="str">
        <f>VLOOKUP(G125,'Dati di Supporto'!$O$10:$P$14,2,0)</f>
        <v>Bonifico Bancario</v>
      </c>
    </row>
    <row r="126" spans="1:12" x14ac:dyDescent="0.25">
      <c r="A126" s="11">
        <v>125</v>
      </c>
      <c r="B126" s="6">
        <v>41778</v>
      </c>
      <c r="C126" s="1" t="s">
        <v>247</v>
      </c>
      <c r="D126" s="2" t="s">
        <v>106</v>
      </c>
      <c r="E126" s="2" t="s">
        <v>250</v>
      </c>
      <c r="F126" s="3">
        <v>833</v>
      </c>
      <c r="G126" s="15">
        <v>5</v>
      </c>
      <c r="H126" s="3" t="str">
        <f>VLOOKUP(D126,'Dati di Supporto'!$B$2:$D$104,3,0)</f>
        <v>PO</v>
      </c>
      <c r="I126" s="15" t="str">
        <f>_xlfn.XLOOKUP(H126,'Dati di Supporto'!$D$2:$D$104,'Dati di Supporto'!$C$2:$C$104)</f>
        <v>Toscana</v>
      </c>
      <c r="J126" s="15" t="str">
        <f>VLOOKUP(I126,'Dati di Supporto'!$G$2:$H$21,2,0)</f>
        <v>CENTRO</v>
      </c>
      <c r="K126" s="15" t="str" cm="1">
        <f t="array" ref="K126">_xlfn.IFS(F126&lt;400,'Dati di Supporto'!$P$2,AND(F126&gt;=400,F126&lt;800),'Dati di Supporto'!$P$3,AND(Vendite!F126&gt;=800,Vendite!F126&lt;1200),'Dati di Supporto'!$P$4,IF(Vendite!F126&gt;=1200,Vendite!F126&lt;1800),'Dati di Supporto'!$P$5,Vendite!F126&gt;=1800,'Dati di Supporto'!$P$6)</f>
        <v>Fascia 3 (da 800 €  a meno di 1200 €)</v>
      </c>
      <c r="L126" s="15" t="str">
        <f>VLOOKUP(G126,'Dati di Supporto'!$O$10:$P$14,2,0)</f>
        <v>Assegno Bancario</v>
      </c>
    </row>
    <row r="127" spans="1:12" x14ac:dyDescent="0.25">
      <c r="A127" s="11">
        <v>126</v>
      </c>
      <c r="B127" s="6">
        <v>41678</v>
      </c>
      <c r="C127" s="1" t="s">
        <v>247</v>
      </c>
      <c r="D127" s="2" t="s">
        <v>134</v>
      </c>
      <c r="E127" s="2" t="s">
        <v>252</v>
      </c>
      <c r="F127" s="3">
        <v>718</v>
      </c>
      <c r="G127" s="15">
        <v>5</v>
      </c>
      <c r="H127" s="3" t="str">
        <f>VLOOKUP(D127,'Dati di Supporto'!$B$2:$D$104,3,0)</f>
        <v>VI</v>
      </c>
      <c r="I127" s="15" t="str">
        <f>_xlfn.XLOOKUP(H127,'Dati di Supporto'!$D$2:$D$104,'Dati di Supporto'!$C$2:$C$104)</f>
        <v>Veneto</v>
      </c>
      <c r="J127" s="15" t="str">
        <f>VLOOKUP(I127,'Dati di Supporto'!$G$2:$H$21,2,0)</f>
        <v>NORD</v>
      </c>
      <c r="K127" s="15" t="str" cm="1">
        <f t="array" ref="K127">_xlfn.IFS(F127&lt;400,'Dati di Supporto'!$P$2,AND(F127&gt;=400,F127&lt;800),'Dati di Supporto'!$P$3,AND(Vendite!F127&gt;=800,Vendite!F127&lt;1200),'Dati di Supporto'!$P$4,IF(Vendite!F127&gt;=1200,Vendite!F127&lt;1800),'Dati di Supporto'!$P$5,Vendite!F127&gt;=1800,'Dati di Supporto'!$P$6)</f>
        <v>Fascia 2 (da 400 €  a meno di 800 €)</v>
      </c>
      <c r="L127" s="15" t="str">
        <f>VLOOKUP(G127,'Dati di Supporto'!$O$10:$P$14,2,0)</f>
        <v>Assegno Bancario</v>
      </c>
    </row>
    <row r="128" spans="1:12" x14ac:dyDescent="0.25">
      <c r="A128" s="11">
        <v>127</v>
      </c>
      <c r="B128" s="6">
        <v>41794</v>
      </c>
      <c r="C128" s="1" t="s">
        <v>247</v>
      </c>
      <c r="D128" s="2" t="s">
        <v>130</v>
      </c>
      <c r="E128" s="2" t="s">
        <v>252</v>
      </c>
      <c r="F128" s="3">
        <v>515</v>
      </c>
      <c r="G128" s="15">
        <v>3</v>
      </c>
      <c r="H128" s="3" t="str">
        <f>VLOOKUP(D128,'Dati di Supporto'!$B$2:$D$104,3,0)</f>
        <v>VB</v>
      </c>
      <c r="I128" s="15" t="str">
        <f>_xlfn.XLOOKUP(H128,'Dati di Supporto'!$D$2:$D$104,'Dati di Supporto'!$C$2:$C$104)</f>
        <v>Piemonte</v>
      </c>
      <c r="J128" s="15" t="str">
        <f>VLOOKUP(I128,'Dati di Supporto'!$G$2:$H$21,2,0)</f>
        <v>NORD</v>
      </c>
      <c r="K128" s="15" t="str" cm="1">
        <f t="array" ref="K128">_xlfn.IFS(F128&lt;400,'Dati di Supporto'!$P$2,AND(F128&gt;=400,F128&lt;800),'Dati di Supporto'!$P$3,AND(Vendite!F128&gt;=800,Vendite!F128&lt;1200),'Dati di Supporto'!$P$4,IF(Vendite!F128&gt;=1200,Vendite!F128&lt;1800),'Dati di Supporto'!$P$5,Vendite!F128&gt;=1800,'Dati di Supporto'!$P$6)</f>
        <v>Fascia 2 (da 400 €  a meno di 800 €)</v>
      </c>
      <c r="L128" s="15" t="str">
        <f>VLOOKUP(G128,'Dati di Supporto'!$O$10:$P$14,2,0)</f>
        <v>Carta di credito</v>
      </c>
    </row>
    <row r="129" spans="1:12" x14ac:dyDescent="0.25">
      <c r="A129" s="11">
        <v>128</v>
      </c>
      <c r="B129" s="6">
        <v>41677</v>
      </c>
      <c r="C129" s="1" t="s">
        <v>2</v>
      </c>
      <c r="D129" s="2" t="s">
        <v>135</v>
      </c>
      <c r="E129" s="2" t="s">
        <v>250</v>
      </c>
      <c r="F129" s="3">
        <v>259</v>
      </c>
      <c r="G129" s="15">
        <v>3</v>
      </c>
      <c r="H129" s="3" t="str">
        <f>VLOOKUP(D129,'Dati di Supporto'!$B$2:$D$104,3,0)</f>
        <v>VT</v>
      </c>
      <c r="I129" s="15" t="str">
        <f>_xlfn.XLOOKUP(H129,'Dati di Supporto'!$D$2:$D$104,'Dati di Supporto'!$C$2:$C$104)</f>
        <v>Lazio</v>
      </c>
      <c r="J129" s="15" t="str">
        <f>VLOOKUP(I129,'Dati di Supporto'!$G$2:$H$21,2,0)</f>
        <v>CENTRO</v>
      </c>
      <c r="K129" s="15" t="str" cm="1">
        <f t="array" ref="K129">_xlfn.IFS(F129&lt;400,'Dati di Supporto'!$P$2,AND(F129&gt;=400,F129&lt;800),'Dati di Supporto'!$P$3,AND(Vendite!F129&gt;=800,Vendite!F129&lt;1200),'Dati di Supporto'!$P$4,IF(Vendite!F129&gt;=1200,Vendite!F129&lt;1800),'Dati di Supporto'!$P$5,Vendite!F129&gt;=1800,'Dati di Supporto'!$P$6)</f>
        <v>Fascia 1 (inferiore a 400 €)</v>
      </c>
      <c r="L129" s="15" t="str">
        <f>VLOOKUP(G129,'Dati di Supporto'!$O$10:$P$14,2,0)</f>
        <v>Carta di credito</v>
      </c>
    </row>
    <row r="130" spans="1:12" x14ac:dyDescent="0.25">
      <c r="A130" s="11">
        <v>129</v>
      </c>
      <c r="B130" s="6">
        <v>41775</v>
      </c>
      <c r="C130" s="1" t="s">
        <v>247</v>
      </c>
      <c r="D130" s="2" t="s">
        <v>106</v>
      </c>
      <c r="E130" s="2" t="s">
        <v>251</v>
      </c>
      <c r="F130" s="3">
        <v>660</v>
      </c>
      <c r="G130" s="15">
        <v>4</v>
      </c>
      <c r="H130" s="3" t="str">
        <f>VLOOKUP(D130,'Dati di Supporto'!$B$2:$D$104,3,0)</f>
        <v>PO</v>
      </c>
      <c r="I130" s="15" t="str">
        <f>_xlfn.XLOOKUP(H130,'Dati di Supporto'!$D$2:$D$104,'Dati di Supporto'!$C$2:$C$104)</f>
        <v>Toscana</v>
      </c>
      <c r="J130" s="15" t="str">
        <f>VLOOKUP(I130,'Dati di Supporto'!$G$2:$H$21,2,0)</f>
        <v>CENTRO</v>
      </c>
      <c r="K130" s="15" t="str" cm="1">
        <f t="array" ref="K130">_xlfn.IFS(F130&lt;400,'Dati di Supporto'!$P$2,AND(F130&gt;=400,F130&lt;800),'Dati di Supporto'!$P$3,AND(Vendite!F130&gt;=800,Vendite!F130&lt;1200),'Dati di Supporto'!$P$4,IF(Vendite!F130&gt;=1200,Vendite!F130&lt;1800),'Dati di Supporto'!$P$5,Vendite!F130&gt;=1800,'Dati di Supporto'!$P$6)</f>
        <v>Fascia 2 (da 400 €  a meno di 800 €)</v>
      </c>
      <c r="L130" s="15" t="str">
        <f>VLOOKUP(G130,'Dati di Supporto'!$O$10:$P$14,2,0)</f>
        <v>Bollettino postale</v>
      </c>
    </row>
    <row r="131" spans="1:12" x14ac:dyDescent="0.25">
      <c r="A131" s="11">
        <v>130</v>
      </c>
      <c r="B131" s="6">
        <v>41800</v>
      </c>
      <c r="C131" s="1" t="s">
        <v>1</v>
      </c>
      <c r="D131" s="2" t="s">
        <v>127</v>
      </c>
      <c r="E131" s="2" t="s">
        <v>11</v>
      </c>
      <c r="F131" s="3">
        <v>31</v>
      </c>
      <c r="G131" s="15">
        <v>2</v>
      </c>
      <c r="H131" s="3" t="str">
        <f>VLOOKUP(D131,'Dati di Supporto'!$B$2:$D$104,3,0)</f>
        <v>UD</v>
      </c>
      <c r="I131" s="15" t="str">
        <f>_xlfn.XLOOKUP(H131,'Dati di Supporto'!$D$2:$D$104,'Dati di Supporto'!$C$2:$C$104)</f>
        <v>Friuli-Venezia Giulia</v>
      </c>
      <c r="J131" s="15" t="str">
        <f>VLOOKUP(I131,'Dati di Supporto'!$G$2:$H$21,2,0)</f>
        <v>NORD</v>
      </c>
      <c r="K131" s="15" t="str" cm="1">
        <f t="array" ref="K131">_xlfn.IFS(F131&lt;400,'Dati di Supporto'!$P$2,AND(F131&gt;=400,F131&lt;800),'Dati di Supporto'!$P$3,AND(Vendite!F131&gt;=800,Vendite!F131&lt;1200),'Dati di Supporto'!$P$4,IF(Vendite!F131&gt;=1200,Vendite!F131&lt;1800),'Dati di Supporto'!$P$5,Vendite!F131&gt;=1800,'Dati di Supporto'!$P$6)</f>
        <v>Fascia 1 (inferiore a 400 €)</v>
      </c>
      <c r="L131" s="15" t="str">
        <f>VLOOKUP(G131,'Dati di Supporto'!$O$10:$P$14,2,0)</f>
        <v>Bonifico Bancario</v>
      </c>
    </row>
    <row r="132" spans="1:12" x14ac:dyDescent="0.25">
      <c r="A132" s="11">
        <v>131</v>
      </c>
      <c r="B132" s="6">
        <v>41695</v>
      </c>
      <c r="C132" s="1" t="s">
        <v>3</v>
      </c>
      <c r="D132" s="2" t="s">
        <v>129</v>
      </c>
      <c r="E132" s="2" t="s">
        <v>250</v>
      </c>
      <c r="F132" s="3">
        <v>1889</v>
      </c>
      <c r="G132" s="15">
        <v>4</v>
      </c>
      <c r="H132" s="3" t="str">
        <f>VLOOKUP(D132,'Dati di Supporto'!$B$2:$D$104,3,0)</f>
        <v>VE</v>
      </c>
      <c r="I132" s="15" t="str">
        <f>_xlfn.XLOOKUP(H132,'Dati di Supporto'!$D$2:$D$104,'Dati di Supporto'!$C$2:$C$104)</f>
        <v>Veneto</v>
      </c>
      <c r="J132" s="15" t="str">
        <f>VLOOKUP(I132,'Dati di Supporto'!$G$2:$H$21,2,0)</f>
        <v>NORD</v>
      </c>
      <c r="K132" s="15" t="str" cm="1">
        <f t="array" ref="K132">_xlfn.IFS(F132&lt;400,'Dati di Supporto'!$P$2,AND(F132&gt;=400,F132&lt;800),'Dati di Supporto'!$P$3,AND(Vendite!F132&gt;=800,Vendite!F132&lt;1200),'Dati di Supporto'!$P$4,IF(Vendite!F132&gt;=1200,Vendite!F132&lt;1800),'Dati di Supporto'!$P$5,Vendite!F132&gt;=1800,'Dati di Supporto'!$P$6)</f>
        <v>Fascia 5 (da 1500 € e oltre)</v>
      </c>
      <c r="L132" s="15" t="str">
        <f>VLOOKUP(G132,'Dati di Supporto'!$O$10:$P$14,2,0)</f>
        <v>Bollettino postale</v>
      </c>
    </row>
    <row r="133" spans="1:12" x14ac:dyDescent="0.25">
      <c r="A133" s="11">
        <v>132</v>
      </c>
      <c r="B133" s="6">
        <v>41783</v>
      </c>
      <c r="C133" s="1" t="s">
        <v>247</v>
      </c>
      <c r="D133" s="2" t="s">
        <v>111</v>
      </c>
      <c r="E133" s="2" t="s">
        <v>11</v>
      </c>
      <c r="F133" s="3">
        <v>1163</v>
      </c>
      <c r="G133" s="15">
        <v>1</v>
      </c>
      <c r="H133" s="3" t="str">
        <f>VLOOKUP(D133,'Dati di Supporto'!$B$2:$D$104,3,0)</f>
        <v>RM</v>
      </c>
      <c r="I133" s="15" t="str">
        <f>_xlfn.XLOOKUP(H133,'Dati di Supporto'!$D$2:$D$104,'Dati di Supporto'!$C$2:$C$104)</f>
        <v>Lazio</v>
      </c>
      <c r="J133" s="15" t="str">
        <f>VLOOKUP(I133,'Dati di Supporto'!$G$2:$H$21,2,0)</f>
        <v>CENTRO</v>
      </c>
      <c r="K133" s="15" t="str" cm="1">
        <f t="array" ref="K133">_xlfn.IFS(F133&lt;400,'Dati di Supporto'!$P$2,AND(F133&gt;=400,F133&lt;800),'Dati di Supporto'!$P$3,AND(Vendite!F133&gt;=800,Vendite!F133&lt;1200),'Dati di Supporto'!$P$4,IF(Vendite!F133&gt;=1200,Vendite!F133&lt;1800),'Dati di Supporto'!$P$5,Vendite!F133&gt;=1800,'Dati di Supporto'!$P$6)</f>
        <v>Fascia 3 (da 800 €  a meno di 1200 €)</v>
      </c>
      <c r="L133" s="15" t="str">
        <f>VLOOKUP(G133,'Dati di Supporto'!$O$10:$P$14,2,0)</f>
        <v>Contanti</v>
      </c>
    </row>
    <row r="134" spans="1:12" x14ac:dyDescent="0.25">
      <c r="A134" s="11">
        <v>133</v>
      </c>
      <c r="B134" s="6">
        <v>41798</v>
      </c>
      <c r="C134" s="1" t="s">
        <v>248</v>
      </c>
      <c r="D134" s="2" t="s">
        <v>110</v>
      </c>
      <c r="E134" s="2" t="s">
        <v>252</v>
      </c>
      <c r="F134" s="3">
        <v>1896</v>
      </c>
      <c r="G134" s="15">
        <v>1</v>
      </c>
      <c r="H134" s="3" t="str">
        <f>VLOOKUP(D134,'Dati di Supporto'!$B$2:$D$104,3,0)</f>
        <v>RN</v>
      </c>
      <c r="I134" s="15" t="str">
        <f>_xlfn.XLOOKUP(H134,'Dati di Supporto'!$D$2:$D$104,'Dati di Supporto'!$C$2:$C$104)</f>
        <v>Emilia-Romagna</v>
      </c>
      <c r="J134" s="15" t="str">
        <f>VLOOKUP(I134,'Dati di Supporto'!$G$2:$H$21,2,0)</f>
        <v>NORD</v>
      </c>
      <c r="K134" s="15" t="str" cm="1">
        <f t="array" ref="K134">_xlfn.IFS(F134&lt;400,'Dati di Supporto'!$P$2,AND(F134&gt;=400,F134&lt;800),'Dati di Supporto'!$P$3,AND(Vendite!F134&gt;=800,Vendite!F134&lt;1200),'Dati di Supporto'!$P$4,IF(Vendite!F134&gt;=1200,Vendite!F134&lt;1800),'Dati di Supporto'!$P$5,Vendite!F134&gt;=1800,'Dati di Supporto'!$P$6)</f>
        <v>Fascia 5 (da 1500 € e oltre)</v>
      </c>
      <c r="L134" s="15" t="str">
        <f>VLOOKUP(G134,'Dati di Supporto'!$O$10:$P$14,2,0)</f>
        <v>Contanti</v>
      </c>
    </row>
    <row r="135" spans="1:12" x14ac:dyDescent="0.25">
      <c r="A135" s="11">
        <v>134</v>
      </c>
      <c r="B135" s="6">
        <v>41807</v>
      </c>
      <c r="C135" s="1" t="s">
        <v>3</v>
      </c>
      <c r="D135" s="2" t="s">
        <v>135</v>
      </c>
      <c r="E135" s="2" t="s">
        <v>251</v>
      </c>
      <c r="F135" s="3">
        <v>175</v>
      </c>
      <c r="G135" s="15">
        <v>1</v>
      </c>
      <c r="H135" s="3" t="str">
        <f>VLOOKUP(D135,'Dati di Supporto'!$B$2:$D$104,3,0)</f>
        <v>VT</v>
      </c>
      <c r="I135" s="15" t="str">
        <f>_xlfn.XLOOKUP(H135,'Dati di Supporto'!$D$2:$D$104,'Dati di Supporto'!$C$2:$C$104)</f>
        <v>Lazio</v>
      </c>
      <c r="J135" s="15" t="str">
        <f>VLOOKUP(I135,'Dati di Supporto'!$G$2:$H$21,2,0)</f>
        <v>CENTRO</v>
      </c>
      <c r="K135" s="15" t="str" cm="1">
        <f t="array" ref="K135">_xlfn.IFS(F135&lt;400,'Dati di Supporto'!$P$2,AND(F135&gt;=400,F135&lt;800),'Dati di Supporto'!$P$3,AND(Vendite!F135&gt;=800,Vendite!F135&lt;1200),'Dati di Supporto'!$P$4,IF(Vendite!F135&gt;=1200,Vendite!F135&lt;1800),'Dati di Supporto'!$P$5,Vendite!F135&gt;=1800,'Dati di Supporto'!$P$6)</f>
        <v>Fascia 1 (inferiore a 400 €)</v>
      </c>
      <c r="L135" s="15" t="str">
        <f>VLOOKUP(G135,'Dati di Supporto'!$O$10:$P$14,2,0)</f>
        <v>Contanti</v>
      </c>
    </row>
    <row r="136" spans="1:12" x14ac:dyDescent="0.25">
      <c r="A136" s="11">
        <v>135</v>
      </c>
      <c r="B136" s="6">
        <v>41694</v>
      </c>
      <c r="C136" s="1" t="s">
        <v>247</v>
      </c>
      <c r="D136" s="2" t="s">
        <v>127</v>
      </c>
      <c r="E136" s="2" t="s">
        <v>10</v>
      </c>
      <c r="F136" s="3">
        <v>806</v>
      </c>
      <c r="G136" s="15">
        <v>5</v>
      </c>
      <c r="H136" s="3" t="str">
        <f>VLOOKUP(D136,'Dati di Supporto'!$B$2:$D$104,3,0)</f>
        <v>UD</v>
      </c>
      <c r="I136" s="15" t="str">
        <f>_xlfn.XLOOKUP(H136,'Dati di Supporto'!$D$2:$D$104,'Dati di Supporto'!$C$2:$C$104)</f>
        <v>Friuli-Venezia Giulia</v>
      </c>
      <c r="J136" s="15" t="str">
        <f>VLOOKUP(I136,'Dati di Supporto'!$G$2:$H$21,2,0)</f>
        <v>NORD</v>
      </c>
      <c r="K136" s="15" t="str" cm="1">
        <f t="array" ref="K136">_xlfn.IFS(F136&lt;400,'Dati di Supporto'!$P$2,AND(F136&gt;=400,F136&lt;800),'Dati di Supporto'!$P$3,AND(Vendite!F136&gt;=800,Vendite!F136&lt;1200),'Dati di Supporto'!$P$4,IF(Vendite!F136&gt;=1200,Vendite!F136&lt;1800),'Dati di Supporto'!$P$5,Vendite!F136&gt;=1800,'Dati di Supporto'!$P$6)</f>
        <v>Fascia 3 (da 800 €  a meno di 1200 €)</v>
      </c>
      <c r="L136" s="15" t="str">
        <f>VLOOKUP(G136,'Dati di Supporto'!$O$10:$P$14,2,0)</f>
        <v>Assegno Bancario</v>
      </c>
    </row>
    <row r="137" spans="1:12" x14ac:dyDescent="0.25">
      <c r="A137" s="11">
        <v>136</v>
      </c>
      <c r="B137" s="6">
        <v>41819</v>
      </c>
      <c r="C137" s="1" t="s">
        <v>1</v>
      </c>
      <c r="D137" s="2" t="s">
        <v>98</v>
      </c>
      <c r="E137" s="2" t="s">
        <v>251</v>
      </c>
      <c r="F137" s="3">
        <v>992</v>
      </c>
      <c r="G137" s="15">
        <v>3</v>
      </c>
      <c r="H137" s="3" t="str">
        <f>VLOOKUP(D137,'Dati di Supporto'!$B$2:$D$104,3,0)</f>
        <v>PG</v>
      </c>
      <c r="I137" s="15" t="str">
        <f>_xlfn.XLOOKUP(H137,'Dati di Supporto'!$D$2:$D$104,'Dati di Supporto'!$C$2:$C$104)</f>
        <v>Umbria</v>
      </c>
      <c r="J137" s="15" t="str">
        <f>VLOOKUP(I137,'Dati di Supporto'!$G$2:$H$21,2,0)</f>
        <v>CENTRO</v>
      </c>
      <c r="K137" s="15" t="str" cm="1">
        <f t="array" ref="K137">_xlfn.IFS(F137&lt;400,'Dati di Supporto'!$P$2,AND(F137&gt;=400,F137&lt;800),'Dati di Supporto'!$P$3,AND(Vendite!F137&gt;=800,Vendite!F137&lt;1200),'Dati di Supporto'!$P$4,IF(Vendite!F137&gt;=1200,Vendite!F137&lt;1800),'Dati di Supporto'!$P$5,Vendite!F137&gt;=1800,'Dati di Supporto'!$P$6)</f>
        <v>Fascia 3 (da 800 €  a meno di 1200 €)</v>
      </c>
      <c r="L137" s="15" t="str">
        <f>VLOOKUP(G137,'Dati di Supporto'!$O$10:$P$14,2,0)</f>
        <v>Carta di credito</v>
      </c>
    </row>
    <row r="138" spans="1:12" x14ac:dyDescent="0.25">
      <c r="A138" s="11">
        <v>137</v>
      </c>
      <c r="B138" s="6">
        <v>41647</v>
      </c>
      <c r="C138" s="1" t="s">
        <v>2</v>
      </c>
      <c r="D138" s="2" t="s">
        <v>132</v>
      </c>
      <c r="E138" s="2" t="s">
        <v>11</v>
      </c>
      <c r="F138" s="3">
        <v>885</v>
      </c>
      <c r="G138" s="15">
        <v>2</v>
      </c>
      <c r="H138" s="3" t="str">
        <f>VLOOKUP(D138,'Dati di Supporto'!$B$2:$D$104,3,0)</f>
        <v>VR</v>
      </c>
      <c r="I138" s="15" t="str">
        <f>_xlfn.XLOOKUP(H138,'Dati di Supporto'!$D$2:$D$104,'Dati di Supporto'!$C$2:$C$104)</f>
        <v>Veneto</v>
      </c>
      <c r="J138" s="15" t="str">
        <f>VLOOKUP(I138,'Dati di Supporto'!$G$2:$H$21,2,0)</f>
        <v>NORD</v>
      </c>
      <c r="K138" s="15" t="str" cm="1">
        <f t="array" ref="K138">_xlfn.IFS(F138&lt;400,'Dati di Supporto'!$P$2,AND(F138&gt;=400,F138&lt;800),'Dati di Supporto'!$P$3,AND(Vendite!F138&gt;=800,Vendite!F138&lt;1200),'Dati di Supporto'!$P$4,IF(Vendite!F138&gt;=1200,Vendite!F138&lt;1800),'Dati di Supporto'!$P$5,Vendite!F138&gt;=1800,'Dati di Supporto'!$P$6)</f>
        <v>Fascia 3 (da 800 €  a meno di 1200 €)</v>
      </c>
      <c r="L138" s="15" t="str">
        <f>VLOOKUP(G138,'Dati di Supporto'!$O$10:$P$14,2,0)</f>
        <v>Bonifico Bancario</v>
      </c>
    </row>
    <row r="139" spans="1:12" x14ac:dyDescent="0.25">
      <c r="A139" s="11">
        <v>138</v>
      </c>
      <c r="B139" s="6">
        <v>41681</v>
      </c>
      <c r="C139" s="1" t="s">
        <v>3</v>
      </c>
      <c r="D139" s="2" t="s">
        <v>119</v>
      </c>
      <c r="E139" s="2" t="s">
        <v>10</v>
      </c>
      <c r="F139" s="3">
        <v>502</v>
      </c>
      <c r="G139" s="15">
        <v>2</v>
      </c>
      <c r="H139" s="3" t="str">
        <f>VLOOKUP(D139,'Dati di Supporto'!$B$2:$D$104,3,0)</f>
        <v>TA</v>
      </c>
      <c r="I139" s="15" t="str">
        <f>_xlfn.XLOOKUP(H139,'Dati di Supporto'!$D$2:$D$104,'Dati di Supporto'!$C$2:$C$104)</f>
        <v>Puglia</v>
      </c>
      <c r="J139" s="15" t="str">
        <f>VLOOKUP(I139,'Dati di Supporto'!$G$2:$H$21,2,0)</f>
        <v>SUD</v>
      </c>
      <c r="K139" s="15" t="str" cm="1">
        <f t="array" ref="K139">_xlfn.IFS(F139&lt;400,'Dati di Supporto'!$P$2,AND(F139&gt;=400,F139&lt;800),'Dati di Supporto'!$P$3,AND(Vendite!F139&gt;=800,Vendite!F139&lt;1200),'Dati di Supporto'!$P$4,IF(Vendite!F139&gt;=1200,Vendite!F139&lt;1800),'Dati di Supporto'!$P$5,Vendite!F139&gt;=1800,'Dati di Supporto'!$P$6)</f>
        <v>Fascia 2 (da 400 €  a meno di 800 €)</v>
      </c>
      <c r="L139" s="15" t="str">
        <f>VLOOKUP(G139,'Dati di Supporto'!$O$10:$P$14,2,0)</f>
        <v>Bonifico Bancario</v>
      </c>
    </row>
    <row r="140" spans="1:12" x14ac:dyDescent="0.25">
      <c r="A140" s="11">
        <v>139</v>
      </c>
      <c r="B140" s="6">
        <v>41796</v>
      </c>
      <c r="C140" s="1" t="s">
        <v>8</v>
      </c>
      <c r="D140" s="2" t="s">
        <v>113</v>
      </c>
      <c r="E140" s="2" t="s">
        <v>250</v>
      </c>
      <c r="F140" s="3">
        <v>71</v>
      </c>
      <c r="G140" s="15">
        <v>3</v>
      </c>
      <c r="H140" s="3" t="str">
        <f>VLOOKUP(D140,'Dati di Supporto'!$B$2:$D$104,3,0)</f>
        <v>SA</v>
      </c>
      <c r="I140" s="15" t="str">
        <f>_xlfn.XLOOKUP(H140,'Dati di Supporto'!$D$2:$D$104,'Dati di Supporto'!$C$2:$C$104)</f>
        <v>Campania</v>
      </c>
      <c r="J140" s="15" t="str">
        <f>VLOOKUP(I140,'Dati di Supporto'!$G$2:$H$21,2,0)</f>
        <v>SUD</v>
      </c>
      <c r="K140" s="15" t="str" cm="1">
        <f t="array" ref="K140">_xlfn.IFS(F140&lt;400,'Dati di Supporto'!$P$2,AND(F140&gt;=400,F140&lt;800),'Dati di Supporto'!$P$3,AND(Vendite!F140&gt;=800,Vendite!F140&lt;1200),'Dati di Supporto'!$P$4,IF(Vendite!F140&gt;=1200,Vendite!F140&lt;1800),'Dati di Supporto'!$P$5,Vendite!F140&gt;=1800,'Dati di Supporto'!$P$6)</f>
        <v>Fascia 1 (inferiore a 400 €)</v>
      </c>
      <c r="L140" s="15" t="str">
        <f>VLOOKUP(G140,'Dati di Supporto'!$O$10:$P$14,2,0)</f>
        <v>Carta di credito</v>
      </c>
    </row>
    <row r="141" spans="1:12" x14ac:dyDescent="0.25">
      <c r="A141" s="11">
        <v>140</v>
      </c>
      <c r="B141" s="6">
        <v>41649</v>
      </c>
      <c r="C141" s="1" t="s">
        <v>2</v>
      </c>
      <c r="D141" s="2" t="s">
        <v>118</v>
      </c>
      <c r="E141" s="2" t="s">
        <v>252</v>
      </c>
      <c r="F141" s="3">
        <v>411</v>
      </c>
      <c r="G141" s="15">
        <v>4</v>
      </c>
      <c r="H141" s="3" t="str">
        <f>VLOOKUP(D141,'Dati di Supporto'!$B$2:$D$104,3,0)</f>
        <v>SO</v>
      </c>
      <c r="I141" s="15" t="str">
        <f>_xlfn.XLOOKUP(H141,'Dati di Supporto'!$D$2:$D$104,'Dati di Supporto'!$C$2:$C$104)</f>
        <v>Lombardia</v>
      </c>
      <c r="J141" s="15" t="str">
        <f>VLOOKUP(I141,'Dati di Supporto'!$G$2:$H$21,2,0)</f>
        <v>NORD</v>
      </c>
      <c r="K141" s="15" t="str" cm="1">
        <f t="array" ref="K141">_xlfn.IFS(F141&lt;400,'Dati di Supporto'!$P$2,AND(F141&gt;=400,F141&lt;800),'Dati di Supporto'!$P$3,AND(Vendite!F141&gt;=800,Vendite!F141&lt;1200),'Dati di Supporto'!$P$4,IF(Vendite!F141&gt;=1200,Vendite!F141&lt;1800),'Dati di Supporto'!$P$5,Vendite!F141&gt;=1800,'Dati di Supporto'!$P$6)</f>
        <v>Fascia 2 (da 400 €  a meno di 800 €)</v>
      </c>
      <c r="L141" s="15" t="str">
        <f>VLOOKUP(G141,'Dati di Supporto'!$O$10:$P$14,2,0)</f>
        <v>Bollettino postale</v>
      </c>
    </row>
    <row r="142" spans="1:12" x14ac:dyDescent="0.25">
      <c r="A142" s="11">
        <v>141</v>
      </c>
      <c r="B142" s="6">
        <v>41790</v>
      </c>
      <c r="C142" s="1" t="s">
        <v>3</v>
      </c>
      <c r="D142" s="2" t="s">
        <v>114</v>
      </c>
      <c r="E142" s="2" t="s">
        <v>252</v>
      </c>
      <c r="F142" s="3">
        <v>1343</v>
      </c>
      <c r="G142" s="15">
        <v>2</v>
      </c>
      <c r="H142" s="3" t="str">
        <f>VLOOKUP(D142,'Dati di Supporto'!$B$2:$D$104,3,0)</f>
        <v>SS</v>
      </c>
      <c r="I142" s="15" t="str">
        <f>_xlfn.XLOOKUP(H142,'Dati di Supporto'!$D$2:$D$104,'Dati di Supporto'!$C$2:$C$104)</f>
        <v>Sardegna</v>
      </c>
      <c r="J142" s="15" t="str">
        <f>VLOOKUP(I142,'Dati di Supporto'!$G$2:$H$21,2,0)</f>
        <v>ISOLE</v>
      </c>
      <c r="K142" s="15" t="str" cm="1">
        <f t="array" ref="K142">_xlfn.IFS(F142&lt;400,'Dati di Supporto'!$P$2,AND(F142&gt;=400,F142&lt;800),'Dati di Supporto'!$P$3,AND(Vendite!F142&gt;=800,Vendite!F142&lt;1200),'Dati di Supporto'!$P$4,IF(Vendite!F142&gt;=1200,Vendite!F142&lt;1800),'Dati di Supporto'!$P$5,Vendite!F142&gt;=1800,'Dati di Supporto'!$P$6)</f>
        <v>Fascia 4 (da 1200 €  a meno di 1500 €)</v>
      </c>
      <c r="L142" s="15" t="str">
        <f>VLOOKUP(G142,'Dati di Supporto'!$O$10:$P$14,2,0)</f>
        <v>Bonifico Bancario</v>
      </c>
    </row>
    <row r="143" spans="1:12" x14ac:dyDescent="0.25">
      <c r="A143" s="11">
        <v>142</v>
      </c>
      <c r="B143" s="6">
        <v>41785</v>
      </c>
      <c r="C143" s="1" t="s">
        <v>3</v>
      </c>
      <c r="D143" s="2" t="s">
        <v>120</v>
      </c>
      <c r="E143" s="2" t="s">
        <v>252</v>
      </c>
      <c r="F143" s="3">
        <v>1052</v>
      </c>
      <c r="G143" s="15">
        <v>4</v>
      </c>
      <c r="H143" s="3" t="str">
        <f>VLOOKUP(D143,'Dati di Supporto'!$B$2:$D$104,3,0)</f>
        <v>TE</v>
      </c>
      <c r="I143" s="15" t="str">
        <f>_xlfn.XLOOKUP(H143,'Dati di Supporto'!$D$2:$D$104,'Dati di Supporto'!$C$2:$C$104)</f>
        <v>Abruzzo</v>
      </c>
      <c r="J143" s="15" t="str">
        <f>VLOOKUP(I143,'Dati di Supporto'!$G$2:$H$21,2,0)</f>
        <v>CENTRO</v>
      </c>
      <c r="K143" s="15" t="str" cm="1">
        <f t="array" ref="K143">_xlfn.IFS(F143&lt;400,'Dati di Supporto'!$P$2,AND(F143&gt;=400,F143&lt;800),'Dati di Supporto'!$P$3,AND(Vendite!F143&gt;=800,Vendite!F143&lt;1200),'Dati di Supporto'!$P$4,IF(Vendite!F143&gt;=1200,Vendite!F143&lt;1800),'Dati di Supporto'!$P$5,Vendite!F143&gt;=1800,'Dati di Supporto'!$P$6)</f>
        <v>Fascia 3 (da 800 €  a meno di 1200 €)</v>
      </c>
      <c r="L143" s="15" t="str">
        <f>VLOOKUP(G143,'Dati di Supporto'!$O$10:$P$14,2,0)</f>
        <v>Bollettino postale</v>
      </c>
    </row>
    <row r="144" spans="1:12" x14ac:dyDescent="0.25">
      <c r="A144" s="11">
        <v>143</v>
      </c>
      <c r="B144" s="6">
        <v>41702</v>
      </c>
      <c r="C144" s="1" t="s">
        <v>8</v>
      </c>
      <c r="D144" s="2" t="s">
        <v>134</v>
      </c>
      <c r="E144" s="2" t="s">
        <v>10</v>
      </c>
      <c r="F144" s="3">
        <v>993</v>
      </c>
      <c r="G144" s="15">
        <v>4</v>
      </c>
      <c r="H144" s="3" t="str">
        <f>VLOOKUP(D144,'Dati di Supporto'!$B$2:$D$104,3,0)</f>
        <v>VI</v>
      </c>
      <c r="I144" s="15" t="str">
        <f>_xlfn.XLOOKUP(H144,'Dati di Supporto'!$D$2:$D$104,'Dati di Supporto'!$C$2:$C$104)</f>
        <v>Veneto</v>
      </c>
      <c r="J144" s="15" t="str">
        <f>VLOOKUP(I144,'Dati di Supporto'!$G$2:$H$21,2,0)</f>
        <v>NORD</v>
      </c>
      <c r="K144" s="15" t="str" cm="1">
        <f t="array" ref="K144">_xlfn.IFS(F144&lt;400,'Dati di Supporto'!$P$2,AND(F144&gt;=400,F144&lt;800),'Dati di Supporto'!$P$3,AND(Vendite!F144&gt;=800,Vendite!F144&lt;1200),'Dati di Supporto'!$P$4,IF(Vendite!F144&gt;=1200,Vendite!F144&lt;1800),'Dati di Supporto'!$P$5,Vendite!F144&gt;=1800,'Dati di Supporto'!$P$6)</f>
        <v>Fascia 3 (da 800 €  a meno di 1200 €)</v>
      </c>
      <c r="L144" s="15" t="str">
        <f>VLOOKUP(G144,'Dati di Supporto'!$O$10:$P$14,2,0)</f>
        <v>Bollettino postale</v>
      </c>
    </row>
    <row r="145" spans="1:12" x14ac:dyDescent="0.25">
      <c r="A145" s="11">
        <v>144</v>
      </c>
      <c r="B145" s="6">
        <v>41816</v>
      </c>
      <c r="C145" s="1" t="s">
        <v>247</v>
      </c>
      <c r="D145" s="2" t="s">
        <v>132</v>
      </c>
      <c r="E145" s="2" t="s">
        <v>11</v>
      </c>
      <c r="F145" s="3">
        <v>1404</v>
      </c>
      <c r="G145" s="15">
        <v>3</v>
      </c>
      <c r="H145" s="3" t="str">
        <f>VLOOKUP(D145,'Dati di Supporto'!$B$2:$D$104,3,0)</f>
        <v>VR</v>
      </c>
      <c r="I145" s="15" t="str">
        <f>_xlfn.XLOOKUP(H145,'Dati di Supporto'!$D$2:$D$104,'Dati di Supporto'!$C$2:$C$104)</f>
        <v>Veneto</v>
      </c>
      <c r="J145" s="15" t="str">
        <f>VLOOKUP(I145,'Dati di Supporto'!$G$2:$H$21,2,0)</f>
        <v>NORD</v>
      </c>
      <c r="K145" s="15" t="str" cm="1">
        <f t="array" ref="K145">_xlfn.IFS(F145&lt;400,'Dati di Supporto'!$P$2,AND(F145&gt;=400,F145&lt;800),'Dati di Supporto'!$P$3,AND(Vendite!F145&gt;=800,Vendite!F145&lt;1200),'Dati di Supporto'!$P$4,IF(Vendite!F145&gt;=1200,Vendite!F145&lt;1800),'Dati di Supporto'!$P$5,Vendite!F145&gt;=1800,'Dati di Supporto'!$P$6)</f>
        <v>Fascia 4 (da 1200 €  a meno di 1500 €)</v>
      </c>
      <c r="L145" s="15" t="str">
        <f>VLOOKUP(G145,'Dati di Supporto'!$O$10:$P$14,2,0)</f>
        <v>Carta di credito</v>
      </c>
    </row>
    <row r="146" spans="1:12" x14ac:dyDescent="0.25">
      <c r="A146" s="11">
        <v>145</v>
      </c>
      <c r="B146" s="6">
        <v>41818</v>
      </c>
      <c r="C146" s="1" t="s">
        <v>2</v>
      </c>
      <c r="D146" s="2" t="s">
        <v>111</v>
      </c>
      <c r="E146" s="2" t="s">
        <v>10</v>
      </c>
      <c r="F146" s="3">
        <v>436</v>
      </c>
      <c r="G146" s="15">
        <v>1</v>
      </c>
      <c r="H146" s="3" t="str">
        <f>VLOOKUP(D146,'Dati di Supporto'!$B$2:$D$104,3,0)</f>
        <v>RM</v>
      </c>
      <c r="I146" s="15" t="str">
        <f>_xlfn.XLOOKUP(H146,'Dati di Supporto'!$D$2:$D$104,'Dati di Supporto'!$C$2:$C$104)</f>
        <v>Lazio</v>
      </c>
      <c r="J146" s="15" t="str">
        <f>VLOOKUP(I146,'Dati di Supporto'!$G$2:$H$21,2,0)</f>
        <v>CENTRO</v>
      </c>
      <c r="K146" s="15" t="str" cm="1">
        <f t="array" ref="K146">_xlfn.IFS(F146&lt;400,'Dati di Supporto'!$P$2,AND(F146&gt;=400,F146&lt;800),'Dati di Supporto'!$P$3,AND(Vendite!F146&gt;=800,Vendite!F146&lt;1200),'Dati di Supporto'!$P$4,IF(Vendite!F146&gt;=1200,Vendite!F146&lt;1800),'Dati di Supporto'!$P$5,Vendite!F146&gt;=1800,'Dati di Supporto'!$P$6)</f>
        <v>Fascia 2 (da 400 €  a meno di 800 €)</v>
      </c>
      <c r="L146" s="15" t="str">
        <f>VLOOKUP(G146,'Dati di Supporto'!$O$10:$P$14,2,0)</f>
        <v>Contanti</v>
      </c>
    </row>
    <row r="147" spans="1:12" x14ac:dyDescent="0.25">
      <c r="A147" s="11">
        <v>146</v>
      </c>
      <c r="B147" s="6">
        <v>41701</v>
      </c>
      <c r="C147" s="1" t="s">
        <v>2</v>
      </c>
      <c r="D147" s="2" t="s">
        <v>126</v>
      </c>
      <c r="E147" s="2" t="s">
        <v>11</v>
      </c>
      <c r="F147" s="3">
        <v>771</v>
      </c>
      <c r="G147" s="15">
        <v>2</v>
      </c>
      <c r="H147" s="3" t="str">
        <f>VLOOKUP(D147,'Dati di Supporto'!$B$2:$D$104,3,0)</f>
        <v>TS</v>
      </c>
      <c r="I147" s="15" t="str">
        <f>_xlfn.XLOOKUP(H147,'Dati di Supporto'!$D$2:$D$104,'Dati di Supporto'!$C$2:$C$104)</f>
        <v>Friuli-Venezia Giulia</v>
      </c>
      <c r="J147" s="15" t="str">
        <f>VLOOKUP(I147,'Dati di Supporto'!$G$2:$H$21,2,0)</f>
        <v>NORD</v>
      </c>
      <c r="K147" s="15" t="str" cm="1">
        <f t="array" ref="K147">_xlfn.IFS(F147&lt;400,'Dati di Supporto'!$P$2,AND(F147&gt;=400,F147&lt;800),'Dati di Supporto'!$P$3,AND(Vendite!F147&gt;=800,Vendite!F147&lt;1200),'Dati di Supporto'!$P$4,IF(Vendite!F147&gt;=1200,Vendite!F147&lt;1800),'Dati di Supporto'!$P$5,Vendite!F147&gt;=1800,'Dati di Supporto'!$P$6)</f>
        <v>Fascia 2 (da 400 €  a meno di 800 €)</v>
      </c>
      <c r="L147" s="15" t="str">
        <f>VLOOKUP(G147,'Dati di Supporto'!$O$10:$P$14,2,0)</f>
        <v>Bonifico Bancario</v>
      </c>
    </row>
    <row r="148" spans="1:12" x14ac:dyDescent="0.25">
      <c r="A148" s="11">
        <v>147</v>
      </c>
      <c r="B148" s="6">
        <v>41762</v>
      </c>
      <c r="C148" s="1" t="s">
        <v>248</v>
      </c>
      <c r="D148" s="2" t="s">
        <v>104</v>
      </c>
      <c r="E148" s="2" t="s">
        <v>252</v>
      </c>
      <c r="F148" s="3">
        <v>503</v>
      </c>
      <c r="G148" s="15">
        <v>5</v>
      </c>
      <c r="H148" s="3" t="str">
        <f>VLOOKUP(D148,'Dati di Supporto'!$B$2:$D$104,3,0)</f>
        <v>PN</v>
      </c>
      <c r="I148" s="15" t="str">
        <f>_xlfn.XLOOKUP(H148,'Dati di Supporto'!$D$2:$D$104,'Dati di Supporto'!$C$2:$C$104)</f>
        <v>Friuli-Venezia Giulia</v>
      </c>
      <c r="J148" s="15" t="str">
        <f>VLOOKUP(I148,'Dati di Supporto'!$G$2:$H$21,2,0)</f>
        <v>NORD</v>
      </c>
      <c r="K148" s="15" t="str" cm="1">
        <f t="array" ref="K148">_xlfn.IFS(F148&lt;400,'Dati di Supporto'!$P$2,AND(F148&gt;=400,F148&lt;800),'Dati di Supporto'!$P$3,AND(Vendite!F148&gt;=800,Vendite!F148&lt;1200),'Dati di Supporto'!$P$4,IF(Vendite!F148&gt;=1200,Vendite!F148&lt;1800),'Dati di Supporto'!$P$5,Vendite!F148&gt;=1800,'Dati di Supporto'!$P$6)</f>
        <v>Fascia 2 (da 400 €  a meno di 800 €)</v>
      </c>
      <c r="L148" s="15" t="str">
        <f>VLOOKUP(G148,'Dati di Supporto'!$O$10:$P$14,2,0)</f>
        <v>Assegno Bancario</v>
      </c>
    </row>
    <row r="149" spans="1:12" x14ac:dyDescent="0.25">
      <c r="A149" s="11">
        <v>148</v>
      </c>
      <c r="B149" s="6">
        <v>41725</v>
      </c>
      <c r="C149" s="1" t="s">
        <v>3</v>
      </c>
      <c r="D149" s="2" t="s">
        <v>213</v>
      </c>
      <c r="E149" s="2" t="s">
        <v>10</v>
      </c>
      <c r="F149" s="3">
        <v>1906</v>
      </c>
      <c r="G149" s="15">
        <v>1</v>
      </c>
      <c r="H149" s="3" t="str">
        <f>VLOOKUP(D149,'Dati di Supporto'!$B$2:$D$104,3,0)</f>
        <v>RE</v>
      </c>
      <c r="I149" s="15" t="str">
        <f>_xlfn.XLOOKUP(H149,'Dati di Supporto'!$D$2:$D$104,'Dati di Supporto'!$C$2:$C$104)</f>
        <v>Emilia-Romagna</v>
      </c>
      <c r="J149" s="15" t="str">
        <f>VLOOKUP(I149,'Dati di Supporto'!$G$2:$H$21,2,0)</f>
        <v>NORD</v>
      </c>
      <c r="K149" s="15" t="str" cm="1">
        <f t="array" ref="K149">_xlfn.IFS(F149&lt;400,'Dati di Supporto'!$P$2,AND(F149&gt;=400,F149&lt;800),'Dati di Supporto'!$P$3,AND(Vendite!F149&gt;=800,Vendite!F149&lt;1200),'Dati di Supporto'!$P$4,IF(Vendite!F149&gt;=1200,Vendite!F149&lt;1800),'Dati di Supporto'!$P$5,Vendite!F149&gt;=1800,'Dati di Supporto'!$P$6)</f>
        <v>Fascia 5 (da 1500 € e oltre)</v>
      </c>
      <c r="L149" s="15" t="str">
        <f>VLOOKUP(G149,'Dati di Supporto'!$O$10:$P$14,2,0)</f>
        <v>Contanti</v>
      </c>
    </row>
    <row r="150" spans="1:12" x14ac:dyDescent="0.25">
      <c r="A150" s="11">
        <v>149</v>
      </c>
      <c r="B150" s="6">
        <v>41739</v>
      </c>
      <c r="C150" s="1" t="s">
        <v>2</v>
      </c>
      <c r="D150" s="2" t="s">
        <v>123</v>
      </c>
      <c r="E150" s="2" t="s">
        <v>10</v>
      </c>
      <c r="F150" s="3">
        <v>1213</v>
      </c>
      <c r="G150" s="15">
        <v>3</v>
      </c>
      <c r="H150" s="3" t="str">
        <f>VLOOKUP(D150,'Dati di Supporto'!$B$2:$D$104,3,0)</f>
        <v>TP</v>
      </c>
      <c r="I150" s="15" t="str">
        <f>_xlfn.XLOOKUP(H150,'Dati di Supporto'!$D$2:$D$104,'Dati di Supporto'!$C$2:$C$104)</f>
        <v>Sicilia</v>
      </c>
      <c r="J150" s="15" t="str">
        <f>VLOOKUP(I150,'Dati di Supporto'!$G$2:$H$21,2,0)</f>
        <v>ISOLE</v>
      </c>
      <c r="K150" s="15" t="str" cm="1">
        <f t="array" ref="K150">_xlfn.IFS(F150&lt;400,'Dati di Supporto'!$P$2,AND(F150&gt;=400,F150&lt;800),'Dati di Supporto'!$P$3,AND(Vendite!F150&gt;=800,Vendite!F150&lt;1200),'Dati di Supporto'!$P$4,IF(Vendite!F150&gt;=1200,Vendite!F150&lt;1800),'Dati di Supporto'!$P$5,Vendite!F150&gt;=1800,'Dati di Supporto'!$P$6)</f>
        <v>Fascia 4 (da 1200 €  a meno di 1500 €)</v>
      </c>
      <c r="L150" s="15" t="str">
        <f>VLOOKUP(G150,'Dati di Supporto'!$O$10:$P$14,2,0)</f>
        <v>Carta di credito</v>
      </c>
    </row>
    <row r="151" spans="1:12" x14ac:dyDescent="0.25">
      <c r="A151" s="11">
        <v>150</v>
      </c>
      <c r="B151" s="6">
        <v>41681</v>
      </c>
      <c r="C151" s="1" t="s">
        <v>247</v>
      </c>
      <c r="D151" s="2" t="s">
        <v>116</v>
      </c>
      <c r="E151" s="2" t="s">
        <v>252</v>
      </c>
      <c r="F151" s="3">
        <v>1215</v>
      </c>
      <c r="G151" s="15">
        <v>2</v>
      </c>
      <c r="H151" s="3" t="str">
        <f>VLOOKUP(D151,'Dati di Supporto'!$B$2:$D$104,3,0)</f>
        <v>SI</v>
      </c>
      <c r="I151" s="15" t="str">
        <f>_xlfn.XLOOKUP(H151,'Dati di Supporto'!$D$2:$D$104,'Dati di Supporto'!$C$2:$C$104)</f>
        <v>Toscana</v>
      </c>
      <c r="J151" s="15" t="str">
        <f>VLOOKUP(I151,'Dati di Supporto'!$G$2:$H$21,2,0)</f>
        <v>CENTRO</v>
      </c>
      <c r="K151" s="15" t="str" cm="1">
        <f t="array" ref="K151">_xlfn.IFS(F151&lt;400,'Dati di Supporto'!$P$2,AND(F151&gt;=400,F151&lt;800),'Dati di Supporto'!$P$3,AND(Vendite!F151&gt;=800,Vendite!F151&lt;1200),'Dati di Supporto'!$P$4,IF(Vendite!F151&gt;=1200,Vendite!F151&lt;1800),'Dati di Supporto'!$P$5,Vendite!F151&gt;=1800,'Dati di Supporto'!$P$6)</f>
        <v>Fascia 4 (da 1200 €  a meno di 1500 €)</v>
      </c>
      <c r="L151" s="15" t="str">
        <f>VLOOKUP(G151,'Dati di Supporto'!$O$10:$P$14,2,0)</f>
        <v>Bonifico Bancario</v>
      </c>
    </row>
    <row r="152" spans="1:12" x14ac:dyDescent="0.25">
      <c r="A152" s="11">
        <v>151</v>
      </c>
      <c r="B152" s="6">
        <v>41819</v>
      </c>
      <c r="C152" s="1" t="s">
        <v>3</v>
      </c>
      <c r="D152" s="2" t="s">
        <v>132</v>
      </c>
      <c r="E152" s="2" t="s">
        <v>251</v>
      </c>
      <c r="F152" s="3">
        <v>1186</v>
      </c>
      <c r="G152" s="15">
        <v>1</v>
      </c>
      <c r="H152" s="3" t="str">
        <f>VLOOKUP(D152,'Dati di Supporto'!$B$2:$D$104,3,0)</f>
        <v>VR</v>
      </c>
      <c r="I152" s="15" t="str">
        <f>_xlfn.XLOOKUP(H152,'Dati di Supporto'!$D$2:$D$104,'Dati di Supporto'!$C$2:$C$104)</f>
        <v>Veneto</v>
      </c>
      <c r="J152" s="15" t="str">
        <f>VLOOKUP(I152,'Dati di Supporto'!$G$2:$H$21,2,0)</f>
        <v>NORD</v>
      </c>
      <c r="K152" s="15" t="str" cm="1">
        <f t="array" ref="K152">_xlfn.IFS(F152&lt;400,'Dati di Supporto'!$P$2,AND(F152&gt;=400,F152&lt;800),'Dati di Supporto'!$P$3,AND(Vendite!F152&gt;=800,Vendite!F152&lt;1200),'Dati di Supporto'!$P$4,IF(Vendite!F152&gt;=1200,Vendite!F152&lt;1800),'Dati di Supporto'!$P$5,Vendite!F152&gt;=1800,'Dati di Supporto'!$P$6)</f>
        <v>Fascia 3 (da 800 €  a meno di 1200 €)</v>
      </c>
      <c r="L152" s="15" t="str">
        <f>VLOOKUP(G152,'Dati di Supporto'!$O$10:$P$14,2,0)</f>
        <v>Contanti</v>
      </c>
    </row>
    <row r="153" spans="1:12" x14ac:dyDescent="0.25">
      <c r="A153" s="11">
        <v>152</v>
      </c>
      <c r="B153" s="6">
        <v>41726</v>
      </c>
      <c r="C153" s="1" t="s">
        <v>8</v>
      </c>
      <c r="D153" s="2" t="s">
        <v>107</v>
      </c>
      <c r="E153" s="2" t="s">
        <v>10</v>
      </c>
      <c r="F153" s="3">
        <v>1616</v>
      </c>
      <c r="G153" s="15">
        <v>2</v>
      </c>
      <c r="H153" s="3" t="str">
        <f>VLOOKUP(D153,'Dati di Supporto'!$B$2:$D$104,3,0)</f>
        <v>RG</v>
      </c>
      <c r="I153" s="15" t="str">
        <f>_xlfn.XLOOKUP(H153,'Dati di Supporto'!$D$2:$D$104,'Dati di Supporto'!$C$2:$C$104)</f>
        <v>Sicilia</v>
      </c>
      <c r="J153" s="15" t="str">
        <f>VLOOKUP(I153,'Dati di Supporto'!$G$2:$H$21,2,0)</f>
        <v>ISOLE</v>
      </c>
      <c r="K153" s="15" t="str" cm="1">
        <f t="array" ref="K153">_xlfn.IFS(F153&lt;400,'Dati di Supporto'!$P$2,AND(F153&gt;=400,F153&lt;800),'Dati di Supporto'!$P$3,AND(Vendite!F153&gt;=800,Vendite!F153&lt;1200),'Dati di Supporto'!$P$4,IF(Vendite!F153&gt;=1200,Vendite!F153&lt;1800),'Dati di Supporto'!$P$5,Vendite!F153&gt;=1800,'Dati di Supporto'!$P$6)</f>
        <v>Fascia 4 (da 1200 €  a meno di 1500 €)</v>
      </c>
      <c r="L153" s="15" t="str">
        <f>VLOOKUP(G153,'Dati di Supporto'!$O$10:$P$14,2,0)</f>
        <v>Bonifico Bancario</v>
      </c>
    </row>
    <row r="154" spans="1:12" x14ac:dyDescent="0.25">
      <c r="A154" s="11">
        <v>153</v>
      </c>
      <c r="B154" s="6">
        <v>41734</v>
      </c>
      <c r="C154" s="1" t="s">
        <v>3</v>
      </c>
      <c r="D154" s="2" t="s">
        <v>118</v>
      </c>
      <c r="E154" s="2" t="s">
        <v>11</v>
      </c>
      <c r="F154" s="3">
        <v>1614</v>
      </c>
      <c r="G154" s="15">
        <v>3</v>
      </c>
      <c r="H154" s="3" t="str">
        <f>VLOOKUP(D154,'Dati di Supporto'!$B$2:$D$104,3,0)</f>
        <v>SO</v>
      </c>
      <c r="I154" s="15" t="str">
        <f>_xlfn.XLOOKUP(H154,'Dati di Supporto'!$D$2:$D$104,'Dati di Supporto'!$C$2:$C$104)</f>
        <v>Lombardia</v>
      </c>
      <c r="J154" s="15" t="str">
        <f>VLOOKUP(I154,'Dati di Supporto'!$G$2:$H$21,2,0)</f>
        <v>NORD</v>
      </c>
      <c r="K154" s="15" t="str" cm="1">
        <f t="array" ref="K154">_xlfn.IFS(F154&lt;400,'Dati di Supporto'!$P$2,AND(F154&gt;=400,F154&lt;800),'Dati di Supporto'!$P$3,AND(Vendite!F154&gt;=800,Vendite!F154&lt;1200),'Dati di Supporto'!$P$4,IF(Vendite!F154&gt;=1200,Vendite!F154&lt;1800),'Dati di Supporto'!$P$5,Vendite!F154&gt;=1800,'Dati di Supporto'!$P$6)</f>
        <v>Fascia 4 (da 1200 €  a meno di 1500 €)</v>
      </c>
      <c r="L154" s="15" t="str">
        <f>VLOOKUP(G154,'Dati di Supporto'!$O$10:$P$14,2,0)</f>
        <v>Carta di credito</v>
      </c>
    </row>
    <row r="155" spans="1:12" x14ac:dyDescent="0.25">
      <c r="A155" s="11">
        <v>154</v>
      </c>
      <c r="B155" s="6">
        <v>41652</v>
      </c>
      <c r="C155" s="1" t="s">
        <v>248</v>
      </c>
      <c r="D155" s="2" t="s">
        <v>115</v>
      </c>
      <c r="E155" s="2" t="s">
        <v>10</v>
      </c>
      <c r="F155" s="3">
        <v>744</v>
      </c>
      <c r="G155" s="15">
        <v>5</v>
      </c>
      <c r="H155" s="3" t="str">
        <f>VLOOKUP(D155,'Dati di Supporto'!$B$2:$D$104,3,0)</f>
        <v>SV</v>
      </c>
      <c r="I155" s="15" t="str">
        <f>_xlfn.XLOOKUP(H155,'Dati di Supporto'!$D$2:$D$104,'Dati di Supporto'!$C$2:$C$104)</f>
        <v>Liguria</v>
      </c>
      <c r="J155" s="15" t="str">
        <f>VLOOKUP(I155,'Dati di Supporto'!$G$2:$H$21,2,0)</f>
        <v>NORD</v>
      </c>
      <c r="K155" s="15" t="str" cm="1">
        <f t="array" ref="K155">_xlfn.IFS(F155&lt;400,'Dati di Supporto'!$P$2,AND(F155&gt;=400,F155&lt;800),'Dati di Supporto'!$P$3,AND(Vendite!F155&gt;=800,Vendite!F155&lt;1200),'Dati di Supporto'!$P$4,IF(Vendite!F155&gt;=1200,Vendite!F155&lt;1800),'Dati di Supporto'!$P$5,Vendite!F155&gt;=1800,'Dati di Supporto'!$P$6)</f>
        <v>Fascia 2 (da 400 €  a meno di 800 €)</v>
      </c>
      <c r="L155" s="15" t="str">
        <f>VLOOKUP(G155,'Dati di Supporto'!$O$10:$P$14,2,0)</f>
        <v>Assegno Bancario</v>
      </c>
    </row>
    <row r="156" spans="1:12" x14ac:dyDescent="0.25">
      <c r="A156" s="11">
        <v>155</v>
      </c>
      <c r="B156" s="6">
        <v>41762</v>
      </c>
      <c r="C156" s="1" t="s">
        <v>3</v>
      </c>
      <c r="D156" s="2" t="s">
        <v>128</v>
      </c>
      <c r="E156" s="2" t="s">
        <v>251</v>
      </c>
      <c r="F156" s="3">
        <v>1277</v>
      </c>
      <c r="G156" s="15">
        <v>1</v>
      </c>
      <c r="H156" s="3" t="str">
        <f>VLOOKUP(D156,'Dati di Supporto'!$B$2:$D$104,3,0)</f>
        <v>VA</v>
      </c>
      <c r="I156" s="15" t="str">
        <f>_xlfn.XLOOKUP(H156,'Dati di Supporto'!$D$2:$D$104,'Dati di Supporto'!$C$2:$C$104)</f>
        <v>Lombardia</v>
      </c>
      <c r="J156" s="15" t="str">
        <f>VLOOKUP(I156,'Dati di Supporto'!$G$2:$H$21,2,0)</f>
        <v>NORD</v>
      </c>
      <c r="K156" s="15" t="str" cm="1">
        <f t="array" ref="K156">_xlfn.IFS(F156&lt;400,'Dati di Supporto'!$P$2,AND(F156&gt;=400,F156&lt;800),'Dati di Supporto'!$P$3,AND(Vendite!F156&gt;=800,Vendite!F156&lt;1200),'Dati di Supporto'!$P$4,IF(Vendite!F156&gt;=1200,Vendite!F156&lt;1800),'Dati di Supporto'!$P$5,Vendite!F156&gt;=1800,'Dati di Supporto'!$P$6)</f>
        <v>Fascia 4 (da 1200 €  a meno di 1500 €)</v>
      </c>
      <c r="L156" s="15" t="str">
        <f>VLOOKUP(G156,'Dati di Supporto'!$O$10:$P$14,2,0)</f>
        <v>Contanti</v>
      </c>
    </row>
    <row r="157" spans="1:12" x14ac:dyDescent="0.25">
      <c r="A157" s="11">
        <v>156</v>
      </c>
      <c r="B157" s="6">
        <v>41781</v>
      </c>
      <c r="C157" s="1" t="s">
        <v>248</v>
      </c>
      <c r="D157" s="2" t="s">
        <v>107</v>
      </c>
      <c r="E157" s="2" t="s">
        <v>11</v>
      </c>
      <c r="F157" s="3">
        <v>1520</v>
      </c>
      <c r="G157" s="15">
        <v>3</v>
      </c>
      <c r="H157" s="3" t="str">
        <f>VLOOKUP(D157,'Dati di Supporto'!$B$2:$D$104,3,0)</f>
        <v>RG</v>
      </c>
      <c r="I157" s="15" t="str">
        <f>_xlfn.XLOOKUP(H157,'Dati di Supporto'!$D$2:$D$104,'Dati di Supporto'!$C$2:$C$104)</f>
        <v>Sicilia</v>
      </c>
      <c r="J157" s="15" t="str">
        <f>VLOOKUP(I157,'Dati di Supporto'!$G$2:$H$21,2,0)</f>
        <v>ISOLE</v>
      </c>
      <c r="K157" s="15" t="str" cm="1">
        <f t="array" ref="K157">_xlfn.IFS(F157&lt;400,'Dati di Supporto'!$P$2,AND(F157&gt;=400,F157&lt;800),'Dati di Supporto'!$P$3,AND(Vendite!F157&gt;=800,Vendite!F157&lt;1200),'Dati di Supporto'!$P$4,IF(Vendite!F157&gt;=1200,Vendite!F157&lt;1800),'Dati di Supporto'!$P$5,Vendite!F157&gt;=1800,'Dati di Supporto'!$P$6)</f>
        <v>Fascia 4 (da 1200 €  a meno di 1500 €)</v>
      </c>
      <c r="L157" s="15" t="str">
        <f>VLOOKUP(G157,'Dati di Supporto'!$O$10:$P$14,2,0)</f>
        <v>Carta di credito</v>
      </c>
    </row>
    <row r="158" spans="1:12" x14ac:dyDescent="0.25">
      <c r="A158" s="11">
        <v>157</v>
      </c>
      <c r="B158" s="6">
        <v>41656</v>
      </c>
      <c r="C158" s="1" t="s">
        <v>3</v>
      </c>
      <c r="D158" s="2" t="s">
        <v>125</v>
      </c>
      <c r="E158" s="2" t="s">
        <v>11</v>
      </c>
      <c r="F158" s="3">
        <v>254</v>
      </c>
      <c r="G158" s="15">
        <v>2</v>
      </c>
      <c r="H158" s="3" t="str">
        <f>VLOOKUP(D158,'Dati di Supporto'!$B$2:$D$104,3,0)</f>
        <v>TV</v>
      </c>
      <c r="I158" s="15" t="str">
        <f>_xlfn.XLOOKUP(H158,'Dati di Supporto'!$D$2:$D$104,'Dati di Supporto'!$C$2:$C$104)</f>
        <v>Veneto</v>
      </c>
      <c r="J158" s="15" t="str">
        <f>VLOOKUP(I158,'Dati di Supporto'!$G$2:$H$21,2,0)</f>
        <v>NORD</v>
      </c>
      <c r="K158" s="15" t="str" cm="1">
        <f t="array" ref="K158">_xlfn.IFS(F158&lt;400,'Dati di Supporto'!$P$2,AND(F158&gt;=400,F158&lt;800),'Dati di Supporto'!$P$3,AND(Vendite!F158&gt;=800,Vendite!F158&lt;1200),'Dati di Supporto'!$P$4,IF(Vendite!F158&gt;=1200,Vendite!F158&lt;1800),'Dati di Supporto'!$P$5,Vendite!F158&gt;=1800,'Dati di Supporto'!$P$6)</f>
        <v>Fascia 1 (inferiore a 400 €)</v>
      </c>
      <c r="L158" s="15" t="str">
        <f>VLOOKUP(G158,'Dati di Supporto'!$O$10:$P$14,2,0)</f>
        <v>Bonifico Bancario</v>
      </c>
    </row>
    <row r="159" spans="1:12" x14ac:dyDescent="0.25">
      <c r="A159" s="11">
        <v>158</v>
      </c>
      <c r="B159" s="6">
        <v>41772</v>
      </c>
      <c r="C159" s="1" t="s">
        <v>8</v>
      </c>
      <c r="D159" s="2" t="s">
        <v>113</v>
      </c>
      <c r="E159" s="2" t="s">
        <v>250</v>
      </c>
      <c r="F159" s="3">
        <v>253</v>
      </c>
      <c r="G159" s="15">
        <v>3</v>
      </c>
      <c r="H159" s="3" t="str">
        <f>VLOOKUP(D159,'Dati di Supporto'!$B$2:$D$104,3,0)</f>
        <v>SA</v>
      </c>
      <c r="I159" s="15" t="str">
        <f>_xlfn.XLOOKUP(H159,'Dati di Supporto'!$D$2:$D$104,'Dati di Supporto'!$C$2:$C$104)</f>
        <v>Campania</v>
      </c>
      <c r="J159" s="15" t="str">
        <f>VLOOKUP(I159,'Dati di Supporto'!$G$2:$H$21,2,0)</f>
        <v>SUD</v>
      </c>
      <c r="K159" s="15" t="str" cm="1">
        <f t="array" ref="K159">_xlfn.IFS(F159&lt;400,'Dati di Supporto'!$P$2,AND(F159&gt;=400,F159&lt;800),'Dati di Supporto'!$P$3,AND(Vendite!F159&gt;=800,Vendite!F159&lt;1200),'Dati di Supporto'!$P$4,IF(Vendite!F159&gt;=1200,Vendite!F159&lt;1800),'Dati di Supporto'!$P$5,Vendite!F159&gt;=1800,'Dati di Supporto'!$P$6)</f>
        <v>Fascia 1 (inferiore a 400 €)</v>
      </c>
      <c r="L159" s="15" t="str">
        <f>VLOOKUP(G159,'Dati di Supporto'!$O$10:$P$14,2,0)</f>
        <v>Carta di credito</v>
      </c>
    </row>
    <row r="160" spans="1:12" x14ac:dyDescent="0.25">
      <c r="A160" s="11">
        <v>159</v>
      </c>
      <c r="B160" s="6">
        <v>41800</v>
      </c>
      <c r="C160" s="1" t="s">
        <v>1</v>
      </c>
      <c r="D160" s="2" t="s">
        <v>103</v>
      </c>
      <c r="E160" s="2" t="s">
        <v>250</v>
      </c>
      <c r="F160" s="3">
        <v>1802</v>
      </c>
      <c r="G160" s="15">
        <v>3</v>
      </c>
      <c r="H160" s="3" t="str">
        <f>VLOOKUP(D160,'Dati di Supporto'!$B$2:$D$104,3,0)</f>
        <v>PT</v>
      </c>
      <c r="I160" s="15" t="str">
        <f>_xlfn.XLOOKUP(H160,'Dati di Supporto'!$D$2:$D$104,'Dati di Supporto'!$C$2:$C$104)</f>
        <v>Toscana</v>
      </c>
      <c r="J160" s="15" t="str">
        <f>VLOOKUP(I160,'Dati di Supporto'!$G$2:$H$21,2,0)</f>
        <v>CENTRO</v>
      </c>
      <c r="K160" s="15" t="str" cm="1">
        <f t="array" ref="K160">_xlfn.IFS(F160&lt;400,'Dati di Supporto'!$P$2,AND(F160&gt;=400,F160&lt;800),'Dati di Supporto'!$P$3,AND(Vendite!F160&gt;=800,Vendite!F160&lt;1200),'Dati di Supporto'!$P$4,IF(Vendite!F160&gt;=1200,Vendite!F160&lt;1800),'Dati di Supporto'!$P$5,Vendite!F160&gt;=1800,'Dati di Supporto'!$P$6)</f>
        <v>Fascia 5 (da 1500 € e oltre)</v>
      </c>
      <c r="L160" s="15" t="str">
        <f>VLOOKUP(G160,'Dati di Supporto'!$O$10:$P$14,2,0)</f>
        <v>Carta di credito</v>
      </c>
    </row>
    <row r="161" spans="1:12" x14ac:dyDescent="0.25">
      <c r="A161" s="11">
        <v>160</v>
      </c>
      <c r="B161" s="6">
        <v>41650</v>
      </c>
      <c r="C161" s="1" t="s">
        <v>2</v>
      </c>
      <c r="D161" s="2" t="s">
        <v>131</v>
      </c>
      <c r="E161" s="2" t="s">
        <v>252</v>
      </c>
      <c r="F161" s="3">
        <v>580</v>
      </c>
      <c r="G161" s="15">
        <v>5</v>
      </c>
      <c r="H161" s="3" t="str">
        <f>VLOOKUP(D161,'Dati di Supporto'!$B$2:$D$104,3,0)</f>
        <v>VC</v>
      </c>
      <c r="I161" s="15" t="str">
        <f>_xlfn.XLOOKUP(H161,'Dati di Supporto'!$D$2:$D$104,'Dati di Supporto'!$C$2:$C$104)</f>
        <v>Piemonte</v>
      </c>
      <c r="J161" s="15" t="str">
        <f>VLOOKUP(I161,'Dati di Supporto'!$G$2:$H$21,2,0)</f>
        <v>NORD</v>
      </c>
      <c r="K161" s="15" t="str" cm="1">
        <f t="array" ref="K161">_xlfn.IFS(F161&lt;400,'Dati di Supporto'!$P$2,AND(F161&gt;=400,F161&lt;800),'Dati di Supporto'!$P$3,AND(Vendite!F161&gt;=800,Vendite!F161&lt;1200),'Dati di Supporto'!$P$4,IF(Vendite!F161&gt;=1200,Vendite!F161&lt;1800),'Dati di Supporto'!$P$5,Vendite!F161&gt;=1800,'Dati di Supporto'!$P$6)</f>
        <v>Fascia 2 (da 400 €  a meno di 800 €)</v>
      </c>
      <c r="L161" s="15" t="str">
        <f>VLOOKUP(G161,'Dati di Supporto'!$O$10:$P$14,2,0)</f>
        <v>Assegno Bancario</v>
      </c>
    </row>
    <row r="162" spans="1:12" x14ac:dyDescent="0.25">
      <c r="A162" s="11">
        <v>161</v>
      </c>
      <c r="B162" s="6">
        <v>41778</v>
      </c>
      <c r="C162" s="1" t="s">
        <v>8</v>
      </c>
      <c r="D162" s="2" t="s">
        <v>104</v>
      </c>
      <c r="E162" s="2" t="s">
        <v>11</v>
      </c>
      <c r="F162" s="3">
        <v>938</v>
      </c>
      <c r="G162" s="15">
        <v>5</v>
      </c>
      <c r="H162" s="3" t="str">
        <f>VLOOKUP(D162,'Dati di Supporto'!$B$2:$D$104,3,0)</f>
        <v>PN</v>
      </c>
      <c r="I162" s="15" t="str">
        <f>_xlfn.XLOOKUP(H162,'Dati di Supporto'!$D$2:$D$104,'Dati di Supporto'!$C$2:$C$104)</f>
        <v>Friuli-Venezia Giulia</v>
      </c>
      <c r="J162" s="15" t="str">
        <f>VLOOKUP(I162,'Dati di Supporto'!$G$2:$H$21,2,0)</f>
        <v>NORD</v>
      </c>
      <c r="K162" s="15" t="str" cm="1">
        <f t="array" ref="K162">_xlfn.IFS(F162&lt;400,'Dati di Supporto'!$P$2,AND(F162&gt;=400,F162&lt;800),'Dati di Supporto'!$P$3,AND(Vendite!F162&gt;=800,Vendite!F162&lt;1200),'Dati di Supporto'!$P$4,IF(Vendite!F162&gt;=1200,Vendite!F162&lt;1800),'Dati di Supporto'!$P$5,Vendite!F162&gt;=1800,'Dati di Supporto'!$P$6)</f>
        <v>Fascia 3 (da 800 €  a meno di 1200 €)</v>
      </c>
      <c r="L162" s="15" t="str">
        <f>VLOOKUP(G162,'Dati di Supporto'!$O$10:$P$14,2,0)</f>
        <v>Assegno Bancario</v>
      </c>
    </row>
    <row r="163" spans="1:12" x14ac:dyDescent="0.25">
      <c r="A163" s="11">
        <v>162</v>
      </c>
      <c r="B163" s="6">
        <v>41682</v>
      </c>
      <c r="C163" s="1" t="s">
        <v>248</v>
      </c>
      <c r="D163" s="2" t="s">
        <v>101</v>
      </c>
      <c r="E163" s="2" t="s">
        <v>10</v>
      </c>
      <c r="F163" s="3">
        <v>1390</v>
      </c>
      <c r="G163" s="15">
        <v>4</v>
      </c>
      <c r="H163" s="3" t="str">
        <f>VLOOKUP(D163,'Dati di Supporto'!$B$2:$D$104,3,0)</f>
        <v>PC</v>
      </c>
      <c r="I163" s="15" t="str">
        <f>_xlfn.XLOOKUP(H163,'Dati di Supporto'!$D$2:$D$104,'Dati di Supporto'!$C$2:$C$104)</f>
        <v>Emilia-Romagna</v>
      </c>
      <c r="J163" s="15" t="str">
        <f>VLOOKUP(I163,'Dati di Supporto'!$G$2:$H$21,2,0)</f>
        <v>NORD</v>
      </c>
      <c r="K163" s="15" t="str" cm="1">
        <f t="array" ref="K163">_xlfn.IFS(F163&lt;400,'Dati di Supporto'!$P$2,AND(F163&gt;=400,F163&lt;800),'Dati di Supporto'!$P$3,AND(Vendite!F163&gt;=800,Vendite!F163&lt;1200),'Dati di Supporto'!$P$4,IF(Vendite!F163&gt;=1200,Vendite!F163&lt;1800),'Dati di Supporto'!$P$5,Vendite!F163&gt;=1800,'Dati di Supporto'!$P$6)</f>
        <v>Fascia 4 (da 1200 €  a meno di 1500 €)</v>
      </c>
      <c r="L163" s="15" t="str">
        <f>VLOOKUP(G163,'Dati di Supporto'!$O$10:$P$14,2,0)</f>
        <v>Bollettino postale</v>
      </c>
    </row>
    <row r="164" spans="1:12" x14ac:dyDescent="0.25">
      <c r="A164" s="11">
        <v>163</v>
      </c>
      <c r="B164" s="6">
        <v>41753</v>
      </c>
      <c r="C164" s="1" t="s">
        <v>247</v>
      </c>
      <c r="D164" s="2" t="s">
        <v>211</v>
      </c>
      <c r="E164" s="2" t="s">
        <v>10</v>
      </c>
      <c r="F164" s="3">
        <v>1315</v>
      </c>
      <c r="G164" s="15">
        <v>2</v>
      </c>
      <c r="H164" s="3" t="str">
        <f>VLOOKUP(D164,'Dati di Supporto'!$B$2:$D$104,3,0)</f>
        <v>RC</v>
      </c>
      <c r="I164" s="15" t="str">
        <f>_xlfn.XLOOKUP(H164,'Dati di Supporto'!$D$2:$D$104,'Dati di Supporto'!$C$2:$C$104)</f>
        <v>Calabria</v>
      </c>
      <c r="J164" s="15" t="str">
        <f>VLOOKUP(I164,'Dati di Supporto'!$G$2:$H$21,2,0)</f>
        <v>SUD</v>
      </c>
      <c r="K164" s="15" t="str" cm="1">
        <f t="array" ref="K164">_xlfn.IFS(F164&lt;400,'Dati di Supporto'!$P$2,AND(F164&gt;=400,F164&lt;800),'Dati di Supporto'!$P$3,AND(Vendite!F164&gt;=800,Vendite!F164&lt;1200),'Dati di Supporto'!$P$4,IF(Vendite!F164&gt;=1200,Vendite!F164&lt;1800),'Dati di Supporto'!$P$5,Vendite!F164&gt;=1800,'Dati di Supporto'!$P$6)</f>
        <v>Fascia 4 (da 1200 €  a meno di 1500 €)</v>
      </c>
      <c r="L164" s="15" t="str">
        <f>VLOOKUP(G164,'Dati di Supporto'!$O$10:$P$14,2,0)</f>
        <v>Bonifico Bancario</v>
      </c>
    </row>
    <row r="165" spans="1:12" x14ac:dyDescent="0.25">
      <c r="A165" s="11">
        <v>164</v>
      </c>
      <c r="B165" s="6">
        <v>41819</v>
      </c>
      <c r="C165" s="1" t="s">
        <v>248</v>
      </c>
      <c r="D165" s="2" t="s">
        <v>115</v>
      </c>
      <c r="E165" s="2" t="s">
        <v>252</v>
      </c>
      <c r="F165" s="3">
        <v>1670</v>
      </c>
      <c r="G165" s="15">
        <v>3</v>
      </c>
      <c r="H165" s="3" t="str">
        <f>VLOOKUP(D165,'Dati di Supporto'!$B$2:$D$104,3,0)</f>
        <v>SV</v>
      </c>
      <c r="I165" s="15" t="str">
        <f>_xlfn.XLOOKUP(H165,'Dati di Supporto'!$D$2:$D$104,'Dati di Supporto'!$C$2:$C$104)</f>
        <v>Liguria</v>
      </c>
      <c r="J165" s="15" t="str">
        <f>VLOOKUP(I165,'Dati di Supporto'!$G$2:$H$21,2,0)</f>
        <v>NORD</v>
      </c>
      <c r="K165" s="15" t="str" cm="1">
        <f t="array" ref="K165">_xlfn.IFS(F165&lt;400,'Dati di Supporto'!$P$2,AND(F165&gt;=400,F165&lt;800),'Dati di Supporto'!$P$3,AND(Vendite!F165&gt;=800,Vendite!F165&lt;1200),'Dati di Supporto'!$P$4,IF(Vendite!F165&gt;=1200,Vendite!F165&lt;1800),'Dati di Supporto'!$P$5,Vendite!F165&gt;=1800,'Dati di Supporto'!$P$6)</f>
        <v>Fascia 4 (da 1200 €  a meno di 1500 €)</v>
      </c>
      <c r="L165" s="15" t="str">
        <f>VLOOKUP(G165,'Dati di Supporto'!$O$10:$P$14,2,0)</f>
        <v>Carta di credito</v>
      </c>
    </row>
    <row r="166" spans="1:12" x14ac:dyDescent="0.25">
      <c r="A166" s="11">
        <v>165</v>
      </c>
      <c r="B166" s="6">
        <v>41804</v>
      </c>
      <c r="C166" s="1" t="s">
        <v>248</v>
      </c>
      <c r="D166" s="2" t="s">
        <v>128</v>
      </c>
      <c r="E166" s="2" t="s">
        <v>11</v>
      </c>
      <c r="F166" s="3">
        <v>1691</v>
      </c>
      <c r="G166" s="15">
        <v>3</v>
      </c>
      <c r="H166" s="3" t="str">
        <f>VLOOKUP(D166,'Dati di Supporto'!$B$2:$D$104,3,0)</f>
        <v>VA</v>
      </c>
      <c r="I166" s="15" t="str">
        <f>_xlfn.XLOOKUP(H166,'Dati di Supporto'!$D$2:$D$104,'Dati di Supporto'!$C$2:$C$104)</f>
        <v>Lombardia</v>
      </c>
      <c r="J166" s="15" t="str">
        <f>VLOOKUP(I166,'Dati di Supporto'!$G$2:$H$21,2,0)</f>
        <v>NORD</v>
      </c>
      <c r="K166" s="15" t="str" cm="1">
        <f t="array" ref="K166">_xlfn.IFS(F166&lt;400,'Dati di Supporto'!$P$2,AND(F166&gt;=400,F166&lt;800),'Dati di Supporto'!$P$3,AND(Vendite!F166&gt;=800,Vendite!F166&lt;1200),'Dati di Supporto'!$P$4,IF(Vendite!F166&gt;=1200,Vendite!F166&lt;1800),'Dati di Supporto'!$P$5,Vendite!F166&gt;=1800,'Dati di Supporto'!$P$6)</f>
        <v>Fascia 4 (da 1200 €  a meno di 1500 €)</v>
      </c>
      <c r="L166" s="15" t="str">
        <f>VLOOKUP(G166,'Dati di Supporto'!$O$10:$P$14,2,0)</f>
        <v>Carta di credito</v>
      </c>
    </row>
    <row r="167" spans="1:12" x14ac:dyDescent="0.25">
      <c r="A167" s="11">
        <v>166</v>
      </c>
      <c r="B167" s="6">
        <v>41701</v>
      </c>
      <c r="C167" s="1" t="s">
        <v>8</v>
      </c>
      <c r="D167" s="2" t="s">
        <v>110</v>
      </c>
      <c r="E167" s="2" t="s">
        <v>10</v>
      </c>
      <c r="F167" s="3">
        <v>1313</v>
      </c>
      <c r="G167" s="15">
        <v>3</v>
      </c>
      <c r="H167" s="3" t="str">
        <f>VLOOKUP(D167,'Dati di Supporto'!$B$2:$D$104,3,0)</f>
        <v>RN</v>
      </c>
      <c r="I167" s="15" t="str">
        <f>_xlfn.XLOOKUP(H167,'Dati di Supporto'!$D$2:$D$104,'Dati di Supporto'!$C$2:$C$104)</f>
        <v>Emilia-Romagna</v>
      </c>
      <c r="J167" s="15" t="str">
        <f>VLOOKUP(I167,'Dati di Supporto'!$G$2:$H$21,2,0)</f>
        <v>NORD</v>
      </c>
      <c r="K167" s="15" t="str" cm="1">
        <f t="array" ref="K167">_xlfn.IFS(F167&lt;400,'Dati di Supporto'!$P$2,AND(F167&gt;=400,F167&lt;800),'Dati di Supporto'!$P$3,AND(Vendite!F167&gt;=800,Vendite!F167&lt;1200),'Dati di Supporto'!$P$4,IF(Vendite!F167&gt;=1200,Vendite!F167&lt;1800),'Dati di Supporto'!$P$5,Vendite!F167&gt;=1800,'Dati di Supporto'!$P$6)</f>
        <v>Fascia 4 (da 1200 €  a meno di 1500 €)</v>
      </c>
      <c r="L167" s="15" t="str">
        <f>VLOOKUP(G167,'Dati di Supporto'!$O$10:$P$14,2,0)</f>
        <v>Carta di credito</v>
      </c>
    </row>
    <row r="168" spans="1:12" x14ac:dyDescent="0.25">
      <c r="A168" s="11">
        <v>167</v>
      </c>
      <c r="B168" s="6">
        <v>41799</v>
      </c>
      <c r="C168" s="1" t="s">
        <v>1</v>
      </c>
      <c r="D168" s="2" t="s">
        <v>104</v>
      </c>
      <c r="E168" s="2" t="s">
        <v>10</v>
      </c>
      <c r="F168" s="3">
        <v>789</v>
      </c>
      <c r="G168" s="15">
        <v>4</v>
      </c>
      <c r="H168" s="3" t="str">
        <f>VLOOKUP(D168,'Dati di Supporto'!$B$2:$D$104,3,0)</f>
        <v>PN</v>
      </c>
      <c r="I168" s="15" t="str">
        <f>_xlfn.XLOOKUP(H168,'Dati di Supporto'!$D$2:$D$104,'Dati di Supporto'!$C$2:$C$104)</f>
        <v>Friuli-Venezia Giulia</v>
      </c>
      <c r="J168" s="15" t="str">
        <f>VLOOKUP(I168,'Dati di Supporto'!$G$2:$H$21,2,0)</f>
        <v>NORD</v>
      </c>
      <c r="K168" s="15" t="str" cm="1">
        <f t="array" ref="K168">_xlfn.IFS(F168&lt;400,'Dati di Supporto'!$P$2,AND(F168&gt;=400,F168&lt;800),'Dati di Supporto'!$P$3,AND(Vendite!F168&gt;=800,Vendite!F168&lt;1200),'Dati di Supporto'!$P$4,IF(Vendite!F168&gt;=1200,Vendite!F168&lt;1800),'Dati di Supporto'!$P$5,Vendite!F168&gt;=1800,'Dati di Supporto'!$P$6)</f>
        <v>Fascia 2 (da 400 €  a meno di 800 €)</v>
      </c>
      <c r="L168" s="15" t="str">
        <f>VLOOKUP(G168,'Dati di Supporto'!$O$10:$P$14,2,0)</f>
        <v>Bollettino postale</v>
      </c>
    </row>
    <row r="169" spans="1:12" x14ac:dyDescent="0.25">
      <c r="A169" s="11">
        <v>168</v>
      </c>
      <c r="B169" s="6">
        <v>41700</v>
      </c>
      <c r="C169" s="1" t="s">
        <v>248</v>
      </c>
      <c r="D169" s="2" t="s">
        <v>120</v>
      </c>
      <c r="E169" s="2" t="s">
        <v>252</v>
      </c>
      <c r="F169" s="3">
        <v>135</v>
      </c>
      <c r="G169" s="15">
        <v>5</v>
      </c>
      <c r="H169" s="3" t="str">
        <f>VLOOKUP(D169,'Dati di Supporto'!$B$2:$D$104,3,0)</f>
        <v>TE</v>
      </c>
      <c r="I169" s="15" t="str">
        <f>_xlfn.XLOOKUP(H169,'Dati di Supporto'!$D$2:$D$104,'Dati di Supporto'!$C$2:$C$104)</f>
        <v>Abruzzo</v>
      </c>
      <c r="J169" s="15" t="str">
        <f>VLOOKUP(I169,'Dati di Supporto'!$G$2:$H$21,2,0)</f>
        <v>CENTRO</v>
      </c>
      <c r="K169" s="15" t="str" cm="1">
        <f t="array" ref="K169">_xlfn.IFS(F169&lt;400,'Dati di Supporto'!$P$2,AND(F169&gt;=400,F169&lt;800),'Dati di Supporto'!$P$3,AND(Vendite!F169&gt;=800,Vendite!F169&lt;1200),'Dati di Supporto'!$P$4,IF(Vendite!F169&gt;=1200,Vendite!F169&lt;1800),'Dati di Supporto'!$P$5,Vendite!F169&gt;=1800,'Dati di Supporto'!$P$6)</f>
        <v>Fascia 1 (inferiore a 400 €)</v>
      </c>
      <c r="L169" s="15" t="str">
        <f>VLOOKUP(G169,'Dati di Supporto'!$O$10:$P$14,2,0)</f>
        <v>Assegno Bancario</v>
      </c>
    </row>
    <row r="170" spans="1:12" x14ac:dyDescent="0.25">
      <c r="A170" s="11">
        <v>169</v>
      </c>
      <c r="B170" s="6">
        <v>41676</v>
      </c>
      <c r="C170" s="1" t="s">
        <v>3</v>
      </c>
      <c r="D170" s="2" t="s">
        <v>117</v>
      </c>
      <c r="E170" s="2" t="s">
        <v>251</v>
      </c>
      <c r="F170" s="3">
        <v>1583</v>
      </c>
      <c r="G170" s="15">
        <v>5</v>
      </c>
      <c r="H170" s="3" t="str">
        <f>VLOOKUP(D170,'Dati di Supporto'!$B$2:$D$104,3,0)</f>
        <v>SR</v>
      </c>
      <c r="I170" s="15" t="str">
        <f>_xlfn.XLOOKUP(H170,'Dati di Supporto'!$D$2:$D$104,'Dati di Supporto'!$C$2:$C$104)</f>
        <v>Sicilia</v>
      </c>
      <c r="J170" s="15" t="str">
        <f>VLOOKUP(I170,'Dati di Supporto'!$G$2:$H$21,2,0)</f>
        <v>ISOLE</v>
      </c>
      <c r="K170" s="15" t="str" cm="1">
        <f t="array" ref="K170">_xlfn.IFS(F170&lt;400,'Dati di Supporto'!$P$2,AND(F170&gt;=400,F170&lt;800),'Dati di Supporto'!$P$3,AND(Vendite!F170&gt;=800,Vendite!F170&lt;1200),'Dati di Supporto'!$P$4,IF(Vendite!F170&gt;=1200,Vendite!F170&lt;1800),'Dati di Supporto'!$P$5,Vendite!F170&gt;=1800,'Dati di Supporto'!$P$6)</f>
        <v>Fascia 4 (da 1200 €  a meno di 1500 €)</v>
      </c>
      <c r="L170" s="15" t="str">
        <f>VLOOKUP(G170,'Dati di Supporto'!$O$10:$P$14,2,0)</f>
        <v>Assegno Bancario</v>
      </c>
    </row>
    <row r="171" spans="1:12" x14ac:dyDescent="0.25">
      <c r="A171" s="11">
        <v>170</v>
      </c>
      <c r="B171" s="6">
        <v>41706</v>
      </c>
      <c r="C171" s="1" t="s">
        <v>2</v>
      </c>
      <c r="D171" s="2" t="s">
        <v>128</v>
      </c>
      <c r="E171" s="2" t="s">
        <v>251</v>
      </c>
      <c r="F171" s="3">
        <v>1857</v>
      </c>
      <c r="G171" s="15">
        <v>1</v>
      </c>
      <c r="H171" s="3" t="str">
        <f>VLOOKUP(D171,'Dati di Supporto'!$B$2:$D$104,3,0)</f>
        <v>VA</v>
      </c>
      <c r="I171" s="15" t="str">
        <f>_xlfn.XLOOKUP(H171,'Dati di Supporto'!$D$2:$D$104,'Dati di Supporto'!$C$2:$C$104)</f>
        <v>Lombardia</v>
      </c>
      <c r="J171" s="15" t="str">
        <f>VLOOKUP(I171,'Dati di Supporto'!$G$2:$H$21,2,0)</f>
        <v>NORD</v>
      </c>
      <c r="K171" s="15" t="str" cm="1">
        <f t="array" ref="K171">_xlfn.IFS(F171&lt;400,'Dati di Supporto'!$P$2,AND(F171&gt;=400,F171&lt;800),'Dati di Supporto'!$P$3,AND(Vendite!F171&gt;=800,Vendite!F171&lt;1200),'Dati di Supporto'!$P$4,IF(Vendite!F171&gt;=1200,Vendite!F171&lt;1800),'Dati di Supporto'!$P$5,Vendite!F171&gt;=1800,'Dati di Supporto'!$P$6)</f>
        <v>Fascia 5 (da 1500 € e oltre)</v>
      </c>
      <c r="L171" s="15" t="str">
        <f>VLOOKUP(G171,'Dati di Supporto'!$O$10:$P$14,2,0)</f>
        <v>Contanti</v>
      </c>
    </row>
    <row r="172" spans="1:12" x14ac:dyDescent="0.25">
      <c r="A172" s="11">
        <v>171</v>
      </c>
      <c r="B172" s="6">
        <v>41701</v>
      </c>
      <c r="C172" s="1" t="s">
        <v>8</v>
      </c>
      <c r="D172" s="2" t="s">
        <v>126</v>
      </c>
      <c r="E172" s="2" t="s">
        <v>10</v>
      </c>
      <c r="F172" s="3">
        <v>1655</v>
      </c>
      <c r="G172" s="15">
        <v>3</v>
      </c>
      <c r="H172" s="3" t="str">
        <f>VLOOKUP(D172,'Dati di Supporto'!$B$2:$D$104,3,0)</f>
        <v>TS</v>
      </c>
      <c r="I172" s="15" t="str">
        <f>_xlfn.XLOOKUP(H172,'Dati di Supporto'!$D$2:$D$104,'Dati di Supporto'!$C$2:$C$104)</f>
        <v>Friuli-Venezia Giulia</v>
      </c>
      <c r="J172" s="15" t="str">
        <f>VLOOKUP(I172,'Dati di Supporto'!$G$2:$H$21,2,0)</f>
        <v>NORD</v>
      </c>
      <c r="K172" s="15" t="str" cm="1">
        <f t="array" ref="K172">_xlfn.IFS(F172&lt;400,'Dati di Supporto'!$P$2,AND(F172&gt;=400,F172&lt;800),'Dati di Supporto'!$P$3,AND(Vendite!F172&gt;=800,Vendite!F172&lt;1200),'Dati di Supporto'!$P$4,IF(Vendite!F172&gt;=1200,Vendite!F172&lt;1800),'Dati di Supporto'!$P$5,Vendite!F172&gt;=1800,'Dati di Supporto'!$P$6)</f>
        <v>Fascia 4 (da 1200 €  a meno di 1500 €)</v>
      </c>
      <c r="L172" s="15" t="str">
        <f>VLOOKUP(G172,'Dati di Supporto'!$O$10:$P$14,2,0)</f>
        <v>Carta di credito</v>
      </c>
    </row>
    <row r="173" spans="1:12" x14ac:dyDescent="0.25">
      <c r="A173" s="11">
        <v>172</v>
      </c>
      <c r="B173" s="6">
        <v>41777</v>
      </c>
      <c r="C173" s="1" t="s">
        <v>248</v>
      </c>
      <c r="D173" s="2" t="s">
        <v>132</v>
      </c>
      <c r="E173" s="2" t="s">
        <v>11</v>
      </c>
      <c r="F173" s="3">
        <v>727</v>
      </c>
      <c r="G173" s="15">
        <v>3</v>
      </c>
      <c r="H173" s="3" t="str">
        <f>VLOOKUP(D173,'Dati di Supporto'!$B$2:$D$104,3,0)</f>
        <v>VR</v>
      </c>
      <c r="I173" s="15" t="str">
        <f>_xlfn.XLOOKUP(H173,'Dati di Supporto'!$D$2:$D$104,'Dati di Supporto'!$C$2:$C$104)</f>
        <v>Veneto</v>
      </c>
      <c r="J173" s="15" t="str">
        <f>VLOOKUP(I173,'Dati di Supporto'!$G$2:$H$21,2,0)</f>
        <v>NORD</v>
      </c>
      <c r="K173" s="15" t="str" cm="1">
        <f t="array" ref="K173">_xlfn.IFS(F173&lt;400,'Dati di Supporto'!$P$2,AND(F173&gt;=400,F173&lt;800),'Dati di Supporto'!$P$3,AND(Vendite!F173&gt;=800,Vendite!F173&lt;1200),'Dati di Supporto'!$P$4,IF(Vendite!F173&gt;=1200,Vendite!F173&lt;1800),'Dati di Supporto'!$P$5,Vendite!F173&gt;=1800,'Dati di Supporto'!$P$6)</f>
        <v>Fascia 2 (da 400 €  a meno di 800 €)</v>
      </c>
      <c r="L173" s="15" t="str">
        <f>VLOOKUP(G173,'Dati di Supporto'!$O$10:$P$14,2,0)</f>
        <v>Carta di credito</v>
      </c>
    </row>
    <row r="174" spans="1:12" x14ac:dyDescent="0.25">
      <c r="A174" s="11">
        <v>173</v>
      </c>
      <c r="B174" s="6">
        <v>41697</v>
      </c>
      <c r="C174" s="1" t="s">
        <v>248</v>
      </c>
      <c r="D174" s="2" t="s">
        <v>99</v>
      </c>
      <c r="E174" s="2" t="s">
        <v>11</v>
      </c>
      <c r="F174" s="3">
        <v>1637</v>
      </c>
      <c r="G174" s="15">
        <v>3</v>
      </c>
      <c r="H174" s="3" t="str">
        <f>VLOOKUP(D174,'Dati di Supporto'!$B$2:$D$104,3,0)</f>
        <v>PS</v>
      </c>
      <c r="I174" s="15" t="str">
        <f>_xlfn.XLOOKUP(H174,'Dati di Supporto'!$D$2:$D$104,'Dati di Supporto'!$C$2:$C$104)</f>
        <v>Marche</v>
      </c>
      <c r="J174" s="15" t="str">
        <f>VLOOKUP(I174,'Dati di Supporto'!$G$2:$H$21,2,0)</f>
        <v>CENTRO</v>
      </c>
      <c r="K174" s="15" t="str" cm="1">
        <f t="array" ref="K174">_xlfn.IFS(F174&lt;400,'Dati di Supporto'!$P$2,AND(F174&gt;=400,F174&lt;800),'Dati di Supporto'!$P$3,AND(Vendite!F174&gt;=800,Vendite!F174&lt;1200),'Dati di Supporto'!$P$4,IF(Vendite!F174&gt;=1200,Vendite!F174&lt;1800),'Dati di Supporto'!$P$5,Vendite!F174&gt;=1800,'Dati di Supporto'!$P$6)</f>
        <v>Fascia 4 (da 1200 €  a meno di 1500 €)</v>
      </c>
      <c r="L174" s="15" t="str">
        <f>VLOOKUP(G174,'Dati di Supporto'!$O$10:$P$14,2,0)</f>
        <v>Carta di credito</v>
      </c>
    </row>
    <row r="175" spans="1:12" x14ac:dyDescent="0.25">
      <c r="A175" s="11">
        <v>174</v>
      </c>
      <c r="B175" s="6">
        <v>41796</v>
      </c>
      <c r="C175" s="1" t="s">
        <v>2</v>
      </c>
      <c r="D175" s="2" t="s">
        <v>101</v>
      </c>
      <c r="E175" s="2" t="s">
        <v>10</v>
      </c>
      <c r="F175" s="3">
        <v>456</v>
      </c>
      <c r="G175" s="15">
        <v>5</v>
      </c>
      <c r="H175" s="3" t="str">
        <f>VLOOKUP(D175,'Dati di Supporto'!$B$2:$D$104,3,0)</f>
        <v>PC</v>
      </c>
      <c r="I175" s="15" t="str">
        <f>_xlfn.XLOOKUP(H175,'Dati di Supporto'!$D$2:$D$104,'Dati di Supporto'!$C$2:$C$104)</f>
        <v>Emilia-Romagna</v>
      </c>
      <c r="J175" s="15" t="str">
        <f>VLOOKUP(I175,'Dati di Supporto'!$G$2:$H$21,2,0)</f>
        <v>NORD</v>
      </c>
      <c r="K175" s="15" t="str" cm="1">
        <f t="array" ref="K175">_xlfn.IFS(F175&lt;400,'Dati di Supporto'!$P$2,AND(F175&gt;=400,F175&lt;800),'Dati di Supporto'!$P$3,AND(Vendite!F175&gt;=800,Vendite!F175&lt;1200),'Dati di Supporto'!$P$4,IF(Vendite!F175&gt;=1200,Vendite!F175&lt;1800),'Dati di Supporto'!$P$5,Vendite!F175&gt;=1800,'Dati di Supporto'!$P$6)</f>
        <v>Fascia 2 (da 400 €  a meno di 800 €)</v>
      </c>
      <c r="L175" s="15" t="str">
        <f>VLOOKUP(G175,'Dati di Supporto'!$O$10:$P$14,2,0)</f>
        <v>Assegno Bancario</v>
      </c>
    </row>
    <row r="176" spans="1:12" x14ac:dyDescent="0.25">
      <c r="A176" s="11">
        <v>175</v>
      </c>
      <c r="B176" s="6">
        <v>41708</v>
      </c>
      <c r="C176" s="1" t="s">
        <v>2</v>
      </c>
      <c r="D176" s="2" t="s">
        <v>125</v>
      </c>
      <c r="E176" s="2" t="s">
        <v>11</v>
      </c>
      <c r="F176" s="3">
        <v>1109</v>
      </c>
      <c r="G176" s="15">
        <v>5</v>
      </c>
      <c r="H176" s="3" t="str">
        <f>VLOOKUP(D176,'Dati di Supporto'!$B$2:$D$104,3,0)</f>
        <v>TV</v>
      </c>
      <c r="I176" s="15" t="str">
        <f>_xlfn.XLOOKUP(H176,'Dati di Supporto'!$D$2:$D$104,'Dati di Supporto'!$C$2:$C$104)</f>
        <v>Veneto</v>
      </c>
      <c r="J176" s="15" t="str">
        <f>VLOOKUP(I176,'Dati di Supporto'!$G$2:$H$21,2,0)</f>
        <v>NORD</v>
      </c>
      <c r="K176" s="15" t="str" cm="1">
        <f t="array" ref="K176">_xlfn.IFS(F176&lt;400,'Dati di Supporto'!$P$2,AND(F176&gt;=400,F176&lt;800),'Dati di Supporto'!$P$3,AND(Vendite!F176&gt;=800,Vendite!F176&lt;1200),'Dati di Supporto'!$P$4,IF(Vendite!F176&gt;=1200,Vendite!F176&lt;1800),'Dati di Supporto'!$P$5,Vendite!F176&gt;=1800,'Dati di Supporto'!$P$6)</f>
        <v>Fascia 3 (da 800 €  a meno di 1200 €)</v>
      </c>
      <c r="L176" s="15" t="str">
        <f>VLOOKUP(G176,'Dati di Supporto'!$O$10:$P$14,2,0)</f>
        <v>Assegno Bancario</v>
      </c>
    </row>
    <row r="177" spans="1:12" x14ac:dyDescent="0.25">
      <c r="A177" s="11">
        <v>176</v>
      </c>
      <c r="B177" s="6">
        <v>41818</v>
      </c>
      <c r="C177" s="1" t="s">
        <v>1</v>
      </c>
      <c r="D177" s="2" t="s">
        <v>106</v>
      </c>
      <c r="E177" s="2" t="s">
        <v>11</v>
      </c>
      <c r="F177" s="3">
        <v>1593</v>
      </c>
      <c r="G177" s="15">
        <v>4</v>
      </c>
      <c r="H177" s="3" t="str">
        <f>VLOOKUP(D177,'Dati di Supporto'!$B$2:$D$104,3,0)</f>
        <v>PO</v>
      </c>
      <c r="I177" s="15" t="str">
        <f>_xlfn.XLOOKUP(H177,'Dati di Supporto'!$D$2:$D$104,'Dati di Supporto'!$C$2:$C$104)</f>
        <v>Toscana</v>
      </c>
      <c r="J177" s="15" t="str">
        <f>VLOOKUP(I177,'Dati di Supporto'!$G$2:$H$21,2,0)</f>
        <v>CENTRO</v>
      </c>
      <c r="K177" s="15" t="str" cm="1">
        <f t="array" ref="K177">_xlfn.IFS(F177&lt;400,'Dati di Supporto'!$P$2,AND(F177&gt;=400,F177&lt;800),'Dati di Supporto'!$P$3,AND(Vendite!F177&gt;=800,Vendite!F177&lt;1200),'Dati di Supporto'!$P$4,IF(Vendite!F177&gt;=1200,Vendite!F177&lt;1800),'Dati di Supporto'!$P$5,Vendite!F177&gt;=1800,'Dati di Supporto'!$P$6)</f>
        <v>Fascia 4 (da 1200 €  a meno di 1500 €)</v>
      </c>
      <c r="L177" s="15" t="str">
        <f>VLOOKUP(G177,'Dati di Supporto'!$O$10:$P$14,2,0)</f>
        <v>Bollettino postale</v>
      </c>
    </row>
    <row r="178" spans="1:12" x14ac:dyDescent="0.25">
      <c r="A178" s="11">
        <v>177</v>
      </c>
      <c r="B178" s="6">
        <v>41786</v>
      </c>
      <c r="C178" s="1" t="s">
        <v>248</v>
      </c>
      <c r="D178" s="2" t="s">
        <v>112</v>
      </c>
      <c r="E178" s="2" t="s">
        <v>11</v>
      </c>
      <c r="F178" s="3">
        <v>686</v>
      </c>
      <c r="G178" s="15">
        <v>1</v>
      </c>
      <c r="H178" s="3" t="str">
        <f>VLOOKUP(D178,'Dati di Supporto'!$B$2:$D$104,3,0)</f>
        <v>RO</v>
      </c>
      <c r="I178" s="15" t="str">
        <f>_xlfn.XLOOKUP(H178,'Dati di Supporto'!$D$2:$D$104,'Dati di Supporto'!$C$2:$C$104)</f>
        <v>Veneto</v>
      </c>
      <c r="J178" s="15" t="str">
        <f>VLOOKUP(I178,'Dati di Supporto'!$G$2:$H$21,2,0)</f>
        <v>NORD</v>
      </c>
      <c r="K178" s="15" t="str" cm="1">
        <f t="array" ref="K178">_xlfn.IFS(F178&lt;400,'Dati di Supporto'!$P$2,AND(F178&gt;=400,F178&lt;800),'Dati di Supporto'!$P$3,AND(Vendite!F178&gt;=800,Vendite!F178&lt;1200),'Dati di Supporto'!$P$4,IF(Vendite!F178&gt;=1200,Vendite!F178&lt;1800),'Dati di Supporto'!$P$5,Vendite!F178&gt;=1800,'Dati di Supporto'!$P$6)</f>
        <v>Fascia 2 (da 400 €  a meno di 800 €)</v>
      </c>
      <c r="L178" s="15" t="str">
        <f>VLOOKUP(G178,'Dati di Supporto'!$O$10:$P$14,2,0)</f>
        <v>Contanti</v>
      </c>
    </row>
    <row r="179" spans="1:12" x14ac:dyDescent="0.25">
      <c r="A179" s="11">
        <v>178</v>
      </c>
      <c r="B179" s="6">
        <v>41753</v>
      </c>
      <c r="C179" s="1" t="s">
        <v>247</v>
      </c>
      <c r="D179" s="2" t="s">
        <v>116</v>
      </c>
      <c r="E179" s="2" t="s">
        <v>252</v>
      </c>
      <c r="F179" s="3">
        <v>155</v>
      </c>
      <c r="G179" s="15">
        <v>4</v>
      </c>
      <c r="H179" s="3" t="str">
        <f>VLOOKUP(D179,'Dati di Supporto'!$B$2:$D$104,3,0)</f>
        <v>SI</v>
      </c>
      <c r="I179" s="15" t="str">
        <f>_xlfn.XLOOKUP(H179,'Dati di Supporto'!$D$2:$D$104,'Dati di Supporto'!$C$2:$C$104)</f>
        <v>Toscana</v>
      </c>
      <c r="J179" s="15" t="str">
        <f>VLOOKUP(I179,'Dati di Supporto'!$G$2:$H$21,2,0)</f>
        <v>CENTRO</v>
      </c>
      <c r="K179" s="15" t="str" cm="1">
        <f t="array" ref="K179">_xlfn.IFS(F179&lt;400,'Dati di Supporto'!$P$2,AND(F179&gt;=400,F179&lt;800),'Dati di Supporto'!$P$3,AND(Vendite!F179&gt;=800,Vendite!F179&lt;1200),'Dati di Supporto'!$P$4,IF(Vendite!F179&gt;=1200,Vendite!F179&lt;1800),'Dati di Supporto'!$P$5,Vendite!F179&gt;=1800,'Dati di Supporto'!$P$6)</f>
        <v>Fascia 1 (inferiore a 400 €)</v>
      </c>
      <c r="L179" s="15" t="str">
        <f>VLOOKUP(G179,'Dati di Supporto'!$O$10:$P$14,2,0)</f>
        <v>Bollettino postale</v>
      </c>
    </row>
    <row r="180" spans="1:12" x14ac:dyDescent="0.25">
      <c r="A180" s="11">
        <v>179</v>
      </c>
      <c r="B180" s="6">
        <v>41685</v>
      </c>
      <c r="C180" s="1" t="s">
        <v>3</v>
      </c>
      <c r="D180" s="2" t="s">
        <v>117</v>
      </c>
      <c r="E180" s="2" t="s">
        <v>251</v>
      </c>
      <c r="F180" s="3">
        <v>686</v>
      </c>
      <c r="G180" s="15">
        <v>2</v>
      </c>
      <c r="H180" s="3" t="str">
        <f>VLOOKUP(D180,'Dati di Supporto'!$B$2:$D$104,3,0)</f>
        <v>SR</v>
      </c>
      <c r="I180" s="15" t="str">
        <f>_xlfn.XLOOKUP(H180,'Dati di Supporto'!$D$2:$D$104,'Dati di Supporto'!$C$2:$C$104)</f>
        <v>Sicilia</v>
      </c>
      <c r="J180" s="15" t="str">
        <f>VLOOKUP(I180,'Dati di Supporto'!$G$2:$H$21,2,0)</f>
        <v>ISOLE</v>
      </c>
      <c r="K180" s="15" t="str" cm="1">
        <f t="array" ref="K180">_xlfn.IFS(F180&lt;400,'Dati di Supporto'!$P$2,AND(F180&gt;=400,F180&lt;800),'Dati di Supporto'!$P$3,AND(Vendite!F180&gt;=800,Vendite!F180&lt;1200),'Dati di Supporto'!$P$4,IF(Vendite!F180&gt;=1200,Vendite!F180&lt;1800),'Dati di Supporto'!$P$5,Vendite!F180&gt;=1800,'Dati di Supporto'!$P$6)</f>
        <v>Fascia 2 (da 400 €  a meno di 800 €)</v>
      </c>
      <c r="L180" s="15" t="str">
        <f>VLOOKUP(G180,'Dati di Supporto'!$O$10:$P$14,2,0)</f>
        <v>Bonifico Bancario</v>
      </c>
    </row>
    <row r="181" spans="1:12" x14ac:dyDescent="0.25">
      <c r="A181" s="11">
        <v>180</v>
      </c>
      <c r="B181" s="6">
        <v>41743</v>
      </c>
      <c r="C181" s="1" t="s">
        <v>3</v>
      </c>
      <c r="D181" s="2" t="s">
        <v>105</v>
      </c>
      <c r="E181" s="2" t="s">
        <v>251</v>
      </c>
      <c r="F181" s="3">
        <v>450</v>
      </c>
      <c r="G181" s="15">
        <v>1</v>
      </c>
      <c r="H181" s="3" t="str">
        <f>VLOOKUP(D181,'Dati di Supporto'!$B$2:$D$104,3,0)</f>
        <v>PZ</v>
      </c>
      <c r="I181" s="15" t="str">
        <f>_xlfn.XLOOKUP(H181,'Dati di Supporto'!$D$2:$D$104,'Dati di Supporto'!$C$2:$C$104)</f>
        <v>Basilicata</v>
      </c>
      <c r="J181" s="15" t="str">
        <f>VLOOKUP(I181,'Dati di Supporto'!$G$2:$H$21,2,0)</f>
        <v>SUD</v>
      </c>
      <c r="K181" s="15" t="str" cm="1">
        <f t="array" ref="K181">_xlfn.IFS(F181&lt;400,'Dati di Supporto'!$P$2,AND(F181&gt;=400,F181&lt;800),'Dati di Supporto'!$P$3,AND(Vendite!F181&gt;=800,Vendite!F181&lt;1200),'Dati di Supporto'!$P$4,IF(Vendite!F181&gt;=1200,Vendite!F181&lt;1800),'Dati di Supporto'!$P$5,Vendite!F181&gt;=1800,'Dati di Supporto'!$P$6)</f>
        <v>Fascia 2 (da 400 €  a meno di 800 €)</v>
      </c>
      <c r="L181" s="15" t="str">
        <f>VLOOKUP(G181,'Dati di Supporto'!$O$10:$P$14,2,0)</f>
        <v>Contanti</v>
      </c>
    </row>
    <row r="182" spans="1:12" x14ac:dyDescent="0.25">
      <c r="A182" s="11">
        <v>181</v>
      </c>
      <c r="B182" s="6">
        <v>41805</v>
      </c>
      <c r="C182" s="1" t="s">
        <v>8</v>
      </c>
      <c r="D182" s="2" t="s">
        <v>122</v>
      </c>
      <c r="E182" s="2" t="s">
        <v>11</v>
      </c>
      <c r="F182" s="3">
        <v>478</v>
      </c>
      <c r="G182" s="15">
        <v>4</v>
      </c>
      <c r="H182" s="3" t="str">
        <f>VLOOKUP(D182,'Dati di Supporto'!$B$2:$D$104,3,0)</f>
        <v>TO</v>
      </c>
      <c r="I182" s="15" t="str">
        <f>_xlfn.XLOOKUP(H182,'Dati di Supporto'!$D$2:$D$104,'Dati di Supporto'!$C$2:$C$104)</f>
        <v>Piemonte</v>
      </c>
      <c r="J182" s="15" t="str">
        <f>VLOOKUP(I182,'Dati di Supporto'!$G$2:$H$21,2,0)</f>
        <v>NORD</v>
      </c>
      <c r="K182" s="15" t="str" cm="1">
        <f t="array" ref="K182">_xlfn.IFS(F182&lt;400,'Dati di Supporto'!$P$2,AND(F182&gt;=400,F182&lt;800),'Dati di Supporto'!$P$3,AND(Vendite!F182&gt;=800,Vendite!F182&lt;1200),'Dati di Supporto'!$P$4,IF(Vendite!F182&gt;=1200,Vendite!F182&lt;1800),'Dati di Supporto'!$P$5,Vendite!F182&gt;=1800,'Dati di Supporto'!$P$6)</f>
        <v>Fascia 2 (da 400 €  a meno di 800 €)</v>
      </c>
      <c r="L182" s="15" t="str">
        <f>VLOOKUP(G182,'Dati di Supporto'!$O$10:$P$14,2,0)</f>
        <v>Bollettino postale</v>
      </c>
    </row>
    <row r="183" spans="1:12" x14ac:dyDescent="0.25">
      <c r="A183" s="11">
        <v>182</v>
      </c>
      <c r="B183" s="6">
        <v>41704</v>
      </c>
      <c r="C183" s="1" t="s">
        <v>247</v>
      </c>
      <c r="D183" s="2" t="s">
        <v>114</v>
      </c>
      <c r="E183" s="2" t="s">
        <v>11</v>
      </c>
      <c r="F183" s="3">
        <v>939</v>
      </c>
      <c r="G183" s="15">
        <v>5</v>
      </c>
      <c r="H183" s="3" t="str">
        <f>VLOOKUP(D183,'Dati di Supporto'!$B$2:$D$104,3,0)</f>
        <v>SS</v>
      </c>
      <c r="I183" s="15" t="str">
        <f>_xlfn.XLOOKUP(H183,'Dati di Supporto'!$D$2:$D$104,'Dati di Supporto'!$C$2:$C$104)</f>
        <v>Sardegna</v>
      </c>
      <c r="J183" s="15" t="str">
        <f>VLOOKUP(I183,'Dati di Supporto'!$G$2:$H$21,2,0)</f>
        <v>ISOLE</v>
      </c>
      <c r="K183" s="15" t="str" cm="1">
        <f t="array" ref="K183">_xlfn.IFS(F183&lt;400,'Dati di Supporto'!$P$2,AND(F183&gt;=400,F183&lt;800),'Dati di Supporto'!$P$3,AND(Vendite!F183&gt;=800,Vendite!F183&lt;1200),'Dati di Supporto'!$P$4,IF(Vendite!F183&gt;=1200,Vendite!F183&lt;1800),'Dati di Supporto'!$P$5,Vendite!F183&gt;=1800,'Dati di Supporto'!$P$6)</f>
        <v>Fascia 3 (da 800 €  a meno di 1200 €)</v>
      </c>
      <c r="L183" s="15" t="str">
        <f>VLOOKUP(G183,'Dati di Supporto'!$O$10:$P$14,2,0)</f>
        <v>Assegno Bancario</v>
      </c>
    </row>
    <row r="184" spans="1:12" x14ac:dyDescent="0.25">
      <c r="A184" s="11">
        <v>183</v>
      </c>
      <c r="B184" s="6">
        <v>41686</v>
      </c>
      <c r="C184" s="1" t="s">
        <v>248</v>
      </c>
      <c r="D184" s="2" t="s">
        <v>211</v>
      </c>
      <c r="E184" s="2" t="s">
        <v>251</v>
      </c>
      <c r="F184" s="3">
        <v>1608</v>
      </c>
      <c r="G184" s="15">
        <v>2</v>
      </c>
      <c r="H184" s="3" t="str">
        <f>VLOOKUP(D184,'Dati di Supporto'!$B$2:$D$104,3,0)</f>
        <v>RC</v>
      </c>
      <c r="I184" s="15" t="str">
        <f>_xlfn.XLOOKUP(H184,'Dati di Supporto'!$D$2:$D$104,'Dati di Supporto'!$C$2:$C$104)</f>
        <v>Calabria</v>
      </c>
      <c r="J184" s="15" t="str">
        <f>VLOOKUP(I184,'Dati di Supporto'!$G$2:$H$21,2,0)</f>
        <v>SUD</v>
      </c>
      <c r="K184" s="15" t="str" cm="1">
        <f t="array" ref="K184">_xlfn.IFS(F184&lt;400,'Dati di Supporto'!$P$2,AND(F184&gt;=400,F184&lt;800),'Dati di Supporto'!$P$3,AND(Vendite!F184&gt;=800,Vendite!F184&lt;1200),'Dati di Supporto'!$P$4,IF(Vendite!F184&gt;=1200,Vendite!F184&lt;1800),'Dati di Supporto'!$P$5,Vendite!F184&gt;=1800,'Dati di Supporto'!$P$6)</f>
        <v>Fascia 4 (da 1200 €  a meno di 1500 €)</v>
      </c>
      <c r="L184" s="15" t="str">
        <f>VLOOKUP(G184,'Dati di Supporto'!$O$10:$P$14,2,0)</f>
        <v>Bonifico Bancario</v>
      </c>
    </row>
    <row r="185" spans="1:12" x14ac:dyDescent="0.25">
      <c r="A185" s="11">
        <v>184</v>
      </c>
      <c r="B185" s="6">
        <v>41649</v>
      </c>
      <c r="C185" s="1" t="s">
        <v>247</v>
      </c>
      <c r="D185" s="2" t="s">
        <v>128</v>
      </c>
      <c r="E185" s="2" t="s">
        <v>252</v>
      </c>
      <c r="F185" s="3">
        <v>1791</v>
      </c>
      <c r="G185" s="15">
        <v>2</v>
      </c>
      <c r="H185" s="3" t="str">
        <f>VLOOKUP(D185,'Dati di Supporto'!$B$2:$D$104,3,0)</f>
        <v>VA</v>
      </c>
      <c r="I185" s="15" t="str">
        <f>_xlfn.XLOOKUP(H185,'Dati di Supporto'!$D$2:$D$104,'Dati di Supporto'!$C$2:$C$104)</f>
        <v>Lombardia</v>
      </c>
      <c r="J185" s="15" t="str">
        <f>VLOOKUP(I185,'Dati di Supporto'!$G$2:$H$21,2,0)</f>
        <v>NORD</v>
      </c>
      <c r="K185" s="15" t="str" cm="1">
        <f t="array" ref="K185">_xlfn.IFS(F185&lt;400,'Dati di Supporto'!$P$2,AND(F185&gt;=400,F185&lt;800),'Dati di Supporto'!$P$3,AND(Vendite!F185&gt;=800,Vendite!F185&lt;1200),'Dati di Supporto'!$P$4,IF(Vendite!F185&gt;=1200,Vendite!F185&lt;1800),'Dati di Supporto'!$P$5,Vendite!F185&gt;=1800,'Dati di Supporto'!$P$6)</f>
        <v>Fascia 4 (da 1200 €  a meno di 1500 €)</v>
      </c>
      <c r="L185" s="15" t="str">
        <f>VLOOKUP(G185,'Dati di Supporto'!$O$10:$P$14,2,0)</f>
        <v>Bonifico Bancario</v>
      </c>
    </row>
    <row r="186" spans="1:12" x14ac:dyDescent="0.25">
      <c r="A186" s="11">
        <v>185</v>
      </c>
      <c r="B186" s="6">
        <v>41776</v>
      </c>
      <c r="C186" s="1" t="s">
        <v>2</v>
      </c>
      <c r="D186" s="2" t="s">
        <v>131</v>
      </c>
      <c r="E186" s="2" t="s">
        <v>11</v>
      </c>
      <c r="F186" s="3">
        <v>371</v>
      </c>
      <c r="G186" s="15">
        <v>2</v>
      </c>
      <c r="H186" s="3" t="str">
        <f>VLOOKUP(D186,'Dati di Supporto'!$B$2:$D$104,3,0)</f>
        <v>VC</v>
      </c>
      <c r="I186" s="15" t="str">
        <f>_xlfn.XLOOKUP(H186,'Dati di Supporto'!$D$2:$D$104,'Dati di Supporto'!$C$2:$C$104)</f>
        <v>Piemonte</v>
      </c>
      <c r="J186" s="15" t="str">
        <f>VLOOKUP(I186,'Dati di Supporto'!$G$2:$H$21,2,0)</f>
        <v>NORD</v>
      </c>
      <c r="K186" s="15" t="str" cm="1">
        <f t="array" ref="K186">_xlfn.IFS(F186&lt;400,'Dati di Supporto'!$P$2,AND(F186&gt;=400,F186&lt;800),'Dati di Supporto'!$P$3,AND(Vendite!F186&gt;=800,Vendite!F186&lt;1200),'Dati di Supporto'!$P$4,IF(Vendite!F186&gt;=1200,Vendite!F186&lt;1800),'Dati di Supporto'!$P$5,Vendite!F186&gt;=1800,'Dati di Supporto'!$P$6)</f>
        <v>Fascia 1 (inferiore a 400 €)</v>
      </c>
      <c r="L186" s="15" t="str">
        <f>VLOOKUP(G186,'Dati di Supporto'!$O$10:$P$14,2,0)</f>
        <v>Bonifico Bancario</v>
      </c>
    </row>
    <row r="187" spans="1:12" x14ac:dyDescent="0.25">
      <c r="A187" s="11">
        <v>186</v>
      </c>
      <c r="B187" s="6">
        <v>41667</v>
      </c>
      <c r="C187" s="1" t="s">
        <v>1</v>
      </c>
      <c r="D187" s="2" t="s">
        <v>211</v>
      </c>
      <c r="E187" s="2" t="s">
        <v>11</v>
      </c>
      <c r="F187" s="3">
        <v>1407</v>
      </c>
      <c r="G187" s="15">
        <v>1</v>
      </c>
      <c r="H187" s="3" t="str">
        <f>VLOOKUP(D187,'Dati di Supporto'!$B$2:$D$104,3,0)</f>
        <v>RC</v>
      </c>
      <c r="I187" s="15" t="str">
        <f>_xlfn.XLOOKUP(H187,'Dati di Supporto'!$D$2:$D$104,'Dati di Supporto'!$C$2:$C$104)</f>
        <v>Calabria</v>
      </c>
      <c r="J187" s="15" t="str">
        <f>VLOOKUP(I187,'Dati di Supporto'!$G$2:$H$21,2,0)</f>
        <v>SUD</v>
      </c>
      <c r="K187" s="15" t="str" cm="1">
        <f t="array" ref="K187">_xlfn.IFS(F187&lt;400,'Dati di Supporto'!$P$2,AND(F187&gt;=400,F187&lt;800),'Dati di Supporto'!$P$3,AND(Vendite!F187&gt;=800,Vendite!F187&lt;1200),'Dati di Supporto'!$P$4,IF(Vendite!F187&gt;=1200,Vendite!F187&lt;1800),'Dati di Supporto'!$P$5,Vendite!F187&gt;=1800,'Dati di Supporto'!$P$6)</f>
        <v>Fascia 4 (da 1200 €  a meno di 1500 €)</v>
      </c>
      <c r="L187" s="15" t="str">
        <f>VLOOKUP(G187,'Dati di Supporto'!$O$10:$P$14,2,0)</f>
        <v>Contanti</v>
      </c>
    </row>
    <row r="188" spans="1:12" x14ac:dyDescent="0.25">
      <c r="A188" s="11">
        <v>187</v>
      </c>
      <c r="B188" s="6">
        <v>41781</v>
      </c>
      <c r="C188" s="1" t="s">
        <v>248</v>
      </c>
      <c r="D188" s="2" t="s">
        <v>131</v>
      </c>
      <c r="E188" s="2" t="s">
        <v>252</v>
      </c>
      <c r="F188" s="3">
        <v>1909</v>
      </c>
      <c r="G188" s="15">
        <v>4</v>
      </c>
      <c r="H188" s="3" t="str">
        <f>VLOOKUP(D188,'Dati di Supporto'!$B$2:$D$104,3,0)</f>
        <v>VC</v>
      </c>
      <c r="I188" s="15" t="str">
        <f>_xlfn.XLOOKUP(H188,'Dati di Supporto'!$D$2:$D$104,'Dati di Supporto'!$C$2:$C$104)</f>
        <v>Piemonte</v>
      </c>
      <c r="J188" s="15" t="str">
        <f>VLOOKUP(I188,'Dati di Supporto'!$G$2:$H$21,2,0)</f>
        <v>NORD</v>
      </c>
      <c r="K188" s="15" t="str" cm="1">
        <f t="array" ref="K188">_xlfn.IFS(F188&lt;400,'Dati di Supporto'!$P$2,AND(F188&gt;=400,F188&lt;800),'Dati di Supporto'!$P$3,AND(Vendite!F188&gt;=800,Vendite!F188&lt;1200),'Dati di Supporto'!$P$4,IF(Vendite!F188&gt;=1200,Vendite!F188&lt;1800),'Dati di Supporto'!$P$5,Vendite!F188&gt;=1800,'Dati di Supporto'!$P$6)</f>
        <v>Fascia 5 (da 1500 € e oltre)</v>
      </c>
      <c r="L188" s="15" t="str">
        <f>VLOOKUP(G188,'Dati di Supporto'!$O$10:$P$14,2,0)</f>
        <v>Bollettino postale</v>
      </c>
    </row>
    <row r="189" spans="1:12" x14ac:dyDescent="0.25">
      <c r="A189" s="11">
        <v>188</v>
      </c>
      <c r="B189" s="6">
        <v>41775</v>
      </c>
      <c r="C189" s="1" t="s">
        <v>2</v>
      </c>
      <c r="D189" s="2" t="s">
        <v>98</v>
      </c>
      <c r="E189" s="2" t="s">
        <v>250</v>
      </c>
      <c r="F189" s="3">
        <v>1715</v>
      </c>
      <c r="G189" s="15">
        <v>2</v>
      </c>
      <c r="H189" s="3" t="str">
        <f>VLOOKUP(D189,'Dati di Supporto'!$B$2:$D$104,3,0)</f>
        <v>PG</v>
      </c>
      <c r="I189" s="15" t="str">
        <f>_xlfn.XLOOKUP(H189,'Dati di Supporto'!$D$2:$D$104,'Dati di Supporto'!$C$2:$C$104)</f>
        <v>Umbria</v>
      </c>
      <c r="J189" s="15" t="str">
        <f>VLOOKUP(I189,'Dati di Supporto'!$G$2:$H$21,2,0)</f>
        <v>CENTRO</v>
      </c>
      <c r="K189" s="15" t="str" cm="1">
        <f t="array" ref="K189">_xlfn.IFS(F189&lt;400,'Dati di Supporto'!$P$2,AND(F189&gt;=400,F189&lt;800),'Dati di Supporto'!$P$3,AND(Vendite!F189&gt;=800,Vendite!F189&lt;1200),'Dati di Supporto'!$P$4,IF(Vendite!F189&gt;=1200,Vendite!F189&lt;1800),'Dati di Supporto'!$P$5,Vendite!F189&gt;=1800,'Dati di Supporto'!$P$6)</f>
        <v>Fascia 4 (da 1200 €  a meno di 1500 €)</v>
      </c>
      <c r="L189" s="15" t="str">
        <f>VLOOKUP(G189,'Dati di Supporto'!$O$10:$P$14,2,0)</f>
        <v>Bonifico Bancario</v>
      </c>
    </row>
    <row r="190" spans="1:12" x14ac:dyDescent="0.25">
      <c r="A190" s="11">
        <v>189</v>
      </c>
      <c r="B190" s="6">
        <v>41683</v>
      </c>
      <c r="C190" s="1" t="s">
        <v>248</v>
      </c>
      <c r="D190" s="2" t="s">
        <v>133</v>
      </c>
      <c r="E190" s="2" t="s">
        <v>11</v>
      </c>
      <c r="F190" s="3">
        <v>1145</v>
      </c>
      <c r="G190" s="15">
        <v>2</v>
      </c>
      <c r="H190" s="3" t="str">
        <f>VLOOKUP(D190,'Dati di Supporto'!$B$2:$D$104,3,0)</f>
        <v>VV</v>
      </c>
      <c r="I190" s="15" t="str">
        <f>_xlfn.XLOOKUP(H190,'Dati di Supporto'!$D$2:$D$104,'Dati di Supporto'!$C$2:$C$104)</f>
        <v>Calabria</v>
      </c>
      <c r="J190" s="15" t="str">
        <f>VLOOKUP(I190,'Dati di Supporto'!$G$2:$H$21,2,0)</f>
        <v>SUD</v>
      </c>
      <c r="K190" s="15" t="str" cm="1">
        <f t="array" ref="K190">_xlfn.IFS(F190&lt;400,'Dati di Supporto'!$P$2,AND(F190&gt;=400,F190&lt;800),'Dati di Supporto'!$P$3,AND(Vendite!F190&gt;=800,Vendite!F190&lt;1200),'Dati di Supporto'!$P$4,IF(Vendite!F190&gt;=1200,Vendite!F190&lt;1800),'Dati di Supporto'!$P$5,Vendite!F190&gt;=1800,'Dati di Supporto'!$P$6)</f>
        <v>Fascia 3 (da 800 €  a meno di 1200 €)</v>
      </c>
      <c r="L190" s="15" t="str">
        <f>VLOOKUP(G190,'Dati di Supporto'!$O$10:$P$14,2,0)</f>
        <v>Bonifico Bancario</v>
      </c>
    </row>
    <row r="191" spans="1:12" x14ac:dyDescent="0.25">
      <c r="A191" s="11">
        <v>190</v>
      </c>
      <c r="B191" s="6">
        <v>41758</v>
      </c>
      <c r="C191" s="1" t="s">
        <v>248</v>
      </c>
      <c r="D191" s="2" t="s">
        <v>105</v>
      </c>
      <c r="E191" s="2" t="s">
        <v>11</v>
      </c>
      <c r="F191" s="3">
        <v>925</v>
      </c>
      <c r="G191" s="15">
        <v>3</v>
      </c>
      <c r="H191" s="3" t="str">
        <f>VLOOKUP(D191,'Dati di Supporto'!$B$2:$D$104,3,0)</f>
        <v>PZ</v>
      </c>
      <c r="I191" s="15" t="str">
        <f>_xlfn.XLOOKUP(H191,'Dati di Supporto'!$D$2:$D$104,'Dati di Supporto'!$C$2:$C$104)</f>
        <v>Basilicata</v>
      </c>
      <c r="J191" s="15" t="str">
        <f>VLOOKUP(I191,'Dati di Supporto'!$G$2:$H$21,2,0)</f>
        <v>SUD</v>
      </c>
      <c r="K191" s="15" t="str" cm="1">
        <f t="array" ref="K191">_xlfn.IFS(F191&lt;400,'Dati di Supporto'!$P$2,AND(F191&gt;=400,F191&lt;800),'Dati di Supporto'!$P$3,AND(Vendite!F191&gt;=800,Vendite!F191&lt;1200),'Dati di Supporto'!$P$4,IF(Vendite!F191&gt;=1200,Vendite!F191&lt;1800),'Dati di Supporto'!$P$5,Vendite!F191&gt;=1800,'Dati di Supporto'!$P$6)</f>
        <v>Fascia 3 (da 800 €  a meno di 1200 €)</v>
      </c>
      <c r="L191" s="15" t="str">
        <f>VLOOKUP(G191,'Dati di Supporto'!$O$10:$P$14,2,0)</f>
        <v>Carta di credito</v>
      </c>
    </row>
    <row r="192" spans="1:12" x14ac:dyDescent="0.25">
      <c r="A192" s="11">
        <v>191</v>
      </c>
      <c r="B192" s="6">
        <v>41817</v>
      </c>
      <c r="C192" s="1" t="s">
        <v>1</v>
      </c>
      <c r="D192" s="2" t="s">
        <v>130</v>
      </c>
      <c r="E192" s="2" t="s">
        <v>252</v>
      </c>
      <c r="F192" s="3">
        <v>547</v>
      </c>
      <c r="G192" s="15">
        <v>5</v>
      </c>
      <c r="H192" s="3" t="str">
        <f>VLOOKUP(D192,'Dati di Supporto'!$B$2:$D$104,3,0)</f>
        <v>VB</v>
      </c>
      <c r="I192" s="15" t="str">
        <f>_xlfn.XLOOKUP(H192,'Dati di Supporto'!$D$2:$D$104,'Dati di Supporto'!$C$2:$C$104)</f>
        <v>Piemonte</v>
      </c>
      <c r="J192" s="15" t="str">
        <f>VLOOKUP(I192,'Dati di Supporto'!$G$2:$H$21,2,0)</f>
        <v>NORD</v>
      </c>
      <c r="K192" s="15" t="str" cm="1">
        <f t="array" ref="K192">_xlfn.IFS(F192&lt;400,'Dati di Supporto'!$P$2,AND(F192&gt;=400,F192&lt;800),'Dati di Supporto'!$P$3,AND(Vendite!F192&gt;=800,Vendite!F192&lt;1200),'Dati di Supporto'!$P$4,IF(Vendite!F192&gt;=1200,Vendite!F192&lt;1800),'Dati di Supporto'!$P$5,Vendite!F192&gt;=1800,'Dati di Supporto'!$P$6)</f>
        <v>Fascia 2 (da 400 €  a meno di 800 €)</v>
      </c>
      <c r="L192" s="15" t="str">
        <f>VLOOKUP(G192,'Dati di Supporto'!$O$10:$P$14,2,0)</f>
        <v>Assegno Bancario</v>
      </c>
    </row>
    <row r="193" spans="1:12" x14ac:dyDescent="0.25">
      <c r="A193" s="11">
        <v>192</v>
      </c>
      <c r="B193" s="6">
        <v>41665</v>
      </c>
      <c r="C193" s="1" t="s">
        <v>3</v>
      </c>
      <c r="D193" s="2" t="s">
        <v>121</v>
      </c>
      <c r="E193" s="2" t="s">
        <v>250</v>
      </c>
      <c r="F193" s="3">
        <v>1961</v>
      </c>
      <c r="G193" s="15">
        <v>5</v>
      </c>
      <c r="H193" s="3" t="str">
        <f>VLOOKUP(D193,'Dati di Supporto'!$B$2:$D$104,3,0)</f>
        <v>TR</v>
      </c>
      <c r="I193" s="15" t="str">
        <f>_xlfn.XLOOKUP(H193,'Dati di Supporto'!$D$2:$D$104,'Dati di Supporto'!$C$2:$C$104)</f>
        <v>Umbria</v>
      </c>
      <c r="J193" s="15" t="str">
        <f>VLOOKUP(I193,'Dati di Supporto'!$G$2:$H$21,2,0)</f>
        <v>CENTRO</v>
      </c>
      <c r="K193" s="15" t="str" cm="1">
        <f t="array" ref="K193">_xlfn.IFS(F193&lt;400,'Dati di Supporto'!$P$2,AND(F193&gt;=400,F193&lt;800),'Dati di Supporto'!$P$3,AND(Vendite!F193&gt;=800,Vendite!F193&lt;1200),'Dati di Supporto'!$P$4,IF(Vendite!F193&gt;=1200,Vendite!F193&lt;1800),'Dati di Supporto'!$P$5,Vendite!F193&gt;=1800,'Dati di Supporto'!$P$6)</f>
        <v>Fascia 5 (da 1500 € e oltre)</v>
      </c>
      <c r="L193" s="15" t="str">
        <f>VLOOKUP(G193,'Dati di Supporto'!$O$10:$P$14,2,0)</f>
        <v>Assegno Bancario</v>
      </c>
    </row>
    <row r="194" spans="1:12" x14ac:dyDescent="0.25">
      <c r="A194" s="11">
        <v>193</v>
      </c>
      <c r="B194" s="6">
        <v>41734</v>
      </c>
      <c r="C194" s="1" t="s">
        <v>248</v>
      </c>
      <c r="D194" s="2" t="s">
        <v>126</v>
      </c>
      <c r="E194" s="2" t="s">
        <v>251</v>
      </c>
      <c r="F194" s="3">
        <v>184</v>
      </c>
      <c r="G194" s="15">
        <v>5</v>
      </c>
      <c r="H194" s="3" t="str">
        <f>VLOOKUP(D194,'Dati di Supporto'!$B$2:$D$104,3,0)</f>
        <v>TS</v>
      </c>
      <c r="I194" s="15" t="str">
        <f>_xlfn.XLOOKUP(H194,'Dati di Supporto'!$D$2:$D$104,'Dati di Supporto'!$C$2:$C$104)</f>
        <v>Friuli-Venezia Giulia</v>
      </c>
      <c r="J194" s="15" t="str">
        <f>VLOOKUP(I194,'Dati di Supporto'!$G$2:$H$21,2,0)</f>
        <v>NORD</v>
      </c>
      <c r="K194" s="15" t="str" cm="1">
        <f t="array" ref="K194">_xlfn.IFS(F194&lt;400,'Dati di Supporto'!$P$2,AND(F194&gt;=400,F194&lt;800),'Dati di Supporto'!$P$3,AND(Vendite!F194&gt;=800,Vendite!F194&lt;1200),'Dati di Supporto'!$P$4,IF(Vendite!F194&gt;=1200,Vendite!F194&lt;1800),'Dati di Supporto'!$P$5,Vendite!F194&gt;=1800,'Dati di Supporto'!$P$6)</f>
        <v>Fascia 1 (inferiore a 400 €)</v>
      </c>
      <c r="L194" s="15" t="str">
        <f>VLOOKUP(G194,'Dati di Supporto'!$O$10:$P$14,2,0)</f>
        <v>Assegno Bancario</v>
      </c>
    </row>
    <row r="195" spans="1:12" x14ac:dyDescent="0.25">
      <c r="A195" s="11">
        <v>194</v>
      </c>
      <c r="B195" s="6">
        <v>41724</v>
      </c>
      <c r="C195" s="1" t="s">
        <v>248</v>
      </c>
      <c r="D195" s="2" t="s">
        <v>107</v>
      </c>
      <c r="E195" s="2" t="s">
        <v>252</v>
      </c>
      <c r="F195" s="3">
        <v>163</v>
      </c>
      <c r="G195" s="15">
        <v>1</v>
      </c>
      <c r="H195" s="3" t="str">
        <f>VLOOKUP(D195,'Dati di Supporto'!$B$2:$D$104,3,0)</f>
        <v>RG</v>
      </c>
      <c r="I195" s="15" t="str">
        <f>_xlfn.XLOOKUP(H195,'Dati di Supporto'!$D$2:$D$104,'Dati di Supporto'!$C$2:$C$104)</f>
        <v>Sicilia</v>
      </c>
      <c r="J195" s="15" t="str">
        <f>VLOOKUP(I195,'Dati di Supporto'!$G$2:$H$21,2,0)</f>
        <v>ISOLE</v>
      </c>
      <c r="K195" s="15" t="str" cm="1">
        <f t="array" ref="K195">_xlfn.IFS(F195&lt;400,'Dati di Supporto'!$P$2,AND(F195&gt;=400,F195&lt;800),'Dati di Supporto'!$P$3,AND(Vendite!F195&gt;=800,Vendite!F195&lt;1200),'Dati di Supporto'!$P$4,IF(Vendite!F195&gt;=1200,Vendite!F195&lt;1800),'Dati di Supporto'!$P$5,Vendite!F195&gt;=1800,'Dati di Supporto'!$P$6)</f>
        <v>Fascia 1 (inferiore a 400 €)</v>
      </c>
      <c r="L195" s="15" t="str">
        <f>VLOOKUP(G195,'Dati di Supporto'!$O$10:$P$14,2,0)</f>
        <v>Contanti</v>
      </c>
    </row>
    <row r="196" spans="1:12" x14ac:dyDescent="0.25">
      <c r="A196" s="11">
        <v>195</v>
      </c>
      <c r="B196" s="6">
        <v>41744</v>
      </c>
      <c r="C196" s="1" t="s">
        <v>1</v>
      </c>
      <c r="D196" s="2" t="s">
        <v>109</v>
      </c>
      <c r="E196" s="2" t="s">
        <v>251</v>
      </c>
      <c r="F196" s="3">
        <v>484</v>
      </c>
      <c r="G196" s="15">
        <v>4</v>
      </c>
      <c r="H196" s="3" t="str">
        <f>VLOOKUP(D196,'Dati di Supporto'!$B$2:$D$104,3,0)</f>
        <v>RI</v>
      </c>
      <c r="I196" s="15" t="str">
        <f>_xlfn.XLOOKUP(H196,'Dati di Supporto'!$D$2:$D$104,'Dati di Supporto'!$C$2:$C$104)</f>
        <v>Lazio</v>
      </c>
      <c r="J196" s="15" t="str">
        <f>VLOOKUP(I196,'Dati di Supporto'!$G$2:$H$21,2,0)</f>
        <v>CENTRO</v>
      </c>
      <c r="K196" s="15" t="str" cm="1">
        <f t="array" ref="K196">_xlfn.IFS(F196&lt;400,'Dati di Supporto'!$P$2,AND(F196&gt;=400,F196&lt;800),'Dati di Supporto'!$P$3,AND(Vendite!F196&gt;=800,Vendite!F196&lt;1200),'Dati di Supporto'!$P$4,IF(Vendite!F196&gt;=1200,Vendite!F196&lt;1800),'Dati di Supporto'!$P$5,Vendite!F196&gt;=1800,'Dati di Supporto'!$P$6)</f>
        <v>Fascia 2 (da 400 €  a meno di 800 €)</v>
      </c>
      <c r="L196" s="15" t="str">
        <f>VLOOKUP(G196,'Dati di Supporto'!$O$10:$P$14,2,0)</f>
        <v>Bollettino postale</v>
      </c>
    </row>
    <row r="197" spans="1:12" x14ac:dyDescent="0.25">
      <c r="A197" s="11">
        <v>196</v>
      </c>
      <c r="B197" s="6">
        <v>41815</v>
      </c>
      <c r="C197" s="1" t="s">
        <v>1</v>
      </c>
      <c r="D197" s="2" t="s">
        <v>100</v>
      </c>
      <c r="E197" s="2" t="s">
        <v>11</v>
      </c>
      <c r="F197" s="3">
        <v>792</v>
      </c>
      <c r="G197" s="15">
        <v>2</v>
      </c>
      <c r="H197" s="3" t="str">
        <f>VLOOKUP(D197,'Dati di Supporto'!$B$2:$D$104,3,0)</f>
        <v>PE</v>
      </c>
      <c r="I197" s="15" t="str">
        <f>_xlfn.XLOOKUP(H197,'Dati di Supporto'!$D$2:$D$104,'Dati di Supporto'!$C$2:$C$104)</f>
        <v>Abruzzo</v>
      </c>
      <c r="J197" s="15" t="str">
        <f>VLOOKUP(I197,'Dati di Supporto'!$G$2:$H$21,2,0)</f>
        <v>CENTRO</v>
      </c>
      <c r="K197" s="15" t="str" cm="1">
        <f t="array" ref="K197">_xlfn.IFS(F197&lt;400,'Dati di Supporto'!$P$2,AND(F197&gt;=400,F197&lt;800),'Dati di Supporto'!$P$3,AND(Vendite!F197&gt;=800,Vendite!F197&lt;1200),'Dati di Supporto'!$P$4,IF(Vendite!F197&gt;=1200,Vendite!F197&lt;1800),'Dati di Supporto'!$P$5,Vendite!F197&gt;=1800,'Dati di Supporto'!$P$6)</f>
        <v>Fascia 2 (da 400 €  a meno di 800 €)</v>
      </c>
      <c r="L197" s="15" t="str">
        <f>VLOOKUP(G197,'Dati di Supporto'!$O$10:$P$14,2,0)</f>
        <v>Bonifico Bancario</v>
      </c>
    </row>
    <row r="198" spans="1:12" x14ac:dyDescent="0.25">
      <c r="A198" s="11">
        <v>197</v>
      </c>
      <c r="B198" s="6">
        <v>41683</v>
      </c>
      <c r="C198" s="1" t="s">
        <v>8</v>
      </c>
      <c r="D198" s="2" t="s">
        <v>115</v>
      </c>
      <c r="E198" s="2" t="s">
        <v>251</v>
      </c>
      <c r="F198" s="3">
        <v>24</v>
      </c>
      <c r="G198" s="15">
        <v>5</v>
      </c>
      <c r="H198" s="3" t="str">
        <f>VLOOKUP(D198,'Dati di Supporto'!$B$2:$D$104,3,0)</f>
        <v>SV</v>
      </c>
      <c r="I198" s="15" t="str">
        <f>_xlfn.XLOOKUP(H198,'Dati di Supporto'!$D$2:$D$104,'Dati di Supporto'!$C$2:$C$104)</f>
        <v>Liguria</v>
      </c>
      <c r="J198" s="15" t="str">
        <f>VLOOKUP(I198,'Dati di Supporto'!$G$2:$H$21,2,0)</f>
        <v>NORD</v>
      </c>
      <c r="K198" s="15" t="str" cm="1">
        <f t="array" ref="K198">_xlfn.IFS(F198&lt;400,'Dati di Supporto'!$P$2,AND(F198&gt;=400,F198&lt;800),'Dati di Supporto'!$P$3,AND(Vendite!F198&gt;=800,Vendite!F198&lt;1200),'Dati di Supporto'!$P$4,IF(Vendite!F198&gt;=1200,Vendite!F198&lt;1800),'Dati di Supporto'!$P$5,Vendite!F198&gt;=1800,'Dati di Supporto'!$P$6)</f>
        <v>Fascia 1 (inferiore a 400 €)</v>
      </c>
      <c r="L198" s="15" t="str">
        <f>VLOOKUP(G198,'Dati di Supporto'!$O$10:$P$14,2,0)</f>
        <v>Assegno Bancario</v>
      </c>
    </row>
    <row r="199" spans="1:12" x14ac:dyDescent="0.25">
      <c r="A199" s="11">
        <v>198</v>
      </c>
      <c r="B199" s="6">
        <v>41687</v>
      </c>
      <c r="C199" s="1" t="s">
        <v>248</v>
      </c>
      <c r="D199" s="2" t="s">
        <v>130</v>
      </c>
      <c r="E199" s="2" t="s">
        <v>251</v>
      </c>
      <c r="F199" s="3">
        <v>705</v>
      </c>
      <c r="G199" s="15">
        <v>3</v>
      </c>
      <c r="H199" s="3" t="str">
        <f>VLOOKUP(D199,'Dati di Supporto'!$B$2:$D$104,3,0)</f>
        <v>VB</v>
      </c>
      <c r="I199" s="15" t="str">
        <f>_xlfn.XLOOKUP(H199,'Dati di Supporto'!$D$2:$D$104,'Dati di Supporto'!$C$2:$C$104)</f>
        <v>Piemonte</v>
      </c>
      <c r="J199" s="15" t="str">
        <f>VLOOKUP(I199,'Dati di Supporto'!$G$2:$H$21,2,0)</f>
        <v>NORD</v>
      </c>
      <c r="K199" s="15" t="str" cm="1">
        <f t="array" ref="K199">_xlfn.IFS(F199&lt;400,'Dati di Supporto'!$P$2,AND(F199&gt;=400,F199&lt;800),'Dati di Supporto'!$P$3,AND(Vendite!F199&gt;=800,Vendite!F199&lt;1200),'Dati di Supporto'!$P$4,IF(Vendite!F199&gt;=1200,Vendite!F199&lt;1800),'Dati di Supporto'!$P$5,Vendite!F199&gt;=1800,'Dati di Supporto'!$P$6)</f>
        <v>Fascia 2 (da 400 €  a meno di 800 €)</v>
      </c>
      <c r="L199" s="15" t="str">
        <f>VLOOKUP(G199,'Dati di Supporto'!$O$10:$P$14,2,0)</f>
        <v>Carta di credito</v>
      </c>
    </row>
    <row r="200" spans="1:12" x14ac:dyDescent="0.25">
      <c r="A200" s="11">
        <v>199</v>
      </c>
      <c r="B200" s="6">
        <v>41693</v>
      </c>
      <c r="C200" s="1" t="s">
        <v>2</v>
      </c>
      <c r="D200" s="2" t="s">
        <v>118</v>
      </c>
      <c r="E200" s="2" t="s">
        <v>252</v>
      </c>
      <c r="F200" s="3">
        <v>1288</v>
      </c>
      <c r="G200" s="15">
        <v>1</v>
      </c>
      <c r="H200" s="3" t="str">
        <f>VLOOKUP(D200,'Dati di Supporto'!$B$2:$D$104,3,0)</f>
        <v>SO</v>
      </c>
      <c r="I200" s="15" t="str">
        <f>_xlfn.XLOOKUP(H200,'Dati di Supporto'!$D$2:$D$104,'Dati di Supporto'!$C$2:$C$104)</f>
        <v>Lombardia</v>
      </c>
      <c r="J200" s="15" t="str">
        <f>VLOOKUP(I200,'Dati di Supporto'!$G$2:$H$21,2,0)</f>
        <v>NORD</v>
      </c>
      <c r="K200" s="15" t="str" cm="1">
        <f t="array" ref="K200">_xlfn.IFS(F200&lt;400,'Dati di Supporto'!$P$2,AND(F200&gt;=400,F200&lt;800),'Dati di Supporto'!$P$3,AND(Vendite!F200&gt;=800,Vendite!F200&lt;1200),'Dati di Supporto'!$P$4,IF(Vendite!F200&gt;=1200,Vendite!F200&lt;1800),'Dati di Supporto'!$P$5,Vendite!F200&gt;=1800,'Dati di Supporto'!$P$6)</f>
        <v>Fascia 4 (da 1200 €  a meno di 1500 €)</v>
      </c>
      <c r="L200" s="15" t="str">
        <f>VLOOKUP(G200,'Dati di Supporto'!$O$10:$P$14,2,0)</f>
        <v>Contanti</v>
      </c>
    </row>
    <row r="201" spans="1:12" x14ac:dyDescent="0.25">
      <c r="A201" s="11">
        <v>200</v>
      </c>
      <c r="B201" s="6">
        <v>41672</v>
      </c>
      <c r="C201" s="1" t="s">
        <v>3</v>
      </c>
      <c r="D201" s="2" t="s">
        <v>213</v>
      </c>
      <c r="E201" s="2" t="s">
        <v>250</v>
      </c>
      <c r="F201" s="3">
        <v>956</v>
      </c>
      <c r="G201" s="15">
        <v>2</v>
      </c>
      <c r="H201" s="3" t="str">
        <f>VLOOKUP(D201,'Dati di Supporto'!$B$2:$D$104,3,0)</f>
        <v>RE</v>
      </c>
      <c r="I201" s="15" t="str">
        <f>_xlfn.XLOOKUP(H201,'Dati di Supporto'!$D$2:$D$104,'Dati di Supporto'!$C$2:$C$104)</f>
        <v>Emilia-Romagna</v>
      </c>
      <c r="J201" s="15" t="str">
        <f>VLOOKUP(I201,'Dati di Supporto'!$G$2:$H$21,2,0)</f>
        <v>NORD</v>
      </c>
      <c r="K201" s="15" t="str" cm="1">
        <f t="array" ref="K201">_xlfn.IFS(F201&lt;400,'Dati di Supporto'!$P$2,AND(F201&gt;=400,F201&lt;800),'Dati di Supporto'!$P$3,AND(Vendite!F201&gt;=800,Vendite!F201&lt;1200),'Dati di Supporto'!$P$4,IF(Vendite!F201&gt;=1200,Vendite!F201&lt;1800),'Dati di Supporto'!$P$5,Vendite!F201&gt;=1800,'Dati di Supporto'!$P$6)</f>
        <v>Fascia 3 (da 800 €  a meno di 1200 €)</v>
      </c>
      <c r="L201" s="15" t="str">
        <f>VLOOKUP(G201,'Dati di Supporto'!$O$10:$P$14,2,0)</f>
        <v>Bonifico Bancario</v>
      </c>
    </row>
    <row r="202" spans="1:12" x14ac:dyDescent="0.25">
      <c r="A202" s="11">
        <v>201</v>
      </c>
      <c r="B202" s="6">
        <v>41819</v>
      </c>
      <c r="C202" s="1" t="s">
        <v>247</v>
      </c>
      <c r="D202" s="2" t="s">
        <v>129</v>
      </c>
      <c r="E202" s="2" t="s">
        <v>251</v>
      </c>
      <c r="F202" s="3">
        <v>1770</v>
      </c>
      <c r="G202" s="15">
        <v>4</v>
      </c>
      <c r="H202" s="3" t="str">
        <f>VLOOKUP(D202,'Dati di Supporto'!$B$2:$D$104,3,0)</f>
        <v>VE</v>
      </c>
      <c r="I202" s="15" t="str">
        <f>_xlfn.XLOOKUP(H202,'Dati di Supporto'!$D$2:$D$104,'Dati di Supporto'!$C$2:$C$104)</f>
        <v>Veneto</v>
      </c>
      <c r="J202" s="15" t="str">
        <f>VLOOKUP(I202,'Dati di Supporto'!$G$2:$H$21,2,0)</f>
        <v>NORD</v>
      </c>
      <c r="K202" s="15" t="str" cm="1">
        <f t="array" ref="K202">_xlfn.IFS(F202&lt;400,'Dati di Supporto'!$P$2,AND(F202&gt;=400,F202&lt;800),'Dati di Supporto'!$P$3,AND(Vendite!F202&gt;=800,Vendite!F202&lt;1200),'Dati di Supporto'!$P$4,IF(Vendite!F202&gt;=1200,Vendite!F202&lt;1800),'Dati di Supporto'!$P$5,Vendite!F202&gt;=1800,'Dati di Supporto'!$P$6)</f>
        <v>Fascia 4 (da 1200 €  a meno di 1500 €)</v>
      </c>
      <c r="L202" s="15" t="str">
        <f>VLOOKUP(G202,'Dati di Supporto'!$O$10:$P$14,2,0)</f>
        <v>Bollettino postale</v>
      </c>
    </row>
    <row r="203" spans="1:12" x14ac:dyDescent="0.25">
      <c r="A203" s="11">
        <v>202</v>
      </c>
      <c r="B203" s="6">
        <v>41681</v>
      </c>
      <c r="C203" s="1" t="s">
        <v>1</v>
      </c>
      <c r="D203" s="2" t="s">
        <v>115</v>
      </c>
      <c r="E203" s="2" t="s">
        <v>11</v>
      </c>
      <c r="F203" s="3">
        <v>1449</v>
      </c>
      <c r="G203" s="15">
        <v>4</v>
      </c>
      <c r="H203" s="3" t="str">
        <f>VLOOKUP(D203,'Dati di Supporto'!$B$2:$D$104,3,0)</f>
        <v>SV</v>
      </c>
      <c r="I203" s="15" t="str">
        <f>_xlfn.XLOOKUP(H203,'Dati di Supporto'!$D$2:$D$104,'Dati di Supporto'!$C$2:$C$104)</f>
        <v>Liguria</v>
      </c>
      <c r="J203" s="15" t="str">
        <f>VLOOKUP(I203,'Dati di Supporto'!$G$2:$H$21,2,0)</f>
        <v>NORD</v>
      </c>
      <c r="K203" s="15" t="str" cm="1">
        <f t="array" ref="K203">_xlfn.IFS(F203&lt;400,'Dati di Supporto'!$P$2,AND(F203&gt;=400,F203&lt;800),'Dati di Supporto'!$P$3,AND(Vendite!F203&gt;=800,Vendite!F203&lt;1200),'Dati di Supporto'!$P$4,IF(Vendite!F203&gt;=1200,Vendite!F203&lt;1800),'Dati di Supporto'!$P$5,Vendite!F203&gt;=1800,'Dati di Supporto'!$P$6)</f>
        <v>Fascia 4 (da 1200 €  a meno di 1500 €)</v>
      </c>
      <c r="L203" s="15" t="str">
        <f>VLOOKUP(G203,'Dati di Supporto'!$O$10:$P$14,2,0)</f>
        <v>Bollettino postale</v>
      </c>
    </row>
    <row r="204" spans="1:12" x14ac:dyDescent="0.25">
      <c r="A204" s="11">
        <v>203</v>
      </c>
      <c r="B204" s="6">
        <v>41645</v>
      </c>
      <c r="C204" s="1" t="s">
        <v>8</v>
      </c>
      <c r="D204" s="2" t="s">
        <v>132</v>
      </c>
      <c r="E204" s="2" t="s">
        <v>250</v>
      </c>
      <c r="F204" s="3">
        <v>1300</v>
      </c>
      <c r="G204" s="15">
        <v>1</v>
      </c>
      <c r="H204" s="3" t="str">
        <f>VLOOKUP(D204,'Dati di Supporto'!$B$2:$D$104,3,0)</f>
        <v>VR</v>
      </c>
      <c r="I204" s="15" t="str">
        <f>_xlfn.XLOOKUP(H204,'Dati di Supporto'!$D$2:$D$104,'Dati di Supporto'!$C$2:$C$104)</f>
        <v>Veneto</v>
      </c>
      <c r="J204" s="15" t="str">
        <f>VLOOKUP(I204,'Dati di Supporto'!$G$2:$H$21,2,0)</f>
        <v>NORD</v>
      </c>
      <c r="K204" s="15" t="str" cm="1">
        <f t="array" ref="K204">_xlfn.IFS(F204&lt;400,'Dati di Supporto'!$P$2,AND(F204&gt;=400,F204&lt;800),'Dati di Supporto'!$P$3,AND(Vendite!F204&gt;=800,Vendite!F204&lt;1200),'Dati di Supporto'!$P$4,IF(Vendite!F204&gt;=1200,Vendite!F204&lt;1800),'Dati di Supporto'!$P$5,Vendite!F204&gt;=1800,'Dati di Supporto'!$P$6)</f>
        <v>Fascia 4 (da 1200 €  a meno di 1500 €)</v>
      </c>
      <c r="L204" s="15" t="str">
        <f>VLOOKUP(G204,'Dati di Supporto'!$O$10:$P$14,2,0)</f>
        <v>Contanti</v>
      </c>
    </row>
    <row r="205" spans="1:12" x14ac:dyDescent="0.25">
      <c r="A205" s="11">
        <v>204</v>
      </c>
      <c r="B205" s="6">
        <v>41742</v>
      </c>
      <c r="C205" s="1" t="s">
        <v>8</v>
      </c>
      <c r="D205" s="2" t="s">
        <v>102</v>
      </c>
      <c r="E205" s="2" t="s">
        <v>251</v>
      </c>
      <c r="F205" s="3">
        <v>1909</v>
      </c>
      <c r="G205" s="15">
        <v>1</v>
      </c>
      <c r="H205" s="3" t="str">
        <f>VLOOKUP(D205,'Dati di Supporto'!$B$2:$D$104,3,0)</f>
        <v>PI</v>
      </c>
      <c r="I205" s="15" t="str">
        <f>_xlfn.XLOOKUP(H205,'Dati di Supporto'!$D$2:$D$104,'Dati di Supporto'!$C$2:$C$104)</f>
        <v>Toscana</v>
      </c>
      <c r="J205" s="15" t="str">
        <f>VLOOKUP(I205,'Dati di Supporto'!$G$2:$H$21,2,0)</f>
        <v>CENTRO</v>
      </c>
      <c r="K205" s="15" t="str" cm="1">
        <f t="array" ref="K205">_xlfn.IFS(F205&lt;400,'Dati di Supporto'!$P$2,AND(F205&gt;=400,F205&lt;800),'Dati di Supporto'!$P$3,AND(Vendite!F205&gt;=800,Vendite!F205&lt;1200),'Dati di Supporto'!$P$4,IF(Vendite!F205&gt;=1200,Vendite!F205&lt;1800),'Dati di Supporto'!$P$5,Vendite!F205&gt;=1800,'Dati di Supporto'!$P$6)</f>
        <v>Fascia 5 (da 1500 € e oltre)</v>
      </c>
      <c r="L205" s="15" t="str">
        <f>VLOOKUP(G205,'Dati di Supporto'!$O$10:$P$14,2,0)</f>
        <v>Contanti</v>
      </c>
    </row>
    <row r="206" spans="1:12" x14ac:dyDescent="0.25">
      <c r="A206" s="11">
        <v>205</v>
      </c>
      <c r="B206" s="6">
        <v>41700</v>
      </c>
      <c r="C206" s="1" t="s">
        <v>1</v>
      </c>
      <c r="D206" s="2" t="s">
        <v>115</v>
      </c>
      <c r="E206" s="2" t="s">
        <v>251</v>
      </c>
      <c r="F206" s="3">
        <v>1006</v>
      </c>
      <c r="G206" s="15">
        <v>3</v>
      </c>
      <c r="H206" s="3" t="str">
        <f>VLOOKUP(D206,'Dati di Supporto'!$B$2:$D$104,3,0)</f>
        <v>SV</v>
      </c>
      <c r="I206" s="15" t="str">
        <f>_xlfn.XLOOKUP(H206,'Dati di Supporto'!$D$2:$D$104,'Dati di Supporto'!$C$2:$C$104)</f>
        <v>Liguria</v>
      </c>
      <c r="J206" s="15" t="str">
        <f>VLOOKUP(I206,'Dati di Supporto'!$G$2:$H$21,2,0)</f>
        <v>NORD</v>
      </c>
      <c r="K206" s="15" t="str" cm="1">
        <f t="array" ref="K206">_xlfn.IFS(F206&lt;400,'Dati di Supporto'!$P$2,AND(F206&gt;=400,F206&lt;800),'Dati di Supporto'!$P$3,AND(Vendite!F206&gt;=800,Vendite!F206&lt;1200),'Dati di Supporto'!$P$4,IF(Vendite!F206&gt;=1200,Vendite!F206&lt;1800),'Dati di Supporto'!$P$5,Vendite!F206&gt;=1800,'Dati di Supporto'!$P$6)</f>
        <v>Fascia 3 (da 800 €  a meno di 1200 €)</v>
      </c>
      <c r="L206" s="15" t="str">
        <f>VLOOKUP(G206,'Dati di Supporto'!$O$10:$P$14,2,0)</f>
        <v>Carta di credito</v>
      </c>
    </row>
    <row r="207" spans="1:12" x14ac:dyDescent="0.25">
      <c r="A207" s="11">
        <v>206</v>
      </c>
      <c r="B207" s="6">
        <v>41674</v>
      </c>
      <c r="C207" s="1" t="s">
        <v>3</v>
      </c>
      <c r="D207" s="2" t="s">
        <v>124</v>
      </c>
      <c r="E207" s="2" t="s">
        <v>11</v>
      </c>
      <c r="F207" s="3">
        <v>715</v>
      </c>
      <c r="G207" s="15">
        <v>3</v>
      </c>
      <c r="H207" s="3" t="str">
        <f>VLOOKUP(D207,'Dati di Supporto'!$B$2:$D$104,3,0)</f>
        <v>TN</v>
      </c>
      <c r="I207" s="15" t="str">
        <f>_xlfn.XLOOKUP(H207,'Dati di Supporto'!$D$2:$D$104,'Dati di Supporto'!$C$2:$C$104)</f>
        <v>Trentino-Alto Adige</v>
      </c>
      <c r="J207" s="15" t="str">
        <f>VLOOKUP(I207,'Dati di Supporto'!$G$2:$H$21,2,0)</f>
        <v>NORD</v>
      </c>
      <c r="K207" s="15" t="str" cm="1">
        <f t="array" ref="K207">_xlfn.IFS(F207&lt;400,'Dati di Supporto'!$P$2,AND(F207&gt;=400,F207&lt;800),'Dati di Supporto'!$P$3,AND(Vendite!F207&gt;=800,Vendite!F207&lt;1200),'Dati di Supporto'!$P$4,IF(Vendite!F207&gt;=1200,Vendite!F207&lt;1800),'Dati di Supporto'!$P$5,Vendite!F207&gt;=1800,'Dati di Supporto'!$P$6)</f>
        <v>Fascia 2 (da 400 €  a meno di 800 €)</v>
      </c>
      <c r="L207" s="15" t="str">
        <f>VLOOKUP(G207,'Dati di Supporto'!$O$10:$P$14,2,0)</f>
        <v>Carta di credito</v>
      </c>
    </row>
    <row r="208" spans="1:12" x14ac:dyDescent="0.25">
      <c r="A208" s="11">
        <v>207</v>
      </c>
      <c r="B208" s="6">
        <v>41721</v>
      </c>
      <c r="C208" s="1" t="s">
        <v>247</v>
      </c>
      <c r="D208" s="2" t="s">
        <v>123</v>
      </c>
      <c r="E208" s="2" t="s">
        <v>11</v>
      </c>
      <c r="F208" s="3">
        <v>296</v>
      </c>
      <c r="G208" s="15">
        <v>2</v>
      </c>
      <c r="H208" s="3" t="str">
        <f>VLOOKUP(D208,'Dati di Supporto'!$B$2:$D$104,3,0)</f>
        <v>TP</v>
      </c>
      <c r="I208" s="15" t="str">
        <f>_xlfn.XLOOKUP(H208,'Dati di Supporto'!$D$2:$D$104,'Dati di Supporto'!$C$2:$C$104)</f>
        <v>Sicilia</v>
      </c>
      <c r="J208" s="15" t="str">
        <f>VLOOKUP(I208,'Dati di Supporto'!$G$2:$H$21,2,0)</f>
        <v>ISOLE</v>
      </c>
      <c r="K208" s="15" t="str" cm="1">
        <f t="array" ref="K208">_xlfn.IFS(F208&lt;400,'Dati di Supporto'!$P$2,AND(F208&gt;=400,F208&lt;800),'Dati di Supporto'!$P$3,AND(Vendite!F208&gt;=800,Vendite!F208&lt;1200),'Dati di Supporto'!$P$4,IF(Vendite!F208&gt;=1200,Vendite!F208&lt;1800),'Dati di Supporto'!$P$5,Vendite!F208&gt;=1800,'Dati di Supporto'!$P$6)</f>
        <v>Fascia 1 (inferiore a 400 €)</v>
      </c>
      <c r="L208" s="15" t="str">
        <f>VLOOKUP(G208,'Dati di Supporto'!$O$10:$P$14,2,0)</f>
        <v>Bonifico Bancario</v>
      </c>
    </row>
    <row r="209" spans="1:12" x14ac:dyDescent="0.25">
      <c r="A209" s="11">
        <v>208</v>
      </c>
      <c r="B209" s="6">
        <v>41802</v>
      </c>
      <c r="C209" s="1" t="s">
        <v>8</v>
      </c>
      <c r="D209" s="2" t="s">
        <v>110</v>
      </c>
      <c r="E209" s="2" t="s">
        <v>250</v>
      </c>
      <c r="F209" s="3">
        <v>1079</v>
      </c>
      <c r="G209" s="15">
        <v>2</v>
      </c>
      <c r="H209" s="3" t="str">
        <f>VLOOKUP(D209,'Dati di Supporto'!$B$2:$D$104,3,0)</f>
        <v>RN</v>
      </c>
      <c r="I209" s="15" t="str">
        <f>_xlfn.XLOOKUP(H209,'Dati di Supporto'!$D$2:$D$104,'Dati di Supporto'!$C$2:$C$104)</f>
        <v>Emilia-Romagna</v>
      </c>
      <c r="J209" s="15" t="str">
        <f>VLOOKUP(I209,'Dati di Supporto'!$G$2:$H$21,2,0)</f>
        <v>NORD</v>
      </c>
      <c r="K209" s="15" t="str" cm="1">
        <f t="array" ref="K209">_xlfn.IFS(F209&lt;400,'Dati di Supporto'!$P$2,AND(F209&gt;=400,F209&lt;800),'Dati di Supporto'!$P$3,AND(Vendite!F209&gt;=800,Vendite!F209&lt;1200),'Dati di Supporto'!$P$4,IF(Vendite!F209&gt;=1200,Vendite!F209&lt;1800),'Dati di Supporto'!$P$5,Vendite!F209&gt;=1800,'Dati di Supporto'!$P$6)</f>
        <v>Fascia 3 (da 800 €  a meno di 1200 €)</v>
      </c>
      <c r="L209" s="15" t="str">
        <f>VLOOKUP(G209,'Dati di Supporto'!$O$10:$P$14,2,0)</f>
        <v>Bonifico Bancario</v>
      </c>
    </row>
    <row r="210" spans="1:12" x14ac:dyDescent="0.25">
      <c r="A210" s="11">
        <v>209</v>
      </c>
      <c r="B210" s="6">
        <v>41662</v>
      </c>
      <c r="C210" s="1" t="s">
        <v>247</v>
      </c>
      <c r="D210" s="2" t="s">
        <v>109</v>
      </c>
      <c r="E210" s="2" t="s">
        <v>250</v>
      </c>
      <c r="F210" s="3">
        <v>222</v>
      </c>
      <c r="G210" s="15">
        <v>5</v>
      </c>
      <c r="H210" s="3" t="str">
        <f>VLOOKUP(D210,'Dati di Supporto'!$B$2:$D$104,3,0)</f>
        <v>RI</v>
      </c>
      <c r="I210" s="15" t="str">
        <f>_xlfn.XLOOKUP(H210,'Dati di Supporto'!$D$2:$D$104,'Dati di Supporto'!$C$2:$C$104)</f>
        <v>Lazio</v>
      </c>
      <c r="J210" s="15" t="str">
        <f>VLOOKUP(I210,'Dati di Supporto'!$G$2:$H$21,2,0)</f>
        <v>CENTRO</v>
      </c>
      <c r="K210" s="15" t="str" cm="1">
        <f t="array" ref="K210">_xlfn.IFS(F210&lt;400,'Dati di Supporto'!$P$2,AND(F210&gt;=400,F210&lt;800),'Dati di Supporto'!$P$3,AND(Vendite!F210&gt;=800,Vendite!F210&lt;1200),'Dati di Supporto'!$P$4,IF(Vendite!F210&gt;=1200,Vendite!F210&lt;1800),'Dati di Supporto'!$P$5,Vendite!F210&gt;=1800,'Dati di Supporto'!$P$6)</f>
        <v>Fascia 1 (inferiore a 400 €)</v>
      </c>
      <c r="L210" s="15" t="str">
        <f>VLOOKUP(G210,'Dati di Supporto'!$O$10:$P$14,2,0)</f>
        <v>Assegno Bancario</v>
      </c>
    </row>
    <row r="211" spans="1:12" x14ac:dyDescent="0.25">
      <c r="A211" s="11">
        <v>210</v>
      </c>
      <c r="B211" s="6">
        <v>41651</v>
      </c>
      <c r="C211" s="1" t="s">
        <v>8</v>
      </c>
      <c r="D211" s="2" t="s">
        <v>125</v>
      </c>
      <c r="E211" s="2" t="s">
        <v>250</v>
      </c>
      <c r="F211" s="3">
        <v>1433</v>
      </c>
      <c r="G211" s="15">
        <v>5</v>
      </c>
      <c r="H211" s="3" t="str">
        <f>VLOOKUP(D211,'Dati di Supporto'!$B$2:$D$104,3,0)</f>
        <v>TV</v>
      </c>
      <c r="I211" s="15" t="str">
        <f>_xlfn.XLOOKUP(H211,'Dati di Supporto'!$D$2:$D$104,'Dati di Supporto'!$C$2:$C$104)</f>
        <v>Veneto</v>
      </c>
      <c r="J211" s="15" t="str">
        <f>VLOOKUP(I211,'Dati di Supporto'!$G$2:$H$21,2,0)</f>
        <v>NORD</v>
      </c>
      <c r="K211" s="15" t="str" cm="1">
        <f t="array" ref="K211">_xlfn.IFS(F211&lt;400,'Dati di Supporto'!$P$2,AND(F211&gt;=400,F211&lt;800),'Dati di Supporto'!$P$3,AND(Vendite!F211&gt;=800,Vendite!F211&lt;1200),'Dati di Supporto'!$P$4,IF(Vendite!F211&gt;=1200,Vendite!F211&lt;1800),'Dati di Supporto'!$P$5,Vendite!F211&gt;=1800,'Dati di Supporto'!$P$6)</f>
        <v>Fascia 4 (da 1200 €  a meno di 1500 €)</v>
      </c>
      <c r="L211" s="15" t="str">
        <f>VLOOKUP(G211,'Dati di Supporto'!$O$10:$P$14,2,0)</f>
        <v>Assegno Bancario</v>
      </c>
    </row>
    <row r="212" spans="1:12" x14ac:dyDescent="0.25">
      <c r="A212" s="11">
        <v>211</v>
      </c>
      <c r="B212" s="6">
        <v>41795</v>
      </c>
      <c r="C212" s="1" t="s">
        <v>1</v>
      </c>
      <c r="D212" s="2" t="s">
        <v>134</v>
      </c>
      <c r="E212" s="2" t="s">
        <v>252</v>
      </c>
      <c r="F212" s="3">
        <v>1052</v>
      </c>
      <c r="G212" s="15">
        <v>3</v>
      </c>
      <c r="H212" s="3" t="str">
        <f>VLOOKUP(D212,'Dati di Supporto'!$B$2:$D$104,3,0)</f>
        <v>VI</v>
      </c>
      <c r="I212" s="15" t="str">
        <f>_xlfn.XLOOKUP(H212,'Dati di Supporto'!$D$2:$D$104,'Dati di Supporto'!$C$2:$C$104)</f>
        <v>Veneto</v>
      </c>
      <c r="J212" s="15" t="str">
        <f>VLOOKUP(I212,'Dati di Supporto'!$G$2:$H$21,2,0)</f>
        <v>NORD</v>
      </c>
      <c r="K212" s="15" t="str" cm="1">
        <f t="array" ref="K212">_xlfn.IFS(F212&lt;400,'Dati di Supporto'!$P$2,AND(F212&gt;=400,F212&lt;800),'Dati di Supporto'!$P$3,AND(Vendite!F212&gt;=800,Vendite!F212&lt;1200),'Dati di Supporto'!$P$4,IF(Vendite!F212&gt;=1200,Vendite!F212&lt;1800),'Dati di Supporto'!$P$5,Vendite!F212&gt;=1800,'Dati di Supporto'!$P$6)</f>
        <v>Fascia 3 (da 800 €  a meno di 1200 €)</v>
      </c>
      <c r="L212" s="15" t="str">
        <f>VLOOKUP(G212,'Dati di Supporto'!$O$10:$P$14,2,0)</f>
        <v>Carta di credito</v>
      </c>
    </row>
    <row r="213" spans="1:12" x14ac:dyDescent="0.25">
      <c r="A213" s="11">
        <v>212</v>
      </c>
      <c r="B213" s="6">
        <v>41644</v>
      </c>
      <c r="C213" s="1" t="s">
        <v>8</v>
      </c>
      <c r="D213" s="2" t="s">
        <v>102</v>
      </c>
      <c r="E213" s="2" t="s">
        <v>11</v>
      </c>
      <c r="F213" s="3">
        <v>1917</v>
      </c>
      <c r="G213" s="15">
        <v>3</v>
      </c>
      <c r="H213" s="3" t="str">
        <f>VLOOKUP(D213,'Dati di Supporto'!$B$2:$D$104,3,0)</f>
        <v>PI</v>
      </c>
      <c r="I213" s="15" t="str">
        <f>_xlfn.XLOOKUP(H213,'Dati di Supporto'!$D$2:$D$104,'Dati di Supporto'!$C$2:$C$104)</f>
        <v>Toscana</v>
      </c>
      <c r="J213" s="15" t="str">
        <f>VLOOKUP(I213,'Dati di Supporto'!$G$2:$H$21,2,0)</f>
        <v>CENTRO</v>
      </c>
      <c r="K213" s="15" t="str" cm="1">
        <f t="array" ref="K213">_xlfn.IFS(F213&lt;400,'Dati di Supporto'!$P$2,AND(F213&gt;=400,F213&lt;800),'Dati di Supporto'!$P$3,AND(Vendite!F213&gt;=800,Vendite!F213&lt;1200),'Dati di Supporto'!$P$4,IF(Vendite!F213&gt;=1200,Vendite!F213&lt;1800),'Dati di Supporto'!$P$5,Vendite!F213&gt;=1800,'Dati di Supporto'!$P$6)</f>
        <v>Fascia 5 (da 1500 € e oltre)</v>
      </c>
      <c r="L213" s="15" t="str">
        <f>VLOOKUP(G213,'Dati di Supporto'!$O$10:$P$14,2,0)</f>
        <v>Carta di credito</v>
      </c>
    </row>
    <row r="214" spans="1:12" x14ac:dyDescent="0.25">
      <c r="A214" s="11">
        <v>213</v>
      </c>
      <c r="B214" s="6">
        <v>41705</v>
      </c>
      <c r="C214" s="1" t="s">
        <v>2</v>
      </c>
      <c r="D214" s="2" t="s">
        <v>121</v>
      </c>
      <c r="E214" s="2" t="s">
        <v>10</v>
      </c>
      <c r="F214" s="3">
        <v>1973</v>
      </c>
      <c r="G214" s="15">
        <v>1</v>
      </c>
      <c r="H214" s="3" t="str">
        <f>VLOOKUP(D214,'Dati di Supporto'!$B$2:$D$104,3,0)</f>
        <v>TR</v>
      </c>
      <c r="I214" s="15" t="str">
        <f>_xlfn.XLOOKUP(H214,'Dati di Supporto'!$D$2:$D$104,'Dati di Supporto'!$C$2:$C$104)</f>
        <v>Umbria</v>
      </c>
      <c r="J214" s="15" t="str">
        <f>VLOOKUP(I214,'Dati di Supporto'!$G$2:$H$21,2,0)</f>
        <v>CENTRO</v>
      </c>
      <c r="K214" s="15" t="str" cm="1">
        <f t="array" ref="K214">_xlfn.IFS(F214&lt;400,'Dati di Supporto'!$P$2,AND(F214&gt;=400,F214&lt;800),'Dati di Supporto'!$P$3,AND(Vendite!F214&gt;=800,Vendite!F214&lt;1200),'Dati di Supporto'!$P$4,IF(Vendite!F214&gt;=1200,Vendite!F214&lt;1800),'Dati di Supporto'!$P$5,Vendite!F214&gt;=1800,'Dati di Supporto'!$P$6)</f>
        <v>Fascia 5 (da 1500 € e oltre)</v>
      </c>
      <c r="L214" s="15" t="str">
        <f>VLOOKUP(G214,'Dati di Supporto'!$O$10:$P$14,2,0)</f>
        <v>Contanti</v>
      </c>
    </row>
    <row r="215" spans="1:12" x14ac:dyDescent="0.25">
      <c r="A215" s="11">
        <v>214</v>
      </c>
      <c r="B215" s="6">
        <v>41754</v>
      </c>
      <c r="C215" s="1" t="s">
        <v>2</v>
      </c>
      <c r="D215" s="2" t="s">
        <v>120</v>
      </c>
      <c r="E215" s="2" t="s">
        <v>252</v>
      </c>
      <c r="F215" s="3">
        <v>10</v>
      </c>
      <c r="G215" s="15">
        <v>1</v>
      </c>
      <c r="H215" s="3" t="str">
        <f>VLOOKUP(D215,'Dati di Supporto'!$B$2:$D$104,3,0)</f>
        <v>TE</v>
      </c>
      <c r="I215" s="15" t="str">
        <f>_xlfn.XLOOKUP(H215,'Dati di Supporto'!$D$2:$D$104,'Dati di Supporto'!$C$2:$C$104)</f>
        <v>Abruzzo</v>
      </c>
      <c r="J215" s="15" t="str">
        <f>VLOOKUP(I215,'Dati di Supporto'!$G$2:$H$21,2,0)</f>
        <v>CENTRO</v>
      </c>
      <c r="K215" s="15" t="str" cm="1">
        <f t="array" ref="K215">_xlfn.IFS(F215&lt;400,'Dati di Supporto'!$P$2,AND(F215&gt;=400,F215&lt;800),'Dati di Supporto'!$P$3,AND(Vendite!F215&gt;=800,Vendite!F215&lt;1200),'Dati di Supporto'!$P$4,IF(Vendite!F215&gt;=1200,Vendite!F215&lt;1800),'Dati di Supporto'!$P$5,Vendite!F215&gt;=1800,'Dati di Supporto'!$P$6)</f>
        <v>Fascia 1 (inferiore a 400 €)</v>
      </c>
      <c r="L215" s="15" t="str">
        <f>VLOOKUP(G215,'Dati di Supporto'!$O$10:$P$14,2,0)</f>
        <v>Contanti</v>
      </c>
    </row>
    <row r="216" spans="1:12" x14ac:dyDescent="0.25">
      <c r="A216" s="11">
        <v>215</v>
      </c>
      <c r="B216" s="6">
        <v>41750</v>
      </c>
      <c r="C216" s="1" t="s">
        <v>2</v>
      </c>
      <c r="D216" s="2" t="s">
        <v>126</v>
      </c>
      <c r="E216" s="2" t="s">
        <v>251</v>
      </c>
      <c r="F216" s="3">
        <v>328</v>
      </c>
      <c r="G216" s="15">
        <v>1</v>
      </c>
      <c r="H216" s="3" t="str">
        <f>VLOOKUP(D216,'Dati di Supporto'!$B$2:$D$104,3,0)</f>
        <v>TS</v>
      </c>
      <c r="I216" s="15" t="str">
        <f>_xlfn.XLOOKUP(H216,'Dati di Supporto'!$D$2:$D$104,'Dati di Supporto'!$C$2:$C$104)</f>
        <v>Friuli-Venezia Giulia</v>
      </c>
      <c r="J216" s="15" t="str">
        <f>VLOOKUP(I216,'Dati di Supporto'!$G$2:$H$21,2,0)</f>
        <v>NORD</v>
      </c>
      <c r="K216" s="15" t="str" cm="1">
        <f t="array" ref="K216">_xlfn.IFS(F216&lt;400,'Dati di Supporto'!$P$2,AND(F216&gt;=400,F216&lt;800),'Dati di Supporto'!$P$3,AND(Vendite!F216&gt;=800,Vendite!F216&lt;1200),'Dati di Supporto'!$P$4,IF(Vendite!F216&gt;=1200,Vendite!F216&lt;1800),'Dati di Supporto'!$P$5,Vendite!F216&gt;=1800,'Dati di Supporto'!$P$6)</f>
        <v>Fascia 1 (inferiore a 400 €)</v>
      </c>
      <c r="L216" s="15" t="str">
        <f>VLOOKUP(G216,'Dati di Supporto'!$O$10:$P$14,2,0)</f>
        <v>Contanti</v>
      </c>
    </row>
    <row r="217" spans="1:12" x14ac:dyDescent="0.25">
      <c r="A217" s="11">
        <v>216</v>
      </c>
      <c r="B217" s="6">
        <v>41750</v>
      </c>
      <c r="C217" s="1" t="s">
        <v>248</v>
      </c>
      <c r="D217" s="2" t="s">
        <v>115</v>
      </c>
      <c r="E217" s="2" t="s">
        <v>252</v>
      </c>
      <c r="F217" s="3">
        <v>1425</v>
      </c>
      <c r="G217" s="15">
        <v>4</v>
      </c>
      <c r="H217" s="3" t="str">
        <f>VLOOKUP(D217,'Dati di Supporto'!$B$2:$D$104,3,0)</f>
        <v>SV</v>
      </c>
      <c r="I217" s="15" t="str">
        <f>_xlfn.XLOOKUP(H217,'Dati di Supporto'!$D$2:$D$104,'Dati di Supporto'!$C$2:$C$104)</f>
        <v>Liguria</v>
      </c>
      <c r="J217" s="15" t="str">
        <f>VLOOKUP(I217,'Dati di Supporto'!$G$2:$H$21,2,0)</f>
        <v>NORD</v>
      </c>
      <c r="K217" s="15" t="str" cm="1">
        <f t="array" ref="K217">_xlfn.IFS(F217&lt;400,'Dati di Supporto'!$P$2,AND(F217&gt;=400,F217&lt;800),'Dati di Supporto'!$P$3,AND(Vendite!F217&gt;=800,Vendite!F217&lt;1200),'Dati di Supporto'!$P$4,IF(Vendite!F217&gt;=1200,Vendite!F217&lt;1800),'Dati di Supporto'!$P$5,Vendite!F217&gt;=1800,'Dati di Supporto'!$P$6)</f>
        <v>Fascia 4 (da 1200 €  a meno di 1500 €)</v>
      </c>
      <c r="L217" s="15" t="str">
        <f>VLOOKUP(G217,'Dati di Supporto'!$O$10:$P$14,2,0)</f>
        <v>Bollettino postale</v>
      </c>
    </row>
    <row r="218" spans="1:12" x14ac:dyDescent="0.25">
      <c r="A218" s="11">
        <v>217</v>
      </c>
      <c r="B218" s="6">
        <v>41680</v>
      </c>
      <c r="C218" s="1" t="s">
        <v>3</v>
      </c>
      <c r="D218" s="2" t="s">
        <v>98</v>
      </c>
      <c r="E218" s="2" t="s">
        <v>10</v>
      </c>
      <c r="F218" s="3">
        <v>833</v>
      </c>
      <c r="G218" s="15">
        <v>2</v>
      </c>
      <c r="H218" s="3" t="str">
        <f>VLOOKUP(D218,'Dati di Supporto'!$B$2:$D$104,3,0)</f>
        <v>PG</v>
      </c>
      <c r="I218" s="15" t="str">
        <f>_xlfn.XLOOKUP(H218,'Dati di Supporto'!$D$2:$D$104,'Dati di Supporto'!$C$2:$C$104)</f>
        <v>Umbria</v>
      </c>
      <c r="J218" s="15" t="str">
        <f>VLOOKUP(I218,'Dati di Supporto'!$G$2:$H$21,2,0)</f>
        <v>CENTRO</v>
      </c>
      <c r="K218" s="15" t="str" cm="1">
        <f t="array" ref="K218">_xlfn.IFS(F218&lt;400,'Dati di Supporto'!$P$2,AND(F218&gt;=400,F218&lt;800),'Dati di Supporto'!$P$3,AND(Vendite!F218&gt;=800,Vendite!F218&lt;1200),'Dati di Supporto'!$P$4,IF(Vendite!F218&gt;=1200,Vendite!F218&lt;1800),'Dati di Supporto'!$P$5,Vendite!F218&gt;=1800,'Dati di Supporto'!$P$6)</f>
        <v>Fascia 3 (da 800 €  a meno di 1200 €)</v>
      </c>
      <c r="L218" s="15" t="str">
        <f>VLOOKUP(G218,'Dati di Supporto'!$O$10:$P$14,2,0)</f>
        <v>Bonifico Bancario</v>
      </c>
    </row>
    <row r="219" spans="1:12" x14ac:dyDescent="0.25">
      <c r="A219" s="11">
        <v>218</v>
      </c>
      <c r="B219" s="6">
        <v>41649</v>
      </c>
      <c r="C219" s="1" t="s">
        <v>2</v>
      </c>
      <c r="D219" s="2" t="s">
        <v>113</v>
      </c>
      <c r="E219" s="2" t="s">
        <v>252</v>
      </c>
      <c r="F219" s="3">
        <v>1656</v>
      </c>
      <c r="G219" s="15">
        <v>5</v>
      </c>
      <c r="H219" s="3" t="str">
        <f>VLOOKUP(D219,'Dati di Supporto'!$B$2:$D$104,3,0)</f>
        <v>SA</v>
      </c>
      <c r="I219" s="15" t="str">
        <f>_xlfn.XLOOKUP(H219,'Dati di Supporto'!$D$2:$D$104,'Dati di Supporto'!$C$2:$C$104)</f>
        <v>Campania</v>
      </c>
      <c r="J219" s="15" t="str">
        <f>VLOOKUP(I219,'Dati di Supporto'!$G$2:$H$21,2,0)</f>
        <v>SUD</v>
      </c>
      <c r="K219" s="15" t="str" cm="1">
        <f t="array" ref="K219">_xlfn.IFS(F219&lt;400,'Dati di Supporto'!$P$2,AND(F219&gt;=400,F219&lt;800),'Dati di Supporto'!$P$3,AND(Vendite!F219&gt;=800,Vendite!F219&lt;1200),'Dati di Supporto'!$P$4,IF(Vendite!F219&gt;=1200,Vendite!F219&lt;1800),'Dati di Supporto'!$P$5,Vendite!F219&gt;=1800,'Dati di Supporto'!$P$6)</f>
        <v>Fascia 4 (da 1200 €  a meno di 1500 €)</v>
      </c>
      <c r="L219" s="15" t="str">
        <f>VLOOKUP(G219,'Dati di Supporto'!$O$10:$P$14,2,0)</f>
        <v>Assegno Bancario</v>
      </c>
    </row>
    <row r="220" spans="1:12" x14ac:dyDescent="0.25">
      <c r="A220" s="11">
        <v>219</v>
      </c>
      <c r="B220" s="6">
        <v>41785</v>
      </c>
      <c r="C220" s="1" t="s">
        <v>247</v>
      </c>
      <c r="D220" s="2" t="s">
        <v>121</v>
      </c>
      <c r="E220" s="2" t="s">
        <v>250</v>
      </c>
      <c r="F220" s="3">
        <v>1792</v>
      </c>
      <c r="G220" s="15">
        <v>4</v>
      </c>
      <c r="H220" s="3" t="str">
        <f>VLOOKUP(D220,'Dati di Supporto'!$B$2:$D$104,3,0)</f>
        <v>TR</v>
      </c>
      <c r="I220" s="15" t="str">
        <f>_xlfn.XLOOKUP(H220,'Dati di Supporto'!$D$2:$D$104,'Dati di Supporto'!$C$2:$C$104)</f>
        <v>Umbria</v>
      </c>
      <c r="J220" s="15" t="str">
        <f>VLOOKUP(I220,'Dati di Supporto'!$G$2:$H$21,2,0)</f>
        <v>CENTRO</v>
      </c>
      <c r="K220" s="15" t="str" cm="1">
        <f t="array" ref="K220">_xlfn.IFS(F220&lt;400,'Dati di Supporto'!$P$2,AND(F220&gt;=400,F220&lt;800),'Dati di Supporto'!$P$3,AND(Vendite!F220&gt;=800,Vendite!F220&lt;1200),'Dati di Supporto'!$P$4,IF(Vendite!F220&gt;=1200,Vendite!F220&lt;1800),'Dati di Supporto'!$P$5,Vendite!F220&gt;=1800,'Dati di Supporto'!$P$6)</f>
        <v>Fascia 4 (da 1200 €  a meno di 1500 €)</v>
      </c>
      <c r="L220" s="15" t="str">
        <f>VLOOKUP(G220,'Dati di Supporto'!$O$10:$P$14,2,0)</f>
        <v>Bollettino postale</v>
      </c>
    </row>
    <row r="221" spans="1:12" x14ac:dyDescent="0.25">
      <c r="A221" s="11">
        <v>220</v>
      </c>
      <c r="B221" s="6">
        <v>41777</v>
      </c>
      <c r="C221" s="1" t="s">
        <v>1</v>
      </c>
      <c r="D221" s="2" t="s">
        <v>211</v>
      </c>
      <c r="E221" s="2" t="s">
        <v>250</v>
      </c>
      <c r="F221" s="3">
        <v>454</v>
      </c>
      <c r="G221" s="15">
        <v>1</v>
      </c>
      <c r="H221" s="3" t="str">
        <f>VLOOKUP(D221,'Dati di Supporto'!$B$2:$D$104,3,0)</f>
        <v>RC</v>
      </c>
      <c r="I221" s="15" t="str">
        <f>_xlfn.XLOOKUP(H221,'Dati di Supporto'!$D$2:$D$104,'Dati di Supporto'!$C$2:$C$104)</f>
        <v>Calabria</v>
      </c>
      <c r="J221" s="15" t="str">
        <f>VLOOKUP(I221,'Dati di Supporto'!$G$2:$H$21,2,0)</f>
        <v>SUD</v>
      </c>
      <c r="K221" s="15" t="str" cm="1">
        <f t="array" ref="K221">_xlfn.IFS(F221&lt;400,'Dati di Supporto'!$P$2,AND(F221&gt;=400,F221&lt;800),'Dati di Supporto'!$P$3,AND(Vendite!F221&gt;=800,Vendite!F221&lt;1200),'Dati di Supporto'!$P$4,IF(Vendite!F221&gt;=1200,Vendite!F221&lt;1800),'Dati di Supporto'!$P$5,Vendite!F221&gt;=1800,'Dati di Supporto'!$P$6)</f>
        <v>Fascia 2 (da 400 €  a meno di 800 €)</v>
      </c>
      <c r="L221" s="15" t="str">
        <f>VLOOKUP(G221,'Dati di Supporto'!$O$10:$P$14,2,0)</f>
        <v>Contanti</v>
      </c>
    </row>
    <row r="222" spans="1:12" x14ac:dyDescent="0.25">
      <c r="A222" s="11">
        <v>221</v>
      </c>
      <c r="B222" s="6">
        <v>41698</v>
      </c>
      <c r="C222" s="1" t="s">
        <v>247</v>
      </c>
      <c r="D222" s="2" t="s">
        <v>115</v>
      </c>
      <c r="E222" s="2" t="s">
        <v>10</v>
      </c>
      <c r="F222" s="3">
        <v>1337</v>
      </c>
      <c r="G222" s="15">
        <v>2</v>
      </c>
      <c r="H222" s="3" t="str">
        <f>VLOOKUP(D222,'Dati di Supporto'!$B$2:$D$104,3,0)</f>
        <v>SV</v>
      </c>
      <c r="I222" s="15" t="str">
        <f>_xlfn.XLOOKUP(H222,'Dati di Supporto'!$D$2:$D$104,'Dati di Supporto'!$C$2:$C$104)</f>
        <v>Liguria</v>
      </c>
      <c r="J222" s="15" t="str">
        <f>VLOOKUP(I222,'Dati di Supporto'!$G$2:$H$21,2,0)</f>
        <v>NORD</v>
      </c>
      <c r="K222" s="15" t="str" cm="1">
        <f t="array" ref="K222">_xlfn.IFS(F222&lt;400,'Dati di Supporto'!$P$2,AND(F222&gt;=400,F222&lt;800),'Dati di Supporto'!$P$3,AND(Vendite!F222&gt;=800,Vendite!F222&lt;1200),'Dati di Supporto'!$P$4,IF(Vendite!F222&gt;=1200,Vendite!F222&lt;1800),'Dati di Supporto'!$P$5,Vendite!F222&gt;=1800,'Dati di Supporto'!$P$6)</f>
        <v>Fascia 4 (da 1200 €  a meno di 1500 €)</v>
      </c>
      <c r="L222" s="15" t="str">
        <f>VLOOKUP(G222,'Dati di Supporto'!$O$10:$P$14,2,0)</f>
        <v>Bonifico Bancario</v>
      </c>
    </row>
    <row r="223" spans="1:12" x14ac:dyDescent="0.25">
      <c r="A223" s="11">
        <v>222</v>
      </c>
      <c r="B223" s="6">
        <v>41692</v>
      </c>
      <c r="C223" s="1" t="s">
        <v>1</v>
      </c>
      <c r="D223" s="2" t="s">
        <v>98</v>
      </c>
      <c r="E223" s="2" t="s">
        <v>251</v>
      </c>
      <c r="F223" s="3">
        <v>986</v>
      </c>
      <c r="G223" s="15">
        <v>4</v>
      </c>
      <c r="H223" s="3" t="str">
        <f>VLOOKUP(D223,'Dati di Supporto'!$B$2:$D$104,3,0)</f>
        <v>PG</v>
      </c>
      <c r="I223" s="15" t="str">
        <f>_xlfn.XLOOKUP(H223,'Dati di Supporto'!$D$2:$D$104,'Dati di Supporto'!$C$2:$C$104)</f>
        <v>Umbria</v>
      </c>
      <c r="J223" s="15" t="str">
        <f>VLOOKUP(I223,'Dati di Supporto'!$G$2:$H$21,2,0)</f>
        <v>CENTRO</v>
      </c>
      <c r="K223" s="15" t="str" cm="1">
        <f t="array" ref="K223">_xlfn.IFS(F223&lt;400,'Dati di Supporto'!$P$2,AND(F223&gt;=400,F223&lt;800),'Dati di Supporto'!$P$3,AND(Vendite!F223&gt;=800,Vendite!F223&lt;1200),'Dati di Supporto'!$P$4,IF(Vendite!F223&gt;=1200,Vendite!F223&lt;1800),'Dati di Supporto'!$P$5,Vendite!F223&gt;=1800,'Dati di Supporto'!$P$6)</f>
        <v>Fascia 3 (da 800 €  a meno di 1200 €)</v>
      </c>
      <c r="L223" s="15" t="str">
        <f>VLOOKUP(G223,'Dati di Supporto'!$O$10:$P$14,2,0)</f>
        <v>Bollettino postale</v>
      </c>
    </row>
    <row r="224" spans="1:12" x14ac:dyDescent="0.25">
      <c r="A224" s="11">
        <v>223</v>
      </c>
      <c r="B224" s="6">
        <v>41776</v>
      </c>
      <c r="C224" s="1" t="s">
        <v>3</v>
      </c>
      <c r="D224" s="2" t="s">
        <v>128</v>
      </c>
      <c r="E224" s="2" t="s">
        <v>252</v>
      </c>
      <c r="F224" s="3">
        <v>348</v>
      </c>
      <c r="G224" s="15">
        <v>2</v>
      </c>
      <c r="H224" s="3" t="str">
        <f>VLOOKUP(D224,'Dati di Supporto'!$B$2:$D$104,3,0)</f>
        <v>VA</v>
      </c>
      <c r="I224" s="15" t="str">
        <f>_xlfn.XLOOKUP(H224,'Dati di Supporto'!$D$2:$D$104,'Dati di Supporto'!$C$2:$C$104)</f>
        <v>Lombardia</v>
      </c>
      <c r="J224" s="15" t="str">
        <f>VLOOKUP(I224,'Dati di Supporto'!$G$2:$H$21,2,0)</f>
        <v>NORD</v>
      </c>
      <c r="K224" s="15" t="str" cm="1">
        <f t="array" ref="K224">_xlfn.IFS(F224&lt;400,'Dati di Supporto'!$P$2,AND(F224&gt;=400,F224&lt;800),'Dati di Supporto'!$P$3,AND(Vendite!F224&gt;=800,Vendite!F224&lt;1200),'Dati di Supporto'!$P$4,IF(Vendite!F224&gt;=1200,Vendite!F224&lt;1800),'Dati di Supporto'!$P$5,Vendite!F224&gt;=1800,'Dati di Supporto'!$P$6)</f>
        <v>Fascia 1 (inferiore a 400 €)</v>
      </c>
      <c r="L224" s="15" t="str">
        <f>VLOOKUP(G224,'Dati di Supporto'!$O$10:$P$14,2,0)</f>
        <v>Bonifico Bancario</v>
      </c>
    </row>
    <row r="225" spans="1:12" x14ac:dyDescent="0.25">
      <c r="A225" s="11">
        <v>224</v>
      </c>
      <c r="B225" s="6">
        <v>41679</v>
      </c>
      <c r="C225" s="1" t="s">
        <v>2</v>
      </c>
      <c r="D225" s="2" t="s">
        <v>124</v>
      </c>
      <c r="E225" s="2" t="s">
        <v>11</v>
      </c>
      <c r="F225" s="3">
        <v>582</v>
      </c>
      <c r="G225" s="15">
        <v>3</v>
      </c>
      <c r="H225" s="3" t="str">
        <f>VLOOKUP(D225,'Dati di Supporto'!$B$2:$D$104,3,0)</f>
        <v>TN</v>
      </c>
      <c r="I225" s="15" t="str">
        <f>_xlfn.XLOOKUP(H225,'Dati di Supporto'!$D$2:$D$104,'Dati di Supporto'!$C$2:$C$104)</f>
        <v>Trentino-Alto Adige</v>
      </c>
      <c r="J225" s="15" t="str">
        <f>VLOOKUP(I225,'Dati di Supporto'!$G$2:$H$21,2,0)</f>
        <v>NORD</v>
      </c>
      <c r="K225" s="15" t="str" cm="1">
        <f t="array" ref="K225">_xlfn.IFS(F225&lt;400,'Dati di Supporto'!$P$2,AND(F225&gt;=400,F225&lt;800),'Dati di Supporto'!$P$3,AND(Vendite!F225&gt;=800,Vendite!F225&lt;1200),'Dati di Supporto'!$P$4,IF(Vendite!F225&gt;=1200,Vendite!F225&lt;1800),'Dati di Supporto'!$P$5,Vendite!F225&gt;=1800,'Dati di Supporto'!$P$6)</f>
        <v>Fascia 2 (da 400 €  a meno di 800 €)</v>
      </c>
      <c r="L225" s="15" t="str">
        <f>VLOOKUP(G225,'Dati di Supporto'!$O$10:$P$14,2,0)</f>
        <v>Carta di credito</v>
      </c>
    </row>
    <row r="226" spans="1:12" x14ac:dyDescent="0.25">
      <c r="A226" s="11">
        <v>225</v>
      </c>
      <c r="B226" s="6">
        <v>41659</v>
      </c>
      <c r="C226" s="1" t="s">
        <v>1</v>
      </c>
      <c r="D226" s="2" t="s">
        <v>105</v>
      </c>
      <c r="E226" s="2" t="s">
        <v>251</v>
      </c>
      <c r="F226" s="3">
        <v>634</v>
      </c>
      <c r="G226" s="15">
        <v>2</v>
      </c>
      <c r="H226" s="3" t="str">
        <f>VLOOKUP(D226,'Dati di Supporto'!$B$2:$D$104,3,0)</f>
        <v>PZ</v>
      </c>
      <c r="I226" s="15" t="str">
        <f>_xlfn.XLOOKUP(H226,'Dati di Supporto'!$D$2:$D$104,'Dati di Supporto'!$C$2:$C$104)</f>
        <v>Basilicata</v>
      </c>
      <c r="J226" s="15" t="str">
        <f>VLOOKUP(I226,'Dati di Supporto'!$G$2:$H$21,2,0)</f>
        <v>SUD</v>
      </c>
      <c r="K226" s="15" t="str" cm="1">
        <f t="array" ref="K226">_xlfn.IFS(F226&lt;400,'Dati di Supporto'!$P$2,AND(F226&gt;=400,F226&lt;800),'Dati di Supporto'!$P$3,AND(Vendite!F226&gt;=800,Vendite!F226&lt;1200),'Dati di Supporto'!$P$4,IF(Vendite!F226&gt;=1200,Vendite!F226&lt;1800),'Dati di Supporto'!$P$5,Vendite!F226&gt;=1800,'Dati di Supporto'!$P$6)</f>
        <v>Fascia 2 (da 400 €  a meno di 800 €)</v>
      </c>
      <c r="L226" s="15" t="str">
        <f>VLOOKUP(G226,'Dati di Supporto'!$O$10:$P$14,2,0)</f>
        <v>Bonifico Bancario</v>
      </c>
    </row>
    <row r="227" spans="1:12" x14ac:dyDescent="0.25">
      <c r="A227" s="11">
        <v>226</v>
      </c>
      <c r="B227" s="6">
        <v>41749</v>
      </c>
      <c r="C227" s="1" t="s">
        <v>247</v>
      </c>
      <c r="D227" s="2" t="s">
        <v>114</v>
      </c>
      <c r="E227" s="2" t="s">
        <v>11</v>
      </c>
      <c r="F227" s="3">
        <v>282</v>
      </c>
      <c r="G227" s="15">
        <v>3</v>
      </c>
      <c r="H227" s="3" t="str">
        <f>VLOOKUP(D227,'Dati di Supporto'!$B$2:$D$104,3,0)</f>
        <v>SS</v>
      </c>
      <c r="I227" s="15" t="str">
        <f>_xlfn.XLOOKUP(H227,'Dati di Supporto'!$D$2:$D$104,'Dati di Supporto'!$C$2:$C$104)</f>
        <v>Sardegna</v>
      </c>
      <c r="J227" s="15" t="str">
        <f>VLOOKUP(I227,'Dati di Supporto'!$G$2:$H$21,2,0)</f>
        <v>ISOLE</v>
      </c>
      <c r="K227" s="15" t="str" cm="1">
        <f t="array" ref="K227">_xlfn.IFS(F227&lt;400,'Dati di Supporto'!$P$2,AND(F227&gt;=400,F227&lt;800),'Dati di Supporto'!$P$3,AND(Vendite!F227&gt;=800,Vendite!F227&lt;1200),'Dati di Supporto'!$P$4,IF(Vendite!F227&gt;=1200,Vendite!F227&lt;1800),'Dati di Supporto'!$P$5,Vendite!F227&gt;=1800,'Dati di Supporto'!$P$6)</f>
        <v>Fascia 1 (inferiore a 400 €)</v>
      </c>
      <c r="L227" s="15" t="str">
        <f>VLOOKUP(G227,'Dati di Supporto'!$O$10:$P$14,2,0)</f>
        <v>Carta di credito</v>
      </c>
    </row>
    <row r="228" spans="1:12" x14ac:dyDescent="0.25">
      <c r="A228" s="11">
        <v>227</v>
      </c>
      <c r="B228" s="6">
        <v>41755</v>
      </c>
      <c r="C228" s="1" t="s">
        <v>3</v>
      </c>
      <c r="D228" s="2" t="s">
        <v>102</v>
      </c>
      <c r="E228" s="2" t="s">
        <v>251</v>
      </c>
      <c r="F228" s="3">
        <v>481</v>
      </c>
      <c r="G228" s="15">
        <v>4</v>
      </c>
      <c r="H228" s="3" t="str">
        <f>VLOOKUP(D228,'Dati di Supporto'!$B$2:$D$104,3,0)</f>
        <v>PI</v>
      </c>
      <c r="I228" s="15" t="str">
        <f>_xlfn.XLOOKUP(H228,'Dati di Supporto'!$D$2:$D$104,'Dati di Supporto'!$C$2:$C$104)</f>
        <v>Toscana</v>
      </c>
      <c r="J228" s="15" t="str">
        <f>VLOOKUP(I228,'Dati di Supporto'!$G$2:$H$21,2,0)</f>
        <v>CENTRO</v>
      </c>
      <c r="K228" s="15" t="str" cm="1">
        <f t="array" ref="K228">_xlfn.IFS(F228&lt;400,'Dati di Supporto'!$P$2,AND(F228&gt;=400,F228&lt;800),'Dati di Supporto'!$P$3,AND(Vendite!F228&gt;=800,Vendite!F228&lt;1200),'Dati di Supporto'!$P$4,IF(Vendite!F228&gt;=1200,Vendite!F228&lt;1800),'Dati di Supporto'!$P$5,Vendite!F228&gt;=1800,'Dati di Supporto'!$P$6)</f>
        <v>Fascia 2 (da 400 €  a meno di 800 €)</v>
      </c>
      <c r="L228" s="15" t="str">
        <f>VLOOKUP(G228,'Dati di Supporto'!$O$10:$P$14,2,0)</f>
        <v>Bollettino postale</v>
      </c>
    </row>
    <row r="229" spans="1:12" x14ac:dyDescent="0.25">
      <c r="A229" s="11">
        <v>228</v>
      </c>
      <c r="B229" s="6">
        <v>41725</v>
      </c>
      <c r="C229" s="1" t="s">
        <v>247</v>
      </c>
      <c r="D229" s="2" t="s">
        <v>112</v>
      </c>
      <c r="E229" s="2" t="s">
        <v>250</v>
      </c>
      <c r="F229" s="3">
        <v>1441</v>
      </c>
      <c r="G229" s="15">
        <v>5</v>
      </c>
      <c r="H229" s="3" t="str">
        <f>VLOOKUP(D229,'Dati di Supporto'!$B$2:$D$104,3,0)</f>
        <v>RO</v>
      </c>
      <c r="I229" s="15" t="str">
        <f>_xlfn.XLOOKUP(H229,'Dati di Supporto'!$D$2:$D$104,'Dati di Supporto'!$C$2:$C$104)</f>
        <v>Veneto</v>
      </c>
      <c r="J229" s="15" t="str">
        <f>VLOOKUP(I229,'Dati di Supporto'!$G$2:$H$21,2,0)</f>
        <v>NORD</v>
      </c>
      <c r="K229" s="15" t="str" cm="1">
        <f t="array" ref="K229">_xlfn.IFS(F229&lt;400,'Dati di Supporto'!$P$2,AND(F229&gt;=400,F229&lt;800),'Dati di Supporto'!$P$3,AND(Vendite!F229&gt;=800,Vendite!F229&lt;1200),'Dati di Supporto'!$P$4,IF(Vendite!F229&gt;=1200,Vendite!F229&lt;1800),'Dati di Supporto'!$P$5,Vendite!F229&gt;=1800,'Dati di Supporto'!$P$6)</f>
        <v>Fascia 4 (da 1200 €  a meno di 1500 €)</v>
      </c>
      <c r="L229" s="15" t="str">
        <f>VLOOKUP(G229,'Dati di Supporto'!$O$10:$P$14,2,0)</f>
        <v>Assegno Bancario</v>
      </c>
    </row>
    <row r="230" spans="1:12" x14ac:dyDescent="0.25">
      <c r="A230" s="11">
        <v>229</v>
      </c>
      <c r="B230" s="6">
        <v>41805</v>
      </c>
      <c r="C230" s="1" t="s">
        <v>3</v>
      </c>
      <c r="D230" s="2" t="s">
        <v>115</v>
      </c>
      <c r="E230" s="2" t="s">
        <v>250</v>
      </c>
      <c r="F230" s="3">
        <v>808</v>
      </c>
      <c r="G230" s="15">
        <v>4</v>
      </c>
      <c r="H230" s="3" t="str">
        <f>VLOOKUP(D230,'Dati di Supporto'!$B$2:$D$104,3,0)</f>
        <v>SV</v>
      </c>
      <c r="I230" s="15" t="str">
        <f>_xlfn.XLOOKUP(H230,'Dati di Supporto'!$D$2:$D$104,'Dati di Supporto'!$C$2:$C$104)</f>
        <v>Liguria</v>
      </c>
      <c r="J230" s="15" t="str">
        <f>VLOOKUP(I230,'Dati di Supporto'!$G$2:$H$21,2,0)</f>
        <v>NORD</v>
      </c>
      <c r="K230" s="15" t="str" cm="1">
        <f t="array" ref="K230">_xlfn.IFS(F230&lt;400,'Dati di Supporto'!$P$2,AND(F230&gt;=400,F230&lt;800),'Dati di Supporto'!$P$3,AND(Vendite!F230&gt;=800,Vendite!F230&lt;1200),'Dati di Supporto'!$P$4,IF(Vendite!F230&gt;=1200,Vendite!F230&lt;1800),'Dati di Supporto'!$P$5,Vendite!F230&gt;=1800,'Dati di Supporto'!$P$6)</f>
        <v>Fascia 3 (da 800 €  a meno di 1200 €)</v>
      </c>
      <c r="L230" s="15" t="str">
        <f>VLOOKUP(G230,'Dati di Supporto'!$O$10:$P$14,2,0)</f>
        <v>Bollettino postale</v>
      </c>
    </row>
    <row r="231" spans="1:12" x14ac:dyDescent="0.25">
      <c r="A231" s="11">
        <v>230</v>
      </c>
      <c r="B231" s="6">
        <v>41656</v>
      </c>
      <c r="C231" s="1" t="s">
        <v>3</v>
      </c>
      <c r="D231" s="2" t="s">
        <v>129</v>
      </c>
      <c r="E231" s="2" t="s">
        <v>10</v>
      </c>
      <c r="F231" s="3">
        <v>1874</v>
      </c>
      <c r="G231" s="15">
        <v>5</v>
      </c>
      <c r="H231" s="3" t="str">
        <f>VLOOKUP(D231,'Dati di Supporto'!$B$2:$D$104,3,0)</f>
        <v>VE</v>
      </c>
      <c r="I231" s="15" t="str">
        <f>_xlfn.XLOOKUP(H231,'Dati di Supporto'!$D$2:$D$104,'Dati di Supporto'!$C$2:$C$104)</f>
        <v>Veneto</v>
      </c>
      <c r="J231" s="15" t="str">
        <f>VLOOKUP(I231,'Dati di Supporto'!$G$2:$H$21,2,0)</f>
        <v>NORD</v>
      </c>
      <c r="K231" s="15" t="str" cm="1">
        <f t="array" ref="K231">_xlfn.IFS(F231&lt;400,'Dati di Supporto'!$P$2,AND(F231&gt;=400,F231&lt;800),'Dati di Supporto'!$P$3,AND(Vendite!F231&gt;=800,Vendite!F231&lt;1200),'Dati di Supporto'!$P$4,IF(Vendite!F231&gt;=1200,Vendite!F231&lt;1800),'Dati di Supporto'!$P$5,Vendite!F231&gt;=1800,'Dati di Supporto'!$P$6)</f>
        <v>Fascia 5 (da 1500 € e oltre)</v>
      </c>
      <c r="L231" s="15" t="str">
        <f>VLOOKUP(G231,'Dati di Supporto'!$O$10:$P$14,2,0)</f>
        <v>Assegno Bancario</v>
      </c>
    </row>
    <row r="232" spans="1:12" x14ac:dyDescent="0.25">
      <c r="A232" s="11">
        <v>231</v>
      </c>
      <c r="B232" s="6">
        <v>41660</v>
      </c>
      <c r="C232" s="1" t="s">
        <v>2</v>
      </c>
      <c r="D232" s="2" t="s">
        <v>105</v>
      </c>
      <c r="E232" s="2" t="s">
        <v>252</v>
      </c>
      <c r="F232" s="3">
        <v>965</v>
      </c>
      <c r="G232" s="15">
        <v>1</v>
      </c>
      <c r="H232" s="3" t="str">
        <f>VLOOKUP(D232,'Dati di Supporto'!$B$2:$D$104,3,0)</f>
        <v>PZ</v>
      </c>
      <c r="I232" s="15" t="str">
        <f>_xlfn.XLOOKUP(H232,'Dati di Supporto'!$D$2:$D$104,'Dati di Supporto'!$C$2:$C$104)</f>
        <v>Basilicata</v>
      </c>
      <c r="J232" s="15" t="str">
        <f>VLOOKUP(I232,'Dati di Supporto'!$G$2:$H$21,2,0)</f>
        <v>SUD</v>
      </c>
      <c r="K232" s="15" t="str" cm="1">
        <f t="array" ref="K232">_xlfn.IFS(F232&lt;400,'Dati di Supporto'!$P$2,AND(F232&gt;=400,F232&lt;800),'Dati di Supporto'!$P$3,AND(Vendite!F232&gt;=800,Vendite!F232&lt;1200),'Dati di Supporto'!$P$4,IF(Vendite!F232&gt;=1200,Vendite!F232&lt;1800),'Dati di Supporto'!$P$5,Vendite!F232&gt;=1800,'Dati di Supporto'!$P$6)</f>
        <v>Fascia 3 (da 800 €  a meno di 1200 €)</v>
      </c>
      <c r="L232" s="15" t="str">
        <f>VLOOKUP(G232,'Dati di Supporto'!$O$10:$P$14,2,0)</f>
        <v>Contanti</v>
      </c>
    </row>
    <row r="233" spans="1:12" x14ac:dyDescent="0.25">
      <c r="A233" s="11">
        <v>232</v>
      </c>
      <c r="B233" s="6">
        <v>41657</v>
      </c>
      <c r="C233" s="1" t="s">
        <v>2</v>
      </c>
      <c r="D233" s="2" t="s">
        <v>108</v>
      </c>
      <c r="E233" s="2" t="s">
        <v>11</v>
      </c>
      <c r="F233" s="3">
        <v>93</v>
      </c>
      <c r="G233" s="15">
        <v>1</v>
      </c>
      <c r="H233" s="3" t="str">
        <f>VLOOKUP(D233,'Dati di Supporto'!$B$2:$D$104,3,0)</f>
        <v>RA</v>
      </c>
      <c r="I233" s="15" t="str">
        <f>_xlfn.XLOOKUP(H233,'Dati di Supporto'!$D$2:$D$104,'Dati di Supporto'!$C$2:$C$104)</f>
        <v>Emilia-Romagna</v>
      </c>
      <c r="J233" s="15" t="str">
        <f>VLOOKUP(I233,'Dati di Supporto'!$G$2:$H$21,2,0)</f>
        <v>NORD</v>
      </c>
      <c r="K233" s="15" t="str" cm="1">
        <f t="array" ref="K233">_xlfn.IFS(F233&lt;400,'Dati di Supporto'!$P$2,AND(F233&gt;=400,F233&lt;800),'Dati di Supporto'!$P$3,AND(Vendite!F233&gt;=800,Vendite!F233&lt;1200),'Dati di Supporto'!$P$4,IF(Vendite!F233&gt;=1200,Vendite!F233&lt;1800),'Dati di Supporto'!$P$5,Vendite!F233&gt;=1800,'Dati di Supporto'!$P$6)</f>
        <v>Fascia 1 (inferiore a 400 €)</v>
      </c>
      <c r="L233" s="15" t="str">
        <f>VLOOKUP(G233,'Dati di Supporto'!$O$10:$P$14,2,0)</f>
        <v>Contanti</v>
      </c>
    </row>
    <row r="234" spans="1:12" x14ac:dyDescent="0.25">
      <c r="A234" s="11">
        <v>233</v>
      </c>
      <c r="B234" s="6">
        <v>41661</v>
      </c>
      <c r="C234" s="1" t="s">
        <v>247</v>
      </c>
      <c r="D234" s="2" t="s">
        <v>124</v>
      </c>
      <c r="E234" s="2" t="s">
        <v>250</v>
      </c>
      <c r="F234" s="3">
        <v>1774</v>
      </c>
      <c r="G234" s="15">
        <v>3</v>
      </c>
      <c r="H234" s="3" t="str">
        <f>VLOOKUP(D234,'Dati di Supporto'!$B$2:$D$104,3,0)</f>
        <v>TN</v>
      </c>
      <c r="I234" s="15" t="str">
        <f>_xlfn.XLOOKUP(H234,'Dati di Supporto'!$D$2:$D$104,'Dati di Supporto'!$C$2:$C$104)</f>
        <v>Trentino-Alto Adige</v>
      </c>
      <c r="J234" s="15" t="str">
        <f>VLOOKUP(I234,'Dati di Supporto'!$G$2:$H$21,2,0)</f>
        <v>NORD</v>
      </c>
      <c r="K234" s="15" t="str" cm="1">
        <f t="array" ref="K234">_xlfn.IFS(F234&lt;400,'Dati di Supporto'!$P$2,AND(F234&gt;=400,F234&lt;800),'Dati di Supporto'!$P$3,AND(Vendite!F234&gt;=800,Vendite!F234&lt;1200),'Dati di Supporto'!$P$4,IF(Vendite!F234&gt;=1200,Vendite!F234&lt;1800),'Dati di Supporto'!$P$5,Vendite!F234&gt;=1800,'Dati di Supporto'!$P$6)</f>
        <v>Fascia 4 (da 1200 €  a meno di 1500 €)</v>
      </c>
      <c r="L234" s="15" t="str">
        <f>VLOOKUP(G234,'Dati di Supporto'!$O$10:$P$14,2,0)</f>
        <v>Carta di credito</v>
      </c>
    </row>
    <row r="235" spans="1:12" x14ac:dyDescent="0.25">
      <c r="A235" s="11">
        <v>234</v>
      </c>
      <c r="B235" s="6">
        <v>41800</v>
      </c>
      <c r="C235" s="1" t="s">
        <v>2</v>
      </c>
      <c r="D235" s="2" t="s">
        <v>122</v>
      </c>
      <c r="E235" s="2" t="s">
        <v>251</v>
      </c>
      <c r="F235" s="3">
        <v>217</v>
      </c>
      <c r="G235" s="15">
        <v>5</v>
      </c>
      <c r="H235" s="3" t="str">
        <f>VLOOKUP(D235,'Dati di Supporto'!$B$2:$D$104,3,0)</f>
        <v>TO</v>
      </c>
      <c r="I235" s="15" t="str">
        <f>_xlfn.XLOOKUP(H235,'Dati di Supporto'!$D$2:$D$104,'Dati di Supporto'!$C$2:$C$104)</f>
        <v>Piemonte</v>
      </c>
      <c r="J235" s="15" t="str">
        <f>VLOOKUP(I235,'Dati di Supporto'!$G$2:$H$21,2,0)</f>
        <v>NORD</v>
      </c>
      <c r="K235" s="15" t="str" cm="1">
        <f t="array" ref="K235">_xlfn.IFS(F235&lt;400,'Dati di Supporto'!$P$2,AND(F235&gt;=400,F235&lt;800),'Dati di Supporto'!$P$3,AND(Vendite!F235&gt;=800,Vendite!F235&lt;1200),'Dati di Supporto'!$P$4,IF(Vendite!F235&gt;=1200,Vendite!F235&lt;1800),'Dati di Supporto'!$P$5,Vendite!F235&gt;=1800,'Dati di Supporto'!$P$6)</f>
        <v>Fascia 1 (inferiore a 400 €)</v>
      </c>
      <c r="L235" s="15" t="str">
        <f>VLOOKUP(G235,'Dati di Supporto'!$O$10:$P$14,2,0)</f>
        <v>Assegno Bancario</v>
      </c>
    </row>
    <row r="236" spans="1:12" x14ac:dyDescent="0.25">
      <c r="A236" s="11">
        <v>235</v>
      </c>
      <c r="B236" s="6">
        <v>41766</v>
      </c>
      <c r="C236" s="1" t="s">
        <v>1</v>
      </c>
      <c r="D236" s="2" t="s">
        <v>131</v>
      </c>
      <c r="E236" s="2" t="s">
        <v>11</v>
      </c>
      <c r="F236" s="3">
        <v>737</v>
      </c>
      <c r="G236" s="15">
        <v>3</v>
      </c>
      <c r="H236" s="3" t="str">
        <f>VLOOKUP(D236,'Dati di Supporto'!$B$2:$D$104,3,0)</f>
        <v>VC</v>
      </c>
      <c r="I236" s="15" t="str">
        <f>_xlfn.XLOOKUP(H236,'Dati di Supporto'!$D$2:$D$104,'Dati di Supporto'!$C$2:$C$104)</f>
        <v>Piemonte</v>
      </c>
      <c r="J236" s="15" t="str">
        <f>VLOOKUP(I236,'Dati di Supporto'!$G$2:$H$21,2,0)</f>
        <v>NORD</v>
      </c>
      <c r="K236" s="15" t="str" cm="1">
        <f t="array" ref="K236">_xlfn.IFS(F236&lt;400,'Dati di Supporto'!$P$2,AND(F236&gt;=400,F236&lt;800),'Dati di Supporto'!$P$3,AND(Vendite!F236&gt;=800,Vendite!F236&lt;1200),'Dati di Supporto'!$P$4,IF(Vendite!F236&gt;=1200,Vendite!F236&lt;1800),'Dati di Supporto'!$P$5,Vendite!F236&gt;=1800,'Dati di Supporto'!$P$6)</f>
        <v>Fascia 2 (da 400 €  a meno di 800 €)</v>
      </c>
      <c r="L236" s="15" t="str">
        <f>VLOOKUP(G236,'Dati di Supporto'!$O$10:$P$14,2,0)</f>
        <v>Carta di credito</v>
      </c>
    </row>
    <row r="237" spans="1:12" x14ac:dyDescent="0.25">
      <c r="A237" s="11">
        <v>236</v>
      </c>
      <c r="B237" s="6">
        <v>41736</v>
      </c>
      <c r="C237" s="1" t="s">
        <v>2</v>
      </c>
      <c r="D237" s="2" t="s">
        <v>132</v>
      </c>
      <c r="E237" s="2" t="s">
        <v>251</v>
      </c>
      <c r="F237" s="3">
        <v>1154</v>
      </c>
      <c r="G237" s="15">
        <v>1</v>
      </c>
      <c r="H237" s="3" t="str">
        <f>VLOOKUP(D237,'Dati di Supporto'!$B$2:$D$104,3,0)</f>
        <v>VR</v>
      </c>
      <c r="I237" s="15" t="str">
        <f>_xlfn.XLOOKUP(H237,'Dati di Supporto'!$D$2:$D$104,'Dati di Supporto'!$C$2:$C$104)</f>
        <v>Veneto</v>
      </c>
      <c r="J237" s="15" t="str">
        <f>VLOOKUP(I237,'Dati di Supporto'!$G$2:$H$21,2,0)</f>
        <v>NORD</v>
      </c>
      <c r="K237" s="15" t="str" cm="1">
        <f t="array" ref="K237">_xlfn.IFS(F237&lt;400,'Dati di Supporto'!$P$2,AND(F237&gt;=400,F237&lt;800),'Dati di Supporto'!$P$3,AND(Vendite!F237&gt;=800,Vendite!F237&lt;1200),'Dati di Supporto'!$P$4,IF(Vendite!F237&gt;=1200,Vendite!F237&lt;1800),'Dati di Supporto'!$P$5,Vendite!F237&gt;=1800,'Dati di Supporto'!$P$6)</f>
        <v>Fascia 3 (da 800 €  a meno di 1200 €)</v>
      </c>
      <c r="L237" s="15" t="str">
        <f>VLOOKUP(G237,'Dati di Supporto'!$O$10:$P$14,2,0)</f>
        <v>Contanti</v>
      </c>
    </row>
    <row r="238" spans="1:12" x14ac:dyDescent="0.25">
      <c r="A238" s="11">
        <v>237</v>
      </c>
      <c r="B238" s="6">
        <v>41687</v>
      </c>
      <c r="C238" s="1" t="s">
        <v>1</v>
      </c>
      <c r="D238" s="2" t="s">
        <v>119</v>
      </c>
      <c r="E238" s="2" t="s">
        <v>10</v>
      </c>
      <c r="F238" s="3">
        <v>891</v>
      </c>
      <c r="G238" s="15">
        <v>3</v>
      </c>
      <c r="H238" s="3" t="str">
        <f>VLOOKUP(D238,'Dati di Supporto'!$B$2:$D$104,3,0)</f>
        <v>TA</v>
      </c>
      <c r="I238" s="15" t="str">
        <f>_xlfn.XLOOKUP(H238,'Dati di Supporto'!$D$2:$D$104,'Dati di Supporto'!$C$2:$C$104)</f>
        <v>Puglia</v>
      </c>
      <c r="J238" s="15" t="str">
        <f>VLOOKUP(I238,'Dati di Supporto'!$G$2:$H$21,2,0)</f>
        <v>SUD</v>
      </c>
      <c r="K238" s="15" t="str" cm="1">
        <f t="array" ref="K238">_xlfn.IFS(F238&lt;400,'Dati di Supporto'!$P$2,AND(F238&gt;=400,F238&lt;800),'Dati di Supporto'!$P$3,AND(Vendite!F238&gt;=800,Vendite!F238&lt;1200),'Dati di Supporto'!$P$4,IF(Vendite!F238&gt;=1200,Vendite!F238&lt;1800),'Dati di Supporto'!$P$5,Vendite!F238&gt;=1800,'Dati di Supporto'!$P$6)</f>
        <v>Fascia 3 (da 800 €  a meno di 1200 €)</v>
      </c>
      <c r="L238" s="15" t="str">
        <f>VLOOKUP(G238,'Dati di Supporto'!$O$10:$P$14,2,0)</f>
        <v>Carta di credito</v>
      </c>
    </row>
    <row r="239" spans="1:12" x14ac:dyDescent="0.25">
      <c r="A239" s="11">
        <v>238</v>
      </c>
      <c r="B239" s="6">
        <v>41754</v>
      </c>
      <c r="C239" s="1" t="s">
        <v>8</v>
      </c>
      <c r="D239" s="2" t="s">
        <v>101</v>
      </c>
      <c r="E239" s="2" t="s">
        <v>252</v>
      </c>
      <c r="F239" s="3">
        <v>1130</v>
      </c>
      <c r="G239" s="15">
        <v>2</v>
      </c>
      <c r="H239" s="3" t="str">
        <f>VLOOKUP(D239,'Dati di Supporto'!$B$2:$D$104,3,0)</f>
        <v>PC</v>
      </c>
      <c r="I239" s="15" t="str">
        <f>_xlfn.XLOOKUP(H239,'Dati di Supporto'!$D$2:$D$104,'Dati di Supporto'!$C$2:$C$104)</f>
        <v>Emilia-Romagna</v>
      </c>
      <c r="J239" s="15" t="str">
        <f>VLOOKUP(I239,'Dati di Supporto'!$G$2:$H$21,2,0)</f>
        <v>NORD</v>
      </c>
      <c r="K239" s="15" t="str" cm="1">
        <f t="array" ref="K239">_xlfn.IFS(F239&lt;400,'Dati di Supporto'!$P$2,AND(F239&gt;=400,F239&lt;800),'Dati di Supporto'!$P$3,AND(Vendite!F239&gt;=800,Vendite!F239&lt;1200),'Dati di Supporto'!$P$4,IF(Vendite!F239&gt;=1200,Vendite!F239&lt;1800),'Dati di Supporto'!$P$5,Vendite!F239&gt;=1800,'Dati di Supporto'!$P$6)</f>
        <v>Fascia 3 (da 800 €  a meno di 1200 €)</v>
      </c>
      <c r="L239" s="15" t="str">
        <f>VLOOKUP(G239,'Dati di Supporto'!$O$10:$P$14,2,0)</f>
        <v>Bonifico Bancario</v>
      </c>
    </row>
    <row r="240" spans="1:12" x14ac:dyDescent="0.25">
      <c r="A240" s="11">
        <v>239</v>
      </c>
      <c r="B240" s="6">
        <v>41819</v>
      </c>
      <c r="C240" s="1" t="s">
        <v>247</v>
      </c>
      <c r="D240" s="2" t="s">
        <v>124</v>
      </c>
      <c r="E240" s="2" t="s">
        <v>10</v>
      </c>
      <c r="F240" s="3">
        <v>317</v>
      </c>
      <c r="G240" s="15">
        <v>4</v>
      </c>
      <c r="H240" s="3" t="str">
        <f>VLOOKUP(D240,'Dati di Supporto'!$B$2:$D$104,3,0)</f>
        <v>TN</v>
      </c>
      <c r="I240" s="15" t="str">
        <f>_xlfn.XLOOKUP(H240,'Dati di Supporto'!$D$2:$D$104,'Dati di Supporto'!$C$2:$C$104)</f>
        <v>Trentino-Alto Adige</v>
      </c>
      <c r="J240" s="15" t="str">
        <f>VLOOKUP(I240,'Dati di Supporto'!$G$2:$H$21,2,0)</f>
        <v>NORD</v>
      </c>
      <c r="K240" s="15" t="str" cm="1">
        <f t="array" ref="K240">_xlfn.IFS(F240&lt;400,'Dati di Supporto'!$P$2,AND(F240&gt;=400,F240&lt;800),'Dati di Supporto'!$P$3,AND(Vendite!F240&gt;=800,Vendite!F240&lt;1200),'Dati di Supporto'!$P$4,IF(Vendite!F240&gt;=1200,Vendite!F240&lt;1800),'Dati di Supporto'!$P$5,Vendite!F240&gt;=1800,'Dati di Supporto'!$P$6)</f>
        <v>Fascia 1 (inferiore a 400 €)</v>
      </c>
      <c r="L240" s="15" t="str">
        <f>VLOOKUP(G240,'Dati di Supporto'!$O$10:$P$14,2,0)</f>
        <v>Bollettino postale</v>
      </c>
    </row>
    <row r="241" spans="1:12" x14ac:dyDescent="0.25">
      <c r="A241" s="11">
        <v>240</v>
      </c>
      <c r="B241" s="6">
        <v>41695</v>
      </c>
      <c r="C241" s="1" t="s">
        <v>247</v>
      </c>
      <c r="D241" s="2" t="s">
        <v>101</v>
      </c>
      <c r="E241" s="2" t="s">
        <v>251</v>
      </c>
      <c r="F241" s="3">
        <v>1663</v>
      </c>
      <c r="G241" s="15">
        <v>5</v>
      </c>
      <c r="H241" s="3" t="str">
        <f>VLOOKUP(D241,'Dati di Supporto'!$B$2:$D$104,3,0)</f>
        <v>PC</v>
      </c>
      <c r="I241" s="15" t="str">
        <f>_xlfn.XLOOKUP(H241,'Dati di Supporto'!$D$2:$D$104,'Dati di Supporto'!$C$2:$C$104)</f>
        <v>Emilia-Romagna</v>
      </c>
      <c r="J241" s="15" t="str">
        <f>VLOOKUP(I241,'Dati di Supporto'!$G$2:$H$21,2,0)</f>
        <v>NORD</v>
      </c>
      <c r="K241" s="15" t="str" cm="1">
        <f t="array" ref="K241">_xlfn.IFS(F241&lt;400,'Dati di Supporto'!$P$2,AND(F241&gt;=400,F241&lt;800),'Dati di Supporto'!$P$3,AND(Vendite!F241&gt;=800,Vendite!F241&lt;1200),'Dati di Supporto'!$P$4,IF(Vendite!F241&gt;=1200,Vendite!F241&lt;1800),'Dati di Supporto'!$P$5,Vendite!F241&gt;=1800,'Dati di Supporto'!$P$6)</f>
        <v>Fascia 4 (da 1200 €  a meno di 1500 €)</v>
      </c>
      <c r="L241" s="15" t="str">
        <f>VLOOKUP(G241,'Dati di Supporto'!$O$10:$P$14,2,0)</f>
        <v>Assegno Bancario</v>
      </c>
    </row>
    <row r="242" spans="1:12" x14ac:dyDescent="0.25">
      <c r="A242" s="11">
        <v>241</v>
      </c>
      <c r="B242" s="6">
        <v>41669</v>
      </c>
      <c r="C242" s="1" t="s">
        <v>248</v>
      </c>
      <c r="D242" s="2" t="s">
        <v>131</v>
      </c>
      <c r="E242" s="2" t="s">
        <v>250</v>
      </c>
      <c r="F242" s="3">
        <v>107</v>
      </c>
      <c r="G242" s="15">
        <v>1</v>
      </c>
      <c r="H242" s="3" t="str">
        <f>VLOOKUP(D242,'Dati di Supporto'!$B$2:$D$104,3,0)</f>
        <v>VC</v>
      </c>
      <c r="I242" s="15" t="str">
        <f>_xlfn.XLOOKUP(H242,'Dati di Supporto'!$D$2:$D$104,'Dati di Supporto'!$C$2:$C$104)</f>
        <v>Piemonte</v>
      </c>
      <c r="J242" s="15" t="str">
        <f>VLOOKUP(I242,'Dati di Supporto'!$G$2:$H$21,2,0)</f>
        <v>NORD</v>
      </c>
      <c r="K242" s="15" t="str" cm="1">
        <f t="array" ref="K242">_xlfn.IFS(F242&lt;400,'Dati di Supporto'!$P$2,AND(F242&gt;=400,F242&lt;800),'Dati di Supporto'!$P$3,AND(Vendite!F242&gt;=800,Vendite!F242&lt;1200),'Dati di Supporto'!$P$4,IF(Vendite!F242&gt;=1200,Vendite!F242&lt;1800),'Dati di Supporto'!$P$5,Vendite!F242&gt;=1800,'Dati di Supporto'!$P$6)</f>
        <v>Fascia 1 (inferiore a 400 €)</v>
      </c>
      <c r="L242" s="15" t="str">
        <f>VLOOKUP(G242,'Dati di Supporto'!$O$10:$P$14,2,0)</f>
        <v>Contanti</v>
      </c>
    </row>
    <row r="243" spans="1:12" x14ac:dyDescent="0.25">
      <c r="A243" s="11">
        <v>242</v>
      </c>
      <c r="B243" s="6">
        <v>41800</v>
      </c>
      <c r="C243" s="1" t="s">
        <v>248</v>
      </c>
      <c r="D243" s="2" t="s">
        <v>127</v>
      </c>
      <c r="E243" s="2" t="s">
        <v>250</v>
      </c>
      <c r="F243" s="3">
        <v>1430</v>
      </c>
      <c r="G243" s="15">
        <v>2</v>
      </c>
      <c r="H243" s="3" t="str">
        <f>VLOOKUP(D243,'Dati di Supporto'!$B$2:$D$104,3,0)</f>
        <v>UD</v>
      </c>
      <c r="I243" s="15" t="str">
        <f>_xlfn.XLOOKUP(H243,'Dati di Supporto'!$D$2:$D$104,'Dati di Supporto'!$C$2:$C$104)</f>
        <v>Friuli-Venezia Giulia</v>
      </c>
      <c r="J243" s="15" t="str">
        <f>VLOOKUP(I243,'Dati di Supporto'!$G$2:$H$21,2,0)</f>
        <v>NORD</v>
      </c>
      <c r="K243" s="15" t="str" cm="1">
        <f t="array" ref="K243">_xlfn.IFS(F243&lt;400,'Dati di Supporto'!$P$2,AND(F243&gt;=400,F243&lt;800),'Dati di Supporto'!$P$3,AND(Vendite!F243&gt;=800,Vendite!F243&lt;1200),'Dati di Supporto'!$P$4,IF(Vendite!F243&gt;=1200,Vendite!F243&lt;1800),'Dati di Supporto'!$P$5,Vendite!F243&gt;=1800,'Dati di Supporto'!$P$6)</f>
        <v>Fascia 4 (da 1200 €  a meno di 1500 €)</v>
      </c>
      <c r="L243" s="15" t="str">
        <f>VLOOKUP(G243,'Dati di Supporto'!$O$10:$P$14,2,0)</f>
        <v>Bonifico Bancario</v>
      </c>
    </row>
    <row r="244" spans="1:12" x14ac:dyDescent="0.25">
      <c r="A244" s="11">
        <v>243</v>
      </c>
      <c r="B244" s="6">
        <v>41747</v>
      </c>
      <c r="C244" s="1" t="s">
        <v>1</v>
      </c>
      <c r="D244" s="2" t="s">
        <v>104</v>
      </c>
      <c r="E244" s="2" t="s">
        <v>252</v>
      </c>
      <c r="F244" s="3">
        <v>298</v>
      </c>
      <c r="G244" s="15">
        <v>1</v>
      </c>
      <c r="H244" s="3" t="str">
        <f>VLOOKUP(D244,'Dati di Supporto'!$B$2:$D$104,3,0)</f>
        <v>PN</v>
      </c>
      <c r="I244" s="15" t="str">
        <f>_xlfn.XLOOKUP(H244,'Dati di Supporto'!$D$2:$D$104,'Dati di Supporto'!$C$2:$C$104)</f>
        <v>Friuli-Venezia Giulia</v>
      </c>
      <c r="J244" s="15" t="str">
        <f>VLOOKUP(I244,'Dati di Supporto'!$G$2:$H$21,2,0)</f>
        <v>NORD</v>
      </c>
      <c r="K244" s="15" t="str" cm="1">
        <f t="array" ref="K244">_xlfn.IFS(F244&lt;400,'Dati di Supporto'!$P$2,AND(F244&gt;=400,F244&lt;800),'Dati di Supporto'!$P$3,AND(Vendite!F244&gt;=800,Vendite!F244&lt;1200),'Dati di Supporto'!$P$4,IF(Vendite!F244&gt;=1200,Vendite!F244&lt;1800),'Dati di Supporto'!$P$5,Vendite!F244&gt;=1800,'Dati di Supporto'!$P$6)</f>
        <v>Fascia 1 (inferiore a 400 €)</v>
      </c>
      <c r="L244" s="15" t="str">
        <f>VLOOKUP(G244,'Dati di Supporto'!$O$10:$P$14,2,0)</f>
        <v>Contanti</v>
      </c>
    </row>
    <row r="245" spans="1:12" x14ac:dyDescent="0.25">
      <c r="A245" s="11">
        <v>244</v>
      </c>
      <c r="B245" s="6">
        <v>41758</v>
      </c>
      <c r="C245" s="1" t="s">
        <v>247</v>
      </c>
      <c r="D245" s="2" t="s">
        <v>211</v>
      </c>
      <c r="E245" s="2" t="s">
        <v>250</v>
      </c>
      <c r="F245" s="3">
        <v>1557</v>
      </c>
      <c r="G245" s="15">
        <v>3</v>
      </c>
      <c r="H245" s="3" t="str">
        <f>VLOOKUP(D245,'Dati di Supporto'!$B$2:$D$104,3,0)</f>
        <v>RC</v>
      </c>
      <c r="I245" s="15" t="str">
        <f>_xlfn.XLOOKUP(H245,'Dati di Supporto'!$D$2:$D$104,'Dati di Supporto'!$C$2:$C$104)</f>
        <v>Calabria</v>
      </c>
      <c r="J245" s="15" t="str">
        <f>VLOOKUP(I245,'Dati di Supporto'!$G$2:$H$21,2,0)</f>
        <v>SUD</v>
      </c>
      <c r="K245" s="15" t="str" cm="1">
        <f t="array" ref="K245">_xlfn.IFS(F245&lt;400,'Dati di Supporto'!$P$2,AND(F245&gt;=400,F245&lt;800),'Dati di Supporto'!$P$3,AND(Vendite!F245&gt;=800,Vendite!F245&lt;1200),'Dati di Supporto'!$P$4,IF(Vendite!F245&gt;=1200,Vendite!F245&lt;1800),'Dati di Supporto'!$P$5,Vendite!F245&gt;=1800,'Dati di Supporto'!$P$6)</f>
        <v>Fascia 4 (da 1200 €  a meno di 1500 €)</v>
      </c>
      <c r="L245" s="15" t="str">
        <f>VLOOKUP(G245,'Dati di Supporto'!$O$10:$P$14,2,0)</f>
        <v>Carta di credito</v>
      </c>
    </row>
    <row r="246" spans="1:12" x14ac:dyDescent="0.25">
      <c r="A246" s="11">
        <v>245</v>
      </c>
      <c r="B246" s="6">
        <v>41736</v>
      </c>
      <c r="C246" s="1" t="s">
        <v>8</v>
      </c>
      <c r="D246" s="2" t="s">
        <v>97</v>
      </c>
      <c r="E246" s="2" t="s">
        <v>250</v>
      </c>
      <c r="F246" s="3">
        <v>477</v>
      </c>
      <c r="G246" s="15">
        <v>3</v>
      </c>
      <c r="H246" s="3" t="str">
        <f>VLOOKUP(D246,'Dati di Supporto'!$B$2:$D$104,3,0)</f>
        <v>PV</v>
      </c>
      <c r="I246" s="15" t="str">
        <f>_xlfn.XLOOKUP(H246,'Dati di Supporto'!$D$2:$D$104,'Dati di Supporto'!$C$2:$C$104)</f>
        <v>Lombardia</v>
      </c>
      <c r="J246" s="15" t="str">
        <f>VLOOKUP(I246,'Dati di Supporto'!$G$2:$H$21,2,0)</f>
        <v>NORD</v>
      </c>
      <c r="K246" s="15" t="str" cm="1">
        <f t="array" ref="K246">_xlfn.IFS(F246&lt;400,'Dati di Supporto'!$P$2,AND(F246&gt;=400,F246&lt;800),'Dati di Supporto'!$P$3,AND(Vendite!F246&gt;=800,Vendite!F246&lt;1200),'Dati di Supporto'!$P$4,IF(Vendite!F246&gt;=1200,Vendite!F246&lt;1800),'Dati di Supporto'!$P$5,Vendite!F246&gt;=1800,'Dati di Supporto'!$P$6)</f>
        <v>Fascia 2 (da 400 €  a meno di 800 €)</v>
      </c>
      <c r="L246" s="15" t="str">
        <f>VLOOKUP(G246,'Dati di Supporto'!$O$10:$P$14,2,0)</f>
        <v>Carta di credito</v>
      </c>
    </row>
    <row r="247" spans="1:12" x14ac:dyDescent="0.25">
      <c r="A247" s="11">
        <v>246</v>
      </c>
      <c r="B247" s="6">
        <v>41696</v>
      </c>
      <c r="C247" s="1" t="s">
        <v>1</v>
      </c>
      <c r="D247" s="2" t="s">
        <v>101</v>
      </c>
      <c r="E247" s="2" t="s">
        <v>11</v>
      </c>
      <c r="F247" s="3">
        <v>1593</v>
      </c>
      <c r="G247" s="15">
        <v>3</v>
      </c>
      <c r="H247" s="3" t="str">
        <f>VLOOKUP(D247,'Dati di Supporto'!$B$2:$D$104,3,0)</f>
        <v>PC</v>
      </c>
      <c r="I247" s="15" t="str">
        <f>_xlfn.XLOOKUP(H247,'Dati di Supporto'!$D$2:$D$104,'Dati di Supporto'!$C$2:$C$104)</f>
        <v>Emilia-Romagna</v>
      </c>
      <c r="J247" s="15" t="str">
        <f>VLOOKUP(I247,'Dati di Supporto'!$G$2:$H$21,2,0)</f>
        <v>NORD</v>
      </c>
      <c r="K247" s="15" t="str" cm="1">
        <f t="array" ref="K247">_xlfn.IFS(F247&lt;400,'Dati di Supporto'!$P$2,AND(F247&gt;=400,F247&lt;800),'Dati di Supporto'!$P$3,AND(Vendite!F247&gt;=800,Vendite!F247&lt;1200),'Dati di Supporto'!$P$4,IF(Vendite!F247&gt;=1200,Vendite!F247&lt;1800),'Dati di Supporto'!$P$5,Vendite!F247&gt;=1800,'Dati di Supporto'!$P$6)</f>
        <v>Fascia 4 (da 1200 €  a meno di 1500 €)</v>
      </c>
      <c r="L247" s="15" t="str">
        <f>VLOOKUP(G247,'Dati di Supporto'!$O$10:$P$14,2,0)</f>
        <v>Carta di credito</v>
      </c>
    </row>
    <row r="248" spans="1:12" x14ac:dyDescent="0.25">
      <c r="A248" s="11">
        <v>247</v>
      </c>
      <c r="B248" s="6">
        <v>41679</v>
      </c>
      <c r="C248" s="1" t="s">
        <v>2</v>
      </c>
      <c r="D248" s="2" t="s">
        <v>130</v>
      </c>
      <c r="E248" s="2" t="s">
        <v>251</v>
      </c>
      <c r="F248" s="3">
        <v>534</v>
      </c>
      <c r="G248" s="15">
        <v>5</v>
      </c>
      <c r="H248" s="3" t="str">
        <f>VLOOKUP(D248,'Dati di Supporto'!$B$2:$D$104,3,0)</f>
        <v>VB</v>
      </c>
      <c r="I248" s="15" t="str">
        <f>_xlfn.XLOOKUP(H248,'Dati di Supporto'!$D$2:$D$104,'Dati di Supporto'!$C$2:$C$104)</f>
        <v>Piemonte</v>
      </c>
      <c r="J248" s="15" t="str">
        <f>VLOOKUP(I248,'Dati di Supporto'!$G$2:$H$21,2,0)</f>
        <v>NORD</v>
      </c>
      <c r="K248" s="15" t="str" cm="1">
        <f t="array" ref="K248">_xlfn.IFS(F248&lt;400,'Dati di Supporto'!$P$2,AND(F248&gt;=400,F248&lt;800),'Dati di Supporto'!$P$3,AND(Vendite!F248&gt;=800,Vendite!F248&lt;1200),'Dati di Supporto'!$P$4,IF(Vendite!F248&gt;=1200,Vendite!F248&lt;1800),'Dati di Supporto'!$P$5,Vendite!F248&gt;=1800,'Dati di Supporto'!$P$6)</f>
        <v>Fascia 2 (da 400 €  a meno di 800 €)</v>
      </c>
      <c r="L248" s="15" t="str">
        <f>VLOOKUP(G248,'Dati di Supporto'!$O$10:$P$14,2,0)</f>
        <v>Assegno Bancario</v>
      </c>
    </row>
    <row r="249" spans="1:12" x14ac:dyDescent="0.25">
      <c r="A249" s="11">
        <v>248</v>
      </c>
      <c r="B249" s="6">
        <v>41816</v>
      </c>
      <c r="C249" s="1" t="s">
        <v>8</v>
      </c>
      <c r="D249" s="2" t="s">
        <v>112</v>
      </c>
      <c r="E249" s="2" t="s">
        <v>251</v>
      </c>
      <c r="F249" s="3">
        <v>1615</v>
      </c>
      <c r="G249" s="15">
        <v>5</v>
      </c>
      <c r="H249" s="3" t="str">
        <f>VLOOKUP(D249,'Dati di Supporto'!$B$2:$D$104,3,0)</f>
        <v>RO</v>
      </c>
      <c r="I249" s="15" t="str">
        <f>_xlfn.XLOOKUP(H249,'Dati di Supporto'!$D$2:$D$104,'Dati di Supporto'!$C$2:$C$104)</f>
        <v>Veneto</v>
      </c>
      <c r="J249" s="15" t="str">
        <f>VLOOKUP(I249,'Dati di Supporto'!$G$2:$H$21,2,0)</f>
        <v>NORD</v>
      </c>
      <c r="K249" s="15" t="str" cm="1">
        <f t="array" ref="K249">_xlfn.IFS(F249&lt;400,'Dati di Supporto'!$P$2,AND(F249&gt;=400,F249&lt;800),'Dati di Supporto'!$P$3,AND(Vendite!F249&gt;=800,Vendite!F249&lt;1200),'Dati di Supporto'!$P$4,IF(Vendite!F249&gt;=1200,Vendite!F249&lt;1800),'Dati di Supporto'!$P$5,Vendite!F249&gt;=1800,'Dati di Supporto'!$P$6)</f>
        <v>Fascia 4 (da 1200 €  a meno di 1500 €)</v>
      </c>
      <c r="L249" s="15" t="str">
        <f>VLOOKUP(G249,'Dati di Supporto'!$O$10:$P$14,2,0)</f>
        <v>Assegno Bancario</v>
      </c>
    </row>
    <row r="250" spans="1:12" x14ac:dyDescent="0.25">
      <c r="A250" s="11">
        <v>249</v>
      </c>
      <c r="B250" s="6">
        <v>41665</v>
      </c>
      <c r="C250" s="1" t="s">
        <v>2</v>
      </c>
      <c r="D250" s="2" t="s">
        <v>102</v>
      </c>
      <c r="E250" s="2" t="s">
        <v>251</v>
      </c>
      <c r="F250" s="3">
        <v>416</v>
      </c>
      <c r="G250" s="15">
        <v>3</v>
      </c>
      <c r="H250" s="3" t="str">
        <f>VLOOKUP(D250,'Dati di Supporto'!$B$2:$D$104,3,0)</f>
        <v>PI</v>
      </c>
      <c r="I250" s="15" t="str">
        <f>_xlfn.XLOOKUP(H250,'Dati di Supporto'!$D$2:$D$104,'Dati di Supporto'!$C$2:$C$104)</f>
        <v>Toscana</v>
      </c>
      <c r="J250" s="15" t="str">
        <f>VLOOKUP(I250,'Dati di Supporto'!$G$2:$H$21,2,0)</f>
        <v>CENTRO</v>
      </c>
      <c r="K250" s="15" t="str" cm="1">
        <f t="array" ref="K250">_xlfn.IFS(F250&lt;400,'Dati di Supporto'!$P$2,AND(F250&gt;=400,F250&lt;800),'Dati di Supporto'!$P$3,AND(Vendite!F250&gt;=800,Vendite!F250&lt;1200),'Dati di Supporto'!$P$4,IF(Vendite!F250&gt;=1200,Vendite!F250&lt;1800),'Dati di Supporto'!$P$5,Vendite!F250&gt;=1800,'Dati di Supporto'!$P$6)</f>
        <v>Fascia 2 (da 400 €  a meno di 800 €)</v>
      </c>
      <c r="L250" s="15" t="str">
        <f>VLOOKUP(G250,'Dati di Supporto'!$O$10:$P$14,2,0)</f>
        <v>Carta di credito</v>
      </c>
    </row>
    <row r="251" spans="1:12" x14ac:dyDescent="0.25">
      <c r="A251" s="11">
        <v>250</v>
      </c>
      <c r="B251" s="6">
        <v>41665</v>
      </c>
      <c r="C251" s="1" t="s">
        <v>1</v>
      </c>
      <c r="D251" s="2" t="s">
        <v>129</v>
      </c>
      <c r="E251" s="2" t="s">
        <v>250</v>
      </c>
      <c r="F251" s="3">
        <v>201</v>
      </c>
      <c r="G251" s="15">
        <v>4</v>
      </c>
      <c r="H251" s="3" t="str">
        <f>VLOOKUP(D251,'Dati di Supporto'!$B$2:$D$104,3,0)</f>
        <v>VE</v>
      </c>
      <c r="I251" s="15" t="str">
        <f>_xlfn.XLOOKUP(H251,'Dati di Supporto'!$D$2:$D$104,'Dati di Supporto'!$C$2:$C$104)</f>
        <v>Veneto</v>
      </c>
      <c r="J251" s="15" t="str">
        <f>VLOOKUP(I251,'Dati di Supporto'!$G$2:$H$21,2,0)</f>
        <v>NORD</v>
      </c>
      <c r="K251" s="15" t="str" cm="1">
        <f t="array" ref="K251">_xlfn.IFS(F251&lt;400,'Dati di Supporto'!$P$2,AND(F251&gt;=400,F251&lt;800),'Dati di Supporto'!$P$3,AND(Vendite!F251&gt;=800,Vendite!F251&lt;1200),'Dati di Supporto'!$P$4,IF(Vendite!F251&gt;=1200,Vendite!F251&lt;1800),'Dati di Supporto'!$P$5,Vendite!F251&gt;=1800,'Dati di Supporto'!$P$6)</f>
        <v>Fascia 1 (inferiore a 400 €)</v>
      </c>
      <c r="L251" s="15" t="str">
        <f>VLOOKUP(G251,'Dati di Supporto'!$O$10:$P$14,2,0)</f>
        <v>Bollettino postale</v>
      </c>
    </row>
    <row r="252" spans="1:12" x14ac:dyDescent="0.25">
      <c r="A252" s="11">
        <v>251</v>
      </c>
      <c r="B252" s="6">
        <v>41804</v>
      </c>
      <c r="C252" s="1" t="s">
        <v>248</v>
      </c>
      <c r="D252" s="2" t="s">
        <v>104</v>
      </c>
      <c r="E252" s="2" t="s">
        <v>250</v>
      </c>
      <c r="F252" s="3">
        <v>95</v>
      </c>
      <c r="G252" s="15">
        <v>3</v>
      </c>
      <c r="H252" s="3" t="str">
        <f>VLOOKUP(D252,'Dati di Supporto'!$B$2:$D$104,3,0)</f>
        <v>PN</v>
      </c>
      <c r="I252" s="15" t="str">
        <f>_xlfn.XLOOKUP(H252,'Dati di Supporto'!$D$2:$D$104,'Dati di Supporto'!$C$2:$C$104)</f>
        <v>Friuli-Venezia Giulia</v>
      </c>
      <c r="J252" s="15" t="str">
        <f>VLOOKUP(I252,'Dati di Supporto'!$G$2:$H$21,2,0)</f>
        <v>NORD</v>
      </c>
      <c r="K252" s="15" t="str" cm="1">
        <f t="array" ref="K252">_xlfn.IFS(F252&lt;400,'Dati di Supporto'!$P$2,AND(F252&gt;=400,F252&lt;800),'Dati di Supporto'!$P$3,AND(Vendite!F252&gt;=800,Vendite!F252&lt;1200),'Dati di Supporto'!$P$4,IF(Vendite!F252&gt;=1200,Vendite!F252&lt;1800),'Dati di Supporto'!$P$5,Vendite!F252&gt;=1800,'Dati di Supporto'!$P$6)</f>
        <v>Fascia 1 (inferiore a 400 €)</v>
      </c>
      <c r="L252" s="15" t="str">
        <f>VLOOKUP(G252,'Dati di Supporto'!$O$10:$P$14,2,0)</f>
        <v>Carta di credito</v>
      </c>
    </row>
    <row r="253" spans="1:12" x14ac:dyDescent="0.25">
      <c r="A253" s="11">
        <v>252</v>
      </c>
      <c r="B253" s="6">
        <v>41670</v>
      </c>
      <c r="C253" s="1" t="s">
        <v>2</v>
      </c>
      <c r="D253" s="2" t="s">
        <v>134</v>
      </c>
      <c r="E253" s="2" t="s">
        <v>10</v>
      </c>
      <c r="F253" s="3">
        <v>1762</v>
      </c>
      <c r="G253" s="15">
        <v>3</v>
      </c>
      <c r="H253" s="3" t="str">
        <f>VLOOKUP(D253,'Dati di Supporto'!$B$2:$D$104,3,0)</f>
        <v>VI</v>
      </c>
      <c r="I253" s="15" t="str">
        <f>_xlfn.XLOOKUP(H253,'Dati di Supporto'!$D$2:$D$104,'Dati di Supporto'!$C$2:$C$104)</f>
        <v>Veneto</v>
      </c>
      <c r="J253" s="15" t="str">
        <f>VLOOKUP(I253,'Dati di Supporto'!$G$2:$H$21,2,0)</f>
        <v>NORD</v>
      </c>
      <c r="K253" s="15" t="str" cm="1">
        <f t="array" ref="K253">_xlfn.IFS(F253&lt;400,'Dati di Supporto'!$P$2,AND(F253&gt;=400,F253&lt;800),'Dati di Supporto'!$P$3,AND(Vendite!F253&gt;=800,Vendite!F253&lt;1200),'Dati di Supporto'!$P$4,IF(Vendite!F253&gt;=1200,Vendite!F253&lt;1800),'Dati di Supporto'!$P$5,Vendite!F253&gt;=1800,'Dati di Supporto'!$P$6)</f>
        <v>Fascia 4 (da 1200 €  a meno di 1500 €)</v>
      </c>
      <c r="L253" s="15" t="str">
        <f>VLOOKUP(G253,'Dati di Supporto'!$O$10:$P$14,2,0)</f>
        <v>Carta di credito</v>
      </c>
    </row>
    <row r="254" spans="1:12" x14ac:dyDescent="0.25">
      <c r="A254" s="11">
        <v>253</v>
      </c>
      <c r="B254" s="6">
        <v>41688</v>
      </c>
      <c r="C254" s="1" t="s">
        <v>248</v>
      </c>
      <c r="D254" s="2" t="s">
        <v>117</v>
      </c>
      <c r="E254" s="2" t="s">
        <v>10</v>
      </c>
      <c r="F254" s="3">
        <v>222</v>
      </c>
      <c r="G254" s="15">
        <v>4</v>
      </c>
      <c r="H254" s="3" t="str">
        <f>VLOOKUP(D254,'Dati di Supporto'!$B$2:$D$104,3,0)</f>
        <v>SR</v>
      </c>
      <c r="I254" s="15" t="str">
        <f>_xlfn.XLOOKUP(H254,'Dati di Supporto'!$D$2:$D$104,'Dati di Supporto'!$C$2:$C$104)</f>
        <v>Sicilia</v>
      </c>
      <c r="J254" s="15" t="str">
        <f>VLOOKUP(I254,'Dati di Supporto'!$G$2:$H$21,2,0)</f>
        <v>ISOLE</v>
      </c>
      <c r="K254" s="15" t="str" cm="1">
        <f t="array" ref="K254">_xlfn.IFS(F254&lt;400,'Dati di Supporto'!$P$2,AND(F254&gt;=400,F254&lt;800),'Dati di Supporto'!$P$3,AND(Vendite!F254&gt;=800,Vendite!F254&lt;1200),'Dati di Supporto'!$P$4,IF(Vendite!F254&gt;=1200,Vendite!F254&lt;1800),'Dati di Supporto'!$P$5,Vendite!F254&gt;=1800,'Dati di Supporto'!$P$6)</f>
        <v>Fascia 1 (inferiore a 400 €)</v>
      </c>
      <c r="L254" s="15" t="str">
        <f>VLOOKUP(G254,'Dati di Supporto'!$O$10:$P$14,2,0)</f>
        <v>Bollettino postale</v>
      </c>
    </row>
    <row r="255" spans="1:12" x14ac:dyDescent="0.25">
      <c r="A255" s="11">
        <v>254</v>
      </c>
      <c r="B255" s="6">
        <v>41759</v>
      </c>
      <c r="C255" s="1" t="s">
        <v>1</v>
      </c>
      <c r="D255" s="2" t="s">
        <v>117</v>
      </c>
      <c r="E255" s="2" t="s">
        <v>251</v>
      </c>
      <c r="F255" s="3">
        <v>1701</v>
      </c>
      <c r="G255" s="15">
        <v>3</v>
      </c>
      <c r="H255" s="3" t="str">
        <f>VLOOKUP(D255,'Dati di Supporto'!$B$2:$D$104,3,0)</f>
        <v>SR</v>
      </c>
      <c r="I255" s="15" t="str">
        <f>_xlfn.XLOOKUP(H255,'Dati di Supporto'!$D$2:$D$104,'Dati di Supporto'!$C$2:$C$104)</f>
        <v>Sicilia</v>
      </c>
      <c r="J255" s="15" t="str">
        <f>VLOOKUP(I255,'Dati di Supporto'!$G$2:$H$21,2,0)</f>
        <v>ISOLE</v>
      </c>
      <c r="K255" s="15" t="str" cm="1">
        <f t="array" ref="K255">_xlfn.IFS(F255&lt;400,'Dati di Supporto'!$P$2,AND(F255&gt;=400,F255&lt;800),'Dati di Supporto'!$P$3,AND(Vendite!F255&gt;=800,Vendite!F255&lt;1200),'Dati di Supporto'!$P$4,IF(Vendite!F255&gt;=1200,Vendite!F255&lt;1800),'Dati di Supporto'!$P$5,Vendite!F255&gt;=1800,'Dati di Supporto'!$P$6)</f>
        <v>Fascia 4 (da 1200 €  a meno di 1500 €)</v>
      </c>
      <c r="L255" s="15" t="str">
        <f>VLOOKUP(G255,'Dati di Supporto'!$O$10:$P$14,2,0)</f>
        <v>Carta di credito</v>
      </c>
    </row>
    <row r="256" spans="1:12" x14ac:dyDescent="0.25">
      <c r="A256" s="11">
        <v>255</v>
      </c>
      <c r="B256" s="6">
        <v>41645</v>
      </c>
      <c r="C256" s="1" t="s">
        <v>1</v>
      </c>
      <c r="D256" s="2" t="s">
        <v>213</v>
      </c>
      <c r="E256" s="2" t="s">
        <v>11</v>
      </c>
      <c r="F256" s="3">
        <v>1517</v>
      </c>
      <c r="G256" s="15">
        <v>1</v>
      </c>
      <c r="H256" s="3" t="str">
        <f>VLOOKUP(D256,'Dati di Supporto'!$B$2:$D$104,3,0)</f>
        <v>RE</v>
      </c>
      <c r="I256" s="15" t="str">
        <f>_xlfn.XLOOKUP(H256,'Dati di Supporto'!$D$2:$D$104,'Dati di Supporto'!$C$2:$C$104)</f>
        <v>Emilia-Romagna</v>
      </c>
      <c r="J256" s="15" t="str">
        <f>VLOOKUP(I256,'Dati di Supporto'!$G$2:$H$21,2,0)</f>
        <v>NORD</v>
      </c>
      <c r="K256" s="15" t="str" cm="1">
        <f t="array" ref="K256">_xlfn.IFS(F256&lt;400,'Dati di Supporto'!$P$2,AND(F256&gt;=400,F256&lt;800),'Dati di Supporto'!$P$3,AND(Vendite!F256&gt;=800,Vendite!F256&lt;1200),'Dati di Supporto'!$P$4,IF(Vendite!F256&gt;=1200,Vendite!F256&lt;1800),'Dati di Supporto'!$P$5,Vendite!F256&gt;=1800,'Dati di Supporto'!$P$6)</f>
        <v>Fascia 4 (da 1200 €  a meno di 1500 €)</v>
      </c>
      <c r="L256" s="15" t="str">
        <f>VLOOKUP(G256,'Dati di Supporto'!$O$10:$P$14,2,0)</f>
        <v>Contanti</v>
      </c>
    </row>
    <row r="257" spans="1:12" x14ac:dyDescent="0.25">
      <c r="A257" s="11">
        <v>256</v>
      </c>
      <c r="B257" s="6">
        <v>41788</v>
      </c>
      <c r="C257" s="1" t="s">
        <v>2</v>
      </c>
      <c r="D257" s="2" t="s">
        <v>99</v>
      </c>
      <c r="E257" s="2" t="s">
        <v>252</v>
      </c>
      <c r="F257" s="3">
        <v>1596</v>
      </c>
      <c r="G257" s="15">
        <v>1</v>
      </c>
      <c r="H257" s="3" t="str">
        <f>VLOOKUP(D257,'Dati di Supporto'!$B$2:$D$104,3,0)</f>
        <v>PS</v>
      </c>
      <c r="I257" s="15" t="str">
        <f>_xlfn.XLOOKUP(H257,'Dati di Supporto'!$D$2:$D$104,'Dati di Supporto'!$C$2:$C$104)</f>
        <v>Marche</v>
      </c>
      <c r="J257" s="15" t="str">
        <f>VLOOKUP(I257,'Dati di Supporto'!$G$2:$H$21,2,0)</f>
        <v>CENTRO</v>
      </c>
      <c r="K257" s="15" t="str" cm="1">
        <f t="array" ref="K257">_xlfn.IFS(F257&lt;400,'Dati di Supporto'!$P$2,AND(F257&gt;=400,F257&lt;800),'Dati di Supporto'!$P$3,AND(Vendite!F257&gt;=800,Vendite!F257&lt;1200),'Dati di Supporto'!$P$4,IF(Vendite!F257&gt;=1200,Vendite!F257&lt;1800),'Dati di Supporto'!$P$5,Vendite!F257&gt;=1800,'Dati di Supporto'!$P$6)</f>
        <v>Fascia 4 (da 1200 €  a meno di 1500 €)</v>
      </c>
      <c r="L257" s="15" t="str">
        <f>VLOOKUP(G257,'Dati di Supporto'!$O$10:$P$14,2,0)</f>
        <v>Contanti</v>
      </c>
    </row>
    <row r="258" spans="1:12" x14ac:dyDescent="0.25">
      <c r="A258" s="11">
        <v>257</v>
      </c>
      <c r="B258" s="6">
        <v>41757</v>
      </c>
      <c r="C258" s="1" t="s">
        <v>248</v>
      </c>
      <c r="D258" s="2" t="s">
        <v>109</v>
      </c>
      <c r="E258" s="2" t="s">
        <v>250</v>
      </c>
      <c r="F258" s="3">
        <v>1048</v>
      </c>
      <c r="G258" s="15">
        <v>5</v>
      </c>
      <c r="H258" s="3" t="str">
        <f>VLOOKUP(D258,'Dati di Supporto'!$B$2:$D$104,3,0)</f>
        <v>RI</v>
      </c>
      <c r="I258" s="15" t="str">
        <f>_xlfn.XLOOKUP(H258,'Dati di Supporto'!$D$2:$D$104,'Dati di Supporto'!$C$2:$C$104)</f>
        <v>Lazio</v>
      </c>
      <c r="J258" s="15" t="str">
        <f>VLOOKUP(I258,'Dati di Supporto'!$G$2:$H$21,2,0)</f>
        <v>CENTRO</v>
      </c>
      <c r="K258" s="15" t="str" cm="1">
        <f t="array" ref="K258">_xlfn.IFS(F258&lt;400,'Dati di Supporto'!$P$2,AND(F258&gt;=400,F258&lt;800),'Dati di Supporto'!$P$3,AND(Vendite!F258&gt;=800,Vendite!F258&lt;1200),'Dati di Supporto'!$P$4,IF(Vendite!F258&gt;=1200,Vendite!F258&lt;1800),'Dati di Supporto'!$P$5,Vendite!F258&gt;=1800,'Dati di Supporto'!$P$6)</f>
        <v>Fascia 3 (da 800 €  a meno di 1200 €)</v>
      </c>
      <c r="L258" s="15" t="str">
        <f>VLOOKUP(G258,'Dati di Supporto'!$O$10:$P$14,2,0)</f>
        <v>Assegno Bancario</v>
      </c>
    </row>
    <row r="259" spans="1:12" x14ac:dyDescent="0.25">
      <c r="A259" s="11">
        <v>258</v>
      </c>
      <c r="B259" s="6">
        <v>41714</v>
      </c>
      <c r="C259" s="1" t="s">
        <v>247</v>
      </c>
      <c r="D259" s="2" t="s">
        <v>133</v>
      </c>
      <c r="E259" s="2" t="s">
        <v>10</v>
      </c>
      <c r="F259" s="3">
        <v>173</v>
      </c>
      <c r="G259" s="15">
        <v>5</v>
      </c>
      <c r="H259" s="3" t="str">
        <f>VLOOKUP(D259,'Dati di Supporto'!$B$2:$D$104,3,0)</f>
        <v>VV</v>
      </c>
      <c r="I259" s="15" t="str">
        <f>_xlfn.XLOOKUP(H259,'Dati di Supporto'!$D$2:$D$104,'Dati di Supporto'!$C$2:$C$104)</f>
        <v>Calabria</v>
      </c>
      <c r="J259" s="15" t="str">
        <f>VLOOKUP(I259,'Dati di Supporto'!$G$2:$H$21,2,0)</f>
        <v>SUD</v>
      </c>
      <c r="K259" s="15" t="str" cm="1">
        <f t="array" ref="K259">_xlfn.IFS(F259&lt;400,'Dati di Supporto'!$P$2,AND(F259&gt;=400,F259&lt;800),'Dati di Supporto'!$P$3,AND(Vendite!F259&gt;=800,Vendite!F259&lt;1200),'Dati di Supporto'!$P$4,IF(Vendite!F259&gt;=1200,Vendite!F259&lt;1800),'Dati di Supporto'!$P$5,Vendite!F259&gt;=1800,'Dati di Supporto'!$P$6)</f>
        <v>Fascia 1 (inferiore a 400 €)</v>
      </c>
      <c r="L259" s="15" t="str">
        <f>VLOOKUP(G259,'Dati di Supporto'!$O$10:$P$14,2,0)</f>
        <v>Assegno Bancario</v>
      </c>
    </row>
    <row r="260" spans="1:12" x14ac:dyDescent="0.25">
      <c r="A260" s="11">
        <v>259</v>
      </c>
      <c r="B260" s="6">
        <v>41807</v>
      </c>
      <c r="C260" s="1" t="s">
        <v>3</v>
      </c>
      <c r="D260" s="2" t="s">
        <v>98</v>
      </c>
      <c r="E260" s="2" t="s">
        <v>10</v>
      </c>
      <c r="F260" s="3">
        <v>1960</v>
      </c>
      <c r="G260" s="15">
        <v>4</v>
      </c>
      <c r="H260" s="3" t="str">
        <f>VLOOKUP(D260,'Dati di Supporto'!$B$2:$D$104,3,0)</f>
        <v>PG</v>
      </c>
      <c r="I260" s="15" t="str">
        <f>_xlfn.XLOOKUP(H260,'Dati di Supporto'!$D$2:$D$104,'Dati di Supporto'!$C$2:$C$104)</f>
        <v>Umbria</v>
      </c>
      <c r="J260" s="15" t="str">
        <f>VLOOKUP(I260,'Dati di Supporto'!$G$2:$H$21,2,0)</f>
        <v>CENTRO</v>
      </c>
      <c r="K260" s="15" t="str" cm="1">
        <f t="array" ref="K260">_xlfn.IFS(F260&lt;400,'Dati di Supporto'!$P$2,AND(F260&gt;=400,F260&lt;800),'Dati di Supporto'!$P$3,AND(Vendite!F260&gt;=800,Vendite!F260&lt;1200),'Dati di Supporto'!$P$4,IF(Vendite!F260&gt;=1200,Vendite!F260&lt;1800),'Dati di Supporto'!$P$5,Vendite!F260&gt;=1800,'Dati di Supporto'!$P$6)</f>
        <v>Fascia 5 (da 1500 € e oltre)</v>
      </c>
      <c r="L260" s="15" t="str">
        <f>VLOOKUP(G260,'Dati di Supporto'!$O$10:$P$14,2,0)</f>
        <v>Bollettino postale</v>
      </c>
    </row>
    <row r="261" spans="1:12" x14ac:dyDescent="0.25">
      <c r="A261" s="11">
        <v>260</v>
      </c>
      <c r="B261" s="6">
        <v>41752</v>
      </c>
      <c r="C261" s="1" t="s">
        <v>248</v>
      </c>
      <c r="D261" s="2" t="s">
        <v>131</v>
      </c>
      <c r="E261" s="2" t="s">
        <v>252</v>
      </c>
      <c r="F261" s="3">
        <v>910</v>
      </c>
      <c r="G261" s="15">
        <v>2</v>
      </c>
      <c r="H261" s="3" t="str">
        <f>VLOOKUP(D261,'Dati di Supporto'!$B$2:$D$104,3,0)</f>
        <v>VC</v>
      </c>
      <c r="I261" s="15" t="str">
        <f>_xlfn.XLOOKUP(H261,'Dati di Supporto'!$D$2:$D$104,'Dati di Supporto'!$C$2:$C$104)</f>
        <v>Piemonte</v>
      </c>
      <c r="J261" s="15" t="str">
        <f>VLOOKUP(I261,'Dati di Supporto'!$G$2:$H$21,2,0)</f>
        <v>NORD</v>
      </c>
      <c r="K261" s="15" t="str" cm="1">
        <f t="array" ref="K261">_xlfn.IFS(F261&lt;400,'Dati di Supporto'!$P$2,AND(F261&gt;=400,F261&lt;800),'Dati di Supporto'!$P$3,AND(Vendite!F261&gt;=800,Vendite!F261&lt;1200),'Dati di Supporto'!$P$4,IF(Vendite!F261&gt;=1200,Vendite!F261&lt;1800),'Dati di Supporto'!$P$5,Vendite!F261&gt;=1800,'Dati di Supporto'!$P$6)</f>
        <v>Fascia 3 (da 800 €  a meno di 1200 €)</v>
      </c>
      <c r="L261" s="15" t="str">
        <f>VLOOKUP(G261,'Dati di Supporto'!$O$10:$P$14,2,0)</f>
        <v>Bonifico Bancario</v>
      </c>
    </row>
    <row r="262" spans="1:12" x14ac:dyDescent="0.25">
      <c r="A262" s="11">
        <v>261</v>
      </c>
      <c r="B262" s="6">
        <v>41766</v>
      </c>
      <c r="C262" s="1" t="s">
        <v>2</v>
      </c>
      <c r="D262" s="2" t="s">
        <v>97</v>
      </c>
      <c r="E262" s="2" t="s">
        <v>250</v>
      </c>
      <c r="F262" s="3">
        <v>830</v>
      </c>
      <c r="G262" s="15">
        <v>5</v>
      </c>
      <c r="H262" s="3" t="str">
        <f>VLOOKUP(D262,'Dati di Supporto'!$B$2:$D$104,3,0)</f>
        <v>PV</v>
      </c>
      <c r="I262" s="15" t="str">
        <f>_xlfn.XLOOKUP(H262,'Dati di Supporto'!$D$2:$D$104,'Dati di Supporto'!$C$2:$C$104)</f>
        <v>Lombardia</v>
      </c>
      <c r="J262" s="15" t="str">
        <f>VLOOKUP(I262,'Dati di Supporto'!$G$2:$H$21,2,0)</f>
        <v>NORD</v>
      </c>
      <c r="K262" s="15" t="str" cm="1">
        <f t="array" ref="K262">_xlfn.IFS(F262&lt;400,'Dati di Supporto'!$P$2,AND(F262&gt;=400,F262&lt;800),'Dati di Supporto'!$P$3,AND(Vendite!F262&gt;=800,Vendite!F262&lt;1200),'Dati di Supporto'!$P$4,IF(Vendite!F262&gt;=1200,Vendite!F262&lt;1800),'Dati di Supporto'!$P$5,Vendite!F262&gt;=1800,'Dati di Supporto'!$P$6)</f>
        <v>Fascia 3 (da 800 €  a meno di 1200 €)</v>
      </c>
      <c r="L262" s="15" t="str">
        <f>VLOOKUP(G262,'Dati di Supporto'!$O$10:$P$14,2,0)</f>
        <v>Assegno Bancario</v>
      </c>
    </row>
    <row r="263" spans="1:12" x14ac:dyDescent="0.25">
      <c r="A263" s="11">
        <v>262</v>
      </c>
      <c r="B263" s="6">
        <v>41780</v>
      </c>
      <c r="C263" s="1" t="s">
        <v>248</v>
      </c>
      <c r="D263" s="2" t="s">
        <v>113</v>
      </c>
      <c r="E263" s="2" t="s">
        <v>251</v>
      </c>
      <c r="F263" s="3">
        <v>1006</v>
      </c>
      <c r="G263" s="15">
        <v>2</v>
      </c>
      <c r="H263" s="3" t="str">
        <f>VLOOKUP(D263,'Dati di Supporto'!$B$2:$D$104,3,0)</f>
        <v>SA</v>
      </c>
      <c r="I263" s="15" t="str">
        <f>_xlfn.XLOOKUP(H263,'Dati di Supporto'!$D$2:$D$104,'Dati di Supporto'!$C$2:$C$104)</f>
        <v>Campania</v>
      </c>
      <c r="J263" s="15" t="str">
        <f>VLOOKUP(I263,'Dati di Supporto'!$G$2:$H$21,2,0)</f>
        <v>SUD</v>
      </c>
      <c r="K263" s="15" t="str" cm="1">
        <f t="array" ref="K263">_xlfn.IFS(F263&lt;400,'Dati di Supporto'!$P$2,AND(F263&gt;=400,F263&lt;800),'Dati di Supporto'!$P$3,AND(Vendite!F263&gt;=800,Vendite!F263&lt;1200),'Dati di Supporto'!$P$4,IF(Vendite!F263&gt;=1200,Vendite!F263&lt;1800),'Dati di Supporto'!$P$5,Vendite!F263&gt;=1800,'Dati di Supporto'!$P$6)</f>
        <v>Fascia 3 (da 800 €  a meno di 1200 €)</v>
      </c>
      <c r="L263" s="15" t="str">
        <f>VLOOKUP(G263,'Dati di Supporto'!$O$10:$P$14,2,0)</f>
        <v>Bonifico Bancario</v>
      </c>
    </row>
    <row r="264" spans="1:12" x14ac:dyDescent="0.25">
      <c r="A264" s="11">
        <v>263</v>
      </c>
      <c r="B264" s="6">
        <v>41667</v>
      </c>
      <c r="C264" s="1" t="s">
        <v>248</v>
      </c>
      <c r="D264" s="2" t="s">
        <v>104</v>
      </c>
      <c r="E264" s="2" t="s">
        <v>11</v>
      </c>
      <c r="F264" s="3">
        <v>268</v>
      </c>
      <c r="G264" s="15">
        <v>4</v>
      </c>
      <c r="H264" s="3" t="str">
        <f>VLOOKUP(D264,'Dati di Supporto'!$B$2:$D$104,3,0)</f>
        <v>PN</v>
      </c>
      <c r="I264" s="15" t="str">
        <f>_xlfn.XLOOKUP(H264,'Dati di Supporto'!$D$2:$D$104,'Dati di Supporto'!$C$2:$C$104)</f>
        <v>Friuli-Venezia Giulia</v>
      </c>
      <c r="J264" s="15" t="str">
        <f>VLOOKUP(I264,'Dati di Supporto'!$G$2:$H$21,2,0)</f>
        <v>NORD</v>
      </c>
      <c r="K264" s="15" t="str" cm="1">
        <f t="array" ref="K264">_xlfn.IFS(F264&lt;400,'Dati di Supporto'!$P$2,AND(F264&gt;=400,F264&lt;800),'Dati di Supporto'!$P$3,AND(Vendite!F264&gt;=800,Vendite!F264&lt;1200),'Dati di Supporto'!$P$4,IF(Vendite!F264&gt;=1200,Vendite!F264&lt;1800),'Dati di Supporto'!$P$5,Vendite!F264&gt;=1800,'Dati di Supporto'!$P$6)</f>
        <v>Fascia 1 (inferiore a 400 €)</v>
      </c>
      <c r="L264" s="15" t="str">
        <f>VLOOKUP(G264,'Dati di Supporto'!$O$10:$P$14,2,0)</f>
        <v>Bollettino postale</v>
      </c>
    </row>
    <row r="265" spans="1:12" x14ac:dyDescent="0.25">
      <c r="A265" s="11">
        <v>264</v>
      </c>
      <c r="B265" s="6">
        <v>41743</v>
      </c>
      <c r="C265" s="1" t="s">
        <v>2</v>
      </c>
      <c r="D265" s="2" t="s">
        <v>98</v>
      </c>
      <c r="E265" s="2" t="s">
        <v>11</v>
      </c>
      <c r="F265" s="3">
        <v>1160</v>
      </c>
      <c r="G265" s="15">
        <v>5</v>
      </c>
      <c r="H265" s="3" t="str">
        <f>VLOOKUP(D265,'Dati di Supporto'!$B$2:$D$104,3,0)</f>
        <v>PG</v>
      </c>
      <c r="I265" s="15" t="str">
        <f>_xlfn.XLOOKUP(H265,'Dati di Supporto'!$D$2:$D$104,'Dati di Supporto'!$C$2:$C$104)</f>
        <v>Umbria</v>
      </c>
      <c r="J265" s="15" t="str">
        <f>VLOOKUP(I265,'Dati di Supporto'!$G$2:$H$21,2,0)</f>
        <v>CENTRO</v>
      </c>
      <c r="K265" s="15" t="str" cm="1">
        <f t="array" ref="K265">_xlfn.IFS(F265&lt;400,'Dati di Supporto'!$P$2,AND(F265&gt;=400,F265&lt;800),'Dati di Supporto'!$P$3,AND(Vendite!F265&gt;=800,Vendite!F265&lt;1200),'Dati di Supporto'!$P$4,IF(Vendite!F265&gt;=1200,Vendite!F265&lt;1800),'Dati di Supporto'!$P$5,Vendite!F265&gt;=1800,'Dati di Supporto'!$P$6)</f>
        <v>Fascia 3 (da 800 €  a meno di 1200 €)</v>
      </c>
      <c r="L265" s="15" t="str">
        <f>VLOOKUP(G265,'Dati di Supporto'!$O$10:$P$14,2,0)</f>
        <v>Assegno Bancario</v>
      </c>
    </row>
    <row r="266" spans="1:12" x14ac:dyDescent="0.25">
      <c r="A266" s="11">
        <v>265</v>
      </c>
      <c r="B266" s="6">
        <v>41720</v>
      </c>
      <c r="C266" s="1" t="s">
        <v>1</v>
      </c>
      <c r="D266" s="2" t="s">
        <v>97</v>
      </c>
      <c r="E266" s="2" t="s">
        <v>11</v>
      </c>
      <c r="F266" s="3">
        <v>1000</v>
      </c>
      <c r="G266" s="15">
        <v>1</v>
      </c>
      <c r="H266" s="3" t="str">
        <f>VLOOKUP(D266,'Dati di Supporto'!$B$2:$D$104,3,0)</f>
        <v>PV</v>
      </c>
      <c r="I266" s="15" t="str">
        <f>_xlfn.XLOOKUP(H266,'Dati di Supporto'!$D$2:$D$104,'Dati di Supporto'!$C$2:$C$104)</f>
        <v>Lombardia</v>
      </c>
      <c r="J266" s="15" t="str">
        <f>VLOOKUP(I266,'Dati di Supporto'!$G$2:$H$21,2,0)</f>
        <v>NORD</v>
      </c>
      <c r="K266" s="15" t="str" cm="1">
        <f t="array" ref="K266">_xlfn.IFS(F266&lt;400,'Dati di Supporto'!$P$2,AND(F266&gt;=400,F266&lt;800),'Dati di Supporto'!$P$3,AND(Vendite!F266&gt;=800,Vendite!F266&lt;1200),'Dati di Supporto'!$P$4,IF(Vendite!F266&gt;=1200,Vendite!F266&lt;1800),'Dati di Supporto'!$P$5,Vendite!F266&gt;=1800,'Dati di Supporto'!$P$6)</f>
        <v>Fascia 3 (da 800 €  a meno di 1200 €)</v>
      </c>
      <c r="L266" s="15" t="str">
        <f>VLOOKUP(G266,'Dati di Supporto'!$O$10:$P$14,2,0)</f>
        <v>Contanti</v>
      </c>
    </row>
    <row r="267" spans="1:12" x14ac:dyDescent="0.25">
      <c r="A267" s="11">
        <v>266</v>
      </c>
      <c r="B267" s="6">
        <v>41715</v>
      </c>
      <c r="C267" s="1" t="s">
        <v>3</v>
      </c>
      <c r="D267" s="2" t="s">
        <v>100</v>
      </c>
      <c r="E267" s="2" t="s">
        <v>252</v>
      </c>
      <c r="F267" s="3">
        <v>1733</v>
      </c>
      <c r="G267" s="15">
        <v>5</v>
      </c>
      <c r="H267" s="3" t="str">
        <f>VLOOKUP(D267,'Dati di Supporto'!$B$2:$D$104,3,0)</f>
        <v>PE</v>
      </c>
      <c r="I267" s="15" t="str">
        <f>_xlfn.XLOOKUP(H267,'Dati di Supporto'!$D$2:$D$104,'Dati di Supporto'!$C$2:$C$104)</f>
        <v>Abruzzo</v>
      </c>
      <c r="J267" s="15" t="str">
        <f>VLOOKUP(I267,'Dati di Supporto'!$G$2:$H$21,2,0)</f>
        <v>CENTRO</v>
      </c>
      <c r="K267" s="15" t="str" cm="1">
        <f t="array" ref="K267">_xlfn.IFS(F267&lt;400,'Dati di Supporto'!$P$2,AND(F267&gt;=400,F267&lt;800),'Dati di Supporto'!$P$3,AND(Vendite!F267&gt;=800,Vendite!F267&lt;1200),'Dati di Supporto'!$P$4,IF(Vendite!F267&gt;=1200,Vendite!F267&lt;1800),'Dati di Supporto'!$P$5,Vendite!F267&gt;=1800,'Dati di Supporto'!$P$6)</f>
        <v>Fascia 4 (da 1200 €  a meno di 1500 €)</v>
      </c>
      <c r="L267" s="15" t="str">
        <f>VLOOKUP(G267,'Dati di Supporto'!$O$10:$P$14,2,0)</f>
        <v>Assegno Bancario</v>
      </c>
    </row>
    <row r="268" spans="1:12" x14ac:dyDescent="0.25">
      <c r="A268" s="11">
        <v>267</v>
      </c>
      <c r="B268" s="6">
        <v>41799</v>
      </c>
      <c r="C268" s="1" t="s">
        <v>248</v>
      </c>
      <c r="D268" s="2" t="s">
        <v>115</v>
      </c>
      <c r="E268" s="2" t="s">
        <v>252</v>
      </c>
      <c r="F268" s="3">
        <v>892</v>
      </c>
      <c r="G268" s="15">
        <v>4</v>
      </c>
      <c r="H268" s="3" t="str">
        <f>VLOOKUP(D268,'Dati di Supporto'!$B$2:$D$104,3,0)</f>
        <v>SV</v>
      </c>
      <c r="I268" s="15" t="str">
        <f>_xlfn.XLOOKUP(H268,'Dati di Supporto'!$D$2:$D$104,'Dati di Supporto'!$C$2:$C$104)</f>
        <v>Liguria</v>
      </c>
      <c r="J268" s="15" t="str">
        <f>VLOOKUP(I268,'Dati di Supporto'!$G$2:$H$21,2,0)</f>
        <v>NORD</v>
      </c>
      <c r="K268" s="15" t="str" cm="1">
        <f t="array" ref="K268">_xlfn.IFS(F268&lt;400,'Dati di Supporto'!$P$2,AND(F268&gt;=400,F268&lt;800),'Dati di Supporto'!$P$3,AND(Vendite!F268&gt;=800,Vendite!F268&lt;1200),'Dati di Supporto'!$P$4,IF(Vendite!F268&gt;=1200,Vendite!F268&lt;1800),'Dati di Supporto'!$P$5,Vendite!F268&gt;=1800,'Dati di Supporto'!$P$6)</f>
        <v>Fascia 3 (da 800 €  a meno di 1200 €)</v>
      </c>
      <c r="L268" s="15" t="str">
        <f>VLOOKUP(G268,'Dati di Supporto'!$O$10:$P$14,2,0)</f>
        <v>Bollettino postale</v>
      </c>
    </row>
    <row r="269" spans="1:12" x14ac:dyDescent="0.25">
      <c r="A269" s="11">
        <v>268</v>
      </c>
      <c r="B269" s="6">
        <v>41778</v>
      </c>
      <c r="C269" s="1" t="s">
        <v>1</v>
      </c>
      <c r="D269" s="2" t="s">
        <v>107</v>
      </c>
      <c r="E269" s="2" t="s">
        <v>250</v>
      </c>
      <c r="F269" s="3">
        <v>425</v>
      </c>
      <c r="G269" s="15">
        <v>2</v>
      </c>
      <c r="H269" s="3" t="str">
        <f>VLOOKUP(D269,'Dati di Supporto'!$B$2:$D$104,3,0)</f>
        <v>RG</v>
      </c>
      <c r="I269" s="15" t="str">
        <f>_xlfn.XLOOKUP(H269,'Dati di Supporto'!$D$2:$D$104,'Dati di Supporto'!$C$2:$C$104)</f>
        <v>Sicilia</v>
      </c>
      <c r="J269" s="15" t="str">
        <f>VLOOKUP(I269,'Dati di Supporto'!$G$2:$H$21,2,0)</f>
        <v>ISOLE</v>
      </c>
      <c r="K269" s="15" t="str" cm="1">
        <f t="array" ref="K269">_xlfn.IFS(F269&lt;400,'Dati di Supporto'!$P$2,AND(F269&gt;=400,F269&lt;800),'Dati di Supporto'!$P$3,AND(Vendite!F269&gt;=800,Vendite!F269&lt;1200),'Dati di Supporto'!$P$4,IF(Vendite!F269&gt;=1200,Vendite!F269&lt;1800),'Dati di Supporto'!$P$5,Vendite!F269&gt;=1800,'Dati di Supporto'!$P$6)</f>
        <v>Fascia 2 (da 400 €  a meno di 800 €)</v>
      </c>
      <c r="L269" s="15" t="str">
        <f>VLOOKUP(G269,'Dati di Supporto'!$O$10:$P$14,2,0)</f>
        <v>Bonifico Bancario</v>
      </c>
    </row>
    <row r="270" spans="1:12" x14ac:dyDescent="0.25">
      <c r="A270" s="11">
        <v>269</v>
      </c>
      <c r="B270" s="6">
        <v>41817</v>
      </c>
      <c r="C270" s="1" t="s">
        <v>1</v>
      </c>
      <c r="D270" s="2" t="s">
        <v>213</v>
      </c>
      <c r="E270" s="2" t="s">
        <v>250</v>
      </c>
      <c r="F270" s="3">
        <v>262</v>
      </c>
      <c r="G270" s="15">
        <v>3</v>
      </c>
      <c r="H270" s="3" t="str">
        <f>VLOOKUP(D270,'Dati di Supporto'!$B$2:$D$104,3,0)</f>
        <v>RE</v>
      </c>
      <c r="I270" s="15" t="str">
        <f>_xlfn.XLOOKUP(H270,'Dati di Supporto'!$D$2:$D$104,'Dati di Supporto'!$C$2:$C$104)</f>
        <v>Emilia-Romagna</v>
      </c>
      <c r="J270" s="15" t="str">
        <f>VLOOKUP(I270,'Dati di Supporto'!$G$2:$H$21,2,0)</f>
        <v>NORD</v>
      </c>
      <c r="K270" s="15" t="str" cm="1">
        <f t="array" ref="K270">_xlfn.IFS(F270&lt;400,'Dati di Supporto'!$P$2,AND(F270&gt;=400,F270&lt;800),'Dati di Supporto'!$P$3,AND(Vendite!F270&gt;=800,Vendite!F270&lt;1200),'Dati di Supporto'!$P$4,IF(Vendite!F270&gt;=1200,Vendite!F270&lt;1800),'Dati di Supporto'!$P$5,Vendite!F270&gt;=1800,'Dati di Supporto'!$P$6)</f>
        <v>Fascia 1 (inferiore a 400 €)</v>
      </c>
      <c r="L270" s="15" t="str">
        <f>VLOOKUP(G270,'Dati di Supporto'!$O$10:$P$14,2,0)</f>
        <v>Carta di credito</v>
      </c>
    </row>
    <row r="271" spans="1:12" x14ac:dyDescent="0.25">
      <c r="A271" s="11">
        <v>270</v>
      </c>
      <c r="B271" s="6">
        <v>41774</v>
      </c>
      <c r="C271" s="1" t="s">
        <v>2</v>
      </c>
      <c r="D271" s="2" t="s">
        <v>108</v>
      </c>
      <c r="E271" s="2" t="s">
        <v>250</v>
      </c>
      <c r="F271" s="3">
        <v>1475</v>
      </c>
      <c r="G271" s="15">
        <v>3</v>
      </c>
      <c r="H271" s="3" t="str">
        <f>VLOOKUP(D271,'Dati di Supporto'!$B$2:$D$104,3,0)</f>
        <v>RA</v>
      </c>
      <c r="I271" s="15" t="str">
        <f>_xlfn.XLOOKUP(H271,'Dati di Supporto'!$D$2:$D$104,'Dati di Supporto'!$C$2:$C$104)</f>
        <v>Emilia-Romagna</v>
      </c>
      <c r="J271" s="15" t="str">
        <f>VLOOKUP(I271,'Dati di Supporto'!$G$2:$H$21,2,0)</f>
        <v>NORD</v>
      </c>
      <c r="K271" s="15" t="str" cm="1">
        <f t="array" ref="K271">_xlfn.IFS(F271&lt;400,'Dati di Supporto'!$P$2,AND(F271&gt;=400,F271&lt;800),'Dati di Supporto'!$P$3,AND(Vendite!F271&gt;=800,Vendite!F271&lt;1200),'Dati di Supporto'!$P$4,IF(Vendite!F271&gt;=1200,Vendite!F271&lt;1800),'Dati di Supporto'!$P$5,Vendite!F271&gt;=1800,'Dati di Supporto'!$P$6)</f>
        <v>Fascia 4 (da 1200 €  a meno di 1500 €)</v>
      </c>
      <c r="L271" s="15" t="str">
        <f>VLOOKUP(G271,'Dati di Supporto'!$O$10:$P$14,2,0)</f>
        <v>Carta di credito</v>
      </c>
    </row>
    <row r="272" spans="1:12" x14ac:dyDescent="0.25">
      <c r="A272" s="11">
        <v>271</v>
      </c>
      <c r="B272" s="6">
        <v>41790</v>
      </c>
      <c r="C272" s="1" t="s">
        <v>247</v>
      </c>
      <c r="D272" s="2" t="s">
        <v>133</v>
      </c>
      <c r="E272" s="2" t="s">
        <v>250</v>
      </c>
      <c r="F272" s="3">
        <v>1483</v>
      </c>
      <c r="G272" s="15">
        <v>2</v>
      </c>
      <c r="H272" s="3" t="str">
        <f>VLOOKUP(D272,'Dati di Supporto'!$B$2:$D$104,3,0)</f>
        <v>VV</v>
      </c>
      <c r="I272" s="15" t="str">
        <f>_xlfn.XLOOKUP(H272,'Dati di Supporto'!$D$2:$D$104,'Dati di Supporto'!$C$2:$C$104)</f>
        <v>Calabria</v>
      </c>
      <c r="J272" s="15" t="str">
        <f>VLOOKUP(I272,'Dati di Supporto'!$G$2:$H$21,2,0)</f>
        <v>SUD</v>
      </c>
      <c r="K272" s="15" t="str" cm="1">
        <f t="array" ref="K272">_xlfn.IFS(F272&lt;400,'Dati di Supporto'!$P$2,AND(F272&gt;=400,F272&lt;800),'Dati di Supporto'!$P$3,AND(Vendite!F272&gt;=800,Vendite!F272&lt;1200),'Dati di Supporto'!$P$4,IF(Vendite!F272&gt;=1200,Vendite!F272&lt;1800),'Dati di Supporto'!$P$5,Vendite!F272&gt;=1800,'Dati di Supporto'!$P$6)</f>
        <v>Fascia 4 (da 1200 €  a meno di 1500 €)</v>
      </c>
      <c r="L272" s="15" t="str">
        <f>VLOOKUP(G272,'Dati di Supporto'!$O$10:$P$14,2,0)</f>
        <v>Bonifico Bancario</v>
      </c>
    </row>
    <row r="273" spans="1:12" x14ac:dyDescent="0.25">
      <c r="A273" s="11">
        <v>272</v>
      </c>
      <c r="B273" s="6">
        <v>41768</v>
      </c>
      <c r="C273" s="1" t="s">
        <v>3</v>
      </c>
      <c r="D273" s="2" t="s">
        <v>110</v>
      </c>
      <c r="E273" s="2" t="s">
        <v>252</v>
      </c>
      <c r="F273" s="3">
        <v>1255</v>
      </c>
      <c r="G273" s="15">
        <v>5</v>
      </c>
      <c r="H273" s="3" t="str">
        <f>VLOOKUP(D273,'Dati di Supporto'!$B$2:$D$104,3,0)</f>
        <v>RN</v>
      </c>
      <c r="I273" s="15" t="str">
        <f>_xlfn.XLOOKUP(H273,'Dati di Supporto'!$D$2:$D$104,'Dati di Supporto'!$C$2:$C$104)</f>
        <v>Emilia-Romagna</v>
      </c>
      <c r="J273" s="15" t="str">
        <f>VLOOKUP(I273,'Dati di Supporto'!$G$2:$H$21,2,0)</f>
        <v>NORD</v>
      </c>
      <c r="K273" s="15" t="str" cm="1">
        <f t="array" ref="K273">_xlfn.IFS(F273&lt;400,'Dati di Supporto'!$P$2,AND(F273&gt;=400,F273&lt;800),'Dati di Supporto'!$P$3,AND(Vendite!F273&gt;=800,Vendite!F273&lt;1200),'Dati di Supporto'!$P$4,IF(Vendite!F273&gt;=1200,Vendite!F273&lt;1800),'Dati di Supporto'!$P$5,Vendite!F273&gt;=1800,'Dati di Supporto'!$P$6)</f>
        <v>Fascia 4 (da 1200 €  a meno di 1500 €)</v>
      </c>
      <c r="L273" s="15" t="str">
        <f>VLOOKUP(G273,'Dati di Supporto'!$O$10:$P$14,2,0)</f>
        <v>Assegno Bancario</v>
      </c>
    </row>
    <row r="274" spans="1:12" x14ac:dyDescent="0.25">
      <c r="A274" s="11">
        <v>273</v>
      </c>
      <c r="B274" s="6">
        <v>41683</v>
      </c>
      <c r="C274" s="1" t="s">
        <v>3</v>
      </c>
      <c r="D274" s="2" t="s">
        <v>115</v>
      </c>
      <c r="E274" s="2" t="s">
        <v>250</v>
      </c>
      <c r="F274" s="3">
        <v>1687</v>
      </c>
      <c r="G274" s="15">
        <v>2</v>
      </c>
      <c r="H274" s="3" t="str">
        <f>VLOOKUP(D274,'Dati di Supporto'!$B$2:$D$104,3,0)</f>
        <v>SV</v>
      </c>
      <c r="I274" s="15" t="str">
        <f>_xlfn.XLOOKUP(H274,'Dati di Supporto'!$D$2:$D$104,'Dati di Supporto'!$C$2:$C$104)</f>
        <v>Liguria</v>
      </c>
      <c r="J274" s="15" t="str">
        <f>VLOOKUP(I274,'Dati di Supporto'!$G$2:$H$21,2,0)</f>
        <v>NORD</v>
      </c>
      <c r="K274" s="15" t="str" cm="1">
        <f t="array" ref="K274">_xlfn.IFS(F274&lt;400,'Dati di Supporto'!$P$2,AND(F274&gt;=400,F274&lt;800),'Dati di Supporto'!$P$3,AND(Vendite!F274&gt;=800,Vendite!F274&lt;1200),'Dati di Supporto'!$P$4,IF(Vendite!F274&gt;=1200,Vendite!F274&lt;1800),'Dati di Supporto'!$P$5,Vendite!F274&gt;=1800,'Dati di Supporto'!$P$6)</f>
        <v>Fascia 4 (da 1200 €  a meno di 1500 €)</v>
      </c>
      <c r="L274" s="15" t="str">
        <f>VLOOKUP(G274,'Dati di Supporto'!$O$10:$P$14,2,0)</f>
        <v>Bonifico Bancario</v>
      </c>
    </row>
    <row r="275" spans="1:12" x14ac:dyDescent="0.25">
      <c r="A275" s="11">
        <v>274</v>
      </c>
      <c r="B275" s="6">
        <v>41683</v>
      </c>
      <c r="C275" s="1" t="s">
        <v>248</v>
      </c>
      <c r="D275" s="2" t="s">
        <v>134</v>
      </c>
      <c r="E275" s="2" t="s">
        <v>251</v>
      </c>
      <c r="F275" s="3">
        <v>792</v>
      </c>
      <c r="G275" s="15">
        <v>5</v>
      </c>
      <c r="H275" s="3" t="str">
        <f>VLOOKUP(D275,'Dati di Supporto'!$B$2:$D$104,3,0)</f>
        <v>VI</v>
      </c>
      <c r="I275" s="15" t="str">
        <f>_xlfn.XLOOKUP(H275,'Dati di Supporto'!$D$2:$D$104,'Dati di Supporto'!$C$2:$C$104)</f>
        <v>Veneto</v>
      </c>
      <c r="J275" s="15" t="str">
        <f>VLOOKUP(I275,'Dati di Supporto'!$G$2:$H$21,2,0)</f>
        <v>NORD</v>
      </c>
      <c r="K275" s="15" t="str" cm="1">
        <f t="array" ref="K275">_xlfn.IFS(F275&lt;400,'Dati di Supporto'!$P$2,AND(F275&gt;=400,F275&lt;800),'Dati di Supporto'!$P$3,AND(Vendite!F275&gt;=800,Vendite!F275&lt;1200),'Dati di Supporto'!$P$4,IF(Vendite!F275&gt;=1200,Vendite!F275&lt;1800),'Dati di Supporto'!$P$5,Vendite!F275&gt;=1800,'Dati di Supporto'!$P$6)</f>
        <v>Fascia 2 (da 400 €  a meno di 800 €)</v>
      </c>
      <c r="L275" s="15" t="str">
        <f>VLOOKUP(G275,'Dati di Supporto'!$O$10:$P$14,2,0)</f>
        <v>Assegno Bancario</v>
      </c>
    </row>
    <row r="276" spans="1:12" x14ac:dyDescent="0.25">
      <c r="A276" s="11">
        <v>275</v>
      </c>
      <c r="B276" s="6">
        <v>41799</v>
      </c>
      <c r="C276" s="1" t="s">
        <v>248</v>
      </c>
      <c r="D276" s="2" t="s">
        <v>109</v>
      </c>
      <c r="E276" s="2" t="s">
        <v>11</v>
      </c>
      <c r="F276" s="3">
        <v>1284</v>
      </c>
      <c r="G276" s="15">
        <v>2</v>
      </c>
      <c r="H276" s="3" t="str">
        <f>VLOOKUP(D276,'Dati di Supporto'!$B$2:$D$104,3,0)</f>
        <v>RI</v>
      </c>
      <c r="I276" s="15" t="str">
        <f>_xlfn.XLOOKUP(H276,'Dati di Supporto'!$D$2:$D$104,'Dati di Supporto'!$C$2:$C$104)</f>
        <v>Lazio</v>
      </c>
      <c r="J276" s="15" t="str">
        <f>VLOOKUP(I276,'Dati di Supporto'!$G$2:$H$21,2,0)</f>
        <v>CENTRO</v>
      </c>
      <c r="K276" s="15" t="str" cm="1">
        <f t="array" ref="K276">_xlfn.IFS(F276&lt;400,'Dati di Supporto'!$P$2,AND(F276&gt;=400,F276&lt;800),'Dati di Supporto'!$P$3,AND(Vendite!F276&gt;=800,Vendite!F276&lt;1200),'Dati di Supporto'!$P$4,IF(Vendite!F276&gt;=1200,Vendite!F276&lt;1800),'Dati di Supporto'!$P$5,Vendite!F276&gt;=1800,'Dati di Supporto'!$P$6)</f>
        <v>Fascia 4 (da 1200 €  a meno di 1500 €)</v>
      </c>
      <c r="L276" s="15" t="str">
        <f>VLOOKUP(G276,'Dati di Supporto'!$O$10:$P$14,2,0)</f>
        <v>Bonifico Bancario</v>
      </c>
    </row>
    <row r="277" spans="1:12" x14ac:dyDescent="0.25">
      <c r="A277" s="11">
        <v>276</v>
      </c>
      <c r="B277" s="6">
        <v>41730</v>
      </c>
      <c r="C277" s="1" t="s">
        <v>248</v>
      </c>
      <c r="D277" s="2" t="s">
        <v>106</v>
      </c>
      <c r="E277" s="2" t="s">
        <v>10</v>
      </c>
      <c r="F277" s="3">
        <v>1007</v>
      </c>
      <c r="G277" s="15">
        <v>3</v>
      </c>
      <c r="H277" s="3" t="str">
        <f>VLOOKUP(D277,'Dati di Supporto'!$B$2:$D$104,3,0)</f>
        <v>PO</v>
      </c>
      <c r="I277" s="15" t="str">
        <f>_xlfn.XLOOKUP(H277,'Dati di Supporto'!$D$2:$D$104,'Dati di Supporto'!$C$2:$C$104)</f>
        <v>Toscana</v>
      </c>
      <c r="J277" s="15" t="str">
        <f>VLOOKUP(I277,'Dati di Supporto'!$G$2:$H$21,2,0)</f>
        <v>CENTRO</v>
      </c>
      <c r="K277" s="15" t="str" cm="1">
        <f t="array" ref="K277">_xlfn.IFS(F277&lt;400,'Dati di Supporto'!$P$2,AND(F277&gt;=400,F277&lt;800),'Dati di Supporto'!$P$3,AND(Vendite!F277&gt;=800,Vendite!F277&lt;1200),'Dati di Supporto'!$P$4,IF(Vendite!F277&gt;=1200,Vendite!F277&lt;1800),'Dati di Supporto'!$P$5,Vendite!F277&gt;=1800,'Dati di Supporto'!$P$6)</f>
        <v>Fascia 3 (da 800 €  a meno di 1200 €)</v>
      </c>
      <c r="L277" s="15" t="str">
        <f>VLOOKUP(G277,'Dati di Supporto'!$O$10:$P$14,2,0)</f>
        <v>Carta di credito</v>
      </c>
    </row>
    <row r="278" spans="1:12" x14ac:dyDescent="0.25">
      <c r="A278" s="11">
        <v>277</v>
      </c>
      <c r="B278" s="6">
        <v>41778</v>
      </c>
      <c r="C278" s="1" t="s">
        <v>2</v>
      </c>
      <c r="D278" s="2" t="s">
        <v>100</v>
      </c>
      <c r="E278" s="2" t="s">
        <v>250</v>
      </c>
      <c r="F278" s="3">
        <v>1313</v>
      </c>
      <c r="G278" s="15">
        <v>3</v>
      </c>
      <c r="H278" s="3" t="str">
        <f>VLOOKUP(D278,'Dati di Supporto'!$B$2:$D$104,3,0)</f>
        <v>PE</v>
      </c>
      <c r="I278" s="15" t="str">
        <f>_xlfn.XLOOKUP(H278,'Dati di Supporto'!$D$2:$D$104,'Dati di Supporto'!$C$2:$C$104)</f>
        <v>Abruzzo</v>
      </c>
      <c r="J278" s="15" t="str">
        <f>VLOOKUP(I278,'Dati di Supporto'!$G$2:$H$21,2,0)</f>
        <v>CENTRO</v>
      </c>
      <c r="K278" s="15" t="str" cm="1">
        <f t="array" ref="K278">_xlfn.IFS(F278&lt;400,'Dati di Supporto'!$P$2,AND(F278&gt;=400,F278&lt;800),'Dati di Supporto'!$P$3,AND(Vendite!F278&gt;=800,Vendite!F278&lt;1200),'Dati di Supporto'!$P$4,IF(Vendite!F278&gt;=1200,Vendite!F278&lt;1800),'Dati di Supporto'!$P$5,Vendite!F278&gt;=1800,'Dati di Supporto'!$P$6)</f>
        <v>Fascia 4 (da 1200 €  a meno di 1500 €)</v>
      </c>
      <c r="L278" s="15" t="str">
        <f>VLOOKUP(G278,'Dati di Supporto'!$O$10:$P$14,2,0)</f>
        <v>Carta di credito</v>
      </c>
    </row>
    <row r="279" spans="1:12" x14ac:dyDescent="0.25">
      <c r="A279" s="11">
        <v>278</v>
      </c>
      <c r="B279" s="6">
        <v>41758</v>
      </c>
      <c r="C279" s="1" t="s">
        <v>2</v>
      </c>
      <c r="D279" s="2" t="s">
        <v>211</v>
      </c>
      <c r="E279" s="2" t="s">
        <v>251</v>
      </c>
      <c r="F279" s="3">
        <v>535</v>
      </c>
      <c r="G279" s="15">
        <v>4</v>
      </c>
      <c r="H279" s="3" t="str">
        <f>VLOOKUP(D279,'Dati di Supporto'!$B$2:$D$104,3,0)</f>
        <v>RC</v>
      </c>
      <c r="I279" s="15" t="str">
        <f>_xlfn.XLOOKUP(H279,'Dati di Supporto'!$D$2:$D$104,'Dati di Supporto'!$C$2:$C$104)</f>
        <v>Calabria</v>
      </c>
      <c r="J279" s="15" t="str">
        <f>VLOOKUP(I279,'Dati di Supporto'!$G$2:$H$21,2,0)</f>
        <v>SUD</v>
      </c>
      <c r="K279" s="15" t="str" cm="1">
        <f t="array" ref="K279">_xlfn.IFS(F279&lt;400,'Dati di Supporto'!$P$2,AND(F279&gt;=400,F279&lt;800),'Dati di Supporto'!$P$3,AND(Vendite!F279&gt;=800,Vendite!F279&lt;1200),'Dati di Supporto'!$P$4,IF(Vendite!F279&gt;=1200,Vendite!F279&lt;1800),'Dati di Supporto'!$P$5,Vendite!F279&gt;=1800,'Dati di Supporto'!$P$6)</f>
        <v>Fascia 2 (da 400 €  a meno di 800 €)</v>
      </c>
      <c r="L279" s="15" t="str">
        <f>VLOOKUP(G279,'Dati di Supporto'!$O$10:$P$14,2,0)</f>
        <v>Bollettino postale</v>
      </c>
    </row>
    <row r="280" spans="1:12" x14ac:dyDescent="0.25">
      <c r="A280" s="11">
        <v>279</v>
      </c>
      <c r="B280" s="6">
        <v>41743</v>
      </c>
      <c r="C280" s="1" t="s">
        <v>2</v>
      </c>
      <c r="D280" s="2" t="s">
        <v>106</v>
      </c>
      <c r="E280" s="2" t="s">
        <v>250</v>
      </c>
      <c r="F280" s="3">
        <v>930</v>
      </c>
      <c r="G280" s="15">
        <v>5</v>
      </c>
      <c r="H280" s="3" t="str">
        <f>VLOOKUP(D280,'Dati di Supporto'!$B$2:$D$104,3,0)</f>
        <v>PO</v>
      </c>
      <c r="I280" s="15" t="str">
        <f>_xlfn.XLOOKUP(H280,'Dati di Supporto'!$D$2:$D$104,'Dati di Supporto'!$C$2:$C$104)</f>
        <v>Toscana</v>
      </c>
      <c r="J280" s="15" t="str">
        <f>VLOOKUP(I280,'Dati di Supporto'!$G$2:$H$21,2,0)</f>
        <v>CENTRO</v>
      </c>
      <c r="K280" s="15" t="str" cm="1">
        <f t="array" ref="K280">_xlfn.IFS(F280&lt;400,'Dati di Supporto'!$P$2,AND(F280&gt;=400,F280&lt;800),'Dati di Supporto'!$P$3,AND(Vendite!F280&gt;=800,Vendite!F280&lt;1200),'Dati di Supporto'!$P$4,IF(Vendite!F280&gt;=1200,Vendite!F280&lt;1800),'Dati di Supporto'!$P$5,Vendite!F280&gt;=1800,'Dati di Supporto'!$P$6)</f>
        <v>Fascia 3 (da 800 €  a meno di 1200 €)</v>
      </c>
      <c r="L280" s="15" t="str">
        <f>VLOOKUP(G280,'Dati di Supporto'!$O$10:$P$14,2,0)</f>
        <v>Assegno Bancario</v>
      </c>
    </row>
    <row r="281" spans="1:12" x14ac:dyDescent="0.25">
      <c r="A281" s="11">
        <v>280</v>
      </c>
      <c r="B281" s="6">
        <v>41678</v>
      </c>
      <c r="C281" s="1" t="s">
        <v>8</v>
      </c>
      <c r="D281" s="2" t="s">
        <v>128</v>
      </c>
      <c r="E281" s="2" t="s">
        <v>10</v>
      </c>
      <c r="F281" s="3">
        <v>1008</v>
      </c>
      <c r="G281" s="15">
        <v>3</v>
      </c>
      <c r="H281" s="3" t="str">
        <f>VLOOKUP(D281,'Dati di Supporto'!$B$2:$D$104,3,0)</f>
        <v>VA</v>
      </c>
      <c r="I281" s="15" t="str">
        <f>_xlfn.XLOOKUP(H281,'Dati di Supporto'!$D$2:$D$104,'Dati di Supporto'!$C$2:$C$104)</f>
        <v>Lombardia</v>
      </c>
      <c r="J281" s="15" t="str">
        <f>VLOOKUP(I281,'Dati di Supporto'!$G$2:$H$21,2,0)</f>
        <v>NORD</v>
      </c>
      <c r="K281" s="15" t="str" cm="1">
        <f t="array" ref="K281">_xlfn.IFS(F281&lt;400,'Dati di Supporto'!$P$2,AND(F281&gt;=400,F281&lt;800),'Dati di Supporto'!$P$3,AND(Vendite!F281&gt;=800,Vendite!F281&lt;1200),'Dati di Supporto'!$P$4,IF(Vendite!F281&gt;=1200,Vendite!F281&lt;1800),'Dati di Supporto'!$P$5,Vendite!F281&gt;=1800,'Dati di Supporto'!$P$6)</f>
        <v>Fascia 3 (da 800 €  a meno di 1200 €)</v>
      </c>
      <c r="L281" s="15" t="str">
        <f>VLOOKUP(G281,'Dati di Supporto'!$O$10:$P$14,2,0)</f>
        <v>Carta di credito</v>
      </c>
    </row>
    <row r="282" spans="1:12" x14ac:dyDescent="0.25">
      <c r="A282" s="11">
        <v>281</v>
      </c>
      <c r="B282" s="6">
        <v>41656</v>
      </c>
      <c r="C282" s="1" t="s">
        <v>247</v>
      </c>
      <c r="D282" s="2" t="s">
        <v>119</v>
      </c>
      <c r="E282" s="2" t="s">
        <v>250</v>
      </c>
      <c r="F282" s="3">
        <v>840</v>
      </c>
      <c r="G282" s="15">
        <v>1</v>
      </c>
      <c r="H282" s="3" t="str">
        <f>VLOOKUP(D282,'Dati di Supporto'!$B$2:$D$104,3,0)</f>
        <v>TA</v>
      </c>
      <c r="I282" s="15" t="str">
        <f>_xlfn.XLOOKUP(H282,'Dati di Supporto'!$D$2:$D$104,'Dati di Supporto'!$C$2:$C$104)</f>
        <v>Puglia</v>
      </c>
      <c r="J282" s="15" t="str">
        <f>VLOOKUP(I282,'Dati di Supporto'!$G$2:$H$21,2,0)</f>
        <v>SUD</v>
      </c>
      <c r="K282" s="15" t="str" cm="1">
        <f t="array" ref="K282">_xlfn.IFS(F282&lt;400,'Dati di Supporto'!$P$2,AND(F282&gt;=400,F282&lt;800),'Dati di Supporto'!$P$3,AND(Vendite!F282&gt;=800,Vendite!F282&lt;1200),'Dati di Supporto'!$P$4,IF(Vendite!F282&gt;=1200,Vendite!F282&lt;1800),'Dati di Supporto'!$P$5,Vendite!F282&gt;=1800,'Dati di Supporto'!$P$6)</f>
        <v>Fascia 3 (da 800 €  a meno di 1200 €)</v>
      </c>
      <c r="L282" s="15" t="str">
        <f>VLOOKUP(G282,'Dati di Supporto'!$O$10:$P$14,2,0)</f>
        <v>Contanti</v>
      </c>
    </row>
    <row r="283" spans="1:12" x14ac:dyDescent="0.25">
      <c r="A283" s="11">
        <v>282</v>
      </c>
      <c r="B283" s="6">
        <v>41801</v>
      </c>
      <c r="C283" s="1" t="s">
        <v>1</v>
      </c>
      <c r="D283" s="2" t="s">
        <v>116</v>
      </c>
      <c r="E283" s="2" t="s">
        <v>250</v>
      </c>
      <c r="F283" s="3">
        <v>58</v>
      </c>
      <c r="G283" s="15">
        <v>5</v>
      </c>
      <c r="H283" s="3" t="str">
        <f>VLOOKUP(D283,'Dati di Supporto'!$B$2:$D$104,3,0)</f>
        <v>SI</v>
      </c>
      <c r="I283" s="15" t="str">
        <f>_xlfn.XLOOKUP(H283,'Dati di Supporto'!$D$2:$D$104,'Dati di Supporto'!$C$2:$C$104)</f>
        <v>Toscana</v>
      </c>
      <c r="J283" s="15" t="str">
        <f>VLOOKUP(I283,'Dati di Supporto'!$G$2:$H$21,2,0)</f>
        <v>CENTRO</v>
      </c>
      <c r="K283" s="15" t="str" cm="1">
        <f t="array" ref="K283">_xlfn.IFS(F283&lt;400,'Dati di Supporto'!$P$2,AND(F283&gt;=400,F283&lt;800),'Dati di Supporto'!$P$3,AND(Vendite!F283&gt;=800,Vendite!F283&lt;1200),'Dati di Supporto'!$P$4,IF(Vendite!F283&gt;=1200,Vendite!F283&lt;1800),'Dati di Supporto'!$P$5,Vendite!F283&gt;=1800,'Dati di Supporto'!$P$6)</f>
        <v>Fascia 1 (inferiore a 400 €)</v>
      </c>
      <c r="L283" s="15" t="str">
        <f>VLOOKUP(G283,'Dati di Supporto'!$O$10:$P$14,2,0)</f>
        <v>Assegno Bancario</v>
      </c>
    </row>
    <row r="284" spans="1:12" x14ac:dyDescent="0.25">
      <c r="A284" s="11">
        <v>283</v>
      </c>
      <c r="B284" s="6">
        <v>41743</v>
      </c>
      <c r="C284" s="1" t="s">
        <v>8</v>
      </c>
      <c r="D284" s="2" t="s">
        <v>123</v>
      </c>
      <c r="E284" s="2" t="s">
        <v>252</v>
      </c>
      <c r="F284" s="3">
        <v>652</v>
      </c>
      <c r="G284" s="15">
        <v>5</v>
      </c>
      <c r="H284" s="3" t="str">
        <f>VLOOKUP(D284,'Dati di Supporto'!$B$2:$D$104,3,0)</f>
        <v>TP</v>
      </c>
      <c r="I284" s="15" t="str">
        <f>_xlfn.XLOOKUP(H284,'Dati di Supporto'!$D$2:$D$104,'Dati di Supporto'!$C$2:$C$104)</f>
        <v>Sicilia</v>
      </c>
      <c r="J284" s="15" t="str">
        <f>VLOOKUP(I284,'Dati di Supporto'!$G$2:$H$21,2,0)</f>
        <v>ISOLE</v>
      </c>
      <c r="K284" s="15" t="str" cm="1">
        <f t="array" ref="K284">_xlfn.IFS(F284&lt;400,'Dati di Supporto'!$P$2,AND(F284&gt;=400,F284&lt;800),'Dati di Supporto'!$P$3,AND(Vendite!F284&gt;=800,Vendite!F284&lt;1200),'Dati di Supporto'!$P$4,IF(Vendite!F284&gt;=1200,Vendite!F284&lt;1800),'Dati di Supporto'!$P$5,Vendite!F284&gt;=1800,'Dati di Supporto'!$P$6)</f>
        <v>Fascia 2 (da 400 €  a meno di 800 €)</v>
      </c>
      <c r="L284" s="15" t="str">
        <f>VLOOKUP(G284,'Dati di Supporto'!$O$10:$P$14,2,0)</f>
        <v>Assegno Bancario</v>
      </c>
    </row>
    <row r="285" spans="1:12" x14ac:dyDescent="0.25">
      <c r="A285" s="11">
        <v>284</v>
      </c>
      <c r="B285" s="6">
        <v>41788</v>
      </c>
      <c r="C285" s="1" t="s">
        <v>3</v>
      </c>
      <c r="D285" s="2" t="s">
        <v>122</v>
      </c>
      <c r="E285" s="2" t="s">
        <v>250</v>
      </c>
      <c r="F285" s="3">
        <v>834</v>
      </c>
      <c r="G285" s="15">
        <v>2</v>
      </c>
      <c r="H285" s="3" t="str">
        <f>VLOOKUP(D285,'Dati di Supporto'!$B$2:$D$104,3,0)</f>
        <v>TO</v>
      </c>
      <c r="I285" s="15" t="str">
        <f>_xlfn.XLOOKUP(H285,'Dati di Supporto'!$D$2:$D$104,'Dati di Supporto'!$C$2:$C$104)</f>
        <v>Piemonte</v>
      </c>
      <c r="J285" s="15" t="str">
        <f>VLOOKUP(I285,'Dati di Supporto'!$G$2:$H$21,2,0)</f>
        <v>NORD</v>
      </c>
      <c r="K285" s="15" t="str" cm="1">
        <f t="array" ref="K285">_xlfn.IFS(F285&lt;400,'Dati di Supporto'!$P$2,AND(F285&gt;=400,F285&lt;800),'Dati di Supporto'!$P$3,AND(Vendite!F285&gt;=800,Vendite!F285&lt;1200),'Dati di Supporto'!$P$4,IF(Vendite!F285&gt;=1200,Vendite!F285&lt;1800),'Dati di Supporto'!$P$5,Vendite!F285&gt;=1800,'Dati di Supporto'!$P$6)</f>
        <v>Fascia 3 (da 800 €  a meno di 1200 €)</v>
      </c>
      <c r="L285" s="15" t="str">
        <f>VLOOKUP(G285,'Dati di Supporto'!$O$10:$P$14,2,0)</f>
        <v>Bonifico Bancario</v>
      </c>
    </row>
    <row r="286" spans="1:12" x14ac:dyDescent="0.25">
      <c r="A286" s="11">
        <v>285</v>
      </c>
      <c r="B286" s="6">
        <v>41746</v>
      </c>
      <c r="C286" s="1" t="s">
        <v>1</v>
      </c>
      <c r="D286" s="2" t="s">
        <v>120</v>
      </c>
      <c r="E286" s="2" t="s">
        <v>252</v>
      </c>
      <c r="F286" s="3">
        <v>1394</v>
      </c>
      <c r="G286" s="15">
        <v>5</v>
      </c>
      <c r="H286" s="3" t="str">
        <f>VLOOKUP(D286,'Dati di Supporto'!$B$2:$D$104,3,0)</f>
        <v>TE</v>
      </c>
      <c r="I286" s="15" t="str">
        <f>_xlfn.XLOOKUP(H286,'Dati di Supporto'!$D$2:$D$104,'Dati di Supporto'!$C$2:$C$104)</f>
        <v>Abruzzo</v>
      </c>
      <c r="J286" s="15" t="str">
        <f>VLOOKUP(I286,'Dati di Supporto'!$G$2:$H$21,2,0)</f>
        <v>CENTRO</v>
      </c>
      <c r="K286" s="15" t="str" cm="1">
        <f t="array" ref="K286">_xlfn.IFS(F286&lt;400,'Dati di Supporto'!$P$2,AND(F286&gt;=400,F286&lt;800),'Dati di Supporto'!$P$3,AND(Vendite!F286&gt;=800,Vendite!F286&lt;1200),'Dati di Supporto'!$P$4,IF(Vendite!F286&gt;=1200,Vendite!F286&lt;1800),'Dati di Supporto'!$P$5,Vendite!F286&gt;=1800,'Dati di Supporto'!$P$6)</f>
        <v>Fascia 4 (da 1200 €  a meno di 1500 €)</v>
      </c>
      <c r="L286" s="15" t="str">
        <f>VLOOKUP(G286,'Dati di Supporto'!$O$10:$P$14,2,0)</f>
        <v>Assegno Bancario</v>
      </c>
    </row>
    <row r="287" spans="1:12" x14ac:dyDescent="0.25">
      <c r="A287" s="11">
        <v>286</v>
      </c>
      <c r="B287" s="6">
        <v>41740</v>
      </c>
      <c r="C287" s="1" t="s">
        <v>1</v>
      </c>
      <c r="D287" s="2" t="s">
        <v>98</v>
      </c>
      <c r="E287" s="2" t="s">
        <v>10</v>
      </c>
      <c r="F287" s="3">
        <v>1809</v>
      </c>
      <c r="G287" s="15">
        <v>2</v>
      </c>
      <c r="H287" s="3" t="str">
        <f>VLOOKUP(D287,'Dati di Supporto'!$B$2:$D$104,3,0)</f>
        <v>PG</v>
      </c>
      <c r="I287" s="15" t="str">
        <f>_xlfn.XLOOKUP(H287,'Dati di Supporto'!$D$2:$D$104,'Dati di Supporto'!$C$2:$C$104)</f>
        <v>Umbria</v>
      </c>
      <c r="J287" s="15" t="str">
        <f>VLOOKUP(I287,'Dati di Supporto'!$G$2:$H$21,2,0)</f>
        <v>CENTRO</v>
      </c>
      <c r="K287" s="15" t="str" cm="1">
        <f t="array" ref="K287">_xlfn.IFS(F287&lt;400,'Dati di Supporto'!$P$2,AND(F287&gt;=400,F287&lt;800),'Dati di Supporto'!$P$3,AND(Vendite!F287&gt;=800,Vendite!F287&lt;1200),'Dati di Supporto'!$P$4,IF(Vendite!F287&gt;=1200,Vendite!F287&lt;1800),'Dati di Supporto'!$P$5,Vendite!F287&gt;=1800,'Dati di Supporto'!$P$6)</f>
        <v>Fascia 5 (da 1500 € e oltre)</v>
      </c>
      <c r="L287" s="15" t="str">
        <f>VLOOKUP(G287,'Dati di Supporto'!$O$10:$P$14,2,0)</f>
        <v>Bonifico Bancario</v>
      </c>
    </row>
    <row r="288" spans="1:12" x14ac:dyDescent="0.25">
      <c r="A288" s="11">
        <v>287</v>
      </c>
      <c r="B288" s="6">
        <v>41757</v>
      </c>
      <c r="C288" s="1" t="s">
        <v>247</v>
      </c>
      <c r="D288" s="2" t="s">
        <v>109</v>
      </c>
      <c r="E288" s="2" t="s">
        <v>10</v>
      </c>
      <c r="F288" s="3">
        <v>1381</v>
      </c>
      <c r="G288" s="15">
        <v>3</v>
      </c>
      <c r="H288" s="3" t="str">
        <f>VLOOKUP(D288,'Dati di Supporto'!$B$2:$D$104,3,0)</f>
        <v>RI</v>
      </c>
      <c r="I288" s="15" t="str">
        <f>_xlfn.XLOOKUP(H288,'Dati di Supporto'!$D$2:$D$104,'Dati di Supporto'!$C$2:$C$104)</f>
        <v>Lazio</v>
      </c>
      <c r="J288" s="15" t="str">
        <f>VLOOKUP(I288,'Dati di Supporto'!$G$2:$H$21,2,0)</f>
        <v>CENTRO</v>
      </c>
      <c r="K288" s="15" t="str" cm="1">
        <f t="array" ref="K288">_xlfn.IFS(F288&lt;400,'Dati di Supporto'!$P$2,AND(F288&gt;=400,F288&lt;800),'Dati di Supporto'!$P$3,AND(Vendite!F288&gt;=800,Vendite!F288&lt;1200),'Dati di Supporto'!$P$4,IF(Vendite!F288&gt;=1200,Vendite!F288&lt;1800),'Dati di Supporto'!$P$5,Vendite!F288&gt;=1800,'Dati di Supporto'!$P$6)</f>
        <v>Fascia 4 (da 1200 €  a meno di 1500 €)</v>
      </c>
      <c r="L288" s="15" t="str">
        <f>VLOOKUP(G288,'Dati di Supporto'!$O$10:$P$14,2,0)</f>
        <v>Carta di credito</v>
      </c>
    </row>
    <row r="289" spans="1:12" x14ac:dyDescent="0.25">
      <c r="A289" s="11">
        <v>288</v>
      </c>
      <c r="B289" s="6">
        <v>41697</v>
      </c>
      <c r="C289" s="1" t="s">
        <v>248</v>
      </c>
      <c r="D289" s="2" t="s">
        <v>102</v>
      </c>
      <c r="E289" s="2" t="s">
        <v>250</v>
      </c>
      <c r="F289" s="3">
        <v>742</v>
      </c>
      <c r="G289" s="15">
        <v>1</v>
      </c>
      <c r="H289" s="3" t="str">
        <f>VLOOKUP(D289,'Dati di Supporto'!$B$2:$D$104,3,0)</f>
        <v>PI</v>
      </c>
      <c r="I289" s="15" t="str">
        <f>_xlfn.XLOOKUP(H289,'Dati di Supporto'!$D$2:$D$104,'Dati di Supporto'!$C$2:$C$104)</f>
        <v>Toscana</v>
      </c>
      <c r="J289" s="15" t="str">
        <f>VLOOKUP(I289,'Dati di Supporto'!$G$2:$H$21,2,0)</f>
        <v>CENTRO</v>
      </c>
      <c r="K289" s="15" t="str" cm="1">
        <f t="array" ref="K289">_xlfn.IFS(F289&lt;400,'Dati di Supporto'!$P$2,AND(F289&gt;=400,F289&lt;800),'Dati di Supporto'!$P$3,AND(Vendite!F289&gt;=800,Vendite!F289&lt;1200),'Dati di Supporto'!$P$4,IF(Vendite!F289&gt;=1200,Vendite!F289&lt;1800),'Dati di Supporto'!$P$5,Vendite!F289&gt;=1800,'Dati di Supporto'!$P$6)</f>
        <v>Fascia 2 (da 400 €  a meno di 800 €)</v>
      </c>
      <c r="L289" s="15" t="str">
        <f>VLOOKUP(G289,'Dati di Supporto'!$O$10:$P$14,2,0)</f>
        <v>Contanti</v>
      </c>
    </row>
    <row r="290" spans="1:12" x14ac:dyDescent="0.25">
      <c r="A290" s="11">
        <v>289</v>
      </c>
      <c r="B290" s="6">
        <v>41770</v>
      </c>
      <c r="C290" s="1" t="s">
        <v>2</v>
      </c>
      <c r="D290" s="2" t="s">
        <v>104</v>
      </c>
      <c r="E290" s="2" t="s">
        <v>251</v>
      </c>
      <c r="F290" s="3">
        <v>12</v>
      </c>
      <c r="G290" s="15">
        <v>4</v>
      </c>
      <c r="H290" s="3" t="str">
        <f>VLOOKUP(D290,'Dati di Supporto'!$B$2:$D$104,3,0)</f>
        <v>PN</v>
      </c>
      <c r="I290" s="15" t="str">
        <f>_xlfn.XLOOKUP(H290,'Dati di Supporto'!$D$2:$D$104,'Dati di Supporto'!$C$2:$C$104)</f>
        <v>Friuli-Venezia Giulia</v>
      </c>
      <c r="J290" s="15" t="str">
        <f>VLOOKUP(I290,'Dati di Supporto'!$G$2:$H$21,2,0)</f>
        <v>NORD</v>
      </c>
      <c r="K290" s="15" t="str" cm="1">
        <f t="array" ref="K290">_xlfn.IFS(F290&lt;400,'Dati di Supporto'!$P$2,AND(F290&gt;=400,F290&lt;800),'Dati di Supporto'!$P$3,AND(Vendite!F290&gt;=800,Vendite!F290&lt;1200),'Dati di Supporto'!$P$4,IF(Vendite!F290&gt;=1200,Vendite!F290&lt;1800),'Dati di Supporto'!$P$5,Vendite!F290&gt;=1800,'Dati di Supporto'!$P$6)</f>
        <v>Fascia 1 (inferiore a 400 €)</v>
      </c>
      <c r="L290" s="15" t="str">
        <f>VLOOKUP(G290,'Dati di Supporto'!$O$10:$P$14,2,0)</f>
        <v>Bollettino postale</v>
      </c>
    </row>
    <row r="291" spans="1:12" x14ac:dyDescent="0.25">
      <c r="A291" s="11">
        <v>290</v>
      </c>
      <c r="B291" s="6">
        <v>41758</v>
      </c>
      <c r="C291" s="1" t="s">
        <v>8</v>
      </c>
      <c r="D291" s="2" t="s">
        <v>130</v>
      </c>
      <c r="E291" s="2" t="s">
        <v>252</v>
      </c>
      <c r="F291" s="3">
        <v>118</v>
      </c>
      <c r="G291" s="15">
        <v>5</v>
      </c>
      <c r="H291" s="3" t="str">
        <f>VLOOKUP(D291,'Dati di Supporto'!$B$2:$D$104,3,0)</f>
        <v>VB</v>
      </c>
      <c r="I291" s="15" t="str">
        <f>_xlfn.XLOOKUP(H291,'Dati di Supporto'!$D$2:$D$104,'Dati di Supporto'!$C$2:$C$104)</f>
        <v>Piemonte</v>
      </c>
      <c r="J291" s="15" t="str">
        <f>VLOOKUP(I291,'Dati di Supporto'!$G$2:$H$21,2,0)</f>
        <v>NORD</v>
      </c>
      <c r="K291" s="15" t="str" cm="1">
        <f t="array" ref="K291">_xlfn.IFS(F291&lt;400,'Dati di Supporto'!$P$2,AND(F291&gt;=400,F291&lt;800),'Dati di Supporto'!$P$3,AND(Vendite!F291&gt;=800,Vendite!F291&lt;1200),'Dati di Supporto'!$P$4,IF(Vendite!F291&gt;=1200,Vendite!F291&lt;1800),'Dati di Supporto'!$P$5,Vendite!F291&gt;=1800,'Dati di Supporto'!$P$6)</f>
        <v>Fascia 1 (inferiore a 400 €)</v>
      </c>
      <c r="L291" s="15" t="str">
        <f>VLOOKUP(G291,'Dati di Supporto'!$O$10:$P$14,2,0)</f>
        <v>Assegno Bancario</v>
      </c>
    </row>
    <row r="292" spans="1:12" x14ac:dyDescent="0.25">
      <c r="A292" s="11">
        <v>291</v>
      </c>
      <c r="B292" s="6">
        <v>41701</v>
      </c>
      <c r="C292" s="1" t="s">
        <v>1</v>
      </c>
      <c r="D292" s="2" t="s">
        <v>99</v>
      </c>
      <c r="E292" s="2" t="s">
        <v>10</v>
      </c>
      <c r="F292" s="3">
        <v>2000</v>
      </c>
      <c r="G292" s="15">
        <v>4</v>
      </c>
      <c r="H292" s="3" t="str">
        <f>VLOOKUP(D292,'Dati di Supporto'!$B$2:$D$104,3,0)</f>
        <v>PS</v>
      </c>
      <c r="I292" s="15" t="str">
        <f>_xlfn.XLOOKUP(H292,'Dati di Supporto'!$D$2:$D$104,'Dati di Supporto'!$C$2:$C$104)</f>
        <v>Marche</v>
      </c>
      <c r="J292" s="15" t="str">
        <f>VLOOKUP(I292,'Dati di Supporto'!$G$2:$H$21,2,0)</f>
        <v>CENTRO</v>
      </c>
      <c r="K292" s="15" t="str" cm="1">
        <f t="array" ref="K292">_xlfn.IFS(F292&lt;400,'Dati di Supporto'!$P$2,AND(F292&gt;=400,F292&lt;800),'Dati di Supporto'!$P$3,AND(Vendite!F292&gt;=800,Vendite!F292&lt;1200),'Dati di Supporto'!$P$4,IF(Vendite!F292&gt;=1200,Vendite!F292&lt;1800),'Dati di Supporto'!$P$5,Vendite!F292&gt;=1800,'Dati di Supporto'!$P$6)</f>
        <v>Fascia 5 (da 1500 € e oltre)</v>
      </c>
      <c r="L292" s="15" t="str">
        <f>VLOOKUP(G292,'Dati di Supporto'!$O$10:$P$14,2,0)</f>
        <v>Bollettino postale</v>
      </c>
    </row>
    <row r="293" spans="1:12" x14ac:dyDescent="0.25">
      <c r="A293" s="11">
        <v>292</v>
      </c>
      <c r="B293" s="6">
        <v>41674</v>
      </c>
      <c r="C293" s="1" t="s">
        <v>247</v>
      </c>
      <c r="D293" s="2" t="s">
        <v>120</v>
      </c>
      <c r="E293" s="2" t="s">
        <v>250</v>
      </c>
      <c r="F293" s="3">
        <v>1963</v>
      </c>
      <c r="G293" s="15">
        <v>4</v>
      </c>
      <c r="H293" s="3" t="str">
        <f>VLOOKUP(D293,'Dati di Supporto'!$B$2:$D$104,3,0)</f>
        <v>TE</v>
      </c>
      <c r="I293" s="15" t="str">
        <f>_xlfn.XLOOKUP(H293,'Dati di Supporto'!$D$2:$D$104,'Dati di Supporto'!$C$2:$C$104)</f>
        <v>Abruzzo</v>
      </c>
      <c r="J293" s="15" t="str">
        <f>VLOOKUP(I293,'Dati di Supporto'!$G$2:$H$21,2,0)</f>
        <v>CENTRO</v>
      </c>
      <c r="K293" s="15" t="str" cm="1">
        <f t="array" ref="K293">_xlfn.IFS(F293&lt;400,'Dati di Supporto'!$P$2,AND(F293&gt;=400,F293&lt;800),'Dati di Supporto'!$P$3,AND(Vendite!F293&gt;=800,Vendite!F293&lt;1200),'Dati di Supporto'!$P$4,IF(Vendite!F293&gt;=1200,Vendite!F293&lt;1800),'Dati di Supporto'!$P$5,Vendite!F293&gt;=1800,'Dati di Supporto'!$P$6)</f>
        <v>Fascia 5 (da 1500 € e oltre)</v>
      </c>
      <c r="L293" s="15" t="str">
        <f>VLOOKUP(G293,'Dati di Supporto'!$O$10:$P$14,2,0)</f>
        <v>Bollettino postale</v>
      </c>
    </row>
    <row r="294" spans="1:12" x14ac:dyDescent="0.25">
      <c r="A294" s="11">
        <v>293</v>
      </c>
      <c r="B294" s="6">
        <v>41694</v>
      </c>
      <c r="C294" s="1" t="s">
        <v>3</v>
      </c>
      <c r="D294" s="2" t="s">
        <v>115</v>
      </c>
      <c r="E294" s="2" t="s">
        <v>10</v>
      </c>
      <c r="F294" s="3">
        <v>1583</v>
      </c>
      <c r="G294" s="15">
        <v>4</v>
      </c>
      <c r="H294" s="3" t="str">
        <f>VLOOKUP(D294,'Dati di Supporto'!$B$2:$D$104,3,0)</f>
        <v>SV</v>
      </c>
      <c r="I294" s="15" t="str">
        <f>_xlfn.XLOOKUP(H294,'Dati di Supporto'!$D$2:$D$104,'Dati di Supporto'!$C$2:$C$104)</f>
        <v>Liguria</v>
      </c>
      <c r="J294" s="15" t="str">
        <f>VLOOKUP(I294,'Dati di Supporto'!$G$2:$H$21,2,0)</f>
        <v>NORD</v>
      </c>
      <c r="K294" s="15" t="str" cm="1">
        <f t="array" ref="K294">_xlfn.IFS(F294&lt;400,'Dati di Supporto'!$P$2,AND(F294&gt;=400,F294&lt;800),'Dati di Supporto'!$P$3,AND(Vendite!F294&gt;=800,Vendite!F294&lt;1200),'Dati di Supporto'!$P$4,IF(Vendite!F294&gt;=1200,Vendite!F294&lt;1800),'Dati di Supporto'!$P$5,Vendite!F294&gt;=1800,'Dati di Supporto'!$P$6)</f>
        <v>Fascia 4 (da 1200 €  a meno di 1500 €)</v>
      </c>
      <c r="L294" s="15" t="str">
        <f>VLOOKUP(G294,'Dati di Supporto'!$O$10:$P$14,2,0)</f>
        <v>Bollettino postale</v>
      </c>
    </row>
    <row r="295" spans="1:12" x14ac:dyDescent="0.25">
      <c r="A295" s="11">
        <v>294</v>
      </c>
      <c r="B295" s="6">
        <v>41705</v>
      </c>
      <c r="C295" s="1" t="s">
        <v>8</v>
      </c>
      <c r="D295" s="2" t="s">
        <v>130</v>
      </c>
      <c r="E295" s="2" t="s">
        <v>251</v>
      </c>
      <c r="F295" s="3">
        <v>1103</v>
      </c>
      <c r="G295" s="15">
        <v>1</v>
      </c>
      <c r="H295" s="3" t="str">
        <f>VLOOKUP(D295,'Dati di Supporto'!$B$2:$D$104,3,0)</f>
        <v>VB</v>
      </c>
      <c r="I295" s="15" t="str">
        <f>_xlfn.XLOOKUP(H295,'Dati di Supporto'!$D$2:$D$104,'Dati di Supporto'!$C$2:$C$104)</f>
        <v>Piemonte</v>
      </c>
      <c r="J295" s="15" t="str">
        <f>VLOOKUP(I295,'Dati di Supporto'!$G$2:$H$21,2,0)</f>
        <v>NORD</v>
      </c>
      <c r="K295" s="15" t="str" cm="1">
        <f t="array" ref="K295">_xlfn.IFS(F295&lt;400,'Dati di Supporto'!$P$2,AND(F295&gt;=400,F295&lt;800),'Dati di Supporto'!$P$3,AND(Vendite!F295&gt;=800,Vendite!F295&lt;1200),'Dati di Supporto'!$P$4,IF(Vendite!F295&gt;=1200,Vendite!F295&lt;1800),'Dati di Supporto'!$P$5,Vendite!F295&gt;=1800,'Dati di Supporto'!$P$6)</f>
        <v>Fascia 3 (da 800 €  a meno di 1200 €)</v>
      </c>
      <c r="L295" s="15" t="str">
        <f>VLOOKUP(G295,'Dati di Supporto'!$O$10:$P$14,2,0)</f>
        <v>Contanti</v>
      </c>
    </row>
    <row r="296" spans="1:12" x14ac:dyDescent="0.25">
      <c r="A296" s="11">
        <v>295</v>
      </c>
      <c r="B296" s="6">
        <v>41814</v>
      </c>
      <c r="C296" s="1" t="s">
        <v>247</v>
      </c>
      <c r="D296" s="2" t="s">
        <v>118</v>
      </c>
      <c r="E296" s="2" t="s">
        <v>252</v>
      </c>
      <c r="F296" s="3">
        <v>837</v>
      </c>
      <c r="G296" s="15">
        <v>3</v>
      </c>
      <c r="H296" s="3" t="str">
        <f>VLOOKUP(D296,'Dati di Supporto'!$B$2:$D$104,3,0)</f>
        <v>SO</v>
      </c>
      <c r="I296" s="15" t="str">
        <f>_xlfn.XLOOKUP(H296,'Dati di Supporto'!$D$2:$D$104,'Dati di Supporto'!$C$2:$C$104)</f>
        <v>Lombardia</v>
      </c>
      <c r="J296" s="15" t="str">
        <f>VLOOKUP(I296,'Dati di Supporto'!$G$2:$H$21,2,0)</f>
        <v>NORD</v>
      </c>
      <c r="K296" s="15" t="str" cm="1">
        <f t="array" ref="K296">_xlfn.IFS(F296&lt;400,'Dati di Supporto'!$P$2,AND(F296&gt;=400,F296&lt;800),'Dati di Supporto'!$P$3,AND(Vendite!F296&gt;=800,Vendite!F296&lt;1200),'Dati di Supporto'!$P$4,IF(Vendite!F296&gt;=1200,Vendite!F296&lt;1800),'Dati di Supporto'!$P$5,Vendite!F296&gt;=1800,'Dati di Supporto'!$P$6)</f>
        <v>Fascia 3 (da 800 €  a meno di 1200 €)</v>
      </c>
      <c r="L296" s="15" t="str">
        <f>VLOOKUP(G296,'Dati di Supporto'!$O$10:$P$14,2,0)</f>
        <v>Carta di credito</v>
      </c>
    </row>
    <row r="297" spans="1:12" x14ac:dyDescent="0.25">
      <c r="A297" s="11">
        <v>296</v>
      </c>
      <c r="B297" s="6">
        <v>41772</v>
      </c>
      <c r="C297" s="1" t="s">
        <v>8</v>
      </c>
      <c r="D297" s="2" t="s">
        <v>211</v>
      </c>
      <c r="E297" s="2" t="s">
        <v>252</v>
      </c>
      <c r="F297" s="3">
        <v>6</v>
      </c>
      <c r="G297" s="15">
        <v>2</v>
      </c>
      <c r="H297" s="3" t="str">
        <f>VLOOKUP(D297,'Dati di Supporto'!$B$2:$D$104,3,0)</f>
        <v>RC</v>
      </c>
      <c r="I297" s="15" t="str">
        <f>_xlfn.XLOOKUP(H297,'Dati di Supporto'!$D$2:$D$104,'Dati di Supporto'!$C$2:$C$104)</f>
        <v>Calabria</v>
      </c>
      <c r="J297" s="15" t="str">
        <f>VLOOKUP(I297,'Dati di Supporto'!$G$2:$H$21,2,0)</f>
        <v>SUD</v>
      </c>
      <c r="K297" s="15" t="str" cm="1">
        <f t="array" ref="K297">_xlfn.IFS(F297&lt;400,'Dati di Supporto'!$P$2,AND(F297&gt;=400,F297&lt;800),'Dati di Supporto'!$P$3,AND(Vendite!F297&gt;=800,Vendite!F297&lt;1200),'Dati di Supporto'!$P$4,IF(Vendite!F297&gt;=1200,Vendite!F297&lt;1800),'Dati di Supporto'!$P$5,Vendite!F297&gt;=1800,'Dati di Supporto'!$P$6)</f>
        <v>Fascia 1 (inferiore a 400 €)</v>
      </c>
      <c r="L297" s="15" t="str">
        <f>VLOOKUP(G297,'Dati di Supporto'!$O$10:$P$14,2,0)</f>
        <v>Bonifico Bancario</v>
      </c>
    </row>
    <row r="298" spans="1:12" x14ac:dyDescent="0.25">
      <c r="A298" s="11">
        <v>297</v>
      </c>
      <c r="B298" s="6">
        <v>41703</v>
      </c>
      <c r="C298" s="1" t="s">
        <v>248</v>
      </c>
      <c r="D298" s="2" t="s">
        <v>105</v>
      </c>
      <c r="E298" s="2" t="s">
        <v>250</v>
      </c>
      <c r="F298" s="3">
        <v>94</v>
      </c>
      <c r="G298" s="15">
        <v>5</v>
      </c>
      <c r="H298" s="3" t="str">
        <f>VLOOKUP(D298,'Dati di Supporto'!$B$2:$D$104,3,0)</f>
        <v>PZ</v>
      </c>
      <c r="I298" s="15" t="str">
        <f>_xlfn.XLOOKUP(H298,'Dati di Supporto'!$D$2:$D$104,'Dati di Supporto'!$C$2:$C$104)</f>
        <v>Basilicata</v>
      </c>
      <c r="J298" s="15" t="str">
        <f>VLOOKUP(I298,'Dati di Supporto'!$G$2:$H$21,2,0)</f>
        <v>SUD</v>
      </c>
      <c r="K298" s="15" t="str" cm="1">
        <f t="array" ref="K298">_xlfn.IFS(F298&lt;400,'Dati di Supporto'!$P$2,AND(F298&gt;=400,F298&lt;800),'Dati di Supporto'!$P$3,AND(Vendite!F298&gt;=800,Vendite!F298&lt;1200),'Dati di Supporto'!$P$4,IF(Vendite!F298&gt;=1200,Vendite!F298&lt;1800),'Dati di Supporto'!$P$5,Vendite!F298&gt;=1800,'Dati di Supporto'!$P$6)</f>
        <v>Fascia 1 (inferiore a 400 €)</v>
      </c>
      <c r="L298" s="15" t="str">
        <f>VLOOKUP(G298,'Dati di Supporto'!$O$10:$P$14,2,0)</f>
        <v>Assegno Bancario</v>
      </c>
    </row>
    <row r="299" spans="1:12" x14ac:dyDescent="0.25">
      <c r="A299" s="11">
        <v>298</v>
      </c>
      <c r="B299" s="6">
        <v>41654</v>
      </c>
      <c r="C299" s="1" t="s">
        <v>2</v>
      </c>
      <c r="D299" s="2" t="s">
        <v>117</v>
      </c>
      <c r="E299" s="2" t="s">
        <v>11</v>
      </c>
      <c r="F299" s="3">
        <v>1206</v>
      </c>
      <c r="G299" s="15">
        <v>1</v>
      </c>
      <c r="H299" s="3" t="str">
        <f>VLOOKUP(D299,'Dati di Supporto'!$B$2:$D$104,3,0)</f>
        <v>SR</v>
      </c>
      <c r="I299" s="15" t="str">
        <f>_xlfn.XLOOKUP(H299,'Dati di Supporto'!$D$2:$D$104,'Dati di Supporto'!$C$2:$C$104)</f>
        <v>Sicilia</v>
      </c>
      <c r="J299" s="15" t="str">
        <f>VLOOKUP(I299,'Dati di Supporto'!$G$2:$H$21,2,0)</f>
        <v>ISOLE</v>
      </c>
      <c r="K299" s="15" t="str" cm="1">
        <f t="array" ref="K299">_xlfn.IFS(F299&lt;400,'Dati di Supporto'!$P$2,AND(F299&gt;=400,F299&lt;800),'Dati di Supporto'!$P$3,AND(Vendite!F299&gt;=800,Vendite!F299&lt;1200),'Dati di Supporto'!$P$4,IF(Vendite!F299&gt;=1200,Vendite!F299&lt;1800),'Dati di Supporto'!$P$5,Vendite!F299&gt;=1800,'Dati di Supporto'!$P$6)</f>
        <v>Fascia 4 (da 1200 €  a meno di 1500 €)</v>
      </c>
      <c r="L299" s="15" t="str">
        <f>VLOOKUP(G299,'Dati di Supporto'!$O$10:$P$14,2,0)</f>
        <v>Contanti</v>
      </c>
    </row>
    <row r="300" spans="1:12" x14ac:dyDescent="0.25">
      <c r="A300" s="11">
        <v>299</v>
      </c>
      <c r="B300" s="6">
        <v>41677</v>
      </c>
      <c r="C300" s="1" t="s">
        <v>248</v>
      </c>
      <c r="D300" s="2" t="s">
        <v>211</v>
      </c>
      <c r="E300" s="2" t="s">
        <v>250</v>
      </c>
      <c r="F300" s="3">
        <v>1266</v>
      </c>
      <c r="G300" s="15">
        <v>4</v>
      </c>
      <c r="H300" s="3" t="str">
        <f>VLOOKUP(D300,'Dati di Supporto'!$B$2:$D$104,3,0)</f>
        <v>RC</v>
      </c>
      <c r="I300" s="15" t="str">
        <f>_xlfn.XLOOKUP(H300,'Dati di Supporto'!$D$2:$D$104,'Dati di Supporto'!$C$2:$C$104)</f>
        <v>Calabria</v>
      </c>
      <c r="J300" s="15" t="str">
        <f>VLOOKUP(I300,'Dati di Supporto'!$G$2:$H$21,2,0)</f>
        <v>SUD</v>
      </c>
      <c r="K300" s="15" t="str" cm="1">
        <f t="array" ref="K300">_xlfn.IFS(F300&lt;400,'Dati di Supporto'!$P$2,AND(F300&gt;=400,F300&lt;800),'Dati di Supporto'!$P$3,AND(Vendite!F300&gt;=800,Vendite!F300&lt;1200),'Dati di Supporto'!$P$4,IF(Vendite!F300&gt;=1200,Vendite!F300&lt;1800),'Dati di Supporto'!$P$5,Vendite!F300&gt;=1800,'Dati di Supporto'!$P$6)</f>
        <v>Fascia 4 (da 1200 €  a meno di 1500 €)</v>
      </c>
      <c r="L300" s="15" t="str">
        <f>VLOOKUP(G300,'Dati di Supporto'!$O$10:$P$14,2,0)</f>
        <v>Bollettino postale</v>
      </c>
    </row>
    <row r="301" spans="1:12" x14ac:dyDescent="0.25">
      <c r="A301" s="11">
        <v>300</v>
      </c>
      <c r="B301" s="6">
        <v>41708</v>
      </c>
      <c r="C301" s="1" t="s">
        <v>3</v>
      </c>
      <c r="D301" s="2" t="s">
        <v>125</v>
      </c>
      <c r="E301" s="2" t="s">
        <v>251</v>
      </c>
      <c r="F301" s="3">
        <v>707</v>
      </c>
      <c r="G301" s="15">
        <v>5</v>
      </c>
      <c r="H301" s="3" t="str">
        <f>VLOOKUP(D301,'Dati di Supporto'!$B$2:$D$104,3,0)</f>
        <v>TV</v>
      </c>
      <c r="I301" s="15" t="str">
        <f>_xlfn.XLOOKUP(H301,'Dati di Supporto'!$D$2:$D$104,'Dati di Supporto'!$C$2:$C$104)</f>
        <v>Veneto</v>
      </c>
      <c r="J301" s="15" t="str">
        <f>VLOOKUP(I301,'Dati di Supporto'!$G$2:$H$21,2,0)</f>
        <v>NORD</v>
      </c>
      <c r="K301" s="15" t="str" cm="1">
        <f t="array" ref="K301">_xlfn.IFS(F301&lt;400,'Dati di Supporto'!$P$2,AND(F301&gt;=400,F301&lt;800),'Dati di Supporto'!$P$3,AND(Vendite!F301&gt;=800,Vendite!F301&lt;1200),'Dati di Supporto'!$P$4,IF(Vendite!F301&gt;=1200,Vendite!F301&lt;1800),'Dati di Supporto'!$P$5,Vendite!F301&gt;=1800,'Dati di Supporto'!$P$6)</f>
        <v>Fascia 2 (da 400 €  a meno di 800 €)</v>
      </c>
      <c r="L301" s="15" t="str">
        <f>VLOOKUP(G301,'Dati di Supporto'!$O$10:$P$14,2,0)</f>
        <v>Assegno Bancario</v>
      </c>
    </row>
    <row r="302" spans="1:12" x14ac:dyDescent="0.25">
      <c r="A302" s="11">
        <v>301</v>
      </c>
      <c r="B302" s="6">
        <v>41815</v>
      </c>
      <c r="C302" s="1" t="s">
        <v>8</v>
      </c>
      <c r="D302" s="2" t="s">
        <v>118</v>
      </c>
      <c r="E302" s="2" t="s">
        <v>252</v>
      </c>
      <c r="F302" s="3">
        <v>42</v>
      </c>
      <c r="G302" s="15">
        <v>2</v>
      </c>
      <c r="H302" s="3" t="str">
        <f>VLOOKUP(D302,'Dati di Supporto'!$B$2:$D$104,3,0)</f>
        <v>SO</v>
      </c>
      <c r="I302" s="15" t="str">
        <f>_xlfn.XLOOKUP(H302,'Dati di Supporto'!$D$2:$D$104,'Dati di Supporto'!$C$2:$C$104)</f>
        <v>Lombardia</v>
      </c>
      <c r="J302" s="15" t="str">
        <f>VLOOKUP(I302,'Dati di Supporto'!$G$2:$H$21,2,0)</f>
        <v>NORD</v>
      </c>
      <c r="K302" s="15" t="str" cm="1">
        <f t="array" ref="K302">_xlfn.IFS(F302&lt;400,'Dati di Supporto'!$P$2,AND(F302&gt;=400,F302&lt;800),'Dati di Supporto'!$P$3,AND(Vendite!F302&gt;=800,Vendite!F302&lt;1200),'Dati di Supporto'!$P$4,IF(Vendite!F302&gt;=1200,Vendite!F302&lt;1800),'Dati di Supporto'!$P$5,Vendite!F302&gt;=1800,'Dati di Supporto'!$P$6)</f>
        <v>Fascia 1 (inferiore a 400 €)</v>
      </c>
      <c r="L302" s="15" t="str">
        <f>VLOOKUP(G302,'Dati di Supporto'!$O$10:$P$14,2,0)</f>
        <v>Bonifico Bancario</v>
      </c>
    </row>
    <row r="303" spans="1:12" x14ac:dyDescent="0.25">
      <c r="A303" s="11">
        <v>302</v>
      </c>
      <c r="B303" s="6">
        <v>41675</v>
      </c>
      <c r="C303" s="1" t="s">
        <v>3</v>
      </c>
      <c r="D303" s="2" t="s">
        <v>130</v>
      </c>
      <c r="E303" s="2" t="s">
        <v>252</v>
      </c>
      <c r="F303" s="3">
        <v>1560</v>
      </c>
      <c r="G303" s="15">
        <v>5</v>
      </c>
      <c r="H303" s="3" t="str">
        <f>VLOOKUP(D303,'Dati di Supporto'!$B$2:$D$104,3,0)</f>
        <v>VB</v>
      </c>
      <c r="I303" s="15" t="str">
        <f>_xlfn.XLOOKUP(H303,'Dati di Supporto'!$D$2:$D$104,'Dati di Supporto'!$C$2:$C$104)</f>
        <v>Piemonte</v>
      </c>
      <c r="J303" s="15" t="str">
        <f>VLOOKUP(I303,'Dati di Supporto'!$G$2:$H$21,2,0)</f>
        <v>NORD</v>
      </c>
      <c r="K303" s="15" t="str" cm="1">
        <f t="array" ref="K303">_xlfn.IFS(F303&lt;400,'Dati di Supporto'!$P$2,AND(F303&gt;=400,F303&lt;800),'Dati di Supporto'!$P$3,AND(Vendite!F303&gt;=800,Vendite!F303&lt;1200),'Dati di Supporto'!$P$4,IF(Vendite!F303&gt;=1200,Vendite!F303&lt;1800),'Dati di Supporto'!$P$5,Vendite!F303&gt;=1800,'Dati di Supporto'!$P$6)</f>
        <v>Fascia 4 (da 1200 €  a meno di 1500 €)</v>
      </c>
      <c r="L303" s="15" t="str">
        <f>VLOOKUP(G303,'Dati di Supporto'!$O$10:$P$14,2,0)</f>
        <v>Assegno Bancario</v>
      </c>
    </row>
    <row r="304" spans="1:12" x14ac:dyDescent="0.25">
      <c r="A304" s="11">
        <v>303</v>
      </c>
      <c r="B304" s="6">
        <v>41764</v>
      </c>
      <c r="C304" s="1" t="s">
        <v>2</v>
      </c>
      <c r="D304" s="2" t="s">
        <v>111</v>
      </c>
      <c r="E304" s="2" t="s">
        <v>251</v>
      </c>
      <c r="F304" s="3">
        <v>1996</v>
      </c>
      <c r="G304" s="15">
        <v>2</v>
      </c>
      <c r="H304" s="3" t="str">
        <f>VLOOKUP(D304,'Dati di Supporto'!$B$2:$D$104,3,0)</f>
        <v>RM</v>
      </c>
      <c r="I304" s="15" t="str">
        <f>_xlfn.XLOOKUP(H304,'Dati di Supporto'!$D$2:$D$104,'Dati di Supporto'!$C$2:$C$104)</f>
        <v>Lazio</v>
      </c>
      <c r="J304" s="15" t="str">
        <f>VLOOKUP(I304,'Dati di Supporto'!$G$2:$H$21,2,0)</f>
        <v>CENTRO</v>
      </c>
      <c r="K304" s="15" t="str" cm="1">
        <f t="array" ref="K304">_xlfn.IFS(F304&lt;400,'Dati di Supporto'!$P$2,AND(F304&gt;=400,F304&lt;800),'Dati di Supporto'!$P$3,AND(Vendite!F304&gt;=800,Vendite!F304&lt;1200),'Dati di Supporto'!$P$4,IF(Vendite!F304&gt;=1200,Vendite!F304&lt;1800),'Dati di Supporto'!$P$5,Vendite!F304&gt;=1800,'Dati di Supporto'!$P$6)</f>
        <v>Fascia 5 (da 1500 € e oltre)</v>
      </c>
      <c r="L304" s="15" t="str">
        <f>VLOOKUP(G304,'Dati di Supporto'!$O$10:$P$14,2,0)</f>
        <v>Bonifico Bancario</v>
      </c>
    </row>
    <row r="305" spans="1:12" x14ac:dyDescent="0.25">
      <c r="A305" s="11">
        <v>304</v>
      </c>
      <c r="B305" s="6">
        <v>41690</v>
      </c>
      <c r="C305" s="1" t="s">
        <v>1</v>
      </c>
      <c r="D305" s="2" t="s">
        <v>102</v>
      </c>
      <c r="E305" s="2" t="s">
        <v>10</v>
      </c>
      <c r="F305" s="3">
        <v>884</v>
      </c>
      <c r="G305" s="15">
        <v>4</v>
      </c>
      <c r="H305" s="3" t="str">
        <f>VLOOKUP(D305,'Dati di Supporto'!$B$2:$D$104,3,0)</f>
        <v>PI</v>
      </c>
      <c r="I305" s="15" t="str">
        <f>_xlfn.XLOOKUP(H305,'Dati di Supporto'!$D$2:$D$104,'Dati di Supporto'!$C$2:$C$104)</f>
        <v>Toscana</v>
      </c>
      <c r="J305" s="15" t="str">
        <f>VLOOKUP(I305,'Dati di Supporto'!$G$2:$H$21,2,0)</f>
        <v>CENTRO</v>
      </c>
      <c r="K305" s="15" t="str" cm="1">
        <f t="array" ref="K305">_xlfn.IFS(F305&lt;400,'Dati di Supporto'!$P$2,AND(F305&gt;=400,F305&lt;800),'Dati di Supporto'!$P$3,AND(Vendite!F305&gt;=800,Vendite!F305&lt;1200),'Dati di Supporto'!$P$4,IF(Vendite!F305&gt;=1200,Vendite!F305&lt;1800),'Dati di Supporto'!$P$5,Vendite!F305&gt;=1800,'Dati di Supporto'!$P$6)</f>
        <v>Fascia 3 (da 800 €  a meno di 1200 €)</v>
      </c>
      <c r="L305" s="15" t="str">
        <f>VLOOKUP(G305,'Dati di Supporto'!$O$10:$P$14,2,0)</f>
        <v>Bollettino postale</v>
      </c>
    </row>
    <row r="306" spans="1:12" x14ac:dyDescent="0.25">
      <c r="A306" s="11">
        <v>305</v>
      </c>
      <c r="B306" s="6">
        <v>41784</v>
      </c>
      <c r="C306" s="1" t="s">
        <v>1</v>
      </c>
      <c r="D306" s="2" t="s">
        <v>114</v>
      </c>
      <c r="E306" s="2" t="s">
        <v>252</v>
      </c>
      <c r="F306" s="3">
        <v>534</v>
      </c>
      <c r="G306" s="15">
        <v>4</v>
      </c>
      <c r="H306" s="3" t="str">
        <f>VLOOKUP(D306,'Dati di Supporto'!$B$2:$D$104,3,0)</f>
        <v>SS</v>
      </c>
      <c r="I306" s="15" t="str">
        <f>_xlfn.XLOOKUP(H306,'Dati di Supporto'!$D$2:$D$104,'Dati di Supporto'!$C$2:$C$104)</f>
        <v>Sardegna</v>
      </c>
      <c r="J306" s="15" t="str">
        <f>VLOOKUP(I306,'Dati di Supporto'!$G$2:$H$21,2,0)</f>
        <v>ISOLE</v>
      </c>
      <c r="K306" s="15" t="str" cm="1">
        <f t="array" ref="K306">_xlfn.IFS(F306&lt;400,'Dati di Supporto'!$P$2,AND(F306&gt;=400,F306&lt;800),'Dati di Supporto'!$P$3,AND(Vendite!F306&gt;=800,Vendite!F306&lt;1200),'Dati di Supporto'!$P$4,IF(Vendite!F306&gt;=1200,Vendite!F306&lt;1800),'Dati di Supporto'!$P$5,Vendite!F306&gt;=1800,'Dati di Supporto'!$P$6)</f>
        <v>Fascia 2 (da 400 €  a meno di 800 €)</v>
      </c>
      <c r="L306" s="15" t="str">
        <f>VLOOKUP(G306,'Dati di Supporto'!$O$10:$P$14,2,0)</f>
        <v>Bollettino postale</v>
      </c>
    </row>
    <row r="307" spans="1:12" x14ac:dyDescent="0.25">
      <c r="A307" s="11">
        <v>306</v>
      </c>
      <c r="B307" s="6">
        <v>41740</v>
      </c>
      <c r="C307" s="1" t="s">
        <v>3</v>
      </c>
      <c r="D307" s="2" t="s">
        <v>107</v>
      </c>
      <c r="E307" s="2" t="s">
        <v>250</v>
      </c>
      <c r="F307" s="3">
        <v>1370</v>
      </c>
      <c r="G307" s="15">
        <v>2</v>
      </c>
      <c r="H307" s="3" t="str">
        <f>VLOOKUP(D307,'Dati di Supporto'!$B$2:$D$104,3,0)</f>
        <v>RG</v>
      </c>
      <c r="I307" s="15" t="str">
        <f>_xlfn.XLOOKUP(H307,'Dati di Supporto'!$D$2:$D$104,'Dati di Supporto'!$C$2:$C$104)</f>
        <v>Sicilia</v>
      </c>
      <c r="J307" s="15" t="str">
        <f>VLOOKUP(I307,'Dati di Supporto'!$G$2:$H$21,2,0)</f>
        <v>ISOLE</v>
      </c>
      <c r="K307" s="15" t="str" cm="1">
        <f t="array" ref="K307">_xlfn.IFS(F307&lt;400,'Dati di Supporto'!$P$2,AND(F307&gt;=400,F307&lt;800),'Dati di Supporto'!$P$3,AND(Vendite!F307&gt;=800,Vendite!F307&lt;1200),'Dati di Supporto'!$P$4,IF(Vendite!F307&gt;=1200,Vendite!F307&lt;1800),'Dati di Supporto'!$P$5,Vendite!F307&gt;=1800,'Dati di Supporto'!$P$6)</f>
        <v>Fascia 4 (da 1200 €  a meno di 1500 €)</v>
      </c>
      <c r="L307" s="15" t="str">
        <f>VLOOKUP(G307,'Dati di Supporto'!$O$10:$P$14,2,0)</f>
        <v>Bonifico Bancario</v>
      </c>
    </row>
    <row r="308" spans="1:12" x14ac:dyDescent="0.25">
      <c r="A308" s="11">
        <v>307</v>
      </c>
      <c r="B308" s="6">
        <v>41671</v>
      </c>
      <c r="C308" s="1" t="s">
        <v>3</v>
      </c>
      <c r="D308" s="2" t="s">
        <v>110</v>
      </c>
      <c r="E308" s="2" t="s">
        <v>252</v>
      </c>
      <c r="F308" s="3">
        <v>331</v>
      </c>
      <c r="G308" s="15">
        <v>4</v>
      </c>
      <c r="H308" s="3" t="str">
        <f>VLOOKUP(D308,'Dati di Supporto'!$B$2:$D$104,3,0)</f>
        <v>RN</v>
      </c>
      <c r="I308" s="15" t="str">
        <f>_xlfn.XLOOKUP(H308,'Dati di Supporto'!$D$2:$D$104,'Dati di Supporto'!$C$2:$C$104)</f>
        <v>Emilia-Romagna</v>
      </c>
      <c r="J308" s="15" t="str">
        <f>VLOOKUP(I308,'Dati di Supporto'!$G$2:$H$21,2,0)</f>
        <v>NORD</v>
      </c>
      <c r="K308" s="15" t="str" cm="1">
        <f t="array" ref="K308">_xlfn.IFS(F308&lt;400,'Dati di Supporto'!$P$2,AND(F308&gt;=400,F308&lt;800),'Dati di Supporto'!$P$3,AND(Vendite!F308&gt;=800,Vendite!F308&lt;1200),'Dati di Supporto'!$P$4,IF(Vendite!F308&gt;=1200,Vendite!F308&lt;1800),'Dati di Supporto'!$P$5,Vendite!F308&gt;=1800,'Dati di Supporto'!$P$6)</f>
        <v>Fascia 1 (inferiore a 400 €)</v>
      </c>
      <c r="L308" s="15" t="str">
        <f>VLOOKUP(G308,'Dati di Supporto'!$O$10:$P$14,2,0)</f>
        <v>Bollettino postale</v>
      </c>
    </row>
    <row r="309" spans="1:12" x14ac:dyDescent="0.25">
      <c r="A309" s="11">
        <v>308</v>
      </c>
      <c r="B309" s="6">
        <v>41722</v>
      </c>
      <c r="C309" s="1" t="s">
        <v>3</v>
      </c>
      <c r="D309" s="2" t="s">
        <v>130</v>
      </c>
      <c r="E309" s="2" t="s">
        <v>251</v>
      </c>
      <c r="F309" s="3">
        <v>878</v>
      </c>
      <c r="G309" s="15">
        <v>1</v>
      </c>
      <c r="H309" s="3" t="str">
        <f>VLOOKUP(D309,'Dati di Supporto'!$B$2:$D$104,3,0)</f>
        <v>VB</v>
      </c>
      <c r="I309" s="15" t="str">
        <f>_xlfn.XLOOKUP(H309,'Dati di Supporto'!$D$2:$D$104,'Dati di Supporto'!$C$2:$C$104)</f>
        <v>Piemonte</v>
      </c>
      <c r="J309" s="15" t="str">
        <f>VLOOKUP(I309,'Dati di Supporto'!$G$2:$H$21,2,0)</f>
        <v>NORD</v>
      </c>
      <c r="K309" s="15" t="str" cm="1">
        <f t="array" ref="K309">_xlfn.IFS(F309&lt;400,'Dati di Supporto'!$P$2,AND(F309&gt;=400,F309&lt;800),'Dati di Supporto'!$P$3,AND(Vendite!F309&gt;=800,Vendite!F309&lt;1200),'Dati di Supporto'!$P$4,IF(Vendite!F309&gt;=1200,Vendite!F309&lt;1800),'Dati di Supporto'!$P$5,Vendite!F309&gt;=1800,'Dati di Supporto'!$P$6)</f>
        <v>Fascia 3 (da 800 €  a meno di 1200 €)</v>
      </c>
      <c r="L309" s="15" t="str">
        <f>VLOOKUP(G309,'Dati di Supporto'!$O$10:$P$14,2,0)</f>
        <v>Contanti</v>
      </c>
    </row>
    <row r="310" spans="1:12" x14ac:dyDescent="0.25">
      <c r="A310" s="11">
        <v>309</v>
      </c>
      <c r="B310" s="6">
        <v>41666</v>
      </c>
      <c r="C310" s="1" t="s">
        <v>1</v>
      </c>
      <c r="D310" s="2" t="s">
        <v>130</v>
      </c>
      <c r="E310" s="2" t="s">
        <v>252</v>
      </c>
      <c r="F310" s="3">
        <v>1320</v>
      </c>
      <c r="G310" s="15">
        <v>2</v>
      </c>
      <c r="H310" s="3" t="str">
        <f>VLOOKUP(D310,'Dati di Supporto'!$B$2:$D$104,3,0)</f>
        <v>VB</v>
      </c>
      <c r="I310" s="15" t="str">
        <f>_xlfn.XLOOKUP(H310,'Dati di Supporto'!$D$2:$D$104,'Dati di Supporto'!$C$2:$C$104)</f>
        <v>Piemonte</v>
      </c>
      <c r="J310" s="15" t="str">
        <f>VLOOKUP(I310,'Dati di Supporto'!$G$2:$H$21,2,0)</f>
        <v>NORD</v>
      </c>
      <c r="K310" s="15" t="str" cm="1">
        <f t="array" ref="K310">_xlfn.IFS(F310&lt;400,'Dati di Supporto'!$P$2,AND(F310&gt;=400,F310&lt;800),'Dati di Supporto'!$P$3,AND(Vendite!F310&gt;=800,Vendite!F310&lt;1200),'Dati di Supporto'!$P$4,IF(Vendite!F310&gt;=1200,Vendite!F310&lt;1800),'Dati di Supporto'!$P$5,Vendite!F310&gt;=1800,'Dati di Supporto'!$P$6)</f>
        <v>Fascia 4 (da 1200 €  a meno di 1500 €)</v>
      </c>
      <c r="L310" s="15" t="str">
        <f>VLOOKUP(G310,'Dati di Supporto'!$O$10:$P$14,2,0)</f>
        <v>Bonifico Bancario</v>
      </c>
    </row>
    <row r="311" spans="1:12" x14ac:dyDescent="0.25">
      <c r="A311" s="11">
        <v>310</v>
      </c>
      <c r="B311" s="6">
        <v>41787</v>
      </c>
      <c r="C311" s="1" t="s">
        <v>247</v>
      </c>
      <c r="D311" s="2" t="s">
        <v>211</v>
      </c>
      <c r="E311" s="2" t="s">
        <v>11</v>
      </c>
      <c r="F311" s="3">
        <v>1889</v>
      </c>
      <c r="G311" s="15">
        <v>5</v>
      </c>
      <c r="H311" s="3" t="str">
        <f>VLOOKUP(D311,'Dati di Supporto'!$B$2:$D$104,3,0)</f>
        <v>RC</v>
      </c>
      <c r="I311" s="15" t="str">
        <f>_xlfn.XLOOKUP(H311,'Dati di Supporto'!$D$2:$D$104,'Dati di Supporto'!$C$2:$C$104)</f>
        <v>Calabria</v>
      </c>
      <c r="J311" s="15" t="str">
        <f>VLOOKUP(I311,'Dati di Supporto'!$G$2:$H$21,2,0)</f>
        <v>SUD</v>
      </c>
      <c r="K311" s="15" t="str" cm="1">
        <f t="array" ref="K311">_xlfn.IFS(F311&lt;400,'Dati di Supporto'!$P$2,AND(F311&gt;=400,F311&lt;800),'Dati di Supporto'!$P$3,AND(Vendite!F311&gt;=800,Vendite!F311&lt;1200),'Dati di Supporto'!$P$4,IF(Vendite!F311&gt;=1200,Vendite!F311&lt;1800),'Dati di Supporto'!$P$5,Vendite!F311&gt;=1800,'Dati di Supporto'!$P$6)</f>
        <v>Fascia 5 (da 1500 € e oltre)</v>
      </c>
      <c r="L311" s="15" t="str">
        <f>VLOOKUP(G311,'Dati di Supporto'!$O$10:$P$14,2,0)</f>
        <v>Assegno Bancario</v>
      </c>
    </row>
    <row r="312" spans="1:12" x14ac:dyDescent="0.25">
      <c r="A312" s="11">
        <v>311</v>
      </c>
      <c r="B312" s="6">
        <v>41697</v>
      </c>
      <c r="C312" s="1" t="s">
        <v>2</v>
      </c>
      <c r="D312" s="2" t="s">
        <v>112</v>
      </c>
      <c r="E312" s="2" t="s">
        <v>250</v>
      </c>
      <c r="F312" s="3">
        <v>1330</v>
      </c>
      <c r="G312" s="15">
        <v>5</v>
      </c>
      <c r="H312" s="3" t="str">
        <f>VLOOKUP(D312,'Dati di Supporto'!$B$2:$D$104,3,0)</f>
        <v>RO</v>
      </c>
      <c r="I312" s="15" t="str">
        <f>_xlfn.XLOOKUP(H312,'Dati di Supporto'!$D$2:$D$104,'Dati di Supporto'!$C$2:$C$104)</f>
        <v>Veneto</v>
      </c>
      <c r="J312" s="15" t="str">
        <f>VLOOKUP(I312,'Dati di Supporto'!$G$2:$H$21,2,0)</f>
        <v>NORD</v>
      </c>
      <c r="K312" s="15" t="str" cm="1">
        <f t="array" ref="K312">_xlfn.IFS(F312&lt;400,'Dati di Supporto'!$P$2,AND(F312&gt;=400,F312&lt;800),'Dati di Supporto'!$P$3,AND(Vendite!F312&gt;=800,Vendite!F312&lt;1200),'Dati di Supporto'!$P$4,IF(Vendite!F312&gt;=1200,Vendite!F312&lt;1800),'Dati di Supporto'!$P$5,Vendite!F312&gt;=1800,'Dati di Supporto'!$P$6)</f>
        <v>Fascia 4 (da 1200 €  a meno di 1500 €)</v>
      </c>
      <c r="L312" s="15" t="str">
        <f>VLOOKUP(G312,'Dati di Supporto'!$O$10:$P$14,2,0)</f>
        <v>Assegno Bancario</v>
      </c>
    </row>
    <row r="313" spans="1:12" x14ac:dyDescent="0.25">
      <c r="A313" s="11">
        <v>312</v>
      </c>
      <c r="B313" s="6">
        <v>41678</v>
      </c>
      <c r="C313" s="1" t="s">
        <v>2</v>
      </c>
      <c r="D313" s="2" t="s">
        <v>211</v>
      </c>
      <c r="E313" s="2" t="s">
        <v>10</v>
      </c>
      <c r="F313" s="3">
        <v>1515</v>
      </c>
      <c r="G313" s="15">
        <v>3</v>
      </c>
      <c r="H313" s="3" t="str">
        <f>VLOOKUP(D313,'Dati di Supporto'!$B$2:$D$104,3,0)</f>
        <v>RC</v>
      </c>
      <c r="I313" s="15" t="str">
        <f>_xlfn.XLOOKUP(H313,'Dati di Supporto'!$D$2:$D$104,'Dati di Supporto'!$C$2:$C$104)</f>
        <v>Calabria</v>
      </c>
      <c r="J313" s="15" t="str">
        <f>VLOOKUP(I313,'Dati di Supporto'!$G$2:$H$21,2,0)</f>
        <v>SUD</v>
      </c>
      <c r="K313" s="15" t="str" cm="1">
        <f t="array" ref="K313">_xlfn.IFS(F313&lt;400,'Dati di Supporto'!$P$2,AND(F313&gt;=400,F313&lt;800),'Dati di Supporto'!$P$3,AND(Vendite!F313&gt;=800,Vendite!F313&lt;1200),'Dati di Supporto'!$P$4,IF(Vendite!F313&gt;=1200,Vendite!F313&lt;1800),'Dati di Supporto'!$P$5,Vendite!F313&gt;=1800,'Dati di Supporto'!$P$6)</f>
        <v>Fascia 4 (da 1200 €  a meno di 1500 €)</v>
      </c>
      <c r="L313" s="15" t="str">
        <f>VLOOKUP(G313,'Dati di Supporto'!$O$10:$P$14,2,0)</f>
        <v>Carta di credito</v>
      </c>
    </row>
    <row r="314" spans="1:12" x14ac:dyDescent="0.25">
      <c r="A314" s="11">
        <v>313</v>
      </c>
      <c r="B314" s="6">
        <v>41765</v>
      </c>
      <c r="C314" s="1" t="s">
        <v>1</v>
      </c>
      <c r="D314" s="2" t="s">
        <v>121</v>
      </c>
      <c r="E314" s="2" t="s">
        <v>251</v>
      </c>
      <c r="F314" s="3">
        <v>363</v>
      </c>
      <c r="G314" s="15">
        <v>4</v>
      </c>
      <c r="H314" s="3" t="str">
        <f>VLOOKUP(D314,'Dati di Supporto'!$B$2:$D$104,3,0)</f>
        <v>TR</v>
      </c>
      <c r="I314" s="15" t="str">
        <f>_xlfn.XLOOKUP(H314,'Dati di Supporto'!$D$2:$D$104,'Dati di Supporto'!$C$2:$C$104)</f>
        <v>Umbria</v>
      </c>
      <c r="J314" s="15" t="str">
        <f>VLOOKUP(I314,'Dati di Supporto'!$G$2:$H$21,2,0)</f>
        <v>CENTRO</v>
      </c>
      <c r="K314" s="15" t="str" cm="1">
        <f t="array" ref="K314">_xlfn.IFS(F314&lt;400,'Dati di Supporto'!$P$2,AND(F314&gt;=400,F314&lt;800),'Dati di Supporto'!$P$3,AND(Vendite!F314&gt;=800,Vendite!F314&lt;1200),'Dati di Supporto'!$P$4,IF(Vendite!F314&gt;=1200,Vendite!F314&lt;1800),'Dati di Supporto'!$P$5,Vendite!F314&gt;=1800,'Dati di Supporto'!$P$6)</f>
        <v>Fascia 1 (inferiore a 400 €)</v>
      </c>
      <c r="L314" s="15" t="str">
        <f>VLOOKUP(G314,'Dati di Supporto'!$O$10:$P$14,2,0)</f>
        <v>Bollettino postale</v>
      </c>
    </row>
    <row r="315" spans="1:12" x14ac:dyDescent="0.25">
      <c r="A315" s="11">
        <v>314</v>
      </c>
      <c r="B315" s="6">
        <v>41782</v>
      </c>
      <c r="C315" s="1" t="s">
        <v>247</v>
      </c>
      <c r="D315" s="2" t="s">
        <v>126</v>
      </c>
      <c r="E315" s="2" t="s">
        <v>251</v>
      </c>
      <c r="F315" s="3">
        <v>1616</v>
      </c>
      <c r="G315" s="15">
        <v>2</v>
      </c>
      <c r="H315" s="3" t="str">
        <f>VLOOKUP(D315,'Dati di Supporto'!$B$2:$D$104,3,0)</f>
        <v>TS</v>
      </c>
      <c r="I315" s="15" t="str">
        <f>_xlfn.XLOOKUP(H315,'Dati di Supporto'!$D$2:$D$104,'Dati di Supporto'!$C$2:$C$104)</f>
        <v>Friuli-Venezia Giulia</v>
      </c>
      <c r="J315" s="15" t="str">
        <f>VLOOKUP(I315,'Dati di Supporto'!$G$2:$H$21,2,0)</f>
        <v>NORD</v>
      </c>
      <c r="K315" s="15" t="str" cm="1">
        <f t="array" ref="K315">_xlfn.IFS(F315&lt;400,'Dati di Supporto'!$P$2,AND(F315&gt;=400,F315&lt;800),'Dati di Supporto'!$P$3,AND(Vendite!F315&gt;=800,Vendite!F315&lt;1200),'Dati di Supporto'!$P$4,IF(Vendite!F315&gt;=1200,Vendite!F315&lt;1800),'Dati di Supporto'!$P$5,Vendite!F315&gt;=1800,'Dati di Supporto'!$P$6)</f>
        <v>Fascia 4 (da 1200 €  a meno di 1500 €)</v>
      </c>
      <c r="L315" s="15" t="str">
        <f>VLOOKUP(G315,'Dati di Supporto'!$O$10:$P$14,2,0)</f>
        <v>Bonifico Bancario</v>
      </c>
    </row>
    <row r="316" spans="1:12" x14ac:dyDescent="0.25">
      <c r="A316" s="11">
        <v>315</v>
      </c>
      <c r="B316" s="6">
        <v>41705</v>
      </c>
      <c r="C316" s="1" t="s">
        <v>248</v>
      </c>
      <c r="D316" s="2" t="s">
        <v>102</v>
      </c>
      <c r="E316" s="2" t="s">
        <v>251</v>
      </c>
      <c r="F316" s="3">
        <v>66</v>
      </c>
      <c r="G316" s="15">
        <v>3</v>
      </c>
      <c r="H316" s="3" t="str">
        <f>VLOOKUP(D316,'Dati di Supporto'!$B$2:$D$104,3,0)</f>
        <v>PI</v>
      </c>
      <c r="I316" s="15" t="str">
        <f>_xlfn.XLOOKUP(H316,'Dati di Supporto'!$D$2:$D$104,'Dati di Supporto'!$C$2:$C$104)</f>
        <v>Toscana</v>
      </c>
      <c r="J316" s="15" t="str">
        <f>VLOOKUP(I316,'Dati di Supporto'!$G$2:$H$21,2,0)</f>
        <v>CENTRO</v>
      </c>
      <c r="K316" s="15" t="str" cm="1">
        <f t="array" ref="K316">_xlfn.IFS(F316&lt;400,'Dati di Supporto'!$P$2,AND(F316&gt;=400,F316&lt;800),'Dati di Supporto'!$P$3,AND(Vendite!F316&gt;=800,Vendite!F316&lt;1200),'Dati di Supporto'!$P$4,IF(Vendite!F316&gt;=1200,Vendite!F316&lt;1800),'Dati di Supporto'!$P$5,Vendite!F316&gt;=1800,'Dati di Supporto'!$P$6)</f>
        <v>Fascia 1 (inferiore a 400 €)</v>
      </c>
      <c r="L316" s="15" t="str">
        <f>VLOOKUP(G316,'Dati di Supporto'!$O$10:$P$14,2,0)</f>
        <v>Carta di credito</v>
      </c>
    </row>
    <row r="317" spans="1:12" x14ac:dyDescent="0.25">
      <c r="A317" s="11">
        <v>316</v>
      </c>
      <c r="B317" s="6">
        <v>41659</v>
      </c>
      <c r="C317" s="1" t="s">
        <v>1</v>
      </c>
      <c r="D317" s="2" t="s">
        <v>105</v>
      </c>
      <c r="E317" s="2" t="s">
        <v>252</v>
      </c>
      <c r="F317" s="3">
        <v>1451</v>
      </c>
      <c r="G317" s="15">
        <v>2</v>
      </c>
      <c r="H317" s="3" t="str">
        <f>VLOOKUP(D317,'Dati di Supporto'!$B$2:$D$104,3,0)</f>
        <v>PZ</v>
      </c>
      <c r="I317" s="15" t="str">
        <f>_xlfn.XLOOKUP(H317,'Dati di Supporto'!$D$2:$D$104,'Dati di Supporto'!$C$2:$C$104)</f>
        <v>Basilicata</v>
      </c>
      <c r="J317" s="15" t="str">
        <f>VLOOKUP(I317,'Dati di Supporto'!$G$2:$H$21,2,0)</f>
        <v>SUD</v>
      </c>
      <c r="K317" s="15" t="str" cm="1">
        <f t="array" ref="K317">_xlfn.IFS(F317&lt;400,'Dati di Supporto'!$P$2,AND(F317&gt;=400,F317&lt;800),'Dati di Supporto'!$P$3,AND(Vendite!F317&gt;=800,Vendite!F317&lt;1200),'Dati di Supporto'!$P$4,IF(Vendite!F317&gt;=1200,Vendite!F317&lt;1800),'Dati di Supporto'!$P$5,Vendite!F317&gt;=1800,'Dati di Supporto'!$P$6)</f>
        <v>Fascia 4 (da 1200 €  a meno di 1500 €)</v>
      </c>
      <c r="L317" s="15" t="str">
        <f>VLOOKUP(G317,'Dati di Supporto'!$O$10:$P$14,2,0)</f>
        <v>Bonifico Bancario</v>
      </c>
    </row>
    <row r="318" spans="1:12" x14ac:dyDescent="0.25">
      <c r="A318" s="11">
        <v>317</v>
      </c>
      <c r="B318" s="6">
        <v>41804</v>
      </c>
      <c r="C318" s="1" t="s">
        <v>3</v>
      </c>
      <c r="D318" s="2" t="s">
        <v>117</v>
      </c>
      <c r="E318" s="2" t="s">
        <v>10</v>
      </c>
      <c r="F318" s="3">
        <v>922</v>
      </c>
      <c r="G318" s="15">
        <v>1</v>
      </c>
      <c r="H318" s="3" t="str">
        <f>VLOOKUP(D318,'Dati di Supporto'!$B$2:$D$104,3,0)</f>
        <v>SR</v>
      </c>
      <c r="I318" s="15" t="str">
        <f>_xlfn.XLOOKUP(H318,'Dati di Supporto'!$D$2:$D$104,'Dati di Supporto'!$C$2:$C$104)</f>
        <v>Sicilia</v>
      </c>
      <c r="J318" s="15" t="str">
        <f>VLOOKUP(I318,'Dati di Supporto'!$G$2:$H$21,2,0)</f>
        <v>ISOLE</v>
      </c>
      <c r="K318" s="15" t="str" cm="1">
        <f t="array" ref="K318">_xlfn.IFS(F318&lt;400,'Dati di Supporto'!$P$2,AND(F318&gt;=400,F318&lt;800),'Dati di Supporto'!$P$3,AND(Vendite!F318&gt;=800,Vendite!F318&lt;1200),'Dati di Supporto'!$P$4,IF(Vendite!F318&gt;=1200,Vendite!F318&lt;1800),'Dati di Supporto'!$P$5,Vendite!F318&gt;=1800,'Dati di Supporto'!$P$6)</f>
        <v>Fascia 3 (da 800 €  a meno di 1200 €)</v>
      </c>
      <c r="L318" s="15" t="str">
        <f>VLOOKUP(G318,'Dati di Supporto'!$O$10:$P$14,2,0)</f>
        <v>Contanti</v>
      </c>
    </row>
    <row r="319" spans="1:12" x14ac:dyDescent="0.25">
      <c r="A319" s="11">
        <v>318</v>
      </c>
      <c r="B319" s="6">
        <v>41747</v>
      </c>
      <c r="C319" s="1" t="s">
        <v>247</v>
      </c>
      <c r="D319" s="2" t="s">
        <v>98</v>
      </c>
      <c r="E319" s="2" t="s">
        <v>251</v>
      </c>
      <c r="F319" s="3">
        <v>777</v>
      </c>
      <c r="G319" s="15">
        <v>4</v>
      </c>
      <c r="H319" s="3" t="str">
        <f>VLOOKUP(D319,'Dati di Supporto'!$B$2:$D$104,3,0)</f>
        <v>PG</v>
      </c>
      <c r="I319" s="15" t="str">
        <f>_xlfn.XLOOKUP(H319,'Dati di Supporto'!$D$2:$D$104,'Dati di Supporto'!$C$2:$C$104)</f>
        <v>Umbria</v>
      </c>
      <c r="J319" s="15" t="str">
        <f>VLOOKUP(I319,'Dati di Supporto'!$G$2:$H$21,2,0)</f>
        <v>CENTRO</v>
      </c>
      <c r="K319" s="15" t="str" cm="1">
        <f t="array" ref="K319">_xlfn.IFS(F319&lt;400,'Dati di Supporto'!$P$2,AND(F319&gt;=400,F319&lt;800),'Dati di Supporto'!$P$3,AND(Vendite!F319&gt;=800,Vendite!F319&lt;1200),'Dati di Supporto'!$P$4,IF(Vendite!F319&gt;=1200,Vendite!F319&lt;1800),'Dati di Supporto'!$P$5,Vendite!F319&gt;=1800,'Dati di Supporto'!$P$6)</f>
        <v>Fascia 2 (da 400 €  a meno di 800 €)</v>
      </c>
      <c r="L319" s="15" t="str">
        <f>VLOOKUP(G319,'Dati di Supporto'!$O$10:$P$14,2,0)</f>
        <v>Bollettino postale</v>
      </c>
    </row>
    <row r="320" spans="1:12" x14ac:dyDescent="0.25">
      <c r="A320" s="11">
        <v>319</v>
      </c>
      <c r="B320" s="6">
        <v>41748</v>
      </c>
      <c r="C320" s="1" t="s">
        <v>247</v>
      </c>
      <c r="D320" s="2" t="s">
        <v>131</v>
      </c>
      <c r="E320" s="2" t="s">
        <v>252</v>
      </c>
      <c r="F320" s="3">
        <v>1553</v>
      </c>
      <c r="G320" s="15">
        <v>3</v>
      </c>
      <c r="H320" s="3" t="str">
        <f>VLOOKUP(D320,'Dati di Supporto'!$B$2:$D$104,3,0)</f>
        <v>VC</v>
      </c>
      <c r="I320" s="15" t="str">
        <f>_xlfn.XLOOKUP(H320,'Dati di Supporto'!$D$2:$D$104,'Dati di Supporto'!$C$2:$C$104)</f>
        <v>Piemonte</v>
      </c>
      <c r="J320" s="15" t="str">
        <f>VLOOKUP(I320,'Dati di Supporto'!$G$2:$H$21,2,0)</f>
        <v>NORD</v>
      </c>
      <c r="K320" s="15" t="str" cm="1">
        <f t="array" ref="K320">_xlfn.IFS(F320&lt;400,'Dati di Supporto'!$P$2,AND(F320&gt;=400,F320&lt;800),'Dati di Supporto'!$P$3,AND(Vendite!F320&gt;=800,Vendite!F320&lt;1200),'Dati di Supporto'!$P$4,IF(Vendite!F320&gt;=1200,Vendite!F320&lt;1800),'Dati di Supporto'!$P$5,Vendite!F320&gt;=1800,'Dati di Supporto'!$P$6)</f>
        <v>Fascia 4 (da 1200 €  a meno di 1500 €)</v>
      </c>
      <c r="L320" s="15" t="str">
        <f>VLOOKUP(G320,'Dati di Supporto'!$O$10:$P$14,2,0)</f>
        <v>Carta di credito</v>
      </c>
    </row>
    <row r="321" spans="1:12" x14ac:dyDescent="0.25">
      <c r="A321" s="11">
        <v>320</v>
      </c>
      <c r="B321" s="6">
        <v>41660</v>
      </c>
      <c r="C321" s="1" t="s">
        <v>247</v>
      </c>
      <c r="D321" s="2" t="s">
        <v>111</v>
      </c>
      <c r="E321" s="2" t="s">
        <v>11</v>
      </c>
      <c r="F321" s="3">
        <v>1602</v>
      </c>
      <c r="G321" s="15">
        <v>4</v>
      </c>
      <c r="H321" s="3" t="str">
        <f>VLOOKUP(D321,'Dati di Supporto'!$B$2:$D$104,3,0)</f>
        <v>RM</v>
      </c>
      <c r="I321" s="15" t="str">
        <f>_xlfn.XLOOKUP(H321,'Dati di Supporto'!$D$2:$D$104,'Dati di Supporto'!$C$2:$C$104)</f>
        <v>Lazio</v>
      </c>
      <c r="J321" s="15" t="str">
        <f>VLOOKUP(I321,'Dati di Supporto'!$G$2:$H$21,2,0)</f>
        <v>CENTRO</v>
      </c>
      <c r="K321" s="15" t="str" cm="1">
        <f t="array" ref="K321">_xlfn.IFS(F321&lt;400,'Dati di Supporto'!$P$2,AND(F321&gt;=400,F321&lt;800),'Dati di Supporto'!$P$3,AND(Vendite!F321&gt;=800,Vendite!F321&lt;1200),'Dati di Supporto'!$P$4,IF(Vendite!F321&gt;=1200,Vendite!F321&lt;1800),'Dati di Supporto'!$P$5,Vendite!F321&gt;=1800,'Dati di Supporto'!$P$6)</f>
        <v>Fascia 4 (da 1200 €  a meno di 1500 €)</v>
      </c>
      <c r="L321" s="15" t="str">
        <f>VLOOKUP(G321,'Dati di Supporto'!$O$10:$P$14,2,0)</f>
        <v>Bollettino postale</v>
      </c>
    </row>
    <row r="322" spans="1:12" x14ac:dyDescent="0.25">
      <c r="A322" s="11">
        <v>321</v>
      </c>
      <c r="B322" s="6">
        <v>41745</v>
      </c>
      <c r="C322" s="1" t="s">
        <v>8</v>
      </c>
      <c r="D322" s="2" t="s">
        <v>126</v>
      </c>
      <c r="E322" s="2" t="s">
        <v>251</v>
      </c>
      <c r="F322" s="3">
        <v>1223</v>
      </c>
      <c r="G322" s="15">
        <v>4</v>
      </c>
      <c r="H322" s="3" t="str">
        <f>VLOOKUP(D322,'Dati di Supporto'!$B$2:$D$104,3,0)</f>
        <v>TS</v>
      </c>
      <c r="I322" s="15" t="str">
        <f>_xlfn.XLOOKUP(H322,'Dati di Supporto'!$D$2:$D$104,'Dati di Supporto'!$C$2:$C$104)</f>
        <v>Friuli-Venezia Giulia</v>
      </c>
      <c r="J322" s="15" t="str">
        <f>VLOOKUP(I322,'Dati di Supporto'!$G$2:$H$21,2,0)</f>
        <v>NORD</v>
      </c>
      <c r="K322" s="15" t="str" cm="1">
        <f t="array" ref="K322">_xlfn.IFS(F322&lt;400,'Dati di Supporto'!$P$2,AND(F322&gt;=400,F322&lt;800),'Dati di Supporto'!$P$3,AND(Vendite!F322&gt;=800,Vendite!F322&lt;1200),'Dati di Supporto'!$P$4,IF(Vendite!F322&gt;=1200,Vendite!F322&lt;1800),'Dati di Supporto'!$P$5,Vendite!F322&gt;=1800,'Dati di Supporto'!$P$6)</f>
        <v>Fascia 4 (da 1200 €  a meno di 1500 €)</v>
      </c>
      <c r="L322" s="15" t="str">
        <f>VLOOKUP(G322,'Dati di Supporto'!$O$10:$P$14,2,0)</f>
        <v>Bollettino postale</v>
      </c>
    </row>
    <row r="323" spans="1:12" x14ac:dyDescent="0.25">
      <c r="A323" s="11">
        <v>322</v>
      </c>
      <c r="B323" s="6">
        <v>41799</v>
      </c>
      <c r="C323" s="1" t="s">
        <v>1</v>
      </c>
      <c r="D323" s="2" t="s">
        <v>115</v>
      </c>
      <c r="E323" s="2" t="s">
        <v>251</v>
      </c>
      <c r="F323" s="3">
        <v>1410</v>
      </c>
      <c r="G323" s="15">
        <v>1</v>
      </c>
      <c r="H323" s="3" t="str">
        <f>VLOOKUP(D323,'Dati di Supporto'!$B$2:$D$104,3,0)</f>
        <v>SV</v>
      </c>
      <c r="I323" s="15" t="str">
        <f>_xlfn.XLOOKUP(H323,'Dati di Supporto'!$D$2:$D$104,'Dati di Supporto'!$C$2:$C$104)</f>
        <v>Liguria</v>
      </c>
      <c r="J323" s="15" t="str">
        <f>VLOOKUP(I323,'Dati di Supporto'!$G$2:$H$21,2,0)</f>
        <v>NORD</v>
      </c>
      <c r="K323" s="15" t="str" cm="1">
        <f t="array" ref="K323">_xlfn.IFS(F323&lt;400,'Dati di Supporto'!$P$2,AND(F323&gt;=400,F323&lt;800),'Dati di Supporto'!$P$3,AND(Vendite!F323&gt;=800,Vendite!F323&lt;1200),'Dati di Supporto'!$P$4,IF(Vendite!F323&gt;=1200,Vendite!F323&lt;1800),'Dati di Supporto'!$P$5,Vendite!F323&gt;=1800,'Dati di Supporto'!$P$6)</f>
        <v>Fascia 4 (da 1200 €  a meno di 1500 €)</v>
      </c>
      <c r="L323" s="15" t="str">
        <f>VLOOKUP(G323,'Dati di Supporto'!$O$10:$P$14,2,0)</f>
        <v>Contanti</v>
      </c>
    </row>
    <row r="324" spans="1:12" x14ac:dyDescent="0.25">
      <c r="A324" s="11">
        <v>323</v>
      </c>
      <c r="B324" s="6">
        <v>41640</v>
      </c>
      <c r="C324" s="1" t="s">
        <v>1</v>
      </c>
      <c r="D324" s="2" t="s">
        <v>112</v>
      </c>
      <c r="E324" s="2" t="s">
        <v>10</v>
      </c>
      <c r="F324" s="3">
        <v>452</v>
      </c>
      <c r="G324" s="15">
        <v>4</v>
      </c>
      <c r="H324" s="3" t="str">
        <f>VLOOKUP(D324,'Dati di Supporto'!$B$2:$D$104,3,0)</f>
        <v>RO</v>
      </c>
      <c r="I324" s="15" t="str">
        <f>_xlfn.XLOOKUP(H324,'Dati di Supporto'!$D$2:$D$104,'Dati di Supporto'!$C$2:$C$104)</f>
        <v>Veneto</v>
      </c>
      <c r="J324" s="15" t="str">
        <f>VLOOKUP(I324,'Dati di Supporto'!$G$2:$H$21,2,0)</f>
        <v>NORD</v>
      </c>
      <c r="K324" s="15" t="str" cm="1">
        <f t="array" ref="K324">_xlfn.IFS(F324&lt;400,'Dati di Supporto'!$P$2,AND(F324&gt;=400,F324&lt;800),'Dati di Supporto'!$P$3,AND(Vendite!F324&gt;=800,Vendite!F324&lt;1200),'Dati di Supporto'!$P$4,IF(Vendite!F324&gt;=1200,Vendite!F324&lt;1800),'Dati di Supporto'!$P$5,Vendite!F324&gt;=1800,'Dati di Supporto'!$P$6)</f>
        <v>Fascia 2 (da 400 €  a meno di 800 €)</v>
      </c>
      <c r="L324" s="15" t="str">
        <f>VLOOKUP(G324,'Dati di Supporto'!$O$10:$P$14,2,0)</f>
        <v>Bollettino postale</v>
      </c>
    </row>
    <row r="325" spans="1:12" x14ac:dyDescent="0.25">
      <c r="A325" s="11">
        <v>324</v>
      </c>
      <c r="B325" s="6">
        <v>41658</v>
      </c>
      <c r="C325" s="1" t="s">
        <v>2</v>
      </c>
      <c r="D325" s="2" t="s">
        <v>100</v>
      </c>
      <c r="E325" s="2" t="s">
        <v>10</v>
      </c>
      <c r="F325" s="3">
        <v>242</v>
      </c>
      <c r="G325" s="15">
        <v>1</v>
      </c>
      <c r="H325" s="3" t="str">
        <f>VLOOKUP(D325,'Dati di Supporto'!$B$2:$D$104,3,0)</f>
        <v>PE</v>
      </c>
      <c r="I325" s="15" t="str">
        <f>_xlfn.XLOOKUP(H325,'Dati di Supporto'!$D$2:$D$104,'Dati di Supporto'!$C$2:$C$104)</f>
        <v>Abruzzo</v>
      </c>
      <c r="J325" s="15" t="str">
        <f>VLOOKUP(I325,'Dati di Supporto'!$G$2:$H$21,2,0)</f>
        <v>CENTRO</v>
      </c>
      <c r="K325" s="15" t="str" cm="1">
        <f t="array" ref="K325">_xlfn.IFS(F325&lt;400,'Dati di Supporto'!$P$2,AND(F325&gt;=400,F325&lt;800),'Dati di Supporto'!$P$3,AND(Vendite!F325&gt;=800,Vendite!F325&lt;1200),'Dati di Supporto'!$P$4,IF(Vendite!F325&gt;=1200,Vendite!F325&lt;1800),'Dati di Supporto'!$P$5,Vendite!F325&gt;=1800,'Dati di Supporto'!$P$6)</f>
        <v>Fascia 1 (inferiore a 400 €)</v>
      </c>
      <c r="L325" s="15" t="str">
        <f>VLOOKUP(G325,'Dati di Supporto'!$O$10:$P$14,2,0)</f>
        <v>Contanti</v>
      </c>
    </row>
    <row r="326" spans="1:12" x14ac:dyDescent="0.25">
      <c r="A326" s="11">
        <v>325</v>
      </c>
      <c r="B326" s="6">
        <v>41744</v>
      </c>
      <c r="C326" s="1" t="s">
        <v>8</v>
      </c>
      <c r="D326" s="2" t="s">
        <v>101</v>
      </c>
      <c r="E326" s="2" t="s">
        <v>11</v>
      </c>
      <c r="F326" s="3">
        <v>1568</v>
      </c>
      <c r="G326" s="15">
        <v>4</v>
      </c>
      <c r="H326" s="3" t="str">
        <f>VLOOKUP(D326,'Dati di Supporto'!$B$2:$D$104,3,0)</f>
        <v>PC</v>
      </c>
      <c r="I326" s="15" t="str">
        <f>_xlfn.XLOOKUP(H326,'Dati di Supporto'!$D$2:$D$104,'Dati di Supporto'!$C$2:$C$104)</f>
        <v>Emilia-Romagna</v>
      </c>
      <c r="J326" s="15" t="str">
        <f>VLOOKUP(I326,'Dati di Supporto'!$G$2:$H$21,2,0)</f>
        <v>NORD</v>
      </c>
      <c r="K326" s="15" t="str" cm="1">
        <f t="array" ref="K326">_xlfn.IFS(F326&lt;400,'Dati di Supporto'!$P$2,AND(F326&gt;=400,F326&lt;800),'Dati di Supporto'!$P$3,AND(Vendite!F326&gt;=800,Vendite!F326&lt;1200),'Dati di Supporto'!$P$4,IF(Vendite!F326&gt;=1200,Vendite!F326&lt;1800),'Dati di Supporto'!$P$5,Vendite!F326&gt;=1800,'Dati di Supporto'!$P$6)</f>
        <v>Fascia 4 (da 1200 €  a meno di 1500 €)</v>
      </c>
      <c r="L326" s="15" t="str">
        <f>VLOOKUP(G326,'Dati di Supporto'!$O$10:$P$14,2,0)</f>
        <v>Bollettino postale</v>
      </c>
    </row>
    <row r="327" spans="1:12" x14ac:dyDescent="0.25">
      <c r="A327" s="11">
        <v>326</v>
      </c>
      <c r="B327" s="6">
        <v>41706</v>
      </c>
      <c r="C327" s="1" t="s">
        <v>2</v>
      </c>
      <c r="D327" s="2" t="s">
        <v>135</v>
      </c>
      <c r="E327" s="2" t="s">
        <v>251</v>
      </c>
      <c r="F327" s="3">
        <v>207</v>
      </c>
      <c r="G327" s="15">
        <v>4</v>
      </c>
      <c r="H327" s="3" t="str">
        <f>VLOOKUP(D327,'Dati di Supporto'!$B$2:$D$104,3,0)</f>
        <v>VT</v>
      </c>
      <c r="I327" s="15" t="str">
        <f>_xlfn.XLOOKUP(H327,'Dati di Supporto'!$D$2:$D$104,'Dati di Supporto'!$C$2:$C$104)</f>
        <v>Lazio</v>
      </c>
      <c r="J327" s="15" t="str">
        <f>VLOOKUP(I327,'Dati di Supporto'!$G$2:$H$21,2,0)</f>
        <v>CENTRO</v>
      </c>
      <c r="K327" s="15" t="str" cm="1">
        <f t="array" ref="K327">_xlfn.IFS(F327&lt;400,'Dati di Supporto'!$P$2,AND(F327&gt;=400,F327&lt;800),'Dati di Supporto'!$P$3,AND(Vendite!F327&gt;=800,Vendite!F327&lt;1200),'Dati di Supporto'!$P$4,IF(Vendite!F327&gt;=1200,Vendite!F327&lt;1800),'Dati di Supporto'!$P$5,Vendite!F327&gt;=1800,'Dati di Supporto'!$P$6)</f>
        <v>Fascia 1 (inferiore a 400 €)</v>
      </c>
      <c r="L327" s="15" t="str">
        <f>VLOOKUP(G327,'Dati di Supporto'!$O$10:$P$14,2,0)</f>
        <v>Bollettino postale</v>
      </c>
    </row>
    <row r="328" spans="1:12" x14ac:dyDescent="0.25">
      <c r="A328" s="11">
        <v>327</v>
      </c>
      <c r="B328" s="6">
        <v>41749</v>
      </c>
      <c r="C328" s="1" t="s">
        <v>8</v>
      </c>
      <c r="D328" s="2" t="s">
        <v>109</v>
      </c>
      <c r="E328" s="2" t="s">
        <v>250</v>
      </c>
      <c r="F328" s="3">
        <v>1912</v>
      </c>
      <c r="G328" s="15">
        <v>2</v>
      </c>
      <c r="H328" s="3" t="str">
        <f>VLOOKUP(D328,'Dati di Supporto'!$B$2:$D$104,3,0)</f>
        <v>RI</v>
      </c>
      <c r="I328" s="15" t="str">
        <f>_xlfn.XLOOKUP(H328,'Dati di Supporto'!$D$2:$D$104,'Dati di Supporto'!$C$2:$C$104)</f>
        <v>Lazio</v>
      </c>
      <c r="J328" s="15" t="str">
        <f>VLOOKUP(I328,'Dati di Supporto'!$G$2:$H$21,2,0)</f>
        <v>CENTRO</v>
      </c>
      <c r="K328" s="15" t="str" cm="1">
        <f t="array" ref="K328">_xlfn.IFS(F328&lt;400,'Dati di Supporto'!$P$2,AND(F328&gt;=400,F328&lt;800),'Dati di Supporto'!$P$3,AND(Vendite!F328&gt;=800,Vendite!F328&lt;1200),'Dati di Supporto'!$P$4,IF(Vendite!F328&gt;=1200,Vendite!F328&lt;1800),'Dati di Supporto'!$P$5,Vendite!F328&gt;=1800,'Dati di Supporto'!$P$6)</f>
        <v>Fascia 5 (da 1500 € e oltre)</v>
      </c>
      <c r="L328" s="15" t="str">
        <f>VLOOKUP(G328,'Dati di Supporto'!$O$10:$P$14,2,0)</f>
        <v>Bonifico Bancario</v>
      </c>
    </row>
    <row r="329" spans="1:12" x14ac:dyDescent="0.25">
      <c r="A329" s="11">
        <v>328</v>
      </c>
      <c r="B329" s="6">
        <v>41655</v>
      </c>
      <c r="C329" s="1" t="s">
        <v>8</v>
      </c>
      <c r="D329" s="2" t="s">
        <v>213</v>
      </c>
      <c r="E329" s="2" t="s">
        <v>252</v>
      </c>
      <c r="F329" s="3">
        <v>771</v>
      </c>
      <c r="G329" s="15">
        <v>5</v>
      </c>
      <c r="H329" s="3" t="str">
        <f>VLOOKUP(D329,'Dati di Supporto'!$B$2:$D$104,3,0)</f>
        <v>RE</v>
      </c>
      <c r="I329" s="15" t="str">
        <f>_xlfn.XLOOKUP(H329,'Dati di Supporto'!$D$2:$D$104,'Dati di Supporto'!$C$2:$C$104)</f>
        <v>Emilia-Romagna</v>
      </c>
      <c r="J329" s="15" t="str">
        <f>VLOOKUP(I329,'Dati di Supporto'!$G$2:$H$21,2,0)</f>
        <v>NORD</v>
      </c>
      <c r="K329" s="15" t="str" cm="1">
        <f t="array" ref="K329">_xlfn.IFS(F329&lt;400,'Dati di Supporto'!$P$2,AND(F329&gt;=400,F329&lt;800),'Dati di Supporto'!$P$3,AND(Vendite!F329&gt;=800,Vendite!F329&lt;1200),'Dati di Supporto'!$P$4,IF(Vendite!F329&gt;=1200,Vendite!F329&lt;1800),'Dati di Supporto'!$P$5,Vendite!F329&gt;=1800,'Dati di Supporto'!$P$6)</f>
        <v>Fascia 2 (da 400 €  a meno di 800 €)</v>
      </c>
      <c r="L329" s="15" t="str">
        <f>VLOOKUP(G329,'Dati di Supporto'!$O$10:$P$14,2,0)</f>
        <v>Assegno Bancario</v>
      </c>
    </row>
    <row r="330" spans="1:12" x14ac:dyDescent="0.25">
      <c r="A330" s="11">
        <v>329</v>
      </c>
      <c r="B330" s="6">
        <v>41693</v>
      </c>
      <c r="C330" s="1" t="s">
        <v>248</v>
      </c>
      <c r="D330" s="2" t="s">
        <v>115</v>
      </c>
      <c r="E330" s="2" t="s">
        <v>251</v>
      </c>
      <c r="F330" s="3">
        <v>97</v>
      </c>
      <c r="G330" s="15">
        <v>2</v>
      </c>
      <c r="H330" s="3" t="str">
        <f>VLOOKUP(D330,'Dati di Supporto'!$B$2:$D$104,3,0)</f>
        <v>SV</v>
      </c>
      <c r="I330" s="15" t="str">
        <f>_xlfn.XLOOKUP(H330,'Dati di Supporto'!$D$2:$D$104,'Dati di Supporto'!$C$2:$C$104)</f>
        <v>Liguria</v>
      </c>
      <c r="J330" s="15" t="str">
        <f>VLOOKUP(I330,'Dati di Supporto'!$G$2:$H$21,2,0)</f>
        <v>NORD</v>
      </c>
      <c r="K330" s="15" t="str" cm="1">
        <f t="array" ref="K330">_xlfn.IFS(F330&lt;400,'Dati di Supporto'!$P$2,AND(F330&gt;=400,F330&lt;800),'Dati di Supporto'!$P$3,AND(Vendite!F330&gt;=800,Vendite!F330&lt;1200),'Dati di Supporto'!$P$4,IF(Vendite!F330&gt;=1200,Vendite!F330&lt;1800),'Dati di Supporto'!$P$5,Vendite!F330&gt;=1800,'Dati di Supporto'!$P$6)</f>
        <v>Fascia 1 (inferiore a 400 €)</v>
      </c>
      <c r="L330" s="15" t="str">
        <f>VLOOKUP(G330,'Dati di Supporto'!$O$10:$P$14,2,0)</f>
        <v>Bonifico Bancario</v>
      </c>
    </row>
    <row r="331" spans="1:12" x14ac:dyDescent="0.25">
      <c r="A331" s="11">
        <v>330</v>
      </c>
      <c r="B331" s="6">
        <v>41716</v>
      </c>
      <c r="C331" s="1" t="s">
        <v>1</v>
      </c>
      <c r="D331" s="2" t="s">
        <v>100</v>
      </c>
      <c r="E331" s="2" t="s">
        <v>252</v>
      </c>
      <c r="F331" s="3">
        <v>1361</v>
      </c>
      <c r="G331" s="15">
        <v>5</v>
      </c>
      <c r="H331" s="3" t="str">
        <f>VLOOKUP(D331,'Dati di Supporto'!$B$2:$D$104,3,0)</f>
        <v>PE</v>
      </c>
      <c r="I331" s="15" t="str">
        <f>_xlfn.XLOOKUP(H331,'Dati di Supporto'!$D$2:$D$104,'Dati di Supporto'!$C$2:$C$104)</f>
        <v>Abruzzo</v>
      </c>
      <c r="J331" s="15" t="str">
        <f>VLOOKUP(I331,'Dati di Supporto'!$G$2:$H$21,2,0)</f>
        <v>CENTRO</v>
      </c>
      <c r="K331" s="15" t="str" cm="1">
        <f t="array" ref="K331">_xlfn.IFS(F331&lt;400,'Dati di Supporto'!$P$2,AND(F331&gt;=400,F331&lt;800),'Dati di Supporto'!$P$3,AND(Vendite!F331&gt;=800,Vendite!F331&lt;1200),'Dati di Supporto'!$P$4,IF(Vendite!F331&gt;=1200,Vendite!F331&lt;1800),'Dati di Supporto'!$P$5,Vendite!F331&gt;=1800,'Dati di Supporto'!$P$6)</f>
        <v>Fascia 4 (da 1200 €  a meno di 1500 €)</v>
      </c>
      <c r="L331" s="15" t="str">
        <f>VLOOKUP(G331,'Dati di Supporto'!$O$10:$P$14,2,0)</f>
        <v>Assegno Bancario</v>
      </c>
    </row>
    <row r="332" spans="1:12" x14ac:dyDescent="0.25">
      <c r="A332" s="11">
        <v>331</v>
      </c>
      <c r="B332" s="6">
        <v>41703</v>
      </c>
      <c r="C332" s="1" t="s">
        <v>247</v>
      </c>
      <c r="D332" s="2" t="s">
        <v>134</v>
      </c>
      <c r="E332" s="2" t="s">
        <v>250</v>
      </c>
      <c r="F332" s="3">
        <v>1986</v>
      </c>
      <c r="G332" s="15">
        <v>4</v>
      </c>
      <c r="H332" s="3" t="str">
        <f>VLOOKUP(D332,'Dati di Supporto'!$B$2:$D$104,3,0)</f>
        <v>VI</v>
      </c>
      <c r="I332" s="15" t="str">
        <f>_xlfn.XLOOKUP(H332,'Dati di Supporto'!$D$2:$D$104,'Dati di Supporto'!$C$2:$C$104)</f>
        <v>Veneto</v>
      </c>
      <c r="J332" s="15" t="str">
        <f>VLOOKUP(I332,'Dati di Supporto'!$G$2:$H$21,2,0)</f>
        <v>NORD</v>
      </c>
      <c r="K332" s="15" t="str" cm="1">
        <f t="array" ref="K332">_xlfn.IFS(F332&lt;400,'Dati di Supporto'!$P$2,AND(F332&gt;=400,F332&lt;800),'Dati di Supporto'!$P$3,AND(Vendite!F332&gt;=800,Vendite!F332&lt;1200),'Dati di Supporto'!$P$4,IF(Vendite!F332&gt;=1200,Vendite!F332&lt;1800),'Dati di Supporto'!$P$5,Vendite!F332&gt;=1800,'Dati di Supporto'!$P$6)</f>
        <v>Fascia 5 (da 1500 € e oltre)</v>
      </c>
      <c r="L332" s="15" t="str">
        <f>VLOOKUP(G332,'Dati di Supporto'!$O$10:$P$14,2,0)</f>
        <v>Bollettino postale</v>
      </c>
    </row>
    <row r="333" spans="1:12" x14ac:dyDescent="0.25">
      <c r="A333" s="11">
        <v>332</v>
      </c>
      <c r="B333" s="6">
        <v>41708</v>
      </c>
      <c r="C333" s="1" t="s">
        <v>3</v>
      </c>
      <c r="D333" s="2" t="s">
        <v>129</v>
      </c>
      <c r="E333" s="2" t="s">
        <v>252</v>
      </c>
      <c r="F333" s="3">
        <v>1244</v>
      </c>
      <c r="G333" s="15">
        <v>3</v>
      </c>
      <c r="H333" s="3" t="str">
        <f>VLOOKUP(D333,'Dati di Supporto'!$B$2:$D$104,3,0)</f>
        <v>VE</v>
      </c>
      <c r="I333" s="15" t="str">
        <f>_xlfn.XLOOKUP(H333,'Dati di Supporto'!$D$2:$D$104,'Dati di Supporto'!$C$2:$C$104)</f>
        <v>Veneto</v>
      </c>
      <c r="J333" s="15" t="str">
        <f>VLOOKUP(I333,'Dati di Supporto'!$G$2:$H$21,2,0)</f>
        <v>NORD</v>
      </c>
      <c r="K333" s="15" t="str" cm="1">
        <f t="array" ref="K333">_xlfn.IFS(F333&lt;400,'Dati di Supporto'!$P$2,AND(F333&gt;=400,F333&lt;800),'Dati di Supporto'!$P$3,AND(Vendite!F333&gt;=800,Vendite!F333&lt;1200),'Dati di Supporto'!$P$4,IF(Vendite!F333&gt;=1200,Vendite!F333&lt;1800),'Dati di Supporto'!$P$5,Vendite!F333&gt;=1800,'Dati di Supporto'!$P$6)</f>
        <v>Fascia 4 (da 1200 €  a meno di 1500 €)</v>
      </c>
      <c r="L333" s="15" t="str">
        <f>VLOOKUP(G333,'Dati di Supporto'!$O$10:$P$14,2,0)</f>
        <v>Carta di credito</v>
      </c>
    </row>
    <row r="334" spans="1:12" x14ac:dyDescent="0.25">
      <c r="A334" s="11">
        <v>333</v>
      </c>
      <c r="B334" s="6">
        <v>41791</v>
      </c>
      <c r="C334" s="1" t="s">
        <v>2</v>
      </c>
      <c r="D334" s="2" t="s">
        <v>111</v>
      </c>
      <c r="E334" s="2" t="s">
        <v>11</v>
      </c>
      <c r="F334" s="3">
        <v>1319</v>
      </c>
      <c r="G334" s="15">
        <v>1</v>
      </c>
      <c r="H334" s="3" t="str">
        <f>VLOOKUP(D334,'Dati di Supporto'!$B$2:$D$104,3,0)</f>
        <v>RM</v>
      </c>
      <c r="I334" s="15" t="str">
        <f>_xlfn.XLOOKUP(H334,'Dati di Supporto'!$D$2:$D$104,'Dati di Supporto'!$C$2:$C$104)</f>
        <v>Lazio</v>
      </c>
      <c r="J334" s="15" t="str">
        <f>VLOOKUP(I334,'Dati di Supporto'!$G$2:$H$21,2,0)</f>
        <v>CENTRO</v>
      </c>
      <c r="K334" s="15" t="str" cm="1">
        <f t="array" ref="K334">_xlfn.IFS(F334&lt;400,'Dati di Supporto'!$P$2,AND(F334&gt;=400,F334&lt;800),'Dati di Supporto'!$P$3,AND(Vendite!F334&gt;=800,Vendite!F334&lt;1200),'Dati di Supporto'!$P$4,IF(Vendite!F334&gt;=1200,Vendite!F334&lt;1800),'Dati di Supporto'!$P$5,Vendite!F334&gt;=1800,'Dati di Supporto'!$P$6)</f>
        <v>Fascia 4 (da 1200 €  a meno di 1500 €)</v>
      </c>
      <c r="L334" s="15" t="str">
        <f>VLOOKUP(G334,'Dati di Supporto'!$O$10:$P$14,2,0)</f>
        <v>Contanti</v>
      </c>
    </row>
    <row r="335" spans="1:12" x14ac:dyDescent="0.25">
      <c r="A335" s="11">
        <v>334</v>
      </c>
      <c r="B335" s="6">
        <v>41684</v>
      </c>
      <c r="C335" s="1" t="s">
        <v>248</v>
      </c>
      <c r="D335" s="2" t="s">
        <v>116</v>
      </c>
      <c r="E335" s="2" t="s">
        <v>251</v>
      </c>
      <c r="F335" s="3">
        <v>1554</v>
      </c>
      <c r="G335" s="15">
        <v>4</v>
      </c>
      <c r="H335" s="3" t="str">
        <f>VLOOKUP(D335,'Dati di Supporto'!$B$2:$D$104,3,0)</f>
        <v>SI</v>
      </c>
      <c r="I335" s="15" t="str">
        <f>_xlfn.XLOOKUP(H335,'Dati di Supporto'!$D$2:$D$104,'Dati di Supporto'!$C$2:$C$104)</f>
        <v>Toscana</v>
      </c>
      <c r="J335" s="15" t="str">
        <f>VLOOKUP(I335,'Dati di Supporto'!$G$2:$H$21,2,0)</f>
        <v>CENTRO</v>
      </c>
      <c r="K335" s="15" t="str" cm="1">
        <f t="array" ref="K335">_xlfn.IFS(F335&lt;400,'Dati di Supporto'!$P$2,AND(F335&gt;=400,F335&lt;800),'Dati di Supporto'!$P$3,AND(Vendite!F335&gt;=800,Vendite!F335&lt;1200),'Dati di Supporto'!$P$4,IF(Vendite!F335&gt;=1200,Vendite!F335&lt;1800),'Dati di Supporto'!$P$5,Vendite!F335&gt;=1800,'Dati di Supporto'!$P$6)</f>
        <v>Fascia 4 (da 1200 €  a meno di 1500 €)</v>
      </c>
      <c r="L335" s="15" t="str">
        <f>VLOOKUP(G335,'Dati di Supporto'!$O$10:$P$14,2,0)</f>
        <v>Bollettino postale</v>
      </c>
    </row>
    <row r="336" spans="1:12" x14ac:dyDescent="0.25">
      <c r="A336" s="11">
        <v>335</v>
      </c>
      <c r="B336" s="6">
        <v>41763</v>
      </c>
      <c r="C336" s="1" t="s">
        <v>3</v>
      </c>
      <c r="D336" s="2" t="s">
        <v>104</v>
      </c>
      <c r="E336" s="2" t="s">
        <v>250</v>
      </c>
      <c r="F336" s="3">
        <v>1472</v>
      </c>
      <c r="G336" s="15">
        <v>4</v>
      </c>
      <c r="H336" s="3" t="str">
        <f>VLOOKUP(D336,'Dati di Supporto'!$B$2:$D$104,3,0)</f>
        <v>PN</v>
      </c>
      <c r="I336" s="15" t="str">
        <f>_xlfn.XLOOKUP(H336,'Dati di Supporto'!$D$2:$D$104,'Dati di Supporto'!$C$2:$C$104)</f>
        <v>Friuli-Venezia Giulia</v>
      </c>
      <c r="J336" s="15" t="str">
        <f>VLOOKUP(I336,'Dati di Supporto'!$G$2:$H$21,2,0)</f>
        <v>NORD</v>
      </c>
      <c r="K336" s="15" t="str" cm="1">
        <f t="array" ref="K336">_xlfn.IFS(F336&lt;400,'Dati di Supporto'!$P$2,AND(F336&gt;=400,F336&lt;800),'Dati di Supporto'!$P$3,AND(Vendite!F336&gt;=800,Vendite!F336&lt;1200),'Dati di Supporto'!$P$4,IF(Vendite!F336&gt;=1200,Vendite!F336&lt;1800),'Dati di Supporto'!$P$5,Vendite!F336&gt;=1800,'Dati di Supporto'!$P$6)</f>
        <v>Fascia 4 (da 1200 €  a meno di 1500 €)</v>
      </c>
      <c r="L336" s="15" t="str">
        <f>VLOOKUP(G336,'Dati di Supporto'!$O$10:$P$14,2,0)</f>
        <v>Bollettino postale</v>
      </c>
    </row>
    <row r="337" spans="1:12" x14ac:dyDescent="0.25">
      <c r="A337" s="11">
        <v>336</v>
      </c>
      <c r="B337" s="6">
        <v>41784</v>
      </c>
      <c r="C337" s="1" t="s">
        <v>3</v>
      </c>
      <c r="D337" s="2" t="s">
        <v>131</v>
      </c>
      <c r="E337" s="2" t="s">
        <v>11</v>
      </c>
      <c r="F337" s="3">
        <v>220</v>
      </c>
      <c r="G337" s="15">
        <v>5</v>
      </c>
      <c r="H337" s="3" t="str">
        <f>VLOOKUP(D337,'Dati di Supporto'!$B$2:$D$104,3,0)</f>
        <v>VC</v>
      </c>
      <c r="I337" s="15" t="str">
        <f>_xlfn.XLOOKUP(H337,'Dati di Supporto'!$D$2:$D$104,'Dati di Supporto'!$C$2:$C$104)</f>
        <v>Piemonte</v>
      </c>
      <c r="J337" s="15" t="str">
        <f>VLOOKUP(I337,'Dati di Supporto'!$G$2:$H$21,2,0)</f>
        <v>NORD</v>
      </c>
      <c r="K337" s="15" t="str" cm="1">
        <f t="array" ref="K337">_xlfn.IFS(F337&lt;400,'Dati di Supporto'!$P$2,AND(F337&gt;=400,F337&lt;800),'Dati di Supporto'!$P$3,AND(Vendite!F337&gt;=800,Vendite!F337&lt;1200),'Dati di Supporto'!$P$4,IF(Vendite!F337&gt;=1200,Vendite!F337&lt;1800),'Dati di Supporto'!$P$5,Vendite!F337&gt;=1800,'Dati di Supporto'!$P$6)</f>
        <v>Fascia 1 (inferiore a 400 €)</v>
      </c>
      <c r="L337" s="15" t="str">
        <f>VLOOKUP(G337,'Dati di Supporto'!$O$10:$P$14,2,0)</f>
        <v>Assegno Bancario</v>
      </c>
    </row>
    <row r="338" spans="1:12" x14ac:dyDescent="0.25">
      <c r="A338" s="11">
        <v>337</v>
      </c>
      <c r="B338" s="6">
        <v>41809</v>
      </c>
      <c r="C338" s="1" t="s">
        <v>2</v>
      </c>
      <c r="D338" s="2" t="s">
        <v>98</v>
      </c>
      <c r="E338" s="2" t="s">
        <v>250</v>
      </c>
      <c r="F338" s="3">
        <v>397</v>
      </c>
      <c r="G338" s="15">
        <v>2</v>
      </c>
      <c r="H338" s="3" t="str">
        <f>VLOOKUP(D338,'Dati di Supporto'!$B$2:$D$104,3,0)</f>
        <v>PG</v>
      </c>
      <c r="I338" s="15" t="str">
        <f>_xlfn.XLOOKUP(H338,'Dati di Supporto'!$D$2:$D$104,'Dati di Supporto'!$C$2:$C$104)</f>
        <v>Umbria</v>
      </c>
      <c r="J338" s="15" t="str">
        <f>VLOOKUP(I338,'Dati di Supporto'!$G$2:$H$21,2,0)</f>
        <v>CENTRO</v>
      </c>
      <c r="K338" s="15" t="str" cm="1">
        <f t="array" ref="K338">_xlfn.IFS(F338&lt;400,'Dati di Supporto'!$P$2,AND(F338&gt;=400,F338&lt;800),'Dati di Supporto'!$P$3,AND(Vendite!F338&gt;=800,Vendite!F338&lt;1200),'Dati di Supporto'!$P$4,IF(Vendite!F338&gt;=1200,Vendite!F338&lt;1800),'Dati di Supporto'!$P$5,Vendite!F338&gt;=1800,'Dati di Supporto'!$P$6)</f>
        <v>Fascia 1 (inferiore a 400 €)</v>
      </c>
      <c r="L338" s="15" t="str">
        <f>VLOOKUP(G338,'Dati di Supporto'!$O$10:$P$14,2,0)</f>
        <v>Bonifico Bancario</v>
      </c>
    </row>
    <row r="339" spans="1:12" x14ac:dyDescent="0.25">
      <c r="A339" s="11">
        <v>338</v>
      </c>
      <c r="B339" s="6">
        <v>41769</v>
      </c>
      <c r="C339" s="1" t="s">
        <v>248</v>
      </c>
      <c r="D339" s="2" t="s">
        <v>135</v>
      </c>
      <c r="E339" s="2" t="s">
        <v>250</v>
      </c>
      <c r="F339" s="3">
        <v>844</v>
      </c>
      <c r="G339" s="15">
        <v>5</v>
      </c>
      <c r="H339" s="3" t="str">
        <f>VLOOKUP(D339,'Dati di Supporto'!$B$2:$D$104,3,0)</f>
        <v>VT</v>
      </c>
      <c r="I339" s="15" t="str">
        <f>_xlfn.XLOOKUP(H339,'Dati di Supporto'!$D$2:$D$104,'Dati di Supporto'!$C$2:$C$104)</f>
        <v>Lazio</v>
      </c>
      <c r="J339" s="15" t="str">
        <f>VLOOKUP(I339,'Dati di Supporto'!$G$2:$H$21,2,0)</f>
        <v>CENTRO</v>
      </c>
      <c r="K339" s="15" t="str" cm="1">
        <f t="array" ref="K339">_xlfn.IFS(F339&lt;400,'Dati di Supporto'!$P$2,AND(F339&gt;=400,F339&lt;800),'Dati di Supporto'!$P$3,AND(Vendite!F339&gt;=800,Vendite!F339&lt;1200),'Dati di Supporto'!$P$4,IF(Vendite!F339&gt;=1200,Vendite!F339&lt;1800),'Dati di Supporto'!$P$5,Vendite!F339&gt;=1800,'Dati di Supporto'!$P$6)</f>
        <v>Fascia 3 (da 800 €  a meno di 1200 €)</v>
      </c>
      <c r="L339" s="15" t="str">
        <f>VLOOKUP(G339,'Dati di Supporto'!$O$10:$P$14,2,0)</f>
        <v>Assegno Bancario</v>
      </c>
    </row>
    <row r="340" spans="1:12" x14ac:dyDescent="0.25">
      <c r="A340" s="11">
        <v>339</v>
      </c>
      <c r="B340" s="6">
        <v>41655</v>
      </c>
      <c r="C340" s="1" t="s">
        <v>2</v>
      </c>
      <c r="D340" s="2" t="s">
        <v>113</v>
      </c>
      <c r="E340" s="2" t="s">
        <v>250</v>
      </c>
      <c r="F340" s="3">
        <v>1733</v>
      </c>
      <c r="G340" s="15">
        <v>3</v>
      </c>
      <c r="H340" s="3" t="str">
        <f>VLOOKUP(D340,'Dati di Supporto'!$B$2:$D$104,3,0)</f>
        <v>SA</v>
      </c>
      <c r="I340" s="15" t="str">
        <f>_xlfn.XLOOKUP(H340,'Dati di Supporto'!$D$2:$D$104,'Dati di Supporto'!$C$2:$C$104)</f>
        <v>Campania</v>
      </c>
      <c r="J340" s="15" t="str">
        <f>VLOOKUP(I340,'Dati di Supporto'!$G$2:$H$21,2,0)</f>
        <v>SUD</v>
      </c>
      <c r="K340" s="15" t="str" cm="1">
        <f t="array" ref="K340">_xlfn.IFS(F340&lt;400,'Dati di Supporto'!$P$2,AND(F340&gt;=400,F340&lt;800),'Dati di Supporto'!$P$3,AND(Vendite!F340&gt;=800,Vendite!F340&lt;1200),'Dati di Supporto'!$P$4,IF(Vendite!F340&gt;=1200,Vendite!F340&lt;1800),'Dati di Supporto'!$P$5,Vendite!F340&gt;=1800,'Dati di Supporto'!$P$6)</f>
        <v>Fascia 4 (da 1200 €  a meno di 1500 €)</v>
      </c>
      <c r="L340" s="15" t="str">
        <f>VLOOKUP(G340,'Dati di Supporto'!$O$10:$P$14,2,0)</f>
        <v>Carta di credito</v>
      </c>
    </row>
    <row r="341" spans="1:12" x14ac:dyDescent="0.25">
      <c r="A341" s="11">
        <v>340</v>
      </c>
      <c r="B341" s="6">
        <v>41733</v>
      </c>
      <c r="C341" s="1" t="s">
        <v>248</v>
      </c>
      <c r="D341" s="2" t="s">
        <v>120</v>
      </c>
      <c r="E341" s="2" t="s">
        <v>10</v>
      </c>
      <c r="F341" s="3">
        <v>1937</v>
      </c>
      <c r="G341" s="15">
        <v>1</v>
      </c>
      <c r="H341" s="3" t="str">
        <f>VLOOKUP(D341,'Dati di Supporto'!$B$2:$D$104,3,0)</f>
        <v>TE</v>
      </c>
      <c r="I341" s="15" t="str">
        <f>_xlfn.XLOOKUP(H341,'Dati di Supporto'!$D$2:$D$104,'Dati di Supporto'!$C$2:$C$104)</f>
        <v>Abruzzo</v>
      </c>
      <c r="J341" s="15" t="str">
        <f>VLOOKUP(I341,'Dati di Supporto'!$G$2:$H$21,2,0)</f>
        <v>CENTRO</v>
      </c>
      <c r="K341" s="15" t="str" cm="1">
        <f t="array" ref="K341">_xlfn.IFS(F341&lt;400,'Dati di Supporto'!$P$2,AND(F341&gt;=400,F341&lt;800),'Dati di Supporto'!$P$3,AND(Vendite!F341&gt;=800,Vendite!F341&lt;1200),'Dati di Supporto'!$P$4,IF(Vendite!F341&gt;=1200,Vendite!F341&lt;1800),'Dati di Supporto'!$P$5,Vendite!F341&gt;=1800,'Dati di Supporto'!$P$6)</f>
        <v>Fascia 5 (da 1500 € e oltre)</v>
      </c>
      <c r="L341" s="15" t="str">
        <f>VLOOKUP(G341,'Dati di Supporto'!$O$10:$P$14,2,0)</f>
        <v>Contanti</v>
      </c>
    </row>
    <row r="342" spans="1:12" x14ac:dyDescent="0.25">
      <c r="A342" s="11">
        <v>341</v>
      </c>
      <c r="B342" s="6">
        <v>41739</v>
      </c>
      <c r="C342" s="1" t="s">
        <v>1</v>
      </c>
      <c r="D342" s="2" t="s">
        <v>105</v>
      </c>
      <c r="E342" s="2" t="s">
        <v>250</v>
      </c>
      <c r="F342" s="3">
        <v>591</v>
      </c>
      <c r="G342" s="15">
        <v>3</v>
      </c>
      <c r="H342" s="3" t="str">
        <f>VLOOKUP(D342,'Dati di Supporto'!$B$2:$D$104,3,0)</f>
        <v>PZ</v>
      </c>
      <c r="I342" s="15" t="str">
        <f>_xlfn.XLOOKUP(H342,'Dati di Supporto'!$D$2:$D$104,'Dati di Supporto'!$C$2:$C$104)</f>
        <v>Basilicata</v>
      </c>
      <c r="J342" s="15" t="str">
        <f>VLOOKUP(I342,'Dati di Supporto'!$G$2:$H$21,2,0)</f>
        <v>SUD</v>
      </c>
      <c r="K342" s="15" t="str" cm="1">
        <f t="array" ref="K342">_xlfn.IFS(F342&lt;400,'Dati di Supporto'!$P$2,AND(F342&gt;=400,F342&lt;800),'Dati di Supporto'!$P$3,AND(Vendite!F342&gt;=800,Vendite!F342&lt;1200),'Dati di Supporto'!$P$4,IF(Vendite!F342&gt;=1200,Vendite!F342&lt;1800),'Dati di Supporto'!$P$5,Vendite!F342&gt;=1800,'Dati di Supporto'!$P$6)</f>
        <v>Fascia 2 (da 400 €  a meno di 800 €)</v>
      </c>
      <c r="L342" s="15" t="str">
        <f>VLOOKUP(G342,'Dati di Supporto'!$O$10:$P$14,2,0)</f>
        <v>Carta di credito</v>
      </c>
    </row>
    <row r="343" spans="1:12" x14ac:dyDescent="0.25">
      <c r="A343" s="11">
        <v>342</v>
      </c>
      <c r="B343" s="6">
        <v>41731</v>
      </c>
      <c r="C343" s="1" t="s">
        <v>247</v>
      </c>
      <c r="D343" s="2" t="s">
        <v>103</v>
      </c>
      <c r="E343" s="2" t="s">
        <v>252</v>
      </c>
      <c r="F343" s="3">
        <v>1022</v>
      </c>
      <c r="G343" s="15">
        <v>3</v>
      </c>
      <c r="H343" s="3" t="str">
        <f>VLOOKUP(D343,'Dati di Supporto'!$B$2:$D$104,3,0)</f>
        <v>PT</v>
      </c>
      <c r="I343" s="15" t="str">
        <f>_xlfn.XLOOKUP(H343,'Dati di Supporto'!$D$2:$D$104,'Dati di Supporto'!$C$2:$C$104)</f>
        <v>Toscana</v>
      </c>
      <c r="J343" s="15" t="str">
        <f>VLOOKUP(I343,'Dati di Supporto'!$G$2:$H$21,2,0)</f>
        <v>CENTRO</v>
      </c>
      <c r="K343" s="15" t="str" cm="1">
        <f t="array" ref="K343">_xlfn.IFS(F343&lt;400,'Dati di Supporto'!$P$2,AND(F343&gt;=400,F343&lt;800),'Dati di Supporto'!$P$3,AND(Vendite!F343&gt;=800,Vendite!F343&lt;1200),'Dati di Supporto'!$P$4,IF(Vendite!F343&gt;=1200,Vendite!F343&lt;1800),'Dati di Supporto'!$P$5,Vendite!F343&gt;=1800,'Dati di Supporto'!$P$6)</f>
        <v>Fascia 3 (da 800 €  a meno di 1200 €)</v>
      </c>
      <c r="L343" s="15" t="str">
        <f>VLOOKUP(G343,'Dati di Supporto'!$O$10:$P$14,2,0)</f>
        <v>Carta di credito</v>
      </c>
    </row>
    <row r="344" spans="1:12" x14ac:dyDescent="0.25">
      <c r="A344" s="11">
        <v>343</v>
      </c>
      <c r="B344" s="6">
        <v>41756</v>
      </c>
      <c r="C344" s="1" t="s">
        <v>248</v>
      </c>
      <c r="D344" s="2" t="s">
        <v>128</v>
      </c>
      <c r="E344" s="2" t="s">
        <v>11</v>
      </c>
      <c r="F344" s="3">
        <v>990</v>
      </c>
      <c r="G344" s="15">
        <v>5</v>
      </c>
      <c r="H344" s="3" t="str">
        <f>VLOOKUP(D344,'Dati di Supporto'!$B$2:$D$104,3,0)</f>
        <v>VA</v>
      </c>
      <c r="I344" s="15" t="str">
        <f>_xlfn.XLOOKUP(H344,'Dati di Supporto'!$D$2:$D$104,'Dati di Supporto'!$C$2:$C$104)</f>
        <v>Lombardia</v>
      </c>
      <c r="J344" s="15" t="str">
        <f>VLOOKUP(I344,'Dati di Supporto'!$G$2:$H$21,2,0)</f>
        <v>NORD</v>
      </c>
      <c r="K344" s="15" t="str" cm="1">
        <f t="array" ref="K344">_xlfn.IFS(F344&lt;400,'Dati di Supporto'!$P$2,AND(F344&gt;=400,F344&lt;800),'Dati di Supporto'!$P$3,AND(Vendite!F344&gt;=800,Vendite!F344&lt;1200),'Dati di Supporto'!$P$4,IF(Vendite!F344&gt;=1200,Vendite!F344&lt;1800),'Dati di Supporto'!$P$5,Vendite!F344&gt;=1800,'Dati di Supporto'!$P$6)</f>
        <v>Fascia 3 (da 800 €  a meno di 1200 €)</v>
      </c>
      <c r="L344" s="15" t="str">
        <f>VLOOKUP(G344,'Dati di Supporto'!$O$10:$P$14,2,0)</f>
        <v>Assegno Bancario</v>
      </c>
    </row>
    <row r="345" spans="1:12" x14ac:dyDescent="0.25">
      <c r="A345" s="11">
        <v>344</v>
      </c>
      <c r="B345" s="6">
        <v>41791</v>
      </c>
      <c r="C345" s="1" t="s">
        <v>3</v>
      </c>
      <c r="D345" s="2" t="s">
        <v>98</v>
      </c>
      <c r="E345" s="2" t="s">
        <v>251</v>
      </c>
      <c r="F345" s="3">
        <v>842</v>
      </c>
      <c r="G345" s="15">
        <v>2</v>
      </c>
      <c r="H345" s="3" t="str">
        <f>VLOOKUP(D345,'Dati di Supporto'!$B$2:$D$104,3,0)</f>
        <v>PG</v>
      </c>
      <c r="I345" s="15" t="str">
        <f>_xlfn.XLOOKUP(H345,'Dati di Supporto'!$D$2:$D$104,'Dati di Supporto'!$C$2:$C$104)</f>
        <v>Umbria</v>
      </c>
      <c r="J345" s="15" t="str">
        <f>VLOOKUP(I345,'Dati di Supporto'!$G$2:$H$21,2,0)</f>
        <v>CENTRO</v>
      </c>
      <c r="K345" s="15" t="str" cm="1">
        <f t="array" ref="K345">_xlfn.IFS(F345&lt;400,'Dati di Supporto'!$P$2,AND(F345&gt;=400,F345&lt;800),'Dati di Supporto'!$P$3,AND(Vendite!F345&gt;=800,Vendite!F345&lt;1200),'Dati di Supporto'!$P$4,IF(Vendite!F345&gt;=1200,Vendite!F345&lt;1800),'Dati di Supporto'!$P$5,Vendite!F345&gt;=1800,'Dati di Supporto'!$P$6)</f>
        <v>Fascia 3 (da 800 €  a meno di 1200 €)</v>
      </c>
      <c r="L345" s="15" t="str">
        <f>VLOOKUP(G345,'Dati di Supporto'!$O$10:$P$14,2,0)</f>
        <v>Bonifico Bancario</v>
      </c>
    </row>
    <row r="346" spans="1:12" x14ac:dyDescent="0.25">
      <c r="A346" s="11">
        <v>345</v>
      </c>
      <c r="B346" s="6">
        <v>41763</v>
      </c>
      <c r="C346" s="1" t="s">
        <v>2</v>
      </c>
      <c r="D346" s="2" t="s">
        <v>130</v>
      </c>
      <c r="E346" s="2" t="s">
        <v>250</v>
      </c>
      <c r="F346" s="3">
        <v>506</v>
      </c>
      <c r="G346" s="15">
        <v>5</v>
      </c>
      <c r="H346" s="3" t="str">
        <f>VLOOKUP(D346,'Dati di Supporto'!$B$2:$D$104,3,0)</f>
        <v>VB</v>
      </c>
      <c r="I346" s="15" t="str">
        <f>_xlfn.XLOOKUP(H346,'Dati di Supporto'!$D$2:$D$104,'Dati di Supporto'!$C$2:$C$104)</f>
        <v>Piemonte</v>
      </c>
      <c r="J346" s="15" t="str">
        <f>VLOOKUP(I346,'Dati di Supporto'!$G$2:$H$21,2,0)</f>
        <v>NORD</v>
      </c>
      <c r="K346" s="15" t="str" cm="1">
        <f t="array" ref="K346">_xlfn.IFS(F346&lt;400,'Dati di Supporto'!$P$2,AND(F346&gt;=400,F346&lt;800),'Dati di Supporto'!$P$3,AND(Vendite!F346&gt;=800,Vendite!F346&lt;1200),'Dati di Supporto'!$P$4,IF(Vendite!F346&gt;=1200,Vendite!F346&lt;1800),'Dati di Supporto'!$P$5,Vendite!F346&gt;=1800,'Dati di Supporto'!$P$6)</f>
        <v>Fascia 2 (da 400 €  a meno di 800 €)</v>
      </c>
      <c r="L346" s="15" t="str">
        <f>VLOOKUP(G346,'Dati di Supporto'!$O$10:$P$14,2,0)</f>
        <v>Assegno Bancario</v>
      </c>
    </row>
    <row r="347" spans="1:12" x14ac:dyDescent="0.25">
      <c r="A347" s="11">
        <v>346</v>
      </c>
      <c r="B347" s="6">
        <v>41747</v>
      </c>
      <c r="C347" s="1" t="s">
        <v>2</v>
      </c>
      <c r="D347" s="2" t="s">
        <v>98</v>
      </c>
      <c r="E347" s="2" t="s">
        <v>252</v>
      </c>
      <c r="F347" s="3">
        <v>1170</v>
      </c>
      <c r="G347" s="15">
        <v>3</v>
      </c>
      <c r="H347" s="3" t="str">
        <f>VLOOKUP(D347,'Dati di Supporto'!$B$2:$D$104,3,0)</f>
        <v>PG</v>
      </c>
      <c r="I347" s="15" t="str">
        <f>_xlfn.XLOOKUP(H347,'Dati di Supporto'!$D$2:$D$104,'Dati di Supporto'!$C$2:$C$104)</f>
        <v>Umbria</v>
      </c>
      <c r="J347" s="15" t="str">
        <f>VLOOKUP(I347,'Dati di Supporto'!$G$2:$H$21,2,0)</f>
        <v>CENTRO</v>
      </c>
      <c r="K347" s="15" t="str" cm="1">
        <f t="array" ref="K347">_xlfn.IFS(F347&lt;400,'Dati di Supporto'!$P$2,AND(F347&gt;=400,F347&lt;800),'Dati di Supporto'!$P$3,AND(Vendite!F347&gt;=800,Vendite!F347&lt;1200),'Dati di Supporto'!$P$4,IF(Vendite!F347&gt;=1200,Vendite!F347&lt;1800),'Dati di Supporto'!$P$5,Vendite!F347&gt;=1800,'Dati di Supporto'!$P$6)</f>
        <v>Fascia 3 (da 800 €  a meno di 1200 €)</v>
      </c>
      <c r="L347" s="15" t="str">
        <f>VLOOKUP(G347,'Dati di Supporto'!$O$10:$P$14,2,0)</f>
        <v>Carta di credito</v>
      </c>
    </row>
    <row r="348" spans="1:12" x14ac:dyDescent="0.25">
      <c r="A348" s="11">
        <v>347</v>
      </c>
      <c r="B348" s="6">
        <v>41777</v>
      </c>
      <c r="C348" s="1" t="s">
        <v>1</v>
      </c>
      <c r="D348" s="2" t="s">
        <v>121</v>
      </c>
      <c r="E348" s="2" t="s">
        <v>251</v>
      </c>
      <c r="F348" s="3">
        <v>460</v>
      </c>
      <c r="G348" s="15">
        <v>4</v>
      </c>
      <c r="H348" s="3" t="str">
        <f>VLOOKUP(D348,'Dati di Supporto'!$B$2:$D$104,3,0)</f>
        <v>TR</v>
      </c>
      <c r="I348" s="15" t="str">
        <f>_xlfn.XLOOKUP(H348,'Dati di Supporto'!$D$2:$D$104,'Dati di Supporto'!$C$2:$C$104)</f>
        <v>Umbria</v>
      </c>
      <c r="J348" s="15" t="str">
        <f>VLOOKUP(I348,'Dati di Supporto'!$G$2:$H$21,2,0)</f>
        <v>CENTRO</v>
      </c>
      <c r="K348" s="15" t="str" cm="1">
        <f t="array" ref="K348">_xlfn.IFS(F348&lt;400,'Dati di Supporto'!$P$2,AND(F348&gt;=400,F348&lt;800),'Dati di Supporto'!$P$3,AND(Vendite!F348&gt;=800,Vendite!F348&lt;1200),'Dati di Supporto'!$P$4,IF(Vendite!F348&gt;=1200,Vendite!F348&lt;1800),'Dati di Supporto'!$P$5,Vendite!F348&gt;=1800,'Dati di Supporto'!$P$6)</f>
        <v>Fascia 2 (da 400 €  a meno di 800 €)</v>
      </c>
      <c r="L348" s="15" t="str">
        <f>VLOOKUP(G348,'Dati di Supporto'!$O$10:$P$14,2,0)</f>
        <v>Bollettino postale</v>
      </c>
    </row>
    <row r="349" spans="1:12" x14ac:dyDescent="0.25">
      <c r="A349" s="11">
        <v>348</v>
      </c>
      <c r="B349" s="6">
        <v>41803</v>
      </c>
      <c r="C349" s="1" t="s">
        <v>247</v>
      </c>
      <c r="D349" s="2" t="s">
        <v>114</v>
      </c>
      <c r="E349" s="2" t="s">
        <v>251</v>
      </c>
      <c r="F349" s="3">
        <v>1321</v>
      </c>
      <c r="G349" s="15">
        <v>1</v>
      </c>
      <c r="H349" s="3" t="str">
        <f>VLOOKUP(D349,'Dati di Supporto'!$B$2:$D$104,3,0)</f>
        <v>SS</v>
      </c>
      <c r="I349" s="15" t="str">
        <f>_xlfn.XLOOKUP(H349,'Dati di Supporto'!$D$2:$D$104,'Dati di Supporto'!$C$2:$C$104)</f>
        <v>Sardegna</v>
      </c>
      <c r="J349" s="15" t="str">
        <f>VLOOKUP(I349,'Dati di Supporto'!$G$2:$H$21,2,0)</f>
        <v>ISOLE</v>
      </c>
      <c r="K349" s="15" t="str" cm="1">
        <f t="array" ref="K349">_xlfn.IFS(F349&lt;400,'Dati di Supporto'!$P$2,AND(F349&gt;=400,F349&lt;800),'Dati di Supporto'!$P$3,AND(Vendite!F349&gt;=800,Vendite!F349&lt;1200),'Dati di Supporto'!$P$4,IF(Vendite!F349&gt;=1200,Vendite!F349&lt;1800),'Dati di Supporto'!$P$5,Vendite!F349&gt;=1800,'Dati di Supporto'!$P$6)</f>
        <v>Fascia 4 (da 1200 €  a meno di 1500 €)</v>
      </c>
      <c r="L349" s="15" t="str">
        <f>VLOOKUP(G349,'Dati di Supporto'!$O$10:$P$14,2,0)</f>
        <v>Contanti</v>
      </c>
    </row>
    <row r="350" spans="1:12" x14ac:dyDescent="0.25">
      <c r="A350" s="11">
        <v>349</v>
      </c>
      <c r="B350" s="6">
        <v>41756</v>
      </c>
      <c r="C350" s="1" t="s">
        <v>2</v>
      </c>
      <c r="D350" s="2" t="s">
        <v>107</v>
      </c>
      <c r="E350" s="2" t="s">
        <v>252</v>
      </c>
      <c r="F350" s="3">
        <v>166</v>
      </c>
      <c r="G350" s="15">
        <v>5</v>
      </c>
      <c r="H350" s="3" t="str">
        <f>VLOOKUP(D350,'Dati di Supporto'!$B$2:$D$104,3,0)</f>
        <v>RG</v>
      </c>
      <c r="I350" s="15" t="str">
        <f>_xlfn.XLOOKUP(H350,'Dati di Supporto'!$D$2:$D$104,'Dati di Supporto'!$C$2:$C$104)</f>
        <v>Sicilia</v>
      </c>
      <c r="J350" s="15" t="str">
        <f>VLOOKUP(I350,'Dati di Supporto'!$G$2:$H$21,2,0)</f>
        <v>ISOLE</v>
      </c>
      <c r="K350" s="15" t="str" cm="1">
        <f t="array" ref="K350">_xlfn.IFS(F350&lt;400,'Dati di Supporto'!$P$2,AND(F350&gt;=400,F350&lt;800),'Dati di Supporto'!$P$3,AND(Vendite!F350&gt;=800,Vendite!F350&lt;1200),'Dati di Supporto'!$P$4,IF(Vendite!F350&gt;=1200,Vendite!F350&lt;1800),'Dati di Supporto'!$P$5,Vendite!F350&gt;=1800,'Dati di Supporto'!$P$6)</f>
        <v>Fascia 1 (inferiore a 400 €)</v>
      </c>
      <c r="L350" s="15" t="str">
        <f>VLOOKUP(G350,'Dati di Supporto'!$O$10:$P$14,2,0)</f>
        <v>Assegno Bancario</v>
      </c>
    </row>
    <row r="351" spans="1:12" x14ac:dyDescent="0.25">
      <c r="A351" s="11">
        <v>350</v>
      </c>
      <c r="B351" s="6">
        <v>41771</v>
      </c>
      <c r="C351" s="1" t="s">
        <v>8</v>
      </c>
      <c r="D351" s="2" t="s">
        <v>135</v>
      </c>
      <c r="E351" s="2" t="s">
        <v>252</v>
      </c>
      <c r="F351" s="3">
        <v>1115</v>
      </c>
      <c r="G351" s="15">
        <v>1</v>
      </c>
      <c r="H351" s="3" t="str">
        <f>VLOOKUP(D351,'Dati di Supporto'!$B$2:$D$104,3,0)</f>
        <v>VT</v>
      </c>
      <c r="I351" s="15" t="str">
        <f>_xlfn.XLOOKUP(H351,'Dati di Supporto'!$D$2:$D$104,'Dati di Supporto'!$C$2:$C$104)</f>
        <v>Lazio</v>
      </c>
      <c r="J351" s="15" t="str">
        <f>VLOOKUP(I351,'Dati di Supporto'!$G$2:$H$21,2,0)</f>
        <v>CENTRO</v>
      </c>
      <c r="K351" s="15" t="str" cm="1">
        <f t="array" ref="K351">_xlfn.IFS(F351&lt;400,'Dati di Supporto'!$P$2,AND(F351&gt;=400,F351&lt;800),'Dati di Supporto'!$P$3,AND(Vendite!F351&gt;=800,Vendite!F351&lt;1200),'Dati di Supporto'!$P$4,IF(Vendite!F351&gt;=1200,Vendite!F351&lt;1800),'Dati di Supporto'!$P$5,Vendite!F351&gt;=1800,'Dati di Supporto'!$P$6)</f>
        <v>Fascia 3 (da 800 €  a meno di 1200 €)</v>
      </c>
      <c r="L351" s="15" t="str">
        <f>VLOOKUP(G351,'Dati di Supporto'!$O$10:$P$14,2,0)</f>
        <v>Contanti</v>
      </c>
    </row>
    <row r="352" spans="1:12" x14ac:dyDescent="0.25">
      <c r="A352" s="11">
        <v>351</v>
      </c>
      <c r="B352" s="6">
        <v>41696</v>
      </c>
      <c r="C352" s="1" t="s">
        <v>3</v>
      </c>
      <c r="D352" s="2" t="s">
        <v>98</v>
      </c>
      <c r="E352" s="2" t="s">
        <v>252</v>
      </c>
      <c r="F352" s="3">
        <v>1919</v>
      </c>
      <c r="G352" s="15">
        <v>2</v>
      </c>
      <c r="H352" s="3" t="str">
        <f>VLOOKUP(D352,'Dati di Supporto'!$B$2:$D$104,3,0)</f>
        <v>PG</v>
      </c>
      <c r="I352" s="15" t="str">
        <f>_xlfn.XLOOKUP(H352,'Dati di Supporto'!$D$2:$D$104,'Dati di Supporto'!$C$2:$C$104)</f>
        <v>Umbria</v>
      </c>
      <c r="J352" s="15" t="str">
        <f>VLOOKUP(I352,'Dati di Supporto'!$G$2:$H$21,2,0)</f>
        <v>CENTRO</v>
      </c>
      <c r="K352" s="15" t="str" cm="1">
        <f t="array" ref="K352">_xlfn.IFS(F352&lt;400,'Dati di Supporto'!$P$2,AND(F352&gt;=400,F352&lt;800),'Dati di Supporto'!$P$3,AND(Vendite!F352&gt;=800,Vendite!F352&lt;1200),'Dati di Supporto'!$P$4,IF(Vendite!F352&gt;=1200,Vendite!F352&lt;1800),'Dati di Supporto'!$P$5,Vendite!F352&gt;=1800,'Dati di Supporto'!$P$6)</f>
        <v>Fascia 5 (da 1500 € e oltre)</v>
      </c>
      <c r="L352" s="15" t="str">
        <f>VLOOKUP(G352,'Dati di Supporto'!$O$10:$P$14,2,0)</f>
        <v>Bonifico Bancario</v>
      </c>
    </row>
    <row r="353" spans="1:12" x14ac:dyDescent="0.25">
      <c r="A353" s="11">
        <v>352</v>
      </c>
      <c r="B353" s="6">
        <v>41809</v>
      </c>
      <c r="C353" s="1" t="s">
        <v>1</v>
      </c>
      <c r="D353" s="2" t="s">
        <v>112</v>
      </c>
      <c r="E353" s="2" t="s">
        <v>252</v>
      </c>
      <c r="F353" s="3">
        <v>1514</v>
      </c>
      <c r="G353" s="15">
        <v>3</v>
      </c>
      <c r="H353" s="3" t="str">
        <f>VLOOKUP(D353,'Dati di Supporto'!$B$2:$D$104,3,0)</f>
        <v>RO</v>
      </c>
      <c r="I353" s="15" t="str">
        <f>_xlfn.XLOOKUP(H353,'Dati di Supporto'!$D$2:$D$104,'Dati di Supporto'!$C$2:$C$104)</f>
        <v>Veneto</v>
      </c>
      <c r="J353" s="15" t="str">
        <f>VLOOKUP(I353,'Dati di Supporto'!$G$2:$H$21,2,0)</f>
        <v>NORD</v>
      </c>
      <c r="K353" s="15" t="str" cm="1">
        <f t="array" ref="K353">_xlfn.IFS(F353&lt;400,'Dati di Supporto'!$P$2,AND(F353&gt;=400,F353&lt;800),'Dati di Supporto'!$P$3,AND(Vendite!F353&gt;=800,Vendite!F353&lt;1200),'Dati di Supporto'!$P$4,IF(Vendite!F353&gt;=1200,Vendite!F353&lt;1800),'Dati di Supporto'!$P$5,Vendite!F353&gt;=1800,'Dati di Supporto'!$P$6)</f>
        <v>Fascia 4 (da 1200 €  a meno di 1500 €)</v>
      </c>
      <c r="L353" s="15" t="str">
        <f>VLOOKUP(G353,'Dati di Supporto'!$O$10:$P$14,2,0)</f>
        <v>Carta di credito</v>
      </c>
    </row>
    <row r="354" spans="1:12" x14ac:dyDescent="0.25">
      <c r="A354" s="11">
        <v>353</v>
      </c>
      <c r="B354" s="6">
        <v>41783</v>
      </c>
      <c r="C354" s="1" t="s">
        <v>2</v>
      </c>
      <c r="D354" s="2" t="s">
        <v>112</v>
      </c>
      <c r="E354" s="2" t="s">
        <v>11</v>
      </c>
      <c r="F354" s="3">
        <v>3</v>
      </c>
      <c r="G354" s="15">
        <v>2</v>
      </c>
      <c r="H354" s="3" t="str">
        <f>VLOOKUP(D354,'Dati di Supporto'!$B$2:$D$104,3,0)</f>
        <v>RO</v>
      </c>
      <c r="I354" s="15" t="str">
        <f>_xlfn.XLOOKUP(H354,'Dati di Supporto'!$D$2:$D$104,'Dati di Supporto'!$C$2:$C$104)</f>
        <v>Veneto</v>
      </c>
      <c r="J354" s="15" t="str">
        <f>VLOOKUP(I354,'Dati di Supporto'!$G$2:$H$21,2,0)</f>
        <v>NORD</v>
      </c>
      <c r="K354" s="15" t="str" cm="1">
        <f t="array" ref="K354">_xlfn.IFS(F354&lt;400,'Dati di Supporto'!$P$2,AND(F354&gt;=400,F354&lt;800),'Dati di Supporto'!$P$3,AND(Vendite!F354&gt;=800,Vendite!F354&lt;1200),'Dati di Supporto'!$P$4,IF(Vendite!F354&gt;=1200,Vendite!F354&lt;1800),'Dati di Supporto'!$P$5,Vendite!F354&gt;=1800,'Dati di Supporto'!$P$6)</f>
        <v>Fascia 1 (inferiore a 400 €)</v>
      </c>
      <c r="L354" s="15" t="str">
        <f>VLOOKUP(G354,'Dati di Supporto'!$O$10:$P$14,2,0)</f>
        <v>Bonifico Bancario</v>
      </c>
    </row>
    <row r="355" spans="1:12" x14ac:dyDescent="0.25">
      <c r="A355" s="11">
        <v>354</v>
      </c>
      <c r="B355" s="6">
        <v>41760</v>
      </c>
      <c r="C355" s="1" t="s">
        <v>3</v>
      </c>
      <c r="D355" s="2" t="s">
        <v>118</v>
      </c>
      <c r="E355" s="2" t="s">
        <v>250</v>
      </c>
      <c r="F355" s="3">
        <v>445</v>
      </c>
      <c r="G355" s="15">
        <v>2</v>
      </c>
      <c r="H355" s="3" t="str">
        <f>VLOOKUP(D355,'Dati di Supporto'!$B$2:$D$104,3,0)</f>
        <v>SO</v>
      </c>
      <c r="I355" s="15" t="str">
        <f>_xlfn.XLOOKUP(H355,'Dati di Supporto'!$D$2:$D$104,'Dati di Supporto'!$C$2:$C$104)</f>
        <v>Lombardia</v>
      </c>
      <c r="J355" s="15" t="str">
        <f>VLOOKUP(I355,'Dati di Supporto'!$G$2:$H$21,2,0)</f>
        <v>NORD</v>
      </c>
      <c r="K355" s="15" t="str" cm="1">
        <f t="array" ref="K355">_xlfn.IFS(F355&lt;400,'Dati di Supporto'!$P$2,AND(F355&gt;=400,F355&lt;800),'Dati di Supporto'!$P$3,AND(Vendite!F355&gt;=800,Vendite!F355&lt;1200),'Dati di Supporto'!$P$4,IF(Vendite!F355&gt;=1200,Vendite!F355&lt;1800),'Dati di Supporto'!$P$5,Vendite!F355&gt;=1800,'Dati di Supporto'!$P$6)</f>
        <v>Fascia 2 (da 400 €  a meno di 800 €)</v>
      </c>
      <c r="L355" s="15" t="str">
        <f>VLOOKUP(G355,'Dati di Supporto'!$O$10:$P$14,2,0)</f>
        <v>Bonifico Bancario</v>
      </c>
    </row>
    <row r="356" spans="1:12" x14ac:dyDescent="0.25">
      <c r="A356" s="11">
        <v>355</v>
      </c>
      <c r="B356" s="6">
        <v>41695</v>
      </c>
      <c r="C356" s="1" t="s">
        <v>1</v>
      </c>
      <c r="D356" s="2" t="s">
        <v>123</v>
      </c>
      <c r="E356" s="2" t="s">
        <v>251</v>
      </c>
      <c r="F356" s="3">
        <v>1028</v>
      </c>
      <c r="G356" s="15">
        <v>4</v>
      </c>
      <c r="H356" s="3" t="str">
        <f>VLOOKUP(D356,'Dati di Supporto'!$B$2:$D$104,3,0)</f>
        <v>TP</v>
      </c>
      <c r="I356" s="15" t="str">
        <f>_xlfn.XLOOKUP(H356,'Dati di Supporto'!$D$2:$D$104,'Dati di Supporto'!$C$2:$C$104)</f>
        <v>Sicilia</v>
      </c>
      <c r="J356" s="15" t="str">
        <f>VLOOKUP(I356,'Dati di Supporto'!$G$2:$H$21,2,0)</f>
        <v>ISOLE</v>
      </c>
      <c r="K356" s="15" t="str" cm="1">
        <f t="array" ref="K356">_xlfn.IFS(F356&lt;400,'Dati di Supporto'!$P$2,AND(F356&gt;=400,F356&lt;800),'Dati di Supporto'!$P$3,AND(Vendite!F356&gt;=800,Vendite!F356&lt;1200),'Dati di Supporto'!$P$4,IF(Vendite!F356&gt;=1200,Vendite!F356&lt;1800),'Dati di Supporto'!$P$5,Vendite!F356&gt;=1800,'Dati di Supporto'!$P$6)</f>
        <v>Fascia 3 (da 800 €  a meno di 1200 €)</v>
      </c>
      <c r="L356" s="15" t="str">
        <f>VLOOKUP(G356,'Dati di Supporto'!$O$10:$P$14,2,0)</f>
        <v>Bollettino postale</v>
      </c>
    </row>
    <row r="357" spans="1:12" x14ac:dyDescent="0.25">
      <c r="A357" s="11">
        <v>356</v>
      </c>
      <c r="B357" s="6">
        <v>41755</v>
      </c>
      <c r="C357" s="1" t="s">
        <v>247</v>
      </c>
      <c r="D357" s="2" t="s">
        <v>99</v>
      </c>
      <c r="E357" s="2" t="s">
        <v>11</v>
      </c>
      <c r="F357" s="3">
        <v>893</v>
      </c>
      <c r="G357" s="15">
        <v>4</v>
      </c>
      <c r="H357" s="3" t="str">
        <f>VLOOKUP(D357,'Dati di Supporto'!$B$2:$D$104,3,0)</f>
        <v>PS</v>
      </c>
      <c r="I357" s="15" t="str">
        <f>_xlfn.XLOOKUP(H357,'Dati di Supporto'!$D$2:$D$104,'Dati di Supporto'!$C$2:$C$104)</f>
        <v>Marche</v>
      </c>
      <c r="J357" s="15" t="str">
        <f>VLOOKUP(I357,'Dati di Supporto'!$G$2:$H$21,2,0)</f>
        <v>CENTRO</v>
      </c>
      <c r="K357" s="15" t="str" cm="1">
        <f t="array" ref="K357">_xlfn.IFS(F357&lt;400,'Dati di Supporto'!$P$2,AND(F357&gt;=400,F357&lt;800),'Dati di Supporto'!$P$3,AND(Vendite!F357&gt;=800,Vendite!F357&lt;1200),'Dati di Supporto'!$P$4,IF(Vendite!F357&gt;=1200,Vendite!F357&lt;1800),'Dati di Supporto'!$P$5,Vendite!F357&gt;=1800,'Dati di Supporto'!$P$6)</f>
        <v>Fascia 3 (da 800 €  a meno di 1200 €)</v>
      </c>
      <c r="L357" s="15" t="str">
        <f>VLOOKUP(G357,'Dati di Supporto'!$O$10:$P$14,2,0)</f>
        <v>Bollettino postale</v>
      </c>
    </row>
    <row r="358" spans="1:12" x14ac:dyDescent="0.25">
      <c r="A358" s="11">
        <v>357</v>
      </c>
      <c r="B358" s="6">
        <v>41762</v>
      </c>
      <c r="C358" s="1" t="s">
        <v>8</v>
      </c>
      <c r="D358" s="2" t="s">
        <v>112</v>
      </c>
      <c r="E358" s="2" t="s">
        <v>11</v>
      </c>
      <c r="F358" s="3">
        <v>1421</v>
      </c>
      <c r="G358" s="15">
        <v>1</v>
      </c>
      <c r="H358" s="3" t="str">
        <f>VLOOKUP(D358,'Dati di Supporto'!$B$2:$D$104,3,0)</f>
        <v>RO</v>
      </c>
      <c r="I358" s="15" t="str">
        <f>_xlfn.XLOOKUP(H358,'Dati di Supporto'!$D$2:$D$104,'Dati di Supporto'!$C$2:$C$104)</f>
        <v>Veneto</v>
      </c>
      <c r="J358" s="15" t="str">
        <f>VLOOKUP(I358,'Dati di Supporto'!$G$2:$H$21,2,0)</f>
        <v>NORD</v>
      </c>
      <c r="K358" s="15" t="str" cm="1">
        <f t="array" ref="K358">_xlfn.IFS(F358&lt;400,'Dati di Supporto'!$P$2,AND(F358&gt;=400,F358&lt;800),'Dati di Supporto'!$P$3,AND(Vendite!F358&gt;=800,Vendite!F358&lt;1200),'Dati di Supporto'!$P$4,IF(Vendite!F358&gt;=1200,Vendite!F358&lt;1800),'Dati di Supporto'!$P$5,Vendite!F358&gt;=1800,'Dati di Supporto'!$P$6)</f>
        <v>Fascia 4 (da 1200 €  a meno di 1500 €)</v>
      </c>
      <c r="L358" s="15" t="str">
        <f>VLOOKUP(G358,'Dati di Supporto'!$O$10:$P$14,2,0)</f>
        <v>Contanti</v>
      </c>
    </row>
    <row r="359" spans="1:12" x14ac:dyDescent="0.25">
      <c r="A359" s="11">
        <v>358</v>
      </c>
      <c r="B359" s="6">
        <v>41800</v>
      </c>
      <c r="C359" s="1" t="s">
        <v>1</v>
      </c>
      <c r="D359" s="2" t="s">
        <v>118</v>
      </c>
      <c r="E359" s="2" t="s">
        <v>250</v>
      </c>
      <c r="F359" s="3">
        <v>1941</v>
      </c>
      <c r="G359" s="15">
        <v>2</v>
      </c>
      <c r="H359" s="3" t="str">
        <f>VLOOKUP(D359,'Dati di Supporto'!$B$2:$D$104,3,0)</f>
        <v>SO</v>
      </c>
      <c r="I359" s="15" t="str">
        <f>_xlfn.XLOOKUP(H359,'Dati di Supporto'!$D$2:$D$104,'Dati di Supporto'!$C$2:$C$104)</f>
        <v>Lombardia</v>
      </c>
      <c r="J359" s="15" t="str">
        <f>VLOOKUP(I359,'Dati di Supporto'!$G$2:$H$21,2,0)</f>
        <v>NORD</v>
      </c>
      <c r="K359" s="15" t="str" cm="1">
        <f t="array" ref="K359">_xlfn.IFS(F359&lt;400,'Dati di Supporto'!$P$2,AND(F359&gt;=400,F359&lt;800),'Dati di Supporto'!$P$3,AND(Vendite!F359&gt;=800,Vendite!F359&lt;1200),'Dati di Supporto'!$P$4,IF(Vendite!F359&gt;=1200,Vendite!F359&lt;1800),'Dati di Supporto'!$P$5,Vendite!F359&gt;=1800,'Dati di Supporto'!$P$6)</f>
        <v>Fascia 5 (da 1500 € e oltre)</v>
      </c>
      <c r="L359" s="15" t="str">
        <f>VLOOKUP(G359,'Dati di Supporto'!$O$10:$P$14,2,0)</f>
        <v>Bonifico Bancario</v>
      </c>
    </row>
    <row r="360" spans="1:12" x14ac:dyDescent="0.25">
      <c r="A360" s="11">
        <v>359</v>
      </c>
      <c r="B360" s="6">
        <v>41674</v>
      </c>
      <c r="C360" s="1" t="s">
        <v>247</v>
      </c>
      <c r="D360" s="2" t="s">
        <v>115</v>
      </c>
      <c r="E360" s="2" t="s">
        <v>11</v>
      </c>
      <c r="F360" s="3">
        <v>1537</v>
      </c>
      <c r="G360" s="15">
        <v>5</v>
      </c>
      <c r="H360" s="3" t="str">
        <f>VLOOKUP(D360,'Dati di Supporto'!$B$2:$D$104,3,0)</f>
        <v>SV</v>
      </c>
      <c r="I360" s="15" t="str">
        <f>_xlfn.XLOOKUP(H360,'Dati di Supporto'!$D$2:$D$104,'Dati di Supporto'!$C$2:$C$104)</f>
        <v>Liguria</v>
      </c>
      <c r="J360" s="15" t="str">
        <f>VLOOKUP(I360,'Dati di Supporto'!$G$2:$H$21,2,0)</f>
        <v>NORD</v>
      </c>
      <c r="K360" s="15" t="str" cm="1">
        <f t="array" ref="K360">_xlfn.IFS(F360&lt;400,'Dati di Supporto'!$P$2,AND(F360&gt;=400,F360&lt;800),'Dati di Supporto'!$P$3,AND(Vendite!F360&gt;=800,Vendite!F360&lt;1200),'Dati di Supporto'!$P$4,IF(Vendite!F360&gt;=1200,Vendite!F360&lt;1800),'Dati di Supporto'!$P$5,Vendite!F360&gt;=1800,'Dati di Supporto'!$P$6)</f>
        <v>Fascia 4 (da 1200 €  a meno di 1500 €)</v>
      </c>
      <c r="L360" s="15" t="str">
        <f>VLOOKUP(G360,'Dati di Supporto'!$O$10:$P$14,2,0)</f>
        <v>Assegno Bancario</v>
      </c>
    </row>
    <row r="361" spans="1:12" x14ac:dyDescent="0.25">
      <c r="A361" s="11">
        <v>360</v>
      </c>
      <c r="B361" s="6">
        <v>41669</v>
      </c>
      <c r="C361" s="1" t="s">
        <v>2</v>
      </c>
      <c r="D361" s="2" t="s">
        <v>99</v>
      </c>
      <c r="E361" s="2" t="s">
        <v>10</v>
      </c>
      <c r="F361" s="3">
        <v>1957</v>
      </c>
      <c r="G361" s="15">
        <v>3</v>
      </c>
      <c r="H361" s="3" t="str">
        <f>VLOOKUP(D361,'Dati di Supporto'!$B$2:$D$104,3,0)</f>
        <v>PS</v>
      </c>
      <c r="I361" s="15" t="str">
        <f>_xlfn.XLOOKUP(H361,'Dati di Supporto'!$D$2:$D$104,'Dati di Supporto'!$C$2:$C$104)</f>
        <v>Marche</v>
      </c>
      <c r="J361" s="15" t="str">
        <f>VLOOKUP(I361,'Dati di Supporto'!$G$2:$H$21,2,0)</f>
        <v>CENTRO</v>
      </c>
      <c r="K361" s="15" t="str" cm="1">
        <f t="array" ref="K361">_xlfn.IFS(F361&lt;400,'Dati di Supporto'!$P$2,AND(F361&gt;=400,F361&lt;800),'Dati di Supporto'!$P$3,AND(Vendite!F361&gt;=800,Vendite!F361&lt;1200),'Dati di Supporto'!$P$4,IF(Vendite!F361&gt;=1200,Vendite!F361&lt;1800),'Dati di Supporto'!$P$5,Vendite!F361&gt;=1800,'Dati di Supporto'!$P$6)</f>
        <v>Fascia 5 (da 1500 € e oltre)</v>
      </c>
      <c r="L361" s="15" t="str">
        <f>VLOOKUP(G361,'Dati di Supporto'!$O$10:$P$14,2,0)</f>
        <v>Carta di credito</v>
      </c>
    </row>
    <row r="362" spans="1:12" x14ac:dyDescent="0.25">
      <c r="A362" s="11">
        <v>361</v>
      </c>
      <c r="B362" s="6">
        <v>41788</v>
      </c>
      <c r="C362" s="1" t="s">
        <v>8</v>
      </c>
      <c r="D362" s="2" t="s">
        <v>99</v>
      </c>
      <c r="E362" s="2" t="s">
        <v>10</v>
      </c>
      <c r="F362" s="3">
        <v>307</v>
      </c>
      <c r="G362" s="15">
        <v>3</v>
      </c>
      <c r="H362" s="3" t="str">
        <f>VLOOKUP(D362,'Dati di Supporto'!$B$2:$D$104,3,0)</f>
        <v>PS</v>
      </c>
      <c r="I362" s="15" t="str">
        <f>_xlfn.XLOOKUP(H362,'Dati di Supporto'!$D$2:$D$104,'Dati di Supporto'!$C$2:$C$104)</f>
        <v>Marche</v>
      </c>
      <c r="J362" s="15" t="str">
        <f>VLOOKUP(I362,'Dati di Supporto'!$G$2:$H$21,2,0)</f>
        <v>CENTRO</v>
      </c>
      <c r="K362" s="15" t="str" cm="1">
        <f t="array" ref="K362">_xlfn.IFS(F362&lt;400,'Dati di Supporto'!$P$2,AND(F362&gt;=400,F362&lt;800),'Dati di Supporto'!$P$3,AND(Vendite!F362&gt;=800,Vendite!F362&lt;1200),'Dati di Supporto'!$P$4,IF(Vendite!F362&gt;=1200,Vendite!F362&lt;1800),'Dati di Supporto'!$P$5,Vendite!F362&gt;=1800,'Dati di Supporto'!$P$6)</f>
        <v>Fascia 1 (inferiore a 400 €)</v>
      </c>
      <c r="L362" s="15" t="str">
        <f>VLOOKUP(G362,'Dati di Supporto'!$O$10:$P$14,2,0)</f>
        <v>Carta di credito</v>
      </c>
    </row>
    <row r="363" spans="1:12" x14ac:dyDescent="0.25">
      <c r="A363" s="11">
        <v>362</v>
      </c>
      <c r="B363" s="6">
        <v>41746</v>
      </c>
      <c r="C363" s="1" t="s">
        <v>248</v>
      </c>
      <c r="D363" s="2" t="s">
        <v>117</v>
      </c>
      <c r="E363" s="2" t="s">
        <v>11</v>
      </c>
      <c r="F363" s="3">
        <v>1128</v>
      </c>
      <c r="G363" s="15">
        <v>3</v>
      </c>
      <c r="H363" s="3" t="str">
        <f>VLOOKUP(D363,'Dati di Supporto'!$B$2:$D$104,3,0)</f>
        <v>SR</v>
      </c>
      <c r="I363" s="15" t="str">
        <f>_xlfn.XLOOKUP(H363,'Dati di Supporto'!$D$2:$D$104,'Dati di Supporto'!$C$2:$C$104)</f>
        <v>Sicilia</v>
      </c>
      <c r="J363" s="15" t="str">
        <f>VLOOKUP(I363,'Dati di Supporto'!$G$2:$H$21,2,0)</f>
        <v>ISOLE</v>
      </c>
      <c r="K363" s="15" t="str" cm="1">
        <f t="array" ref="K363">_xlfn.IFS(F363&lt;400,'Dati di Supporto'!$P$2,AND(F363&gt;=400,F363&lt;800),'Dati di Supporto'!$P$3,AND(Vendite!F363&gt;=800,Vendite!F363&lt;1200),'Dati di Supporto'!$P$4,IF(Vendite!F363&gt;=1200,Vendite!F363&lt;1800),'Dati di Supporto'!$P$5,Vendite!F363&gt;=1800,'Dati di Supporto'!$P$6)</f>
        <v>Fascia 3 (da 800 €  a meno di 1200 €)</v>
      </c>
      <c r="L363" s="15" t="str">
        <f>VLOOKUP(G363,'Dati di Supporto'!$O$10:$P$14,2,0)</f>
        <v>Carta di credito</v>
      </c>
    </row>
    <row r="364" spans="1:12" x14ac:dyDescent="0.25">
      <c r="A364" s="11">
        <v>363</v>
      </c>
      <c r="B364" s="6">
        <v>41759</v>
      </c>
      <c r="C364" s="1" t="s">
        <v>248</v>
      </c>
      <c r="D364" s="2" t="s">
        <v>114</v>
      </c>
      <c r="E364" s="2" t="s">
        <v>252</v>
      </c>
      <c r="F364" s="3">
        <v>849</v>
      </c>
      <c r="G364" s="15">
        <v>2</v>
      </c>
      <c r="H364" s="3" t="str">
        <f>VLOOKUP(D364,'Dati di Supporto'!$B$2:$D$104,3,0)</f>
        <v>SS</v>
      </c>
      <c r="I364" s="15" t="str">
        <f>_xlfn.XLOOKUP(H364,'Dati di Supporto'!$D$2:$D$104,'Dati di Supporto'!$C$2:$C$104)</f>
        <v>Sardegna</v>
      </c>
      <c r="J364" s="15" t="str">
        <f>VLOOKUP(I364,'Dati di Supporto'!$G$2:$H$21,2,0)</f>
        <v>ISOLE</v>
      </c>
      <c r="K364" s="15" t="str" cm="1">
        <f t="array" ref="K364">_xlfn.IFS(F364&lt;400,'Dati di Supporto'!$P$2,AND(F364&gt;=400,F364&lt;800),'Dati di Supporto'!$P$3,AND(Vendite!F364&gt;=800,Vendite!F364&lt;1200),'Dati di Supporto'!$P$4,IF(Vendite!F364&gt;=1200,Vendite!F364&lt;1800),'Dati di Supporto'!$P$5,Vendite!F364&gt;=1800,'Dati di Supporto'!$P$6)</f>
        <v>Fascia 3 (da 800 €  a meno di 1200 €)</v>
      </c>
      <c r="L364" s="15" t="str">
        <f>VLOOKUP(G364,'Dati di Supporto'!$O$10:$P$14,2,0)</f>
        <v>Bonifico Bancario</v>
      </c>
    </row>
    <row r="365" spans="1:12" x14ac:dyDescent="0.25">
      <c r="A365" s="11">
        <v>364</v>
      </c>
      <c r="B365" s="6">
        <v>41819</v>
      </c>
      <c r="C365" s="1" t="s">
        <v>248</v>
      </c>
      <c r="D365" s="2" t="s">
        <v>128</v>
      </c>
      <c r="E365" s="2" t="s">
        <v>11</v>
      </c>
      <c r="F365" s="3">
        <v>1252</v>
      </c>
      <c r="G365" s="15">
        <v>1</v>
      </c>
      <c r="H365" s="3" t="str">
        <f>VLOOKUP(D365,'Dati di Supporto'!$B$2:$D$104,3,0)</f>
        <v>VA</v>
      </c>
      <c r="I365" s="15" t="str">
        <f>_xlfn.XLOOKUP(H365,'Dati di Supporto'!$D$2:$D$104,'Dati di Supporto'!$C$2:$C$104)</f>
        <v>Lombardia</v>
      </c>
      <c r="J365" s="15" t="str">
        <f>VLOOKUP(I365,'Dati di Supporto'!$G$2:$H$21,2,0)</f>
        <v>NORD</v>
      </c>
      <c r="K365" s="15" t="str" cm="1">
        <f t="array" ref="K365">_xlfn.IFS(F365&lt;400,'Dati di Supporto'!$P$2,AND(F365&gt;=400,F365&lt;800),'Dati di Supporto'!$P$3,AND(Vendite!F365&gt;=800,Vendite!F365&lt;1200),'Dati di Supporto'!$P$4,IF(Vendite!F365&gt;=1200,Vendite!F365&lt;1800),'Dati di Supporto'!$P$5,Vendite!F365&gt;=1800,'Dati di Supporto'!$P$6)</f>
        <v>Fascia 4 (da 1200 €  a meno di 1500 €)</v>
      </c>
      <c r="L365" s="15" t="str">
        <f>VLOOKUP(G365,'Dati di Supporto'!$O$10:$P$14,2,0)</f>
        <v>Contanti</v>
      </c>
    </row>
    <row r="366" spans="1:12" x14ac:dyDescent="0.25">
      <c r="A366" s="11">
        <v>365</v>
      </c>
      <c r="B366" s="6">
        <v>41765</v>
      </c>
      <c r="C366" s="1" t="s">
        <v>8</v>
      </c>
      <c r="D366" s="2" t="s">
        <v>127</v>
      </c>
      <c r="E366" s="2" t="s">
        <v>250</v>
      </c>
      <c r="F366" s="3">
        <v>1965</v>
      </c>
      <c r="G366" s="15">
        <v>4</v>
      </c>
      <c r="H366" s="3" t="str">
        <f>VLOOKUP(D366,'Dati di Supporto'!$B$2:$D$104,3,0)</f>
        <v>UD</v>
      </c>
      <c r="I366" s="15" t="str">
        <f>_xlfn.XLOOKUP(H366,'Dati di Supporto'!$D$2:$D$104,'Dati di Supporto'!$C$2:$C$104)</f>
        <v>Friuli-Venezia Giulia</v>
      </c>
      <c r="J366" s="15" t="str">
        <f>VLOOKUP(I366,'Dati di Supporto'!$G$2:$H$21,2,0)</f>
        <v>NORD</v>
      </c>
      <c r="K366" s="15" t="str" cm="1">
        <f t="array" ref="K366">_xlfn.IFS(F366&lt;400,'Dati di Supporto'!$P$2,AND(F366&gt;=400,F366&lt;800),'Dati di Supporto'!$P$3,AND(Vendite!F366&gt;=800,Vendite!F366&lt;1200),'Dati di Supporto'!$P$4,IF(Vendite!F366&gt;=1200,Vendite!F366&lt;1800),'Dati di Supporto'!$P$5,Vendite!F366&gt;=1800,'Dati di Supporto'!$P$6)</f>
        <v>Fascia 5 (da 1500 € e oltre)</v>
      </c>
      <c r="L366" s="15" t="str">
        <f>VLOOKUP(G366,'Dati di Supporto'!$O$10:$P$14,2,0)</f>
        <v>Bollettino postale</v>
      </c>
    </row>
    <row r="367" spans="1:12" x14ac:dyDescent="0.25">
      <c r="A367" s="11">
        <v>366</v>
      </c>
      <c r="B367" s="6">
        <v>41732</v>
      </c>
      <c r="C367" s="1" t="s">
        <v>1</v>
      </c>
      <c r="D367" s="2" t="s">
        <v>116</v>
      </c>
      <c r="E367" s="2" t="s">
        <v>11</v>
      </c>
      <c r="F367" s="3">
        <v>667</v>
      </c>
      <c r="G367" s="15">
        <v>5</v>
      </c>
      <c r="H367" s="3" t="str">
        <f>VLOOKUP(D367,'Dati di Supporto'!$B$2:$D$104,3,0)</f>
        <v>SI</v>
      </c>
      <c r="I367" s="15" t="str">
        <f>_xlfn.XLOOKUP(H367,'Dati di Supporto'!$D$2:$D$104,'Dati di Supporto'!$C$2:$C$104)</f>
        <v>Toscana</v>
      </c>
      <c r="J367" s="15" t="str">
        <f>VLOOKUP(I367,'Dati di Supporto'!$G$2:$H$21,2,0)</f>
        <v>CENTRO</v>
      </c>
      <c r="K367" s="15" t="str" cm="1">
        <f t="array" ref="K367">_xlfn.IFS(F367&lt;400,'Dati di Supporto'!$P$2,AND(F367&gt;=400,F367&lt;800),'Dati di Supporto'!$P$3,AND(Vendite!F367&gt;=800,Vendite!F367&lt;1200),'Dati di Supporto'!$P$4,IF(Vendite!F367&gt;=1200,Vendite!F367&lt;1800),'Dati di Supporto'!$P$5,Vendite!F367&gt;=1800,'Dati di Supporto'!$P$6)</f>
        <v>Fascia 2 (da 400 €  a meno di 800 €)</v>
      </c>
      <c r="L367" s="15" t="str">
        <f>VLOOKUP(G367,'Dati di Supporto'!$O$10:$P$14,2,0)</f>
        <v>Assegno Bancario</v>
      </c>
    </row>
    <row r="368" spans="1:12" x14ac:dyDescent="0.25">
      <c r="A368" s="11">
        <v>367</v>
      </c>
      <c r="B368" s="6">
        <v>41692</v>
      </c>
      <c r="C368" s="1" t="s">
        <v>248</v>
      </c>
      <c r="D368" s="2" t="s">
        <v>135</v>
      </c>
      <c r="E368" s="2" t="s">
        <v>10</v>
      </c>
      <c r="F368" s="3">
        <v>653</v>
      </c>
      <c r="G368" s="15">
        <v>3</v>
      </c>
      <c r="H368" s="3" t="str">
        <f>VLOOKUP(D368,'Dati di Supporto'!$B$2:$D$104,3,0)</f>
        <v>VT</v>
      </c>
      <c r="I368" s="15" t="str">
        <f>_xlfn.XLOOKUP(H368,'Dati di Supporto'!$D$2:$D$104,'Dati di Supporto'!$C$2:$C$104)</f>
        <v>Lazio</v>
      </c>
      <c r="J368" s="15" t="str">
        <f>VLOOKUP(I368,'Dati di Supporto'!$G$2:$H$21,2,0)</f>
        <v>CENTRO</v>
      </c>
      <c r="K368" s="15" t="str" cm="1">
        <f t="array" ref="K368">_xlfn.IFS(F368&lt;400,'Dati di Supporto'!$P$2,AND(F368&gt;=400,F368&lt;800),'Dati di Supporto'!$P$3,AND(Vendite!F368&gt;=800,Vendite!F368&lt;1200),'Dati di Supporto'!$P$4,IF(Vendite!F368&gt;=1200,Vendite!F368&lt;1800),'Dati di Supporto'!$P$5,Vendite!F368&gt;=1800,'Dati di Supporto'!$P$6)</f>
        <v>Fascia 2 (da 400 €  a meno di 800 €)</v>
      </c>
      <c r="L368" s="15" t="str">
        <f>VLOOKUP(G368,'Dati di Supporto'!$O$10:$P$14,2,0)</f>
        <v>Carta di credito</v>
      </c>
    </row>
    <row r="369" spans="1:12" x14ac:dyDescent="0.25">
      <c r="A369" s="11">
        <v>368</v>
      </c>
      <c r="B369" s="6">
        <v>41819</v>
      </c>
      <c r="C369" s="1" t="s">
        <v>3</v>
      </c>
      <c r="D369" s="2" t="s">
        <v>111</v>
      </c>
      <c r="E369" s="2" t="s">
        <v>252</v>
      </c>
      <c r="F369" s="3">
        <v>1602</v>
      </c>
      <c r="G369" s="15">
        <v>4</v>
      </c>
      <c r="H369" s="3" t="str">
        <f>VLOOKUP(D369,'Dati di Supporto'!$B$2:$D$104,3,0)</f>
        <v>RM</v>
      </c>
      <c r="I369" s="15" t="str">
        <f>_xlfn.XLOOKUP(H369,'Dati di Supporto'!$D$2:$D$104,'Dati di Supporto'!$C$2:$C$104)</f>
        <v>Lazio</v>
      </c>
      <c r="J369" s="15" t="str">
        <f>VLOOKUP(I369,'Dati di Supporto'!$G$2:$H$21,2,0)</f>
        <v>CENTRO</v>
      </c>
      <c r="K369" s="15" t="str" cm="1">
        <f t="array" ref="K369">_xlfn.IFS(F369&lt;400,'Dati di Supporto'!$P$2,AND(F369&gt;=400,F369&lt;800),'Dati di Supporto'!$P$3,AND(Vendite!F369&gt;=800,Vendite!F369&lt;1200),'Dati di Supporto'!$P$4,IF(Vendite!F369&gt;=1200,Vendite!F369&lt;1800),'Dati di Supporto'!$P$5,Vendite!F369&gt;=1800,'Dati di Supporto'!$P$6)</f>
        <v>Fascia 4 (da 1200 €  a meno di 1500 €)</v>
      </c>
      <c r="L369" s="15" t="str">
        <f>VLOOKUP(G369,'Dati di Supporto'!$O$10:$P$14,2,0)</f>
        <v>Bollettino postale</v>
      </c>
    </row>
    <row r="370" spans="1:12" x14ac:dyDescent="0.25">
      <c r="A370" s="11">
        <v>369</v>
      </c>
      <c r="B370" s="6">
        <v>41813</v>
      </c>
      <c r="C370" s="1" t="s">
        <v>247</v>
      </c>
      <c r="D370" s="2" t="s">
        <v>115</v>
      </c>
      <c r="E370" s="2" t="s">
        <v>252</v>
      </c>
      <c r="F370" s="3">
        <v>1609</v>
      </c>
      <c r="G370" s="15">
        <v>2</v>
      </c>
      <c r="H370" s="3" t="str">
        <f>VLOOKUP(D370,'Dati di Supporto'!$B$2:$D$104,3,0)</f>
        <v>SV</v>
      </c>
      <c r="I370" s="15" t="str">
        <f>_xlfn.XLOOKUP(H370,'Dati di Supporto'!$D$2:$D$104,'Dati di Supporto'!$C$2:$C$104)</f>
        <v>Liguria</v>
      </c>
      <c r="J370" s="15" t="str">
        <f>VLOOKUP(I370,'Dati di Supporto'!$G$2:$H$21,2,0)</f>
        <v>NORD</v>
      </c>
      <c r="K370" s="15" t="str" cm="1">
        <f t="array" ref="K370">_xlfn.IFS(F370&lt;400,'Dati di Supporto'!$P$2,AND(F370&gt;=400,F370&lt;800),'Dati di Supporto'!$P$3,AND(Vendite!F370&gt;=800,Vendite!F370&lt;1200),'Dati di Supporto'!$P$4,IF(Vendite!F370&gt;=1200,Vendite!F370&lt;1800),'Dati di Supporto'!$P$5,Vendite!F370&gt;=1800,'Dati di Supporto'!$P$6)</f>
        <v>Fascia 4 (da 1200 €  a meno di 1500 €)</v>
      </c>
      <c r="L370" s="15" t="str">
        <f>VLOOKUP(G370,'Dati di Supporto'!$O$10:$P$14,2,0)</f>
        <v>Bonifico Bancario</v>
      </c>
    </row>
    <row r="371" spans="1:12" x14ac:dyDescent="0.25">
      <c r="A371" s="11">
        <v>370</v>
      </c>
      <c r="B371" s="6">
        <v>41764</v>
      </c>
      <c r="C371" s="1" t="s">
        <v>247</v>
      </c>
      <c r="D371" s="2" t="s">
        <v>99</v>
      </c>
      <c r="E371" s="2" t="s">
        <v>250</v>
      </c>
      <c r="F371" s="3">
        <v>1234</v>
      </c>
      <c r="G371" s="15">
        <v>4</v>
      </c>
      <c r="H371" s="3" t="str">
        <f>VLOOKUP(D371,'Dati di Supporto'!$B$2:$D$104,3,0)</f>
        <v>PS</v>
      </c>
      <c r="I371" s="15" t="str">
        <f>_xlfn.XLOOKUP(H371,'Dati di Supporto'!$D$2:$D$104,'Dati di Supporto'!$C$2:$C$104)</f>
        <v>Marche</v>
      </c>
      <c r="J371" s="15" t="str">
        <f>VLOOKUP(I371,'Dati di Supporto'!$G$2:$H$21,2,0)</f>
        <v>CENTRO</v>
      </c>
      <c r="K371" s="15" t="str" cm="1">
        <f t="array" ref="K371">_xlfn.IFS(F371&lt;400,'Dati di Supporto'!$P$2,AND(F371&gt;=400,F371&lt;800),'Dati di Supporto'!$P$3,AND(Vendite!F371&gt;=800,Vendite!F371&lt;1200),'Dati di Supporto'!$P$4,IF(Vendite!F371&gt;=1200,Vendite!F371&lt;1800),'Dati di Supporto'!$P$5,Vendite!F371&gt;=1800,'Dati di Supporto'!$P$6)</f>
        <v>Fascia 4 (da 1200 €  a meno di 1500 €)</v>
      </c>
      <c r="L371" s="15" t="str">
        <f>VLOOKUP(G371,'Dati di Supporto'!$O$10:$P$14,2,0)</f>
        <v>Bollettino postale</v>
      </c>
    </row>
    <row r="372" spans="1:12" x14ac:dyDescent="0.25">
      <c r="A372" s="11">
        <v>371</v>
      </c>
      <c r="B372" s="6">
        <v>41727</v>
      </c>
      <c r="C372" s="1" t="s">
        <v>3</v>
      </c>
      <c r="D372" s="2" t="s">
        <v>121</v>
      </c>
      <c r="E372" s="2" t="s">
        <v>11</v>
      </c>
      <c r="F372" s="3">
        <v>186</v>
      </c>
      <c r="G372" s="15">
        <v>3</v>
      </c>
      <c r="H372" s="3" t="str">
        <f>VLOOKUP(D372,'Dati di Supporto'!$B$2:$D$104,3,0)</f>
        <v>TR</v>
      </c>
      <c r="I372" s="15" t="str">
        <f>_xlfn.XLOOKUP(H372,'Dati di Supporto'!$D$2:$D$104,'Dati di Supporto'!$C$2:$C$104)</f>
        <v>Umbria</v>
      </c>
      <c r="J372" s="15" t="str">
        <f>VLOOKUP(I372,'Dati di Supporto'!$G$2:$H$21,2,0)</f>
        <v>CENTRO</v>
      </c>
      <c r="K372" s="15" t="str" cm="1">
        <f t="array" ref="K372">_xlfn.IFS(F372&lt;400,'Dati di Supporto'!$P$2,AND(F372&gt;=400,F372&lt;800),'Dati di Supporto'!$P$3,AND(Vendite!F372&gt;=800,Vendite!F372&lt;1200),'Dati di Supporto'!$P$4,IF(Vendite!F372&gt;=1200,Vendite!F372&lt;1800),'Dati di Supporto'!$P$5,Vendite!F372&gt;=1800,'Dati di Supporto'!$P$6)</f>
        <v>Fascia 1 (inferiore a 400 €)</v>
      </c>
      <c r="L372" s="15" t="str">
        <f>VLOOKUP(G372,'Dati di Supporto'!$O$10:$P$14,2,0)</f>
        <v>Carta di credito</v>
      </c>
    </row>
    <row r="373" spans="1:12" x14ac:dyDescent="0.25">
      <c r="A373" s="11">
        <v>372</v>
      </c>
      <c r="B373" s="6">
        <v>41762</v>
      </c>
      <c r="C373" s="1" t="s">
        <v>2</v>
      </c>
      <c r="D373" s="2" t="s">
        <v>103</v>
      </c>
      <c r="E373" s="2" t="s">
        <v>11</v>
      </c>
      <c r="F373" s="3">
        <v>556</v>
      </c>
      <c r="G373" s="15">
        <v>4</v>
      </c>
      <c r="H373" s="3" t="str">
        <f>VLOOKUP(D373,'Dati di Supporto'!$B$2:$D$104,3,0)</f>
        <v>PT</v>
      </c>
      <c r="I373" s="15" t="str">
        <f>_xlfn.XLOOKUP(H373,'Dati di Supporto'!$D$2:$D$104,'Dati di Supporto'!$C$2:$C$104)</f>
        <v>Toscana</v>
      </c>
      <c r="J373" s="15" t="str">
        <f>VLOOKUP(I373,'Dati di Supporto'!$G$2:$H$21,2,0)</f>
        <v>CENTRO</v>
      </c>
      <c r="K373" s="15" t="str" cm="1">
        <f t="array" ref="K373">_xlfn.IFS(F373&lt;400,'Dati di Supporto'!$P$2,AND(F373&gt;=400,F373&lt;800),'Dati di Supporto'!$P$3,AND(Vendite!F373&gt;=800,Vendite!F373&lt;1200),'Dati di Supporto'!$P$4,IF(Vendite!F373&gt;=1200,Vendite!F373&lt;1800),'Dati di Supporto'!$P$5,Vendite!F373&gt;=1800,'Dati di Supporto'!$P$6)</f>
        <v>Fascia 2 (da 400 €  a meno di 800 €)</v>
      </c>
      <c r="L373" s="15" t="str">
        <f>VLOOKUP(G373,'Dati di Supporto'!$O$10:$P$14,2,0)</f>
        <v>Bollettino postale</v>
      </c>
    </row>
    <row r="374" spans="1:12" x14ac:dyDescent="0.25">
      <c r="A374" s="11">
        <v>373</v>
      </c>
      <c r="B374" s="6">
        <v>41804</v>
      </c>
      <c r="C374" s="1" t="s">
        <v>1</v>
      </c>
      <c r="D374" s="2" t="s">
        <v>122</v>
      </c>
      <c r="E374" s="2" t="s">
        <v>251</v>
      </c>
      <c r="F374" s="3">
        <v>408</v>
      </c>
      <c r="G374" s="15">
        <v>5</v>
      </c>
      <c r="H374" s="3" t="str">
        <f>VLOOKUP(D374,'Dati di Supporto'!$B$2:$D$104,3,0)</f>
        <v>TO</v>
      </c>
      <c r="I374" s="15" t="str">
        <f>_xlfn.XLOOKUP(H374,'Dati di Supporto'!$D$2:$D$104,'Dati di Supporto'!$C$2:$C$104)</f>
        <v>Piemonte</v>
      </c>
      <c r="J374" s="15" t="str">
        <f>VLOOKUP(I374,'Dati di Supporto'!$G$2:$H$21,2,0)</f>
        <v>NORD</v>
      </c>
      <c r="K374" s="15" t="str" cm="1">
        <f t="array" ref="K374">_xlfn.IFS(F374&lt;400,'Dati di Supporto'!$P$2,AND(F374&gt;=400,F374&lt;800),'Dati di Supporto'!$P$3,AND(Vendite!F374&gt;=800,Vendite!F374&lt;1200),'Dati di Supporto'!$P$4,IF(Vendite!F374&gt;=1200,Vendite!F374&lt;1800),'Dati di Supporto'!$P$5,Vendite!F374&gt;=1800,'Dati di Supporto'!$P$6)</f>
        <v>Fascia 2 (da 400 €  a meno di 800 €)</v>
      </c>
      <c r="L374" s="15" t="str">
        <f>VLOOKUP(G374,'Dati di Supporto'!$O$10:$P$14,2,0)</f>
        <v>Assegno Bancario</v>
      </c>
    </row>
    <row r="375" spans="1:12" x14ac:dyDescent="0.25">
      <c r="A375" s="11">
        <v>374</v>
      </c>
      <c r="B375" s="6">
        <v>41706</v>
      </c>
      <c r="C375" s="1" t="s">
        <v>1</v>
      </c>
      <c r="D375" s="2" t="s">
        <v>133</v>
      </c>
      <c r="E375" s="2" t="s">
        <v>252</v>
      </c>
      <c r="F375" s="3">
        <v>754</v>
      </c>
      <c r="G375" s="15">
        <v>3</v>
      </c>
      <c r="H375" s="3" t="str">
        <f>VLOOKUP(D375,'Dati di Supporto'!$B$2:$D$104,3,0)</f>
        <v>VV</v>
      </c>
      <c r="I375" s="15" t="str">
        <f>_xlfn.XLOOKUP(H375,'Dati di Supporto'!$D$2:$D$104,'Dati di Supporto'!$C$2:$C$104)</f>
        <v>Calabria</v>
      </c>
      <c r="J375" s="15" t="str">
        <f>VLOOKUP(I375,'Dati di Supporto'!$G$2:$H$21,2,0)</f>
        <v>SUD</v>
      </c>
      <c r="K375" s="15" t="str" cm="1">
        <f t="array" ref="K375">_xlfn.IFS(F375&lt;400,'Dati di Supporto'!$P$2,AND(F375&gt;=400,F375&lt;800),'Dati di Supporto'!$P$3,AND(Vendite!F375&gt;=800,Vendite!F375&lt;1200),'Dati di Supporto'!$P$4,IF(Vendite!F375&gt;=1200,Vendite!F375&lt;1800),'Dati di Supporto'!$P$5,Vendite!F375&gt;=1800,'Dati di Supporto'!$P$6)</f>
        <v>Fascia 2 (da 400 €  a meno di 800 €)</v>
      </c>
      <c r="L375" s="15" t="str">
        <f>VLOOKUP(G375,'Dati di Supporto'!$O$10:$P$14,2,0)</f>
        <v>Carta di credito</v>
      </c>
    </row>
    <row r="376" spans="1:12" x14ac:dyDescent="0.25">
      <c r="A376" s="11">
        <v>375</v>
      </c>
      <c r="B376" s="6">
        <v>41645</v>
      </c>
      <c r="C376" s="1" t="s">
        <v>3</v>
      </c>
      <c r="D376" s="2" t="s">
        <v>130</v>
      </c>
      <c r="E376" s="2" t="s">
        <v>252</v>
      </c>
      <c r="F376" s="3">
        <v>131</v>
      </c>
      <c r="G376" s="15">
        <v>1</v>
      </c>
      <c r="H376" s="3" t="str">
        <f>VLOOKUP(D376,'Dati di Supporto'!$B$2:$D$104,3,0)</f>
        <v>VB</v>
      </c>
      <c r="I376" s="15" t="str">
        <f>_xlfn.XLOOKUP(H376,'Dati di Supporto'!$D$2:$D$104,'Dati di Supporto'!$C$2:$C$104)</f>
        <v>Piemonte</v>
      </c>
      <c r="J376" s="15" t="str">
        <f>VLOOKUP(I376,'Dati di Supporto'!$G$2:$H$21,2,0)</f>
        <v>NORD</v>
      </c>
      <c r="K376" s="15" t="str" cm="1">
        <f t="array" ref="K376">_xlfn.IFS(F376&lt;400,'Dati di Supporto'!$P$2,AND(F376&gt;=400,F376&lt;800),'Dati di Supporto'!$P$3,AND(Vendite!F376&gt;=800,Vendite!F376&lt;1200),'Dati di Supporto'!$P$4,IF(Vendite!F376&gt;=1200,Vendite!F376&lt;1800),'Dati di Supporto'!$P$5,Vendite!F376&gt;=1800,'Dati di Supporto'!$P$6)</f>
        <v>Fascia 1 (inferiore a 400 €)</v>
      </c>
      <c r="L376" s="15" t="str">
        <f>VLOOKUP(G376,'Dati di Supporto'!$O$10:$P$14,2,0)</f>
        <v>Contanti</v>
      </c>
    </row>
    <row r="377" spans="1:12" x14ac:dyDescent="0.25">
      <c r="A377" s="11">
        <v>376</v>
      </c>
      <c r="B377" s="6">
        <v>41692</v>
      </c>
      <c r="C377" s="1" t="s">
        <v>2</v>
      </c>
      <c r="D377" s="2" t="s">
        <v>114</v>
      </c>
      <c r="E377" s="2" t="s">
        <v>250</v>
      </c>
      <c r="F377" s="3">
        <v>1494</v>
      </c>
      <c r="G377" s="15">
        <v>5</v>
      </c>
      <c r="H377" s="3" t="str">
        <f>VLOOKUP(D377,'Dati di Supporto'!$B$2:$D$104,3,0)</f>
        <v>SS</v>
      </c>
      <c r="I377" s="15" t="str">
        <f>_xlfn.XLOOKUP(H377,'Dati di Supporto'!$D$2:$D$104,'Dati di Supporto'!$C$2:$C$104)</f>
        <v>Sardegna</v>
      </c>
      <c r="J377" s="15" t="str">
        <f>VLOOKUP(I377,'Dati di Supporto'!$G$2:$H$21,2,0)</f>
        <v>ISOLE</v>
      </c>
      <c r="K377" s="15" t="str" cm="1">
        <f t="array" ref="K377">_xlfn.IFS(F377&lt;400,'Dati di Supporto'!$P$2,AND(F377&gt;=400,F377&lt;800),'Dati di Supporto'!$P$3,AND(Vendite!F377&gt;=800,Vendite!F377&lt;1200),'Dati di Supporto'!$P$4,IF(Vendite!F377&gt;=1200,Vendite!F377&lt;1800),'Dati di Supporto'!$P$5,Vendite!F377&gt;=1800,'Dati di Supporto'!$P$6)</f>
        <v>Fascia 4 (da 1200 €  a meno di 1500 €)</v>
      </c>
      <c r="L377" s="15" t="str">
        <f>VLOOKUP(G377,'Dati di Supporto'!$O$10:$P$14,2,0)</f>
        <v>Assegno Bancario</v>
      </c>
    </row>
    <row r="378" spans="1:12" x14ac:dyDescent="0.25">
      <c r="A378" s="11">
        <v>377</v>
      </c>
      <c r="B378" s="6">
        <v>41753</v>
      </c>
      <c r="C378" s="1" t="s">
        <v>1</v>
      </c>
      <c r="D378" s="2" t="s">
        <v>130</v>
      </c>
      <c r="E378" s="2" t="s">
        <v>251</v>
      </c>
      <c r="F378" s="3">
        <v>1960</v>
      </c>
      <c r="G378" s="15">
        <v>5</v>
      </c>
      <c r="H378" s="3" t="str">
        <f>VLOOKUP(D378,'Dati di Supporto'!$B$2:$D$104,3,0)</f>
        <v>VB</v>
      </c>
      <c r="I378" s="15" t="str">
        <f>_xlfn.XLOOKUP(H378,'Dati di Supporto'!$D$2:$D$104,'Dati di Supporto'!$C$2:$C$104)</f>
        <v>Piemonte</v>
      </c>
      <c r="J378" s="15" t="str">
        <f>VLOOKUP(I378,'Dati di Supporto'!$G$2:$H$21,2,0)</f>
        <v>NORD</v>
      </c>
      <c r="K378" s="15" t="str" cm="1">
        <f t="array" ref="K378">_xlfn.IFS(F378&lt;400,'Dati di Supporto'!$P$2,AND(F378&gt;=400,F378&lt;800),'Dati di Supporto'!$P$3,AND(Vendite!F378&gt;=800,Vendite!F378&lt;1200),'Dati di Supporto'!$P$4,IF(Vendite!F378&gt;=1200,Vendite!F378&lt;1800),'Dati di Supporto'!$P$5,Vendite!F378&gt;=1800,'Dati di Supporto'!$P$6)</f>
        <v>Fascia 5 (da 1500 € e oltre)</v>
      </c>
      <c r="L378" s="15" t="str">
        <f>VLOOKUP(G378,'Dati di Supporto'!$O$10:$P$14,2,0)</f>
        <v>Assegno Bancario</v>
      </c>
    </row>
    <row r="379" spans="1:12" x14ac:dyDescent="0.25">
      <c r="A379" s="11">
        <v>378</v>
      </c>
      <c r="B379" s="6">
        <v>41689</v>
      </c>
      <c r="C379" s="1" t="s">
        <v>3</v>
      </c>
      <c r="D379" s="2" t="s">
        <v>107</v>
      </c>
      <c r="E379" s="2" t="s">
        <v>251</v>
      </c>
      <c r="F379" s="3">
        <v>1586</v>
      </c>
      <c r="G379" s="15">
        <v>4</v>
      </c>
      <c r="H379" s="3" t="str">
        <f>VLOOKUP(D379,'Dati di Supporto'!$B$2:$D$104,3,0)</f>
        <v>RG</v>
      </c>
      <c r="I379" s="15" t="str">
        <f>_xlfn.XLOOKUP(H379,'Dati di Supporto'!$D$2:$D$104,'Dati di Supporto'!$C$2:$C$104)</f>
        <v>Sicilia</v>
      </c>
      <c r="J379" s="15" t="str">
        <f>VLOOKUP(I379,'Dati di Supporto'!$G$2:$H$21,2,0)</f>
        <v>ISOLE</v>
      </c>
      <c r="K379" s="15" t="str" cm="1">
        <f t="array" ref="K379">_xlfn.IFS(F379&lt;400,'Dati di Supporto'!$P$2,AND(F379&gt;=400,F379&lt;800),'Dati di Supporto'!$P$3,AND(Vendite!F379&gt;=800,Vendite!F379&lt;1200),'Dati di Supporto'!$P$4,IF(Vendite!F379&gt;=1200,Vendite!F379&lt;1800),'Dati di Supporto'!$P$5,Vendite!F379&gt;=1800,'Dati di Supporto'!$P$6)</f>
        <v>Fascia 4 (da 1200 €  a meno di 1500 €)</v>
      </c>
      <c r="L379" s="15" t="str">
        <f>VLOOKUP(G379,'Dati di Supporto'!$O$10:$P$14,2,0)</f>
        <v>Bollettino postale</v>
      </c>
    </row>
    <row r="380" spans="1:12" x14ac:dyDescent="0.25">
      <c r="A380" s="11">
        <v>379</v>
      </c>
      <c r="B380" s="6">
        <v>41682</v>
      </c>
      <c r="C380" s="1" t="s">
        <v>247</v>
      </c>
      <c r="D380" s="2" t="s">
        <v>102</v>
      </c>
      <c r="E380" s="2" t="s">
        <v>11</v>
      </c>
      <c r="F380" s="3">
        <v>255</v>
      </c>
      <c r="G380" s="15">
        <v>1</v>
      </c>
      <c r="H380" s="3" t="str">
        <f>VLOOKUP(D380,'Dati di Supporto'!$B$2:$D$104,3,0)</f>
        <v>PI</v>
      </c>
      <c r="I380" s="15" t="str">
        <f>_xlfn.XLOOKUP(H380,'Dati di Supporto'!$D$2:$D$104,'Dati di Supporto'!$C$2:$C$104)</f>
        <v>Toscana</v>
      </c>
      <c r="J380" s="15" t="str">
        <f>VLOOKUP(I380,'Dati di Supporto'!$G$2:$H$21,2,0)</f>
        <v>CENTRO</v>
      </c>
      <c r="K380" s="15" t="str" cm="1">
        <f t="array" ref="K380">_xlfn.IFS(F380&lt;400,'Dati di Supporto'!$P$2,AND(F380&gt;=400,F380&lt;800),'Dati di Supporto'!$P$3,AND(Vendite!F380&gt;=800,Vendite!F380&lt;1200),'Dati di Supporto'!$P$4,IF(Vendite!F380&gt;=1200,Vendite!F380&lt;1800),'Dati di Supporto'!$P$5,Vendite!F380&gt;=1800,'Dati di Supporto'!$P$6)</f>
        <v>Fascia 1 (inferiore a 400 €)</v>
      </c>
      <c r="L380" s="15" t="str">
        <f>VLOOKUP(G380,'Dati di Supporto'!$O$10:$P$14,2,0)</f>
        <v>Contanti</v>
      </c>
    </row>
    <row r="381" spans="1:12" x14ac:dyDescent="0.25">
      <c r="A381" s="11">
        <v>380</v>
      </c>
      <c r="B381" s="6">
        <v>41659</v>
      </c>
      <c r="C381" s="1" t="s">
        <v>248</v>
      </c>
      <c r="D381" s="2" t="s">
        <v>118</v>
      </c>
      <c r="E381" s="2" t="s">
        <v>250</v>
      </c>
      <c r="F381" s="3">
        <v>1469</v>
      </c>
      <c r="G381" s="15">
        <v>2</v>
      </c>
      <c r="H381" s="3" t="str">
        <f>VLOOKUP(D381,'Dati di Supporto'!$B$2:$D$104,3,0)</f>
        <v>SO</v>
      </c>
      <c r="I381" s="15" t="str">
        <f>_xlfn.XLOOKUP(H381,'Dati di Supporto'!$D$2:$D$104,'Dati di Supporto'!$C$2:$C$104)</f>
        <v>Lombardia</v>
      </c>
      <c r="J381" s="15" t="str">
        <f>VLOOKUP(I381,'Dati di Supporto'!$G$2:$H$21,2,0)</f>
        <v>NORD</v>
      </c>
      <c r="K381" s="15" t="str" cm="1">
        <f t="array" ref="K381">_xlfn.IFS(F381&lt;400,'Dati di Supporto'!$P$2,AND(F381&gt;=400,F381&lt;800),'Dati di Supporto'!$P$3,AND(Vendite!F381&gt;=800,Vendite!F381&lt;1200),'Dati di Supporto'!$P$4,IF(Vendite!F381&gt;=1200,Vendite!F381&lt;1800),'Dati di Supporto'!$P$5,Vendite!F381&gt;=1800,'Dati di Supporto'!$P$6)</f>
        <v>Fascia 4 (da 1200 €  a meno di 1500 €)</v>
      </c>
      <c r="L381" s="15" t="str">
        <f>VLOOKUP(G381,'Dati di Supporto'!$O$10:$P$14,2,0)</f>
        <v>Bonifico Bancario</v>
      </c>
    </row>
    <row r="382" spans="1:12" x14ac:dyDescent="0.25">
      <c r="A382" s="11">
        <v>381</v>
      </c>
      <c r="B382" s="6">
        <v>41729</v>
      </c>
      <c r="C382" s="1" t="s">
        <v>247</v>
      </c>
      <c r="D382" s="2" t="s">
        <v>99</v>
      </c>
      <c r="E382" s="2" t="s">
        <v>251</v>
      </c>
      <c r="F382" s="3">
        <v>1321</v>
      </c>
      <c r="G382" s="15">
        <v>4</v>
      </c>
      <c r="H382" s="3" t="str">
        <f>VLOOKUP(D382,'Dati di Supporto'!$B$2:$D$104,3,0)</f>
        <v>PS</v>
      </c>
      <c r="I382" s="15" t="str">
        <f>_xlfn.XLOOKUP(H382,'Dati di Supporto'!$D$2:$D$104,'Dati di Supporto'!$C$2:$C$104)</f>
        <v>Marche</v>
      </c>
      <c r="J382" s="15" t="str">
        <f>VLOOKUP(I382,'Dati di Supporto'!$G$2:$H$21,2,0)</f>
        <v>CENTRO</v>
      </c>
      <c r="K382" s="15" t="str" cm="1">
        <f t="array" ref="K382">_xlfn.IFS(F382&lt;400,'Dati di Supporto'!$P$2,AND(F382&gt;=400,F382&lt;800),'Dati di Supporto'!$P$3,AND(Vendite!F382&gt;=800,Vendite!F382&lt;1200),'Dati di Supporto'!$P$4,IF(Vendite!F382&gt;=1200,Vendite!F382&lt;1800),'Dati di Supporto'!$P$5,Vendite!F382&gt;=1800,'Dati di Supporto'!$P$6)</f>
        <v>Fascia 4 (da 1200 €  a meno di 1500 €)</v>
      </c>
      <c r="L382" s="15" t="str">
        <f>VLOOKUP(G382,'Dati di Supporto'!$O$10:$P$14,2,0)</f>
        <v>Bollettino postale</v>
      </c>
    </row>
    <row r="383" spans="1:12" x14ac:dyDescent="0.25">
      <c r="A383" s="11">
        <v>382</v>
      </c>
      <c r="B383" s="6">
        <v>41741</v>
      </c>
      <c r="C383" s="1" t="s">
        <v>3</v>
      </c>
      <c r="D383" s="2" t="s">
        <v>125</v>
      </c>
      <c r="E383" s="2" t="s">
        <v>250</v>
      </c>
      <c r="F383" s="3">
        <v>735</v>
      </c>
      <c r="G383" s="15">
        <v>2</v>
      </c>
      <c r="H383" s="3" t="str">
        <f>VLOOKUP(D383,'Dati di Supporto'!$B$2:$D$104,3,0)</f>
        <v>TV</v>
      </c>
      <c r="I383" s="15" t="str">
        <f>_xlfn.XLOOKUP(H383,'Dati di Supporto'!$D$2:$D$104,'Dati di Supporto'!$C$2:$C$104)</f>
        <v>Veneto</v>
      </c>
      <c r="J383" s="15" t="str">
        <f>VLOOKUP(I383,'Dati di Supporto'!$G$2:$H$21,2,0)</f>
        <v>NORD</v>
      </c>
      <c r="K383" s="15" t="str" cm="1">
        <f t="array" ref="K383">_xlfn.IFS(F383&lt;400,'Dati di Supporto'!$P$2,AND(F383&gt;=400,F383&lt;800),'Dati di Supporto'!$P$3,AND(Vendite!F383&gt;=800,Vendite!F383&lt;1200),'Dati di Supporto'!$P$4,IF(Vendite!F383&gt;=1200,Vendite!F383&lt;1800),'Dati di Supporto'!$P$5,Vendite!F383&gt;=1800,'Dati di Supporto'!$P$6)</f>
        <v>Fascia 2 (da 400 €  a meno di 800 €)</v>
      </c>
      <c r="L383" s="15" t="str">
        <f>VLOOKUP(G383,'Dati di Supporto'!$O$10:$P$14,2,0)</f>
        <v>Bonifico Bancario</v>
      </c>
    </row>
    <row r="384" spans="1:12" x14ac:dyDescent="0.25">
      <c r="A384" s="11">
        <v>383</v>
      </c>
      <c r="B384" s="6">
        <v>41732</v>
      </c>
      <c r="C384" s="1" t="s">
        <v>2</v>
      </c>
      <c r="D384" s="2" t="s">
        <v>116</v>
      </c>
      <c r="E384" s="2" t="s">
        <v>251</v>
      </c>
      <c r="F384" s="3">
        <v>153</v>
      </c>
      <c r="G384" s="15">
        <v>3</v>
      </c>
      <c r="H384" s="3" t="str">
        <f>VLOOKUP(D384,'Dati di Supporto'!$B$2:$D$104,3,0)</f>
        <v>SI</v>
      </c>
      <c r="I384" s="15" t="str">
        <f>_xlfn.XLOOKUP(H384,'Dati di Supporto'!$D$2:$D$104,'Dati di Supporto'!$C$2:$C$104)</f>
        <v>Toscana</v>
      </c>
      <c r="J384" s="15" t="str">
        <f>VLOOKUP(I384,'Dati di Supporto'!$G$2:$H$21,2,0)</f>
        <v>CENTRO</v>
      </c>
      <c r="K384" s="15" t="str" cm="1">
        <f t="array" ref="K384">_xlfn.IFS(F384&lt;400,'Dati di Supporto'!$P$2,AND(F384&gt;=400,F384&lt;800),'Dati di Supporto'!$P$3,AND(Vendite!F384&gt;=800,Vendite!F384&lt;1200),'Dati di Supporto'!$P$4,IF(Vendite!F384&gt;=1200,Vendite!F384&lt;1800),'Dati di Supporto'!$P$5,Vendite!F384&gt;=1800,'Dati di Supporto'!$P$6)</f>
        <v>Fascia 1 (inferiore a 400 €)</v>
      </c>
      <c r="L384" s="15" t="str">
        <f>VLOOKUP(G384,'Dati di Supporto'!$O$10:$P$14,2,0)</f>
        <v>Carta di credito</v>
      </c>
    </row>
    <row r="385" spans="1:12" x14ac:dyDescent="0.25">
      <c r="A385" s="11">
        <v>384</v>
      </c>
      <c r="B385" s="6">
        <v>41727</v>
      </c>
      <c r="C385" s="1" t="s">
        <v>8</v>
      </c>
      <c r="D385" s="2" t="s">
        <v>103</v>
      </c>
      <c r="E385" s="2" t="s">
        <v>250</v>
      </c>
      <c r="F385" s="3">
        <v>1474</v>
      </c>
      <c r="G385" s="15">
        <v>1</v>
      </c>
      <c r="H385" s="3" t="str">
        <f>VLOOKUP(D385,'Dati di Supporto'!$B$2:$D$104,3,0)</f>
        <v>PT</v>
      </c>
      <c r="I385" s="15" t="str">
        <f>_xlfn.XLOOKUP(H385,'Dati di Supporto'!$D$2:$D$104,'Dati di Supporto'!$C$2:$C$104)</f>
        <v>Toscana</v>
      </c>
      <c r="J385" s="15" t="str">
        <f>VLOOKUP(I385,'Dati di Supporto'!$G$2:$H$21,2,0)</f>
        <v>CENTRO</v>
      </c>
      <c r="K385" s="15" t="str" cm="1">
        <f t="array" ref="K385">_xlfn.IFS(F385&lt;400,'Dati di Supporto'!$P$2,AND(F385&gt;=400,F385&lt;800),'Dati di Supporto'!$P$3,AND(Vendite!F385&gt;=800,Vendite!F385&lt;1200),'Dati di Supporto'!$P$4,IF(Vendite!F385&gt;=1200,Vendite!F385&lt;1800),'Dati di Supporto'!$P$5,Vendite!F385&gt;=1800,'Dati di Supporto'!$P$6)</f>
        <v>Fascia 4 (da 1200 €  a meno di 1500 €)</v>
      </c>
      <c r="L385" s="15" t="str">
        <f>VLOOKUP(G385,'Dati di Supporto'!$O$10:$P$14,2,0)</f>
        <v>Contanti</v>
      </c>
    </row>
    <row r="386" spans="1:12" x14ac:dyDescent="0.25">
      <c r="A386" s="11">
        <v>385</v>
      </c>
      <c r="B386" s="6">
        <v>41776</v>
      </c>
      <c r="C386" s="1" t="s">
        <v>3</v>
      </c>
      <c r="D386" s="2" t="s">
        <v>112</v>
      </c>
      <c r="E386" s="2" t="s">
        <v>251</v>
      </c>
      <c r="F386" s="3">
        <v>1108</v>
      </c>
      <c r="G386" s="15">
        <v>2</v>
      </c>
      <c r="H386" s="3" t="str">
        <f>VLOOKUP(D386,'Dati di Supporto'!$B$2:$D$104,3,0)</f>
        <v>RO</v>
      </c>
      <c r="I386" s="15" t="str">
        <f>_xlfn.XLOOKUP(H386,'Dati di Supporto'!$D$2:$D$104,'Dati di Supporto'!$C$2:$C$104)</f>
        <v>Veneto</v>
      </c>
      <c r="J386" s="15" t="str">
        <f>VLOOKUP(I386,'Dati di Supporto'!$G$2:$H$21,2,0)</f>
        <v>NORD</v>
      </c>
      <c r="K386" s="15" t="str" cm="1">
        <f t="array" ref="K386">_xlfn.IFS(F386&lt;400,'Dati di Supporto'!$P$2,AND(F386&gt;=400,F386&lt;800),'Dati di Supporto'!$P$3,AND(Vendite!F386&gt;=800,Vendite!F386&lt;1200),'Dati di Supporto'!$P$4,IF(Vendite!F386&gt;=1200,Vendite!F386&lt;1800),'Dati di Supporto'!$P$5,Vendite!F386&gt;=1800,'Dati di Supporto'!$P$6)</f>
        <v>Fascia 3 (da 800 €  a meno di 1200 €)</v>
      </c>
      <c r="L386" s="15" t="str">
        <f>VLOOKUP(G386,'Dati di Supporto'!$O$10:$P$14,2,0)</f>
        <v>Bonifico Bancario</v>
      </c>
    </row>
    <row r="387" spans="1:12" x14ac:dyDescent="0.25">
      <c r="A387" s="11">
        <v>386</v>
      </c>
      <c r="B387" s="6">
        <v>41766</v>
      </c>
      <c r="C387" s="1" t="s">
        <v>2</v>
      </c>
      <c r="D387" s="2" t="s">
        <v>98</v>
      </c>
      <c r="E387" s="2" t="s">
        <v>11</v>
      </c>
      <c r="F387" s="3">
        <v>1430</v>
      </c>
      <c r="G387" s="15">
        <v>4</v>
      </c>
      <c r="H387" s="3" t="str">
        <f>VLOOKUP(D387,'Dati di Supporto'!$B$2:$D$104,3,0)</f>
        <v>PG</v>
      </c>
      <c r="I387" s="15" t="str">
        <f>_xlfn.XLOOKUP(H387,'Dati di Supporto'!$D$2:$D$104,'Dati di Supporto'!$C$2:$C$104)</f>
        <v>Umbria</v>
      </c>
      <c r="J387" s="15" t="str">
        <f>VLOOKUP(I387,'Dati di Supporto'!$G$2:$H$21,2,0)</f>
        <v>CENTRO</v>
      </c>
      <c r="K387" s="15" t="str" cm="1">
        <f t="array" ref="K387">_xlfn.IFS(F387&lt;400,'Dati di Supporto'!$P$2,AND(F387&gt;=400,F387&lt;800),'Dati di Supporto'!$P$3,AND(Vendite!F387&gt;=800,Vendite!F387&lt;1200),'Dati di Supporto'!$P$4,IF(Vendite!F387&gt;=1200,Vendite!F387&lt;1800),'Dati di Supporto'!$P$5,Vendite!F387&gt;=1800,'Dati di Supporto'!$P$6)</f>
        <v>Fascia 4 (da 1200 €  a meno di 1500 €)</v>
      </c>
      <c r="L387" s="15" t="str">
        <f>VLOOKUP(G387,'Dati di Supporto'!$O$10:$P$14,2,0)</f>
        <v>Bollettino postale</v>
      </c>
    </row>
    <row r="388" spans="1:12" x14ac:dyDescent="0.25">
      <c r="A388" s="11">
        <v>387</v>
      </c>
      <c r="B388" s="6">
        <v>41680</v>
      </c>
      <c r="C388" s="1" t="s">
        <v>2</v>
      </c>
      <c r="D388" s="2" t="s">
        <v>111</v>
      </c>
      <c r="E388" s="2" t="s">
        <v>251</v>
      </c>
      <c r="F388" s="3">
        <v>788</v>
      </c>
      <c r="G388" s="15">
        <v>5</v>
      </c>
      <c r="H388" s="3" t="str">
        <f>VLOOKUP(D388,'Dati di Supporto'!$B$2:$D$104,3,0)</f>
        <v>RM</v>
      </c>
      <c r="I388" s="15" t="str">
        <f>_xlfn.XLOOKUP(H388,'Dati di Supporto'!$D$2:$D$104,'Dati di Supporto'!$C$2:$C$104)</f>
        <v>Lazio</v>
      </c>
      <c r="J388" s="15" t="str">
        <f>VLOOKUP(I388,'Dati di Supporto'!$G$2:$H$21,2,0)</f>
        <v>CENTRO</v>
      </c>
      <c r="K388" s="15" t="str" cm="1">
        <f t="array" ref="K388">_xlfn.IFS(F388&lt;400,'Dati di Supporto'!$P$2,AND(F388&gt;=400,F388&lt;800),'Dati di Supporto'!$P$3,AND(Vendite!F388&gt;=800,Vendite!F388&lt;1200),'Dati di Supporto'!$P$4,IF(Vendite!F388&gt;=1200,Vendite!F388&lt;1800),'Dati di Supporto'!$P$5,Vendite!F388&gt;=1800,'Dati di Supporto'!$P$6)</f>
        <v>Fascia 2 (da 400 €  a meno di 800 €)</v>
      </c>
      <c r="L388" s="15" t="str">
        <f>VLOOKUP(G388,'Dati di Supporto'!$O$10:$P$14,2,0)</f>
        <v>Assegno Bancario</v>
      </c>
    </row>
    <row r="389" spans="1:12" x14ac:dyDescent="0.25">
      <c r="A389" s="11">
        <v>388</v>
      </c>
      <c r="B389" s="6">
        <v>41774</v>
      </c>
      <c r="C389" s="1" t="s">
        <v>2</v>
      </c>
      <c r="D389" s="2" t="s">
        <v>135</v>
      </c>
      <c r="E389" s="2" t="s">
        <v>251</v>
      </c>
      <c r="F389" s="3">
        <v>1362</v>
      </c>
      <c r="G389" s="15">
        <v>3</v>
      </c>
      <c r="H389" s="3" t="str">
        <f>VLOOKUP(D389,'Dati di Supporto'!$B$2:$D$104,3,0)</f>
        <v>VT</v>
      </c>
      <c r="I389" s="15" t="str">
        <f>_xlfn.XLOOKUP(H389,'Dati di Supporto'!$D$2:$D$104,'Dati di Supporto'!$C$2:$C$104)</f>
        <v>Lazio</v>
      </c>
      <c r="J389" s="15" t="str">
        <f>VLOOKUP(I389,'Dati di Supporto'!$G$2:$H$21,2,0)</f>
        <v>CENTRO</v>
      </c>
      <c r="K389" s="15" t="str" cm="1">
        <f t="array" ref="K389">_xlfn.IFS(F389&lt;400,'Dati di Supporto'!$P$2,AND(F389&gt;=400,F389&lt;800),'Dati di Supporto'!$P$3,AND(Vendite!F389&gt;=800,Vendite!F389&lt;1200),'Dati di Supporto'!$P$4,IF(Vendite!F389&gt;=1200,Vendite!F389&lt;1800),'Dati di Supporto'!$P$5,Vendite!F389&gt;=1800,'Dati di Supporto'!$P$6)</f>
        <v>Fascia 4 (da 1200 €  a meno di 1500 €)</v>
      </c>
      <c r="L389" s="15" t="str">
        <f>VLOOKUP(G389,'Dati di Supporto'!$O$10:$P$14,2,0)</f>
        <v>Carta di credito</v>
      </c>
    </row>
    <row r="390" spans="1:12" x14ac:dyDescent="0.25">
      <c r="A390" s="11">
        <v>389</v>
      </c>
      <c r="B390" s="6">
        <v>41695</v>
      </c>
      <c r="C390" s="1" t="s">
        <v>8</v>
      </c>
      <c r="D390" s="2" t="s">
        <v>133</v>
      </c>
      <c r="E390" s="2" t="s">
        <v>10</v>
      </c>
      <c r="F390" s="3">
        <v>744</v>
      </c>
      <c r="G390" s="15">
        <v>3</v>
      </c>
      <c r="H390" s="3" t="str">
        <f>VLOOKUP(D390,'Dati di Supporto'!$B$2:$D$104,3,0)</f>
        <v>VV</v>
      </c>
      <c r="I390" s="15" t="str">
        <f>_xlfn.XLOOKUP(H390,'Dati di Supporto'!$D$2:$D$104,'Dati di Supporto'!$C$2:$C$104)</f>
        <v>Calabria</v>
      </c>
      <c r="J390" s="15" t="str">
        <f>VLOOKUP(I390,'Dati di Supporto'!$G$2:$H$21,2,0)</f>
        <v>SUD</v>
      </c>
      <c r="K390" s="15" t="str" cm="1">
        <f t="array" ref="K390">_xlfn.IFS(F390&lt;400,'Dati di Supporto'!$P$2,AND(F390&gt;=400,F390&lt;800),'Dati di Supporto'!$P$3,AND(Vendite!F390&gt;=800,Vendite!F390&lt;1200),'Dati di Supporto'!$P$4,IF(Vendite!F390&gt;=1200,Vendite!F390&lt;1800),'Dati di Supporto'!$P$5,Vendite!F390&gt;=1800,'Dati di Supporto'!$P$6)</f>
        <v>Fascia 2 (da 400 €  a meno di 800 €)</v>
      </c>
      <c r="L390" s="15" t="str">
        <f>VLOOKUP(G390,'Dati di Supporto'!$O$10:$P$14,2,0)</f>
        <v>Carta di credito</v>
      </c>
    </row>
    <row r="391" spans="1:12" x14ac:dyDescent="0.25">
      <c r="A391" s="11">
        <v>390</v>
      </c>
      <c r="B391" s="6">
        <v>41775</v>
      </c>
      <c r="C391" s="1" t="s">
        <v>2</v>
      </c>
      <c r="D391" s="2" t="s">
        <v>129</v>
      </c>
      <c r="E391" s="2" t="s">
        <v>10</v>
      </c>
      <c r="F391" s="3">
        <v>1252</v>
      </c>
      <c r="G391" s="15">
        <v>2</v>
      </c>
      <c r="H391" s="3" t="str">
        <f>VLOOKUP(D391,'Dati di Supporto'!$B$2:$D$104,3,0)</f>
        <v>VE</v>
      </c>
      <c r="I391" s="15" t="str">
        <f>_xlfn.XLOOKUP(H391,'Dati di Supporto'!$D$2:$D$104,'Dati di Supporto'!$C$2:$C$104)</f>
        <v>Veneto</v>
      </c>
      <c r="J391" s="15" t="str">
        <f>VLOOKUP(I391,'Dati di Supporto'!$G$2:$H$21,2,0)</f>
        <v>NORD</v>
      </c>
      <c r="K391" s="15" t="str" cm="1">
        <f t="array" ref="K391">_xlfn.IFS(F391&lt;400,'Dati di Supporto'!$P$2,AND(F391&gt;=400,F391&lt;800),'Dati di Supporto'!$P$3,AND(Vendite!F391&gt;=800,Vendite!F391&lt;1200),'Dati di Supporto'!$P$4,IF(Vendite!F391&gt;=1200,Vendite!F391&lt;1800),'Dati di Supporto'!$P$5,Vendite!F391&gt;=1800,'Dati di Supporto'!$P$6)</f>
        <v>Fascia 4 (da 1200 €  a meno di 1500 €)</v>
      </c>
      <c r="L391" s="15" t="str">
        <f>VLOOKUP(G391,'Dati di Supporto'!$O$10:$P$14,2,0)</f>
        <v>Bonifico Bancario</v>
      </c>
    </row>
    <row r="392" spans="1:12" x14ac:dyDescent="0.25">
      <c r="A392" s="11">
        <v>391</v>
      </c>
      <c r="B392" s="6">
        <v>41762</v>
      </c>
      <c r="C392" s="1" t="s">
        <v>2</v>
      </c>
      <c r="D392" s="2" t="s">
        <v>115</v>
      </c>
      <c r="E392" s="2" t="s">
        <v>251</v>
      </c>
      <c r="F392" s="3">
        <v>1378</v>
      </c>
      <c r="G392" s="15">
        <v>3</v>
      </c>
      <c r="H392" s="3" t="str">
        <f>VLOOKUP(D392,'Dati di Supporto'!$B$2:$D$104,3,0)</f>
        <v>SV</v>
      </c>
      <c r="I392" s="15" t="str">
        <f>_xlfn.XLOOKUP(H392,'Dati di Supporto'!$D$2:$D$104,'Dati di Supporto'!$C$2:$C$104)</f>
        <v>Liguria</v>
      </c>
      <c r="J392" s="15" t="str">
        <f>VLOOKUP(I392,'Dati di Supporto'!$G$2:$H$21,2,0)</f>
        <v>NORD</v>
      </c>
      <c r="K392" s="15" t="str" cm="1">
        <f t="array" ref="K392">_xlfn.IFS(F392&lt;400,'Dati di Supporto'!$P$2,AND(F392&gt;=400,F392&lt;800),'Dati di Supporto'!$P$3,AND(Vendite!F392&gt;=800,Vendite!F392&lt;1200),'Dati di Supporto'!$P$4,IF(Vendite!F392&gt;=1200,Vendite!F392&lt;1800),'Dati di Supporto'!$P$5,Vendite!F392&gt;=1800,'Dati di Supporto'!$P$6)</f>
        <v>Fascia 4 (da 1200 €  a meno di 1500 €)</v>
      </c>
      <c r="L392" s="15" t="str">
        <f>VLOOKUP(G392,'Dati di Supporto'!$O$10:$P$14,2,0)</f>
        <v>Carta di credito</v>
      </c>
    </row>
    <row r="393" spans="1:12" x14ac:dyDescent="0.25">
      <c r="A393" s="11">
        <v>392</v>
      </c>
      <c r="B393" s="6">
        <v>41682</v>
      </c>
      <c r="C393" s="1" t="s">
        <v>1</v>
      </c>
      <c r="D393" s="2" t="s">
        <v>98</v>
      </c>
      <c r="E393" s="2" t="s">
        <v>10</v>
      </c>
      <c r="F393" s="3">
        <v>192</v>
      </c>
      <c r="G393" s="15">
        <v>5</v>
      </c>
      <c r="H393" s="3" t="str">
        <f>VLOOKUP(D393,'Dati di Supporto'!$B$2:$D$104,3,0)</f>
        <v>PG</v>
      </c>
      <c r="I393" s="15" t="str">
        <f>_xlfn.XLOOKUP(H393,'Dati di Supporto'!$D$2:$D$104,'Dati di Supporto'!$C$2:$C$104)</f>
        <v>Umbria</v>
      </c>
      <c r="J393" s="15" t="str">
        <f>VLOOKUP(I393,'Dati di Supporto'!$G$2:$H$21,2,0)</f>
        <v>CENTRO</v>
      </c>
      <c r="K393" s="15" t="str" cm="1">
        <f t="array" ref="K393">_xlfn.IFS(F393&lt;400,'Dati di Supporto'!$P$2,AND(F393&gt;=400,F393&lt;800),'Dati di Supporto'!$P$3,AND(Vendite!F393&gt;=800,Vendite!F393&lt;1200),'Dati di Supporto'!$P$4,IF(Vendite!F393&gt;=1200,Vendite!F393&lt;1800),'Dati di Supporto'!$P$5,Vendite!F393&gt;=1800,'Dati di Supporto'!$P$6)</f>
        <v>Fascia 1 (inferiore a 400 €)</v>
      </c>
      <c r="L393" s="15" t="str">
        <f>VLOOKUP(G393,'Dati di Supporto'!$O$10:$P$14,2,0)</f>
        <v>Assegno Bancario</v>
      </c>
    </row>
    <row r="394" spans="1:12" x14ac:dyDescent="0.25">
      <c r="A394" s="11">
        <v>393</v>
      </c>
      <c r="B394" s="6">
        <v>41814</v>
      </c>
      <c r="C394" s="1" t="s">
        <v>248</v>
      </c>
      <c r="D394" s="2" t="s">
        <v>118</v>
      </c>
      <c r="E394" s="2" t="s">
        <v>251</v>
      </c>
      <c r="F394" s="3">
        <v>1876</v>
      </c>
      <c r="G394" s="15">
        <v>2</v>
      </c>
      <c r="H394" s="3" t="str">
        <f>VLOOKUP(D394,'Dati di Supporto'!$B$2:$D$104,3,0)</f>
        <v>SO</v>
      </c>
      <c r="I394" s="15" t="str">
        <f>_xlfn.XLOOKUP(H394,'Dati di Supporto'!$D$2:$D$104,'Dati di Supporto'!$C$2:$C$104)</f>
        <v>Lombardia</v>
      </c>
      <c r="J394" s="15" t="str">
        <f>VLOOKUP(I394,'Dati di Supporto'!$G$2:$H$21,2,0)</f>
        <v>NORD</v>
      </c>
      <c r="K394" s="15" t="str" cm="1">
        <f t="array" ref="K394">_xlfn.IFS(F394&lt;400,'Dati di Supporto'!$P$2,AND(F394&gt;=400,F394&lt;800),'Dati di Supporto'!$P$3,AND(Vendite!F394&gt;=800,Vendite!F394&lt;1200),'Dati di Supporto'!$P$4,IF(Vendite!F394&gt;=1200,Vendite!F394&lt;1800),'Dati di Supporto'!$P$5,Vendite!F394&gt;=1800,'Dati di Supporto'!$P$6)</f>
        <v>Fascia 5 (da 1500 € e oltre)</v>
      </c>
      <c r="L394" s="15" t="str">
        <f>VLOOKUP(G394,'Dati di Supporto'!$O$10:$P$14,2,0)</f>
        <v>Bonifico Bancario</v>
      </c>
    </row>
    <row r="395" spans="1:12" x14ac:dyDescent="0.25">
      <c r="A395" s="11">
        <v>394</v>
      </c>
      <c r="B395" s="6">
        <v>41751</v>
      </c>
      <c r="C395" s="1" t="s">
        <v>2</v>
      </c>
      <c r="D395" s="2" t="s">
        <v>211</v>
      </c>
      <c r="E395" s="2" t="s">
        <v>10</v>
      </c>
      <c r="F395" s="3">
        <v>1640</v>
      </c>
      <c r="G395" s="15">
        <v>1</v>
      </c>
      <c r="H395" s="3" t="str">
        <f>VLOOKUP(D395,'Dati di Supporto'!$B$2:$D$104,3,0)</f>
        <v>RC</v>
      </c>
      <c r="I395" s="15" t="str">
        <f>_xlfn.XLOOKUP(H395,'Dati di Supporto'!$D$2:$D$104,'Dati di Supporto'!$C$2:$C$104)</f>
        <v>Calabria</v>
      </c>
      <c r="J395" s="15" t="str">
        <f>VLOOKUP(I395,'Dati di Supporto'!$G$2:$H$21,2,0)</f>
        <v>SUD</v>
      </c>
      <c r="K395" s="15" t="str" cm="1">
        <f t="array" ref="K395">_xlfn.IFS(F395&lt;400,'Dati di Supporto'!$P$2,AND(F395&gt;=400,F395&lt;800),'Dati di Supporto'!$P$3,AND(Vendite!F395&gt;=800,Vendite!F395&lt;1200),'Dati di Supporto'!$P$4,IF(Vendite!F395&gt;=1200,Vendite!F395&lt;1800),'Dati di Supporto'!$P$5,Vendite!F395&gt;=1800,'Dati di Supporto'!$P$6)</f>
        <v>Fascia 4 (da 1200 €  a meno di 1500 €)</v>
      </c>
      <c r="L395" s="15" t="str">
        <f>VLOOKUP(G395,'Dati di Supporto'!$O$10:$P$14,2,0)</f>
        <v>Contanti</v>
      </c>
    </row>
    <row r="396" spans="1:12" x14ac:dyDescent="0.25">
      <c r="A396" s="11">
        <v>395</v>
      </c>
      <c r="B396" s="6">
        <v>41686</v>
      </c>
      <c r="C396" s="1" t="s">
        <v>8</v>
      </c>
      <c r="D396" s="2" t="s">
        <v>130</v>
      </c>
      <c r="E396" s="2" t="s">
        <v>252</v>
      </c>
      <c r="F396" s="3">
        <v>848</v>
      </c>
      <c r="G396" s="15">
        <v>4</v>
      </c>
      <c r="H396" s="3" t="str">
        <f>VLOOKUP(D396,'Dati di Supporto'!$B$2:$D$104,3,0)</f>
        <v>VB</v>
      </c>
      <c r="I396" s="15" t="str">
        <f>_xlfn.XLOOKUP(H396,'Dati di Supporto'!$D$2:$D$104,'Dati di Supporto'!$C$2:$C$104)</f>
        <v>Piemonte</v>
      </c>
      <c r="J396" s="15" t="str">
        <f>VLOOKUP(I396,'Dati di Supporto'!$G$2:$H$21,2,0)</f>
        <v>NORD</v>
      </c>
      <c r="K396" s="15" t="str" cm="1">
        <f t="array" ref="K396">_xlfn.IFS(F396&lt;400,'Dati di Supporto'!$P$2,AND(F396&gt;=400,F396&lt;800),'Dati di Supporto'!$P$3,AND(Vendite!F396&gt;=800,Vendite!F396&lt;1200),'Dati di Supporto'!$P$4,IF(Vendite!F396&gt;=1200,Vendite!F396&lt;1800),'Dati di Supporto'!$P$5,Vendite!F396&gt;=1800,'Dati di Supporto'!$P$6)</f>
        <v>Fascia 3 (da 800 €  a meno di 1200 €)</v>
      </c>
      <c r="L396" s="15" t="str">
        <f>VLOOKUP(G396,'Dati di Supporto'!$O$10:$P$14,2,0)</f>
        <v>Bollettino postale</v>
      </c>
    </row>
    <row r="397" spans="1:12" x14ac:dyDescent="0.25">
      <c r="A397" s="11">
        <v>396</v>
      </c>
      <c r="B397" s="6">
        <v>41651</v>
      </c>
      <c r="C397" s="1" t="s">
        <v>1</v>
      </c>
      <c r="D397" s="2" t="s">
        <v>129</v>
      </c>
      <c r="E397" s="2" t="s">
        <v>10</v>
      </c>
      <c r="F397" s="3">
        <v>692</v>
      </c>
      <c r="G397" s="15">
        <v>1</v>
      </c>
      <c r="H397" s="3" t="str">
        <f>VLOOKUP(D397,'Dati di Supporto'!$B$2:$D$104,3,0)</f>
        <v>VE</v>
      </c>
      <c r="I397" s="15" t="str">
        <f>_xlfn.XLOOKUP(H397,'Dati di Supporto'!$D$2:$D$104,'Dati di Supporto'!$C$2:$C$104)</f>
        <v>Veneto</v>
      </c>
      <c r="J397" s="15" t="str">
        <f>VLOOKUP(I397,'Dati di Supporto'!$G$2:$H$21,2,0)</f>
        <v>NORD</v>
      </c>
      <c r="K397" s="15" t="str" cm="1">
        <f t="array" ref="K397">_xlfn.IFS(F397&lt;400,'Dati di Supporto'!$P$2,AND(F397&gt;=400,F397&lt;800),'Dati di Supporto'!$P$3,AND(Vendite!F397&gt;=800,Vendite!F397&lt;1200),'Dati di Supporto'!$P$4,IF(Vendite!F397&gt;=1200,Vendite!F397&lt;1800),'Dati di Supporto'!$P$5,Vendite!F397&gt;=1800,'Dati di Supporto'!$P$6)</f>
        <v>Fascia 2 (da 400 €  a meno di 800 €)</v>
      </c>
      <c r="L397" s="15" t="str">
        <f>VLOOKUP(G397,'Dati di Supporto'!$O$10:$P$14,2,0)</f>
        <v>Contanti</v>
      </c>
    </row>
    <row r="398" spans="1:12" x14ac:dyDescent="0.25">
      <c r="A398" s="11">
        <v>397</v>
      </c>
      <c r="B398" s="6">
        <v>41646</v>
      </c>
      <c r="C398" s="1" t="s">
        <v>248</v>
      </c>
      <c r="D398" s="2" t="s">
        <v>106</v>
      </c>
      <c r="E398" s="2" t="s">
        <v>10</v>
      </c>
      <c r="F398" s="3">
        <v>549</v>
      </c>
      <c r="G398" s="15">
        <v>1</v>
      </c>
      <c r="H398" s="3" t="str">
        <f>VLOOKUP(D398,'Dati di Supporto'!$B$2:$D$104,3,0)</f>
        <v>PO</v>
      </c>
      <c r="I398" s="15" t="str">
        <f>_xlfn.XLOOKUP(H398,'Dati di Supporto'!$D$2:$D$104,'Dati di Supporto'!$C$2:$C$104)</f>
        <v>Toscana</v>
      </c>
      <c r="J398" s="15" t="str">
        <f>VLOOKUP(I398,'Dati di Supporto'!$G$2:$H$21,2,0)</f>
        <v>CENTRO</v>
      </c>
      <c r="K398" s="15" t="str" cm="1">
        <f t="array" ref="K398">_xlfn.IFS(F398&lt;400,'Dati di Supporto'!$P$2,AND(F398&gt;=400,F398&lt;800),'Dati di Supporto'!$P$3,AND(Vendite!F398&gt;=800,Vendite!F398&lt;1200),'Dati di Supporto'!$P$4,IF(Vendite!F398&gt;=1200,Vendite!F398&lt;1800),'Dati di Supporto'!$P$5,Vendite!F398&gt;=1800,'Dati di Supporto'!$P$6)</f>
        <v>Fascia 2 (da 400 €  a meno di 800 €)</v>
      </c>
      <c r="L398" s="15" t="str">
        <f>VLOOKUP(G398,'Dati di Supporto'!$O$10:$P$14,2,0)</f>
        <v>Contanti</v>
      </c>
    </row>
    <row r="399" spans="1:12" x14ac:dyDescent="0.25">
      <c r="A399" s="11">
        <v>398</v>
      </c>
      <c r="B399" s="6">
        <v>41694</v>
      </c>
      <c r="C399" s="1" t="s">
        <v>2</v>
      </c>
      <c r="D399" s="2" t="s">
        <v>108</v>
      </c>
      <c r="E399" s="2" t="s">
        <v>251</v>
      </c>
      <c r="F399" s="3">
        <v>1482</v>
      </c>
      <c r="G399" s="15">
        <v>2</v>
      </c>
      <c r="H399" s="3" t="str">
        <f>VLOOKUP(D399,'Dati di Supporto'!$B$2:$D$104,3,0)</f>
        <v>RA</v>
      </c>
      <c r="I399" s="15" t="str">
        <f>_xlfn.XLOOKUP(H399,'Dati di Supporto'!$D$2:$D$104,'Dati di Supporto'!$C$2:$C$104)</f>
        <v>Emilia-Romagna</v>
      </c>
      <c r="J399" s="15" t="str">
        <f>VLOOKUP(I399,'Dati di Supporto'!$G$2:$H$21,2,0)</f>
        <v>NORD</v>
      </c>
      <c r="K399" s="15" t="str" cm="1">
        <f t="array" ref="K399">_xlfn.IFS(F399&lt;400,'Dati di Supporto'!$P$2,AND(F399&gt;=400,F399&lt;800),'Dati di Supporto'!$P$3,AND(Vendite!F399&gt;=800,Vendite!F399&lt;1200),'Dati di Supporto'!$P$4,IF(Vendite!F399&gt;=1200,Vendite!F399&lt;1800),'Dati di Supporto'!$P$5,Vendite!F399&gt;=1800,'Dati di Supporto'!$P$6)</f>
        <v>Fascia 4 (da 1200 €  a meno di 1500 €)</v>
      </c>
      <c r="L399" s="15" t="str">
        <f>VLOOKUP(G399,'Dati di Supporto'!$O$10:$P$14,2,0)</f>
        <v>Bonifico Bancario</v>
      </c>
    </row>
    <row r="400" spans="1:12" x14ac:dyDescent="0.25">
      <c r="A400" s="11">
        <v>399</v>
      </c>
      <c r="B400" s="6">
        <v>41700</v>
      </c>
      <c r="C400" s="1" t="s">
        <v>1</v>
      </c>
      <c r="D400" s="2" t="s">
        <v>102</v>
      </c>
      <c r="E400" s="2" t="s">
        <v>250</v>
      </c>
      <c r="F400" s="3">
        <v>3</v>
      </c>
      <c r="G400" s="15">
        <v>5</v>
      </c>
      <c r="H400" s="3" t="str">
        <f>VLOOKUP(D400,'Dati di Supporto'!$B$2:$D$104,3,0)</f>
        <v>PI</v>
      </c>
      <c r="I400" s="15" t="str">
        <f>_xlfn.XLOOKUP(H400,'Dati di Supporto'!$D$2:$D$104,'Dati di Supporto'!$C$2:$C$104)</f>
        <v>Toscana</v>
      </c>
      <c r="J400" s="15" t="str">
        <f>VLOOKUP(I400,'Dati di Supporto'!$G$2:$H$21,2,0)</f>
        <v>CENTRO</v>
      </c>
      <c r="K400" s="15" t="str" cm="1">
        <f t="array" ref="K400">_xlfn.IFS(F400&lt;400,'Dati di Supporto'!$P$2,AND(F400&gt;=400,F400&lt;800),'Dati di Supporto'!$P$3,AND(Vendite!F400&gt;=800,Vendite!F400&lt;1200),'Dati di Supporto'!$P$4,IF(Vendite!F400&gt;=1200,Vendite!F400&lt;1800),'Dati di Supporto'!$P$5,Vendite!F400&gt;=1800,'Dati di Supporto'!$P$6)</f>
        <v>Fascia 1 (inferiore a 400 €)</v>
      </c>
      <c r="L400" s="15" t="str">
        <f>VLOOKUP(G400,'Dati di Supporto'!$O$10:$P$14,2,0)</f>
        <v>Assegno Bancario</v>
      </c>
    </row>
    <row r="401" spans="1:12" x14ac:dyDescent="0.25">
      <c r="A401" s="11">
        <v>400</v>
      </c>
      <c r="B401" s="6">
        <v>41748</v>
      </c>
      <c r="C401" s="1" t="s">
        <v>8</v>
      </c>
      <c r="D401" s="2" t="s">
        <v>125</v>
      </c>
      <c r="E401" s="2" t="s">
        <v>251</v>
      </c>
      <c r="F401" s="3">
        <v>467</v>
      </c>
      <c r="G401" s="15">
        <v>3</v>
      </c>
      <c r="H401" s="3" t="str">
        <f>VLOOKUP(D401,'Dati di Supporto'!$B$2:$D$104,3,0)</f>
        <v>TV</v>
      </c>
      <c r="I401" s="15" t="str">
        <f>_xlfn.XLOOKUP(H401,'Dati di Supporto'!$D$2:$D$104,'Dati di Supporto'!$C$2:$C$104)</f>
        <v>Veneto</v>
      </c>
      <c r="J401" s="15" t="str">
        <f>VLOOKUP(I401,'Dati di Supporto'!$G$2:$H$21,2,0)</f>
        <v>NORD</v>
      </c>
      <c r="K401" s="15" t="str" cm="1">
        <f t="array" ref="K401">_xlfn.IFS(F401&lt;400,'Dati di Supporto'!$P$2,AND(F401&gt;=400,F401&lt;800),'Dati di Supporto'!$P$3,AND(Vendite!F401&gt;=800,Vendite!F401&lt;1200),'Dati di Supporto'!$P$4,IF(Vendite!F401&gt;=1200,Vendite!F401&lt;1800),'Dati di Supporto'!$P$5,Vendite!F401&gt;=1800,'Dati di Supporto'!$P$6)</f>
        <v>Fascia 2 (da 400 €  a meno di 800 €)</v>
      </c>
      <c r="L401" s="15" t="str">
        <f>VLOOKUP(G401,'Dati di Supporto'!$O$10:$P$14,2,0)</f>
        <v>Carta di credito</v>
      </c>
    </row>
    <row r="402" spans="1:12" x14ac:dyDescent="0.25">
      <c r="A402" s="11">
        <v>401</v>
      </c>
      <c r="B402" s="6">
        <v>41811</v>
      </c>
      <c r="C402" s="1" t="s">
        <v>1</v>
      </c>
      <c r="D402" s="2" t="s">
        <v>110</v>
      </c>
      <c r="E402" s="2" t="s">
        <v>11</v>
      </c>
      <c r="F402" s="3">
        <v>1746</v>
      </c>
      <c r="G402" s="15">
        <v>3</v>
      </c>
      <c r="H402" s="3" t="str">
        <f>VLOOKUP(D402,'Dati di Supporto'!$B$2:$D$104,3,0)</f>
        <v>RN</v>
      </c>
      <c r="I402" s="15" t="str">
        <f>_xlfn.XLOOKUP(H402,'Dati di Supporto'!$D$2:$D$104,'Dati di Supporto'!$C$2:$C$104)</f>
        <v>Emilia-Romagna</v>
      </c>
      <c r="J402" s="15" t="str">
        <f>VLOOKUP(I402,'Dati di Supporto'!$G$2:$H$21,2,0)</f>
        <v>NORD</v>
      </c>
      <c r="K402" s="15" t="str" cm="1">
        <f t="array" ref="K402">_xlfn.IFS(F402&lt;400,'Dati di Supporto'!$P$2,AND(F402&gt;=400,F402&lt;800),'Dati di Supporto'!$P$3,AND(Vendite!F402&gt;=800,Vendite!F402&lt;1200),'Dati di Supporto'!$P$4,IF(Vendite!F402&gt;=1200,Vendite!F402&lt;1800),'Dati di Supporto'!$P$5,Vendite!F402&gt;=1800,'Dati di Supporto'!$P$6)</f>
        <v>Fascia 4 (da 1200 €  a meno di 1500 €)</v>
      </c>
      <c r="L402" s="15" t="str">
        <f>VLOOKUP(G402,'Dati di Supporto'!$O$10:$P$14,2,0)</f>
        <v>Carta di credito</v>
      </c>
    </row>
    <row r="403" spans="1:12" x14ac:dyDescent="0.25">
      <c r="A403" s="11">
        <v>402</v>
      </c>
      <c r="B403" s="6">
        <v>41649</v>
      </c>
      <c r="C403" s="1" t="s">
        <v>248</v>
      </c>
      <c r="D403" s="2" t="s">
        <v>109</v>
      </c>
      <c r="E403" s="2" t="s">
        <v>11</v>
      </c>
      <c r="F403" s="3">
        <v>681</v>
      </c>
      <c r="G403" s="15">
        <v>4</v>
      </c>
      <c r="H403" s="3" t="str">
        <f>VLOOKUP(D403,'Dati di Supporto'!$B$2:$D$104,3,0)</f>
        <v>RI</v>
      </c>
      <c r="I403" s="15" t="str">
        <f>_xlfn.XLOOKUP(H403,'Dati di Supporto'!$D$2:$D$104,'Dati di Supporto'!$C$2:$C$104)</f>
        <v>Lazio</v>
      </c>
      <c r="J403" s="15" t="str">
        <f>VLOOKUP(I403,'Dati di Supporto'!$G$2:$H$21,2,0)</f>
        <v>CENTRO</v>
      </c>
      <c r="K403" s="15" t="str" cm="1">
        <f t="array" ref="K403">_xlfn.IFS(F403&lt;400,'Dati di Supporto'!$P$2,AND(F403&gt;=400,F403&lt;800),'Dati di Supporto'!$P$3,AND(Vendite!F403&gt;=800,Vendite!F403&lt;1200),'Dati di Supporto'!$P$4,IF(Vendite!F403&gt;=1200,Vendite!F403&lt;1800),'Dati di Supporto'!$P$5,Vendite!F403&gt;=1800,'Dati di Supporto'!$P$6)</f>
        <v>Fascia 2 (da 400 €  a meno di 800 €)</v>
      </c>
      <c r="L403" s="15" t="str">
        <f>VLOOKUP(G403,'Dati di Supporto'!$O$10:$P$14,2,0)</f>
        <v>Bollettino postale</v>
      </c>
    </row>
    <row r="404" spans="1:12" x14ac:dyDescent="0.25">
      <c r="A404" s="11">
        <v>403</v>
      </c>
      <c r="B404" s="6">
        <v>41725</v>
      </c>
      <c r="C404" s="1" t="s">
        <v>8</v>
      </c>
      <c r="D404" s="2" t="s">
        <v>108</v>
      </c>
      <c r="E404" s="2" t="s">
        <v>250</v>
      </c>
      <c r="F404" s="3">
        <v>136</v>
      </c>
      <c r="G404" s="15">
        <v>3</v>
      </c>
      <c r="H404" s="3" t="str">
        <f>VLOOKUP(D404,'Dati di Supporto'!$B$2:$D$104,3,0)</f>
        <v>RA</v>
      </c>
      <c r="I404" s="15" t="str">
        <f>_xlfn.XLOOKUP(H404,'Dati di Supporto'!$D$2:$D$104,'Dati di Supporto'!$C$2:$C$104)</f>
        <v>Emilia-Romagna</v>
      </c>
      <c r="J404" s="15" t="str">
        <f>VLOOKUP(I404,'Dati di Supporto'!$G$2:$H$21,2,0)</f>
        <v>NORD</v>
      </c>
      <c r="K404" s="15" t="str" cm="1">
        <f t="array" ref="K404">_xlfn.IFS(F404&lt;400,'Dati di Supporto'!$P$2,AND(F404&gt;=400,F404&lt;800),'Dati di Supporto'!$P$3,AND(Vendite!F404&gt;=800,Vendite!F404&lt;1200),'Dati di Supporto'!$P$4,IF(Vendite!F404&gt;=1200,Vendite!F404&lt;1800),'Dati di Supporto'!$P$5,Vendite!F404&gt;=1800,'Dati di Supporto'!$P$6)</f>
        <v>Fascia 1 (inferiore a 400 €)</v>
      </c>
      <c r="L404" s="15" t="str">
        <f>VLOOKUP(G404,'Dati di Supporto'!$O$10:$P$14,2,0)</f>
        <v>Carta di credito</v>
      </c>
    </row>
    <row r="405" spans="1:12" x14ac:dyDescent="0.25">
      <c r="A405" s="11">
        <v>404</v>
      </c>
      <c r="B405" s="6">
        <v>41792</v>
      </c>
      <c r="C405" s="1" t="s">
        <v>2</v>
      </c>
      <c r="D405" s="2" t="s">
        <v>133</v>
      </c>
      <c r="E405" s="2" t="s">
        <v>10</v>
      </c>
      <c r="F405" s="3">
        <v>1600</v>
      </c>
      <c r="G405" s="15">
        <v>3</v>
      </c>
      <c r="H405" s="3" t="str">
        <f>VLOOKUP(D405,'Dati di Supporto'!$B$2:$D$104,3,0)</f>
        <v>VV</v>
      </c>
      <c r="I405" s="15" t="str">
        <f>_xlfn.XLOOKUP(H405,'Dati di Supporto'!$D$2:$D$104,'Dati di Supporto'!$C$2:$C$104)</f>
        <v>Calabria</v>
      </c>
      <c r="J405" s="15" t="str">
        <f>VLOOKUP(I405,'Dati di Supporto'!$G$2:$H$21,2,0)</f>
        <v>SUD</v>
      </c>
      <c r="K405" s="15" t="str" cm="1">
        <f t="array" ref="K405">_xlfn.IFS(F405&lt;400,'Dati di Supporto'!$P$2,AND(F405&gt;=400,F405&lt;800),'Dati di Supporto'!$P$3,AND(Vendite!F405&gt;=800,Vendite!F405&lt;1200),'Dati di Supporto'!$P$4,IF(Vendite!F405&gt;=1200,Vendite!F405&lt;1800),'Dati di Supporto'!$P$5,Vendite!F405&gt;=1800,'Dati di Supporto'!$P$6)</f>
        <v>Fascia 4 (da 1200 €  a meno di 1500 €)</v>
      </c>
      <c r="L405" s="15" t="str">
        <f>VLOOKUP(G405,'Dati di Supporto'!$O$10:$P$14,2,0)</f>
        <v>Carta di credito</v>
      </c>
    </row>
    <row r="406" spans="1:12" x14ac:dyDescent="0.25">
      <c r="A406" s="11">
        <v>405</v>
      </c>
      <c r="B406" s="6">
        <v>41721</v>
      </c>
      <c r="C406" s="1" t="s">
        <v>2</v>
      </c>
      <c r="D406" s="2" t="s">
        <v>135</v>
      </c>
      <c r="E406" s="2" t="s">
        <v>11</v>
      </c>
      <c r="F406" s="3">
        <v>1825</v>
      </c>
      <c r="G406" s="15">
        <v>5</v>
      </c>
      <c r="H406" s="3" t="str">
        <f>VLOOKUP(D406,'Dati di Supporto'!$B$2:$D$104,3,0)</f>
        <v>VT</v>
      </c>
      <c r="I406" s="15" t="str">
        <f>_xlfn.XLOOKUP(H406,'Dati di Supporto'!$D$2:$D$104,'Dati di Supporto'!$C$2:$C$104)</f>
        <v>Lazio</v>
      </c>
      <c r="J406" s="15" t="str">
        <f>VLOOKUP(I406,'Dati di Supporto'!$G$2:$H$21,2,0)</f>
        <v>CENTRO</v>
      </c>
      <c r="K406" s="15" t="str" cm="1">
        <f t="array" ref="K406">_xlfn.IFS(F406&lt;400,'Dati di Supporto'!$P$2,AND(F406&gt;=400,F406&lt;800),'Dati di Supporto'!$P$3,AND(Vendite!F406&gt;=800,Vendite!F406&lt;1200),'Dati di Supporto'!$P$4,IF(Vendite!F406&gt;=1200,Vendite!F406&lt;1800),'Dati di Supporto'!$P$5,Vendite!F406&gt;=1800,'Dati di Supporto'!$P$6)</f>
        <v>Fascia 5 (da 1500 € e oltre)</v>
      </c>
      <c r="L406" s="15" t="str">
        <f>VLOOKUP(G406,'Dati di Supporto'!$O$10:$P$14,2,0)</f>
        <v>Assegno Bancario</v>
      </c>
    </row>
    <row r="407" spans="1:12" x14ac:dyDescent="0.25">
      <c r="A407" s="11">
        <v>406</v>
      </c>
      <c r="B407" s="6">
        <v>41730</v>
      </c>
      <c r="C407" s="1" t="s">
        <v>8</v>
      </c>
      <c r="D407" s="2" t="s">
        <v>125</v>
      </c>
      <c r="E407" s="2" t="s">
        <v>11</v>
      </c>
      <c r="F407" s="3">
        <v>957</v>
      </c>
      <c r="G407" s="15">
        <v>1</v>
      </c>
      <c r="H407" s="3" t="str">
        <f>VLOOKUP(D407,'Dati di Supporto'!$B$2:$D$104,3,0)</f>
        <v>TV</v>
      </c>
      <c r="I407" s="15" t="str">
        <f>_xlfn.XLOOKUP(H407,'Dati di Supporto'!$D$2:$D$104,'Dati di Supporto'!$C$2:$C$104)</f>
        <v>Veneto</v>
      </c>
      <c r="J407" s="15" t="str">
        <f>VLOOKUP(I407,'Dati di Supporto'!$G$2:$H$21,2,0)</f>
        <v>NORD</v>
      </c>
      <c r="K407" s="15" t="str" cm="1">
        <f t="array" ref="K407">_xlfn.IFS(F407&lt;400,'Dati di Supporto'!$P$2,AND(F407&gt;=400,F407&lt;800),'Dati di Supporto'!$P$3,AND(Vendite!F407&gt;=800,Vendite!F407&lt;1200),'Dati di Supporto'!$P$4,IF(Vendite!F407&gt;=1200,Vendite!F407&lt;1800),'Dati di Supporto'!$P$5,Vendite!F407&gt;=1800,'Dati di Supporto'!$P$6)</f>
        <v>Fascia 3 (da 800 €  a meno di 1200 €)</v>
      </c>
      <c r="L407" s="15" t="str">
        <f>VLOOKUP(G407,'Dati di Supporto'!$O$10:$P$14,2,0)</f>
        <v>Contanti</v>
      </c>
    </row>
    <row r="408" spans="1:12" x14ac:dyDescent="0.25">
      <c r="A408" s="11">
        <v>407</v>
      </c>
      <c r="B408" s="6">
        <v>41813</v>
      </c>
      <c r="C408" s="1" t="s">
        <v>1</v>
      </c>
      <c r="D408" s="2" t="s">
        <v>115</v>
      </c>
      <c r="E408" s="2" t="s">
        <v>252</v>
      </c>
      <c r="F408" s="3">
        <v>1941</v>
      </c>
      <c r="G408" s="15">
        <v>5</v>
      </c>
      <c r="H408" s="3" t="str">
        <f>VLOOKUP(D408,'Dati di Supporto'!$B$2:$D$104,3,0)</f>
        <v>SV</v>
      </c>
      <c r="I408" s="15" t="str">
        <f>_xlfn.XLOOKUP(H408,'Dati di Supporto'!$D$2:$D$104,'Dati di Supporto'!$C$2:$C$104)</f>
        <v>Liguria</v>
      </c>
      <c r="J408" s="15" t="str">
        <f>VLOOKUP(I408,'Dati di Supporto'!$G$2:$H$21,2,0)</f>
        <v>NORD</v>
      </c>
      <c r="K408" s="15" t="str" cm="1">
        <f t="array" ref="K408">_xlfn.IFS(F408&lt;400,'Dati di Supporto'!$P$2,AND(F408&gt;=400,F408&lt;800),'Dati di Supporto'!$P$3,AND(Vendite!F408&gt;=800,Vendite!F408&lt;1200),'Dati di Supporto'!$P$4,IF(Vendite!F408&gt;=1200,Vendite!F408&lt;1800),'Dati di Supporto'!$P$5,Vendite!F408&gt;=1800,'Dati di Supporto'!$P$6)</f>
        <v>Fascia 5 (da 1500 € e oltre)</v>
      </c>
      <c r="L408" s="15" t="str">
        <f>VLOOKUP(G408,'Dati di Supporto'!$O$10:$P$14,2,0)</f>
        <v>Assegno Bancario</v>
      </c>
    </row>
    <row r="409" spans="1:12" x14ac:dyDescent="0.25">
      <c r="A409" s="11">
        <v>408</v>
      </c>
      <c r="B409" s="6">
        <v>41741</v>
      </c>
      <c r="C409" s="1" t="s">
        <v>2</v>
      </c>
      <c r="D409" s="2" t="s">
        <v>120</v>
      </c>
      <c r="E409" s="2" t="s">
        <v>251</v>
      </c>
      <c r="F409" s="3">
        <v>417</v>
      </c>
      <c r="G409" s="15">
        <v>1</v>
      </c>
      <c r="H409" s="3" t="str">
        <f>VLOOKUP(D409,'Dati di Supporto'!$B$2:$D$104,3,0)</f>
        <v>TE</v>
      </c>
      <c r="I409" s="15" t="str">
        <f>_xlfn.XLOOKUP(H409,'Dati di Supporto'!$D$2:$D$104,'Dati di Supporto'!$C$2:$C$104)</f>
        <v>Abruzzo</v>
      </c>
      <c r="J409" s="15" t="str">
        <f>VLOOKUP(I409,'Dati di Supporto'!$G$2:$H$21,2,0)</f>
        <v>CENTRO</v>
      </c>
      <c r="K409" s="15" t="str" cm="1">
        <f t="array" ref="K409">_xlfn.IFS(F409&lt;400,'Dati di Supporto'!$P$2,AND(F409&gt;=400,F409&lt;800),'Dati di Supporto'!$P$3,AND(Vendite!F409&gt;=800,Vendite!F409&lt;1200),'Dati di Supporto'!$P$4,IF(Vendite!F409&gt;=1200,Vendite!F409&lt;1800),'Dati di Supporto'!$P$5,Vendite!F409&gt;=1800,'Dati di Supporto'!$P$6)</f>
        <v>Fascia 2 (da 400 €  a meno di 800 €)</v>
      </c>
      <c r="L409" s="15" t="str">
        <f>VLOOKUP(G409,'Dati di Supporto'!$O$10:$P$14,2,0)</f>
        <v>Contanti</v>
      </c>
    </row>
    <row r="410" spans="1:12" x14ac:dyDescent="0.25">
      <c r="A410" s="11">
        <v>409</v>
      </c>
      <c r="B410" s="6">
        <v>41695</v>
      </c>
      <c r="C410" s="1" t="s">
        <v>248</v>
      </c>
      <c r="D410" s="2" t="s">
        <v>133</v>
      </c>
      <c r="E410" s="2" t="s">
        <v>252</v>
      </c>
      <c r="F410" s="3">
        <v>1839</v>
      </c>
      <c r="G410" s="15">
        <v>4</v>
      </c>
      <c r="H410" s="3" t="str">
        <f>VLOOKUP(D410,'Dati di Supporto'!$B$2:$D$104,3,0)</f>
        <v>VV</v>
      </c>
      <c r="I410" s="15" t="str">
        <f>_xlfn.XLOOKUP(H410,'Dati di Supporto'!$D$2:$D$104,'Dati di Supporto'!$C$2:$C$104)</f>
        <v>Calabria</v>
      </c>
      <c r="J410" s="15" t="str">
        <f>VLOOKUP(I410,'Dati di Supporto'!$G$2:$H$21,2,0)</f>
        <v>SUD</v>
      </c>
      <c r="K410" s="15" t="str" cm="1">
        <f t="array" ref="K410">_xlfn.IFS(F410&lt;400,'Dati di Supporto'!$P$2,AND(F410&gt;=400,F410&lt;800),'Dati di Supporto'!$P$3,AND(Vendite!F410&gt;=800,Vendite!F410&lt;1200),'Dati di Supporto'!$P$4,IF(Vendite!F410&gt;=1200,Vendite!F410&lt;1800),'Dati di Supporto'!$P$5,Vendite!F410&gt;=1800,'Dati di Supporto'!$P$6)</f>
        <v>Fascia 5 (da 1500 € e oltre)</v>
      </c>
      <c r="L410" s="15" t="str">
        <f>VLOOKUP(G410,'Dati di Supporto'!$O$10:$P$14,2,0)</f>
        <v>Bollettino postale</v>
      </c>
    </row>
    <row r="411" spans="1:12" x14ac:dyDescent="0.25">
      <c r="A411" s="11">
        <v>410</v>
      </c>
      <c r="B411" s="6">
        <v>41675</v>
      </c>
      <c r="C411" s="1" t="s">
        <v>3</v>
      </c>
      <c r="D411" s="2" t="s">
        <v>127</v>
      </c>
      <c r="E411" s="2" t="s">
        <v>250</v>
      </c>
      <c r="F411" s="3">
        <v>1647</v>
      </c>
      <c r="G411" s="15">
        <v>1</v>
      </c>
      <c r="H411" s="3" t="str">
        <f>VLOOKUP(D411,'Dati di Supporto'!$B$2:$D$104,3,0)</f>
        <v>UD</v>
      </c>
      <c r="I411" s="15" t="str">
        <f>_xlfn.XLOOKUP(H411,'Dati di Supporto'!$D$2:$D$104,'Dati di Supporto'!$C$2:$C$104)</f>
        <v>Friuli-Venezia Giulia</v>
      </c>
      <c r="J411" s="15" t="str">
        <f>VLOOKUP(I411,'Dati di Supporto'!$G$2:$H$21,2,0)</f>
        <v>NORD</v>
      </c>
      <c r="K411" s="15" t="str" cm="1">
        <f t="array" ref="K411">_xlfn.IFS(F411&lt;400,'Dati di Supporto'!$P$2,AND(F411&gt;=400,F411&lt;800),'Dati di Supporto'!$P$3,AND(Vendite!F411&gt;=800,Vendite!F411&lt;1200),'Dati di Supporto'!$P$4,IF(Vendite!F411&gt;=1200,Vendite!F411&lt;1800),'Dati di Supporto'!$P$5,Vendite!F411&gt;=1800,'Dati di Supporto'!$P$6)</f>
        <v>Fascia 4 (da 1200 €  a meno di 1500 €)</v>
      </c>
      <c r="L411" s="15" t="str">
        <f>VLOOKUP(G411,'Dati di Supporto'!$O$10:$P$14,2,0)</f>
        <v>Contanti</v>
      </c>
    </row>
    <row r="412" spans="1:12" x14ac:dyDescent="0.25">
      <c r="A412" s="11">
        <v>411</v>
      </c>
      <c r="B412" s="6">
        <v>41711</v>
      </c>
      <c r="C412" s="1" t="s">
        <v>2</v>
      </c>
      <c r="D412" s="2" t="s">
        <v>108</v>
      </c>
      <c r="E412" s="2" t="s">
        <v>252</v>
      </c>
      <c r="F412" s="3">
        <v>87</v>
      </c>
      <c r="G412" s="15">
        <v>5</v>
      </c>
      <c r="H412" s="3" t="str">
        <f>VLOOKUP(D412,'Dati di Supporto'!$B$2:$D$104,3,0)</f>
        <v>RA</v>
      </c>
      <c r="I412" s="15" t="str">
        <f>_xlfn.XLOOKUP(H412,'Dati di Supporto'!$D$2:$D$104,'Dati di Supporto'!$C$2:$C$104)</f>
        <v>Emilia-Romagna</v>
      </c>
      <c r="J412" s="15" t="str">
        <f>VLOOKUP(I412,'Dati di Supporto'!$G$2:$H$21,2,0)</f>
        <v>NORD</v>
      </c>
      <c r="K412" s="15" t="str" cm="1">
        <f t="array" ref="K412">_xlfn.IFS(F412&lt;400,'Dati di Supporto'!$P$2,AND(F412&gt;=400,F412&lt;800),'Dati di Supporto'!$P$3,AND(Vendite!F412&gt;=800,Vendite!F412&lt;1200),'Dati di Supporto'!$P$4,IF(Vendite!F412&gt;=1200,Vendite!F412&lt;1800),'Dati di Supporto'!$P$5,Vendite!F412&gt;=1800,'Dati di Supporto'!$P$6)</f>
        <v>Fascia 1 (inferiore a 400 €)</v>
      </c>
      <c r="L412" s="15" t="str">
        <f>VLOOKUP(G412,'Dati di Supporto'!$O$10:$P$14,2,0)</f>
        <v>Assegno Bancario</v>
      </c>
    </row>
    <row r="413" spans="1:12" x14ac:dyDescent="0.25">
      <c r="A413" s="11">
        <v>412</v>
      </c>
      <c r="B413" s="6">
        <v>41720</v>
      </c>
      <c r="C413" s="1" t="s">
        <v>2</v>
      </c>
      <c r="D413" s="2" t="s">
        <v>100</v>
      </c>
      <c r="E413" s="2" t="s">
        <v>10</v>
      </c>
      <c r="F413" s="3">
        <v>1123</v>
      </c>
      <c r="G413" s="15">
        <v>2</v>
      </c>
      <c r="H413" s="3" t="str">
        <f>VLOOKUP(D413,'Dati di Supporto'!$B$2:$D$104,3,0)</f>
        <v>PE</v>
      </c>
      <c r="I413" s="15" t="str">
        <f>_xlfn.XLOOKUP(H413,'Dati di Supporto'!$D$2:$D$104,'Dati di Supporto'!$C$2:$C$104)</f>
        <v>Abruzzo</v>
      </c>
      <c r="J413" s="15" t="str">
        <f>VLOOKUP(I413,'Dati di Supporto'!$G$2:$H$21,2,0)</f>
        <v>CENTRO</v>
      </c>
      <c r="K413" s="15" t="str" cm="1">
        <f t="array" ref="K413">_xlfn.IFS(F413&lt;400,'Dati di Supporto'!$P$2,AND(F413&gt;=400,F413&lt;800),'Dati di Supporto'!$P$3,AND(Vendite!F413&gt;=800,Vendite!F413&lt;1200),'Dati di Supporto'!$P$4,IF(Vendite!F413&gt;=1200,Vendite!F413&lt;1800),'Dati di Supporto'!$P$5,Vendite!F413&gt;=1800,'Dati di Supporto'!$P$6)</f>
        <v>Fascia 3 (da 800 €  a meno di 1200 €)</v>
      </c>
      <c r="L413" s="15" t="str">
        <f>VLOOKUP(G413,'Dati di Supporto'!$O$10:$P$14,2,0)</f>
        <v>Bonifico Bancario</v>
      </c>
    </row>
    <row r="414" spans="1:12" x14ac:dyDescent="0.25">
      <c r="A414" s="11">
        <v>413</v>
      </c>
      <c r="B414" s="6">
        <v>41654</v>
      </c>
      <c r="C414" s="1" t="s">
        <v>247</v>
      </c>
      <c r="D414" s="2" t="s">
        <v>113</v>
      </c>
      <c r="E414" s="2" t="s">
        <v>252</v>
      </c>
      <c r="F414" s="3">
        <v>1881</v>
      </c>
      <c r="G414" s="15">
        <v>1</v>
      </c>
      <c r="H414" s="3" t="str">
        <f>VLOOKUP(D414,'Dati di Supporto'!$B$2:$D$104,3,0)</f>
        <v>SA</v>
      </c>
      <c r="I414" s="15" t="str">
        <f>_xlfn.XLOOKUP(H414,'Dati di Supporto'!$D$2:$D$104,'Dati di Supporto'!$C$2:$C$104)</f>
        <v>Campania</v>
      </c>
      <c r="J414" s="15" t="str">
        <f>VLOOKUP(I414,'Dati di Supporto'!$G$2:$H$21,2,0)</f>
        <v>SUD</v>
      </c>
      <c r="K414" s="15" t="str" cm="1">
        <f t="array" ref="K414">_xlfn.IFS(F414&lt;400,'Dati di Supporto'!$P$2,AND(F414&gt;=400,F414&lt;800),'Dati di Supporto'!$P$3,AND(Vendite!F414&gt;=800,Vendite!F414&lt;1200),'Dati di Supporto'!$P$4,IF(Vendite!F414&gt;=1200,Vendite!F414&lt;1800),'Dati di Supporto'!$P$5,Vendite!F414&gt;=1800,'Dati di Supporto'!$P$6)</f>
        <v>Fascia 5 (da 1500 € e oltre)</v>
      </c>
      <c r="L414" s="15" t="str">
        <f>VLOOKUP(G414,'Dati di Supporto'!$O$10:$P$14,2,0)</f>
        <v>Contanti</v>
      </c>
    </row>
    <row r="415" spans="1:12" x14ac:dyDescent="0.25">
      <c r="A415" s="11">
        <v>414</v>
      </c>
      <c r="B415" s="6">
        <v>41707</v>
      </c>
      <c r="C415" s="1" t="s">
        <v>1</v>
      </c>
      <c r="D415" s="2" t="s">
        <v>103</v>
      </c>
      <c r="E415" s="2" t="s">
        <v>252</v>
      </c>
      <c r="F415" s="3">
        <v>517</v>
      </c>
      <c r="G415" s="15">
        <v>1</v>
      </c>
      <c r="H415" s="3" t="str">
        <f>VLOOKUP(D415,'Dati di Supporto'!$B$2:$D$104,3,0)</f>
        <v>PT</v>
      </c>
      <c r="I415" s="15" t="str">
        <f>_xlfn.XLOOKUP(H415,'Dati di Supporto'!$D$2:$D$104,'Dati di Supporto'!$C$2:$C$104)</f>
        <v>Toscana</v>
      </c>
      <c r="J415" s="15" t="str">
        <f>VLOOKUP(I415,'Dati di Supporto'!$G$2:$H$21,2,0)</f>
        <v>CENTRO</v>
      </c>
      <c r="K415" s="15" t="str" cm="1">
        <f t="array" ref="K415">_xlfn.IFS(F415&lt;400,'Dati di Supporto'!$P$2,AND(F415&gt;=400,F415&lt;800),'Dati di Supporto'!$P$3,AND(Vendite!F415&gt;=800,Vendite!F415&lt;1200),'Dati di Supporto'!$P$4,IF(Vendite!F415&gt;=1200,Vendite!F415&lt;1800),'Dati di Supporto'!$P$5,Vendite!F415&gt;=1800,'Dati di Supporto'!$P$6)</f>
        <v>Fascia 2 (da 400 €  a meno di 800 €)</v>
      </c>
      <c r="L415" s="15" t="str">
        <f>VLOOKUP(G415,'Dati di Supporto'!$O$10:$P$14,2,0)</f>
        <v>Contanti</v>
      </c>
    </row>
    <row r="416" spans="1:12" x14ac:dyDescent="0.25">
      <c r="A416" s="11">
        <v>415</v>
      </c>
      <c r="B416" s="6">
        <v>41662</v>
      </c>
      <c r="C416" s="1" t="s">
        <v>8</v>
      </c>
      <c r="D416" s="2" t="s">
        <v>116</v>
      </c>
      <c r="E416" s="2" t="s">
        <v>11</v>
      </c>
      <c r="F416" s="3">
        <v>1662</v>
      </c>
      <c r="G416" s="15">
        <v>3</v>
      </c>
      <c r="H416" s="3" t="str">
        <f>VLOOKUP(D416,'Dati di Supporto'!$B$2:$D$104,3,0)</f>
        <v>SI</v>
      </c>
      <c r="I416" s="15" t="str">
        <f>_xlfn.XLOOKUP(H416,'Dati di Supporto'!$D$2:$D$104,'Dati di Supporto'!$C$2:$C$104)</f>
        <v>Toscana</v>
      </c>
      <c r="J416" s="15" t="str">
        <f>VLOOKUP(I416,'Dati di Supporto'!$G$2:$H$21,2,0)</f>
        <v>CENTRO</v>
      </c>
      <c r="K416" s="15" t="str" cm="1">
        <f t="array" ref="K416">_xlfn.IFS(F416&lt;400,'Dati di Supporto'!$P$2,AND(F416&gt;=400,F416&lt;800),'Dati di Supporto'!$P$3,AND(Vendite!F416&gt;=800,Vendite!F416&lt;1200),'Dati di Supporto'!$P$4,IF(Vendite!F416&gt;=1200,Vendite!F416&lt;1800),'Dati di Supporto'!$P$5,Vendite!F416&gt;=1800,'Dati di Supporto'!$P$6)</f>
        <v>Fascia 4 (da 1200 €  a meno di 1500 €)</v>
      </c>
      <c r="L416" s="15" t="str">
        <f>VLOOKUP(G416,'Dati di Supporto'!$O$10:$P$14,2,0)</f>
        <v>Carta di credito</v>
      </c>
    </row>
    <row r="417" spans="1:12" x14ac:dyDescent="0.25">
      <c r="A417" s="11">
        <v>416</v>
      </c>
      <c r="B417" s="6">
        <v>41724</v>
      </c>
      <c r="C417" s="1" t="s">
        <v>8</v>
      </c>
      <c r="D417" s="2" t="s">
        <v>129</v>
      </c>
      <c r="E417" s="2" t="s">
        <v>252</v>
      </c>
      <c r="F417" s="3">
        <v>540</v>
      </c>
      <c r="G417" s="15">
        <v>4</v>
      </c>
      <c r="H417" s="3" t="str">
        <f>VLOOKUP(D417,'Dati di Supporto'!$B$2:$D$104,3,0)</f>
        <v>VE</v>
      </c>
      <c r="I417" s="15" t="str">
        <f>_xlfn.XLOOKUP(H417,'Dati di Supporto'!$D$2:$D$104,'Dati di Supporto'!$C$2:$C$104)</f>
        <v>Veneto</v>
      </c>
      <c r="J417" s="15" t="str">
        <f>VLOOKUP(I417,'Dati di Supporto'!$G$2:$H$21,2,0)</f>
        <v>NORD</v>
      </c>
      <c r="K417" s="15" t="str" cm="1">
        <f t="array" ref="K417">_xlfn.IFS(F417&lt;400,'Dati di Supporto'!$P$2,AND(F417&gt;=400,F417&lt;800),'Dati di Supporto'!$P$3,AND(Vendite!F417&gt;=800,Vendite!F417&lt;1200),'Dati di Supporto'!$P$4,IF(Vendite!F417&gt;=1200,Vendite!F417&lt;1800),'Dati di Supporto'!$P$5,Vendite!F417&gt;=1800,'Dati di Supporto'!$P$6)</f>
        <v>Fascia 2 (da 400 €  a meno di 800 €)</v>
      </c>
      <c r="L417" s="15" t="str">
        <f>VLOOKUP(G417,'Dati di Supporto'!$O$10:$P$14,2,0)</f>
        <v>Bollettino postale</v>
      </c>
    </row>
    <row r="418" spans="1:12" x14ac:dyDescent="0.25">
      <c r="A418" s="11">
        <v>417</v>
      </c>
      <c r="B418" s="6">
        <v>41752</v>
      </c>
      <c r="C418" s="1" t="s">
        <v>3</v>
      </c>
      <c r="D418" s="2" t="s">
        <v>211</v>
      </c>
      <c r="E418" s="2" t="s">
        <v>10</v>
      </c>
      <c r="F418" s="3">
        <v>207</v>
      </c>
      <c r="G418" s="15">
        <v>1</v>
      </c>
      <c r="H418" s="3" t="str">
        <f>VLOOKUP(D418,'Dati di Supporto'!$B$2:$D$104,3,0)</f>
        <v>RC</v>
      </c>
      <c r="I418" s="15" t="str">
        <f>_xlfn.XLOOKUP(H418,'Dati di Supporto'!$D$2:$D$104,'Dati di Supporto'!$C$2:$C$104)</f>
        <v>Calabria</v>
      </c>
      <c r="J418" s="15" t="str">
        <f>VLOOKUP(I418,'Dati di Supporto'!$G$2:$H$21,2,0)</f>
        <v>SUD</v>
      </c>
      <c r="K418" s="15" t="str" cm="1">
        <f t="array" ref="K418">_xlfn.IFS(F418&lt;400,'Dati di Supporto'!$P$2,AND(F418&gt;=400,F418&lt;800),'Dati di Supporto'!$P$3,AND(Vendite!F418&gt;=800,Vendite!F418&lt;1200),'Dati di Supporto'!$P$4,IF(Vendite!F418&gt;=1200,Vendite!F418&lt;1800),'Dati di Supporto'!$P$5,Vendite!F418&gt;=1800,'Dati di Supporto'!$P$6)</f>
        <v>Fascia 1 (inferiore a 400 €)</v>
      </c>
      <c r="L418" s="15" t="str">
        <f>VLOOKUP(G418,'Dati di Supporto'!$O$10:$P$14,2,0)</f>
        <v>Contanti</v>
      </c>
    </row>
    <row r="419" spans="1:12" x14ac:dyDescent="0.25">
      <c r="A419" s="11">
        <v>418</v>
      </c>
      <c r="B419" s="6">
        <v>41685</v>
      </c>
      <c r="C419" s="1" t="s">
        <v>8</v>
      </c>
      <c r="D419" s="2" t="s">
        <v>101</v>
      </c>
      <c r="E419" s="2" t="s">
        <v>11</v>
      </c>
      <c r="F419" s="3">
        <v>879</v>
      </c>
      <c r="G419" s="15">
        <v>2</v>
      </c>
      <c r="H419" s="3" t="str">
        <f>VLOOKUP(D419,'Dati di Supporto'!$B$2:$D$104,3,0)</f>
        <v>PC</v>
      </c>
      <c r="I419" s="15" t="str">
        <f>_xlfn.XLOOKUP(H419,'Dati di Supporto'!$D$2:$D$104,'Dati di Supporto'!$C$2:$C$104)</f>
        <v>Emilia-Romagna</v>
      </c>
      <c r="J419" s="15" t="str">
        <f>VLOOKUP(I419,'Dati di Supporto'!$G$2:$H$21,2,0)</f>
        <v>NORD</v>
      </c>
      <c r="K419" s="15" t="str" cm="1">
        <f t="array" ref="K419">_xlfn.IFS(F419&lt;400,'Dati di Supporto'!$P$2,AND(F419&gt;=400,F419&lt;800),'Dati di Supporto'!$P$3,AND(Vendite!F419&gt;=800,Vendite!F419&lt;1200),'Dati di Supporto'!$P$4,IF(Vendite!F419&gt;=1200,Vendite!F419&lt;1800),'Dati di Supporto'!$P$5,Vendite!F419&gt;=1800,'Dati di Supporto'!$P$6)</f>
        <v>Fascia 3 (da 800 €  a meno di 1200 €)</v>
      </c>
      <c r="L419" s="15" t="str">
        <f>VLOOKUP(G419,'Dati di Supporto'!$O$10:$P$14,2,0)</f>
        <v>Bonifico Bancario</v>
      </c>
    </row>
    <row r="420" spans="1:12" x14ac:dyDescent="0.25">
      <c r="A420" s="11">
        <v>419</v>
      </c>
      <c r="B420" s="6">
        <v>41696</v>
      </c>
      <c r="C420" s="1" t="s">
        <v>2</v>
      </c>
      <c r="D420" s="2" t="s">
        <v>107</v>
      </c>
      <c r="E420" s="2" t="s">
        <v>252</v>
      </c>
      <c r="F420" s="3">
        <v>1602</v>
      </c>
      <c r="G420" s="15">
        <v>5</v>
      </c>
      <c r="H420" s="3" t="str">
        <f>VLOOKUP(D420,'Dati di Supporto'!$B$2:$D$104,3,0)</f>
        <v>RG</v>
      </c>
      <c r="I420" s="15" t="str">
        <f>_xlfn.XLOOKUP(H420,'Dati di Supporto'!$D$2:$D$104,'Dati di Supporto'!$C$2:$C$104)</f>
        <v>Sicilia</v>
      </c>
      <c r="J420" s="15" t="str">
        <f>VLOOKUP(I420,'Dati di Supporto'!$G$2:$H$21,2,0)</f>
        <v>ISOLE</v>
      </c>
      <c r="K420" s="15" t="str" cm="1">
        <f t="array" ref="K420">_xlfn.IFS(F420&lt;400,'Dati di Supporto'!$P$2,AND(F420&gt;=400,F420&lt;800),'Dati di Supporto'!$P$3,AND(Vendite!F420&gt;=800,Vendite!F420&lt;1200),'Dati di Supporto'!$P$4,IF(Vendite!F420&gt;=1200,Vendite!F420&lt;1800),'Dati di Supporto'!$P$5,Vendite!F420&gt;=1800,'Dati di Supporto'!$P$6)</f>
        <v>Fascia 4 (da 1200 €  a meno di 1500 €)</v>
      </c>
      <c r="L420" s="15" t="str">
        <f>VLOOKUP(G420,'Dati di Supporto'!$O$10:$P$14,2,0)</f>
        <v>Assegno Bancario</v>
      </c>
    </row>
    <row r="421" spans="1:12" x14ac:dyDescent="0.25">
      <c r="A421" s="11">
        <v>420</v>
      </c>
      <c r="B421" s="6">
        <v>41690</v>
      </c>
      <c r="C421" s="1" t="s">
        <v>1</v>
      </c>
      <c r="D421" s="2" t="s">
        <v>105</v>
      </c>
      <c r="E421" s="2" t="s">
        <v>11</v>
      </c>
      <c r="F421" s="3">
        <v>1061</v>
      </c>
      <c r="G421" s="15">
        <v>1</v>
      </c>
      <c r="H421" s="3" t="str">
        <f>VLOOKUP(D421,'Dati di Supporto'!$B$2:$D$104,3,0)</f>
        <v>PZ</v>
      </c>
      <c r="I421" s="15" t="str">
        <f>_xlfn.XLOOKUP(H421,'Dati di Supporto'!$D$2:$D$104,'Dati di Supporto'!$C$2:$C$104)</f>
        <v>Basilicata</v>
      </c>
      <c r="J421" s="15" t="str">
        <f>VLOOKUP(I421,'Dati di Supporto'!$G$2:$H$21,2,0)</f>
        <v>SUD</v>
      </c>
      <c r="K421" s="15" t="str" cm="1">
        <f t="array" ref="K421">_xlfn.IFS(F421&lt;400,'Dati di Supporto'!$P$2,AND(F421&gt;=400,F421&lt;800),'Dati di Supporto'!$P$3,AND(Vendite!F421&gt;=800,Vendite!F421&lt;1200),'Dati di Supporto'!$P$4,IF(Vendite!F421&gt;=1200,Vendite!F421&lt;1800),'Dati di Supporto'!$P$5,Vendite!F421&gt;=1800,'Dati di Supporto'!$P$6)</f>
        <v>Fascia 3 (da 800 €  a meno di 1200 €)</v>
      </c>
      <c r="L421" s="15" t="str">
        <f>VLOOKUP(G421,'Dati di Supporto'!$O$10:$P$14,2,0)</f>
        <v>Contanti</v>
      </c>
    </row>
    <row r="422" spans="1:12" x14ac:dyDescent="0.25">
      <c r="A422" s="11">
        <v>421</v>
      </c>
      <c r="B422" s="6">
        <v>41714</v>
      </c>
      <c r="C422" s="1" t="s">
        <v>1</v>
      </c>
      <c r="D422" s="2" t="s">
        <v>102</v>
      </c>
      <c r="E422" s="2" t="s">
        <v>250</v>
      </c>
      <c r="F422" s="3">
        <v>569</v>
      </c>
      <c r="G422" s="15">
        <v>1</v>
      </c>
      <c r="H422" s="3" t="str">
        <f>VLOOKUP(D422,'Dati di Supporto'!$B$2:$D$104,3,0)</f>
        <v>PI</v>
      </c>
      <c r="I422" s="15" t="str">
        <f>_xlfn.XLOOKUP(H422,'Dati di Supporto'!$D$2:$D$104,'Dati di Supporto'!$C$2:$C$104)</f>
        <v>Toscana</v>
      </c>
      <c r="J422" s="15" t="str">
        <f>VLOOKUP(I422,'Dati di Supporto'!$G$2:$H$21,2,0)</f>
        <v>CENTRO</v>
      </c>
      <c r="K422" s="15" t="str" cm="1">
        <f t="array" ref="K422">_xlfn.IFS(F422&lt;400,'Dati di Supporto'!$P$2,AND(F422&gt;=400,F422&lt;800),'Dati di Supporto'!$P$3,AND(Vendite!F422&gt;=800,Vendite!F422&lt;1200),'Dati di Supporto'!$P$4,IF(Vendite!F422&gt;=1200,Vendite!F422&lt;1800),'Dati di Supporto'!$P$5,Vendite!F422&gt;=1800,'Dati di Supporto'!$P$6)</f>
        <v>Fascia 2 (da 400 €  a meno di 800 €)</v>
      </c>
      <c r="L422" s="15" t="str">
        <f>VLOOKUP(G422,'Dati di Supporto'!$O$10:$P$14,2,0)</f>
        <v>Contanti</v>
      </c>
    </row>
    <row r="423" spans="1:12" x14ac:dyDescent="0.25">
      <c r="A423" s="11">
        <v>422</v>
      </c>
      <c r="B423" s="6">
        <v>41793</v>
      </c>
      <c r="C423" s="1" t="s">
        <v>3</v>
      </c>
      <c r="D423" s="2" t="s">
        <v>123</v>
      </c>
      <c r="E423" s="2" t="s">
        <v>252</v>
      </c>
      <c r="F423" s="3">
        <v>1479</v>
      </c>
      <c r="G423" s="15">
        <v>3</v>
      </c>
      <c r="H423" s="3" t="str">
        <f>VLOOKUP(D423,'Dati di Supporto'!$B$2:$D$104,3,0)</f>
        <v>TP</v>
      </c>
      <c r="I423" s="15" t="str">
        <f>_xlfn.XLOOKUP(H423,'Dati di Supporto'!$D$2:$D$104,'Dati di Supporto'!$C$2:$C$104)</f>
        <v>Sicilia</v>
      </c>
      <c r="J423" s="15" t="str">
        <f>VLOOKUP(I423,'Dati di Supporto'!$G$2:$H$21,2,0)</f>
        <v>ISOLE</v>
      </c>
      <c r="K423" s="15" t="str" cm="1">
        <f t="array" ref="K423">_xlfn.IFS(F423&lt;400,'Dati di Supporto'!$P$2,AND(F423&gt;=400,F423&lt;800),'Dati di Supporto'!$P$3,AND(Vendite!F423&gt;=800,Vendite!F423&lt;1200),'Dati di Supporto'!$P$4,IF(Vendite!F423&gt;=1200,Vendite!F423&lt;1800),'Dati di Supporto'!$P$5,Vendite!F423&gt;=1800,'Dati di Supporto'!$P$6)</f>
        <v>Fascia 4 (da 1200 €  a meno di 1500 €)</v>
      </c>
      <c r="L423" s="15" t="str">
        <f>VLOOKUP(G423,'Dati di Supporto'!$O$10:$P$14,2,0)</f>
        <v>Carta di credito</v>
      </c>
    </row>
    <row r="424" spans="1:12" x14ac:dyDescent="0.25">
      <c r="A424" s="11">
        <v>423</v>
      </c>
      <c r="B424" s="6">
        <v>41751</v>
      </c>
      <c r="C424" s="1" t="s">
        <v>8</v>
      </c>
      <c r="D424" s="2" t="s">
        <v>211</v>
      </c>
      <c r="E424" s="2" t="s">
        <v>251</v>
      </c>
      <c r="F424" s="3">
        <v>1940</v>
      </c>
      <c r="G424" s="15">
        <v>5</v>
      </c>
      <c r="H424" s="3" t="str">
        <f>VLOOKUP(D424,'Dati di Supporto'!$B$2:$D$104,3,0)</f>
        <v>RC</v>
      </c>
      <c r="I424" s="15" t="str">
        <f>_xlfn.XLOOKUP(H424,'Dati di Supporto'!$D$2:$D$104,'Dati di Supporto'!$C$2:$C$104)</f>
        <v>Calabria</v>
      </c>
      <c r="J424" s="15" t="str">
        <f>VLOOKUP(I424,'Dati di Supporto'!$G$2:$H$21,2,0)</f>
        <v>SUD</v>
      </c>
      <c r="K424" s="15" t="str" cm="1">
        <f t="array" ref="K424">_xlfn.IFS(F424&lt;400,'Dati di Supporto'!$P$2,AND(F424&gt;=400,F424&lt;800),'Dati di Supporto'!$P$3,AND(Vendite!F424&gt;=800,Vendite!F424&lt;1200),'Dati di Supporto'!$P$4,IF(Vendite!F424&gt;=1200,Vendite!F424&lt;1800),'Dati di Supporto'!$P$5,Vendite!F424&gt;=1800,'Dati di Supporto'!$P$6)</f>
        <v>Fascia 5 (da 1500 € e oltre)</v>
      </c>
      <c r="L424" s="15" t="str">
        <f>VLOOKUP(G424,'Dati di Supporto'!$O$10:$P$14,2,0)</f>
        <v>Assegno Bancario</v>
      </c>
    </row>
    <row r="425" spans="1:12" x14ac:dyDescent="0.25">
      <c r="A425" s="11">
        <v>424</v>
      </c>
      <c r="B425" s="6">
        <v>41705</v>
      </c>
      <c r="C425" s="1" t="s">
        <v>2</v>
      </c>
      <c r="D425" s="2" t="s">
        <v>121</v>
      </c>
      <c r="E425" s="2" t="s">
        <v>11</v>
      </c>
      <c r="F425" s="3">
        <v>1590</v>
      </c>
      <c r="G425" s="15">
        <v>5</v>
      </c>
      <c r="H425" s="3" t="str">
        <f>VLOOKUP(D425,'Dati di Supporto'!$B$2:$D$104,3,0)</f>
        <v>TR</v>
      </c>
      <c r="I425" s="15" t="str">
        <f>_xlfn.XLOOKUP(H425,'Dati di Supporto'!$D$2:$D$104,'Dati di Supporto'!$C$2:$C$104)</f>
        <v>Umbria</v>
      </c>
      <c r="J425" s="15" t="str">
        <f>VLOOKUP(I425,'Dati di Supporto'!$G$2:$H$21,2,0)</f>
        <v>CENTRO</v>
      </c>
      <c r="K425" s="15" t="str" cm="1">
        <f t="array" ref="K425">_xlfn.IFS(F425&lt;400,'Dati di Supporto'!$P$2,AND(F425&gt;=400,F425&lt;800),'Dati di Supporto'!$P$3,AND(Vendite!F425&gt;=800,Vendite!F425&lt;1200),'Dati di Supporto'!$P$4,IF(Vendite!F425&gt;=1200,Vendite!F425&lt;1800),'Dati di Supporto'!$P$5,Vendite!F425&gt;=1800,'Dati di Supporto'!$P$6)</f>
        <v>Fascia 4 (da 1200 €  a meno di 1500 €)</v>
      </c>
      <c r="L425" s="15" t="str">
        <f>VLOOKUP(G425,'Dati di Supporto'!$O$10:$P$14,2,0)</f>
        <v>Assegno Bancario</v>
      </c>
    </row>
    <row r="426" spans="1:12" x14ac:dyDescent="0.25">
      <c r="A426" s="11">
        <v>425</v>
      </c>
      <c r="B426" s="6">
        <v>41762</v>
      </c>
      <c r="C426" s="1" t="s">
        <v>8</v>
      </c>
      <c r="D426" s="2" t="s">
        <v>103</v>
      </c>
      <c r="E426" s="2" t="s">
        <v>10</v>
      </c>
      <c r="F426" s="3">
        <v>882</v>
      </c>
      <c r="G426" s="15">
        <v>1</v>
      </c>
      <c r="H426" s="3" t="str">
        <f>VLOOKUP(D426,'Dati di Supporto'!$B$2:$D$104,3,0)</f>
        <v>PT</v>
      </c>
      <c r="I426" s="15" t="str">
        <f>_xlfn.XLOOKUP(H426,'Dati di Supporto'!$D$2:$D$104,'Dati di Supporto'!$C$2:$C$104)</f>
        <v>Toscana</v>
      </c>
      <c r="J426" s="15" t="str">
        <f>VLOOKUP(I426,'Dati di Supporto'!$G$2:$H$21,2,0)</f>
        <v>CENTRO</v>
      </c>
      <c r="K426" s="15" t="str" cm="1">
        <f t="array" ref="K426">_xlfn.IFS(F426&lt;400,'Dati di Supporto'!$P$2,AND(F426&gt;=400,F426&lt;800),'Dati di Supporto'!$P$3,AND(Vendite!F426&gt;=800,Vendite!F426&lt;1200),'Dati di Supporto'!$P$4,IF(Vendite!F426&gt;=1200,Vendite!F426&lt;1800),'Dati di Supporto'!$P$5,Vendite!F426&gt;=1800,'Dati di Supporto'!$P$6)</f>
        <v>Fascia 3 (da 800 €  a meno di 1200 €)</v>
      </c>
      <c r="L426" s="15" t="str">
        <f>VLOOKUP(G426,'Dati di Supporto'!$O$10:$P$14,2,0)</f>
        <v>Contanti</v>
      </c>
    </row>
    <row r="427" spans="1:12" x14ac:dyDescent="0.25">
      <c r="A427" s="11">
        <v>426</v>
      </c>
      <c r="B427" s="6">
        <v>41660</v>
      </c>
      <c r="C427" s="1" t="s">
        <v>1</v>
      </c>
      <c r="D427" s="2" t="s">
        <v>119</v>
      </c>
      <c r="E427" s="2" t="s">
        <v>10</v>
      </c>
      <c r="F427" s="3">
        <v>593</v>
      </c>
      <c r="G427" s="15">
        <v>2</v>
      </c>
      <c r="H427" s="3" t="str">
        <f>VLOOKUP(D427,'Dati di Supporto'!$B$2:$D$104,3,0)</f>
        <v>TA</v>
      </c>
      <c r="I427" s="15" t="str">
        <f>_xlfn.XLOOKUP(H427,'Dati di Supporto'!$D$2:$D$104,'Dati di Supporto'!$C$2:$C$104)</f>
        <v>Puglia</v>
      </c>
      <c r="J427" s="15" t="str">
        <f>VLOOKUP(I427,'Dati di Supporto'!$G$2:$H$21,2,0)</f>
        <v>SUD</v>
      </c>
      <c r="K427" s="15" t="str" cm="1">
        <f t="array" ref="K427">_xlfn.IFS(F427&lt;400,'Dati di Supporto'!$P$2,AND(F427&gt;=400,F427&lt;800),'Dati di Supporto'!$P$3,AND(Vendite!F427&gt;=800,Vendite!F427&lt;1200),'Dati di Supporto'!$P$4,IF(Vendite!F427&gt;=1200,Vendite!F427&lt;1800),'Dati di Supporto'!$P$5,Vendite!F427&gt;=1800,'Dati di Supporto'!$P$6)</f>
        <v>Fascia 2 (da 400 €  a meno di 800 €)</v>
      </c>
      <c r="L427" s="15" t="str">
        <f>VLOOKUP(G427,'Dati di Supporto'!$O$10:$P$14,2,0)</f>
        <v>Bonifico Bancario</v>
      </c>
    </row>
    <row r="428" spans="1:12" x14ac:dyDescent="0.25">
      <c r="A428" s="11">
        <v>427</v>
      </c>
      <c r="B428" s="6">
        <v>41814</v>
      </c>
      <c r="C428" s="1" t="s">
        <v>248</v>
      </c>
      <c r="D428" s="2" t="s">
        <v>101</v>
      </c>
      <c r="E428" s="2" t="s">
        <v>251</v>
      </c>
      <c r="F428" s="3">
        <v>1853</v>
      </c>
      <c r="G428" s="15">
        <v>1</v>
      </c>
      <c r="H428" s="3" t="str">
        <f>VLOOKUP(D428,'Dati di Supporto'!$B$2:$D$104,3,0)</f>
        <v>PC</v>
      </c>
      <c r="I428" s="15" t="str">
        <f>_xlfn.XLOOKUP(H428,'Dati di Supporto'!$D$2:$D$104,'Dati di Supporto'!$C$2:$C$104)</f>
        <v>Emilia-Romagna</v>
      </c>
      <c r="J428" s="15" t="str">
        <f>VLOOKUP(I428,'Dati di Supporto'!$G$2:$H$21,2,0)</f>
        <v>NORD</v>
      </c>
      <c r="K428" s="15" t="str" cm="1">
        <f t="array" ref="K428">_xlfn.IFS(F428&lt;400,'Dati di Supporto'!$P$2,AND(F428&gt;=400,F428&lt;800),'Dati di Supporto'!$P$3,AND(Vendite!F428&gt;=800,Vendite!F428&lt;1200),'Dati di Supporto'!$P$4,IF(Vendite!F428&gt;=1200,Vendite!F428&lt;1800),'Dati di Supporto'!$P$5,Vendite!F428&gt;=1800,'Dati di Supporto'!$P$6)</f>
        <v>Fascia 5 (da 1500 € e oltre)</v>
      </c>
      <c r="L428" s="15" t="str">
        <f>VLOOKUP(G428,'Dati di Supporto'!$O$10:$P$14,2,0)</f>
        <v>Contanti</v>
      </c>
    </row>
    <row r="429" spans="1:12" x14ac:dyDescent="0.25">
      <c r="A429" s="11">
        <v>428</v>
      </c>
      <c r="B429" s="6">
        <v>41640</v>
      </c>
      <c r="C429" s="1" t="s">
        <v>2</v>
      </c>
      <c r="D429" s="2" t="s">
        <v>102</v>
      </c>
      <c r="E429" s="2" t="s">
        <v>252</v>
      </c>
      <c r="F429" s="3">
        <v>1276</v>
      </c>
      <c r="G429" s="15">
        <v>3</v>
      </c>
      <c r="H429" s="3" t="str">
        <f>VLOOKUP(D429,'Dati di Supporto'!$B$2:$D$104,3,0)</f>
        <v>PI</v>
      </c>
      <c r="I429" s="15" t="str">
        <f>_xlfn.XLOOKUP(H429,'Dati di Supporto'!$D$2:$D$104,'Dati di Supporto'!$C$2:$C$104)</f>
        <v>Toscana</v>
      </c>
      <c r="J429" s="15" t="str">
        <f>VLOOKUP(I429,'Dati di Supporto'!$G$2:$H$21,2,0)</f>
        <v>CENTRO</v>
      </c>
      <c r="K429" s="15" t="str" cm="1">
        <f t="array" ref="K429">_xlfn.IFS(F429&lt;400,'Dati di Supporto'!$P$2,AND(F429&gt;=400,F429&lt;800),'Dati di Supporto'!$P$3,AND(Vendite!F429&gt;=800,Vendite!F429&lt;1200),'Dati di Supporto'!$P$4,IF(Vendite!F429&gt;=1200,Vendite!F429&lt;1800),'Dati di Supporto'!$P$5,Vendite!F429&gt;=1800,'Dati di Supporto'!$P$6)</f>
        <v>Fascia 4 (da 1200 €  a meno di 1500 €)</v>
      </c>
      <c r="L429" s="15" t="str">
        <f>VLOOKUP(G429,'Dati di Supporto'!$O$10:$P$14,2,0)</f>
        <v>Carta di credito</v>
      </c>
    </row>
    <row r="430" spans="1:12" x14ac:dyDescent="0.25">
      <c r="A430" s="11">
        <v>429</v>
      </c>
      <c r="B430" s="6">
        <v>41651</v>
      </c>
      <c r="C430" s="1" t="s">
        <v>3</v>
      </c>
      <c r="D430" s="2" t="s">
        <v>98</v>
      </c>
      <c r="E430" s="2" t="s">
        <v>11</v>
      </c>
      <c r="F430" s="3">
        <v>563</v>
      </c>
      <c r="G430" s="15">
        <v>1</v>
      </c>
      <c r="H430" s="3" t="str">
        <f>VLOOKUP(D430,'Dati di Supporto'!$B$2:$D$104,3,0)</f>
        <v>PG</v>
      </c>
      <c r="I430" s="15" t="str">
        <f>_xlfn.XLOOKUP(H430,'Dati di Supporto'!$D$2:$D$104,'Dati di Supporto'!$C$2:$C$104)</f>
        <v>Umbria</v>
      </c>
      <c r="J430" s="15" t="str">
        <f>VLOOKUP(I430,'Dati di Supporto'!$G$2:$H$21,2,0)</f>
        <v>CENTRO</v>
      </c>
      <c r="K430" s="15" t="str" cm="1">
        <f t="array" ref="K430">_xlfn.IFS(F430&lt;400,'Dati di Supporto'!$P$2,AND(F430&gt;=400,F430&lt;800),'Dati di Supporto'!$P$3,AND(Vendite!F430&gt;=800,Vendite!F430&lt;1200),'Dati di Supporto'!$P$4,IF(Vendite!F430&gt;=1200,Vendite!F430&lt;1800),'Dati di Supporto'!$P$5,Vendite!F430&gt;=1800,'Dati di Supporto'!$P$6)</f>
        <v>Fascia 2 (da 400 €  a meno di 800 €)</v>
      </c>
      <c r="L430" s="15" t="str">
        <f>VLOOKUP(G430,'Dati di Supporto'!$O$10:$P$14,2,0)</f>
        <v>Contanti</v>
      </c>
    </row>
    <row r="431" spans="1:12" x14ac:dyDescent="0.25">
      <c r="A431" s="11">
        <v>430</v>
      </c>
      <c r="B431" s="6">
        <v>41677</v>
      </c>
      <c r="C431" s="1" t="s">
        <v>247</v>
      </c>
      <c r="D431" s="2" t="s">
        <v>133</v>
      </c>
      <c r="E431" s="2" t="s">
        <v>10</v>
      </c>
      <c r="F431" s="3">
        <v>114</v>
      </c>
      <c r="G431" s="15">
        <v>4</v>
      </c>
      <c r="H431" s="3" t="str">
        <f>VLOOKUP(D431,'Dati di Supporto'!$B$2:$D$104,3,0)</f>
        <v>VV</v>
      </c>
      <c r="I431" s="15" t="str">
        <f>_xlfn.XLOOKUP(H431,'Dati di Supporto'!$D$2:$D$104,'Dati di Supporto'!$C$2:$C$104)</f>
        <v>Calabria</v>
      </c>
      <c r="J431" s="15" t="str">
        <f>VLOOKUP(I431,'Dati di Supporto'!$G$2:$H$21,2,0)</f>
        <v>SUD</v>
      </c>
      <c r="K431" s="15" t="str" cm="1">
        <f t="array" ref="K431">_xlfn.IFS(F431&lt;400,'Dati di Supporto'!$P$2,AND(F431&gt;=400,F431&lt;800),'Dati di Supporto'!$P$3,AND(Vendite!F431&gt;=800,Vendite!F431&lt;1200),'Dati di Supporto'!$P$4,IF(Vendite!F431&gt;=1200,Vendite!F431&lt;1800),'Dati di Supporto'!$P$5,Vendite!F431&gt;=1800,'Dati di Supporto'!$P$6)</f>
        <v>Fascia 1 (inferiore a 400 €)</v>
      </c>
      <c r="L431" s="15" t="str">
        <f>VLOOKUP(G431,'Dati di Supporto'!$O$10:$P$14,2,0)</f>
        <v>Bollettino postale</v>
      </c>
    </row>
    <row r="432" spans="1:12" x14ac:dyDescent="0.25">
      <c r="A432" s="11">
        <v>431</v>
      </c>
      <c r="B432" s="6">
        <v>41662</v>
      </c>
      <c r="C432" s="1" t="s">
        <v>247</v>
      </c>
      <c r="D432" s="2" t="s">
        <v>119</v>
      </c>
      <c r="E432" s="2" t="s">
        <v>252</v>
      </c>
      <c r="F432" s="3">
        <v>997</v>
      </c>
      <c r="G432" s="15">
        <v>3</v>
      </c>
      <c r="H432" s="3" t="str">
        <f>VLOOKUP(D432,'Dati di Supporto'!$B$2:$D$104,3,0)</f>
        <v>TA</v>
      </c>
      <c r="I432" s="15" t="str">
        <f>_xlfn.XLOOKUP(H432,'Dati di Supporto'!$D$2:$D$104,'Dati di Supporto'!$C$2:$C$104)</f>
        <v>Puglia</v>
      </c>
      <c r="J432" s="15" t="str">
        <f>VLOOKUP(I432,'Dati di Supporto'!$G$2:$H$21,2,0)</f>
        <v>SUD</v>
      </c>
      <c r="K432" s="15" t="str" cm="1">
        <f t="array" ref="K432">_xlfn.IFS(F432&lt;400,'Dati di Supporto'!$P$2,AND(F432&gt;=400,F432&lt;800),'Dati di Supporto'!$P$3,AND(Vendite!F432&gt;=800,Vendite!F432&lt;1200),'Dati di Supporto'!$P$4,IF(Vendite!F432&gt;=1200,Vendite!F432&lt;1800),'Dati di Supporto'!$P$5,Vendite!F432&gt;=1800,'Dati di Supporto'!$P$6)</f>
        <v>Fascia 3 (da 800 €  a meno di 1200 €)</v>
      </c>
      <c r="L432" s="15" t="str">
        <f>VLOOKUP(G432,'Dati di Supporto'!$O$10:$P$14,2,0)</f>
        <v>Carta di credito</v>
      </c>
    </row>
    <row r="433" spans="1:12" x14ac:dyDescent="0.25">
      <c r="A433" s="11">
        <v>432</v>
      </c>
      <c r="B433" s="6">
        <v>41771</v>
      </c>
      <c r="C433" s="1" t="s">
        <v>1</v>
      </c>
      <c r="D433" s="2" t="s">
        <v>116</v>
      </c>
      <c r="E433" s="2" t="s">
        <v>251</v>
      </c>
      <c r="F433" s="3">
        <v>492</v>
      </c>
      <c r="G433" s="15">
        <v>1</v>
      </c>
      <c r="H433" s="3" t="str">
        <f>VLOOKUP(D433,'Dati di Supporto'!$B$2:$D$104,3,0)</f>
        <v>SI</v>
      </c>
      <c r="I433" s="15" t="str">
        <f>_xlfn.XLOOKUP(H433,'Dati di Supporto'!$D$2:$D$104,'Dati di Supporto'!$C$2:$C$104)</f>
        <v>Toscana</v>
      </c>
      <c r="J433" s="15" t="str">
        <f>VLOOKUP(I433,'Dati di Supporto'!$G$2:$H$21,2,0)</f>
        <v>CENTRO</v>
      </c>
      <c r="K433" s="15" t="str" cm="1">
        <f t="array" ref="K433">_xlfn.IFS(F433&lt;400,'Dati di Supporto'!$P$2,AND(F433&gt;=400,F433&lt;800),'Dati di Supporto'!$P$3,AND(Vendite!F433&gt;=800,Vendite!F433&lt;1200),'Dati di Supporto'!$P$4,IF(Vendite!F433&gt;=1200,Vendite!F433&lt;1800),'Dati di Supporto'!$P$5,Vendite!F433&gt;=1800,'Dati di Supporto'!$P$6)</f>
        <v>Fascia 2 (da 400 €  a meno di 800 €)</v>
      </c>
      <c r="L433" s="15" t="str">
        <f>VLOOKUP(G433,'Dati di Supporto'!$O$10:$P$14,2,0)</f>
        <v>Contanti</v>
      </c>
    </row>
    <row r="434" spans="1:12" x14ac:dyDescent="0.25">
      <c r="A434" s="11">
        <v>433</v>
      </c>
      <c r="B434" s="6">
        <v>41679</v>
      </c>
      <c r="C434" s="1" t="s">
        <v>248</v>
      </c>
      <c r="D434" s="2" t="s">
        <v>135</v>
      </c>
      <c r="E434" s="2" t="s">
        <v>250</v>
      </c>
      <c r="F434" s="3">
        <v>1722</v>
      </c>
      <c r="G434" s="15">
        <v>3</v>
      </c>
      <c r="H434" s="3" t="str">
        <f>VLOOKUP(D434,'Dati di Supporto'!$B$2:$D$104,3,0)</f>
        <v>VT</v>
      </c>
      <c r="I434" s="15" t="str">
        <f>_xlfn.XLOOKUP(H434,'Dati di Supporto'!$D$2:$D$104,'Dati di Supporto'!$C$2:$C$104)</f>
        <v>Lazio</v>
      </c>
      <c r="J434" s="15" t="str">
        <f>VLOOKUP(I434,'Dati di Supporto'!$G$2:$H$21,2,0)</f>
        <v>CENTRO</v>
      </c>
      <c r="K434" s="15" t="str" cm="1">
        <f t="array" ref="K434">_xlfn.IFS(F434&lt;400,'Dati di Supporto'!$P$2,AND(F434&gt;=400,F434&lt;800),'Dati di Supporto'!$P$3,AND(Vendite!F434&gt;=800,Vendite!F434&lt;1200),'Dati di Supporto'!$P$4,IF(Vendite!F434&gt;=1200,Vendite!F434&lt;1800),'Dati di Supporto'!$P$5,Vendite!F434&gt;=1800,'Dati di Supporto'!$P$6)</f>
        <v>Fascia 4 (da 1200 €  a meno di 1500 €)</v>
      </c>
      <c r="L434" s="15" t="str">
        <f>VLOOKUP(G434,'Dati di Supporto'!$O$10:$P$14,2,0)</f>
        <v>Carta di credito</v>
      </c>
    </row>
    <row r="435" spans="1:12" x14ac:dyDescent="0.25">
      <c r="A435" s="11">
        <v>434</v>
      </c>
      <c r="B435" s="6">
        <v>41744</v>
      </c>
      <c r="C435" s="1" t="s">
        <v>1</v>
      </c>
      <c r="D435" s="2" t="s">
        <v>129</v>
      </c>
      <c r="E435" s="2" t="s">
        <v>10</v>
      </c>
      <c r="F435" s="3">
        <v>1314</v>
      </c>
      <c r="G435" s="15">
        <v>5</v>
      </c>
      <c r="H435" s="3" t="str">
        <f>VLOOKUP(D435,'Dati di Supporto'!$B$2:$D$104,3,0)</f>
        <v>VE</v>
      </c>
      <c r="I435" s="15" t="str">
        <f>_xlfn.XLOOKUP(H435,'Dati di Supporto'!$D$2:$D$104,'Dati di Supporto'!$C$2:$C$104)</f>
        <v>Veneto</v>
      </c>
      <c r="J435" s="15" t="str">
        <f>VLOOKUP(I435,'Dati di Supporto'!$G$2:$H$21,2,0)</f>
        <v>NORD</v>
      </c>
      <c r="K435" s="15" t="str" cm="1">
        <f t="array" ref="K435">_xlfn.IFS(F435&lt;400,'Dati di Supporto'!$P$2,AND(F435&gt;=400,F435&lt;800),'Dati di Supporto'!$P$3,AND(Vendite!F435&gt;=800,Vendite!F435&lt;1200),'Dati di Supporto'!$P$4,IF(Vendite!F435&gt;=1200,Vendite!F435&lt;1800),'Dati di Supporto'!$P$5,Vendite!F435&gt;=1800,'Dati di Supporto'!$P$6)</f>
        <v>Fascia 4 (da 1200 €  a meno di 1500 €)</v>
      </c>
      <c r="L435" s="15" t="str">
        <f>VLOOKUP(G435,'Dati di Supporto'!$O$10:$P$14,2,0)</f>
        <v>Assegno Bancario</v>
      </c>
    </row>
    <row r="436" spans="1:12" x14ac:dyDescent="0.25">
      <c r="A436" s="11">
        <v>435</v>
      </c>
      <c r="B436" s="6">
        <v>41681</v>
      </c>
      <c r="C436" s="1" t="s">
        <v>248</v>
      </c>
      <c r="D436" s="2" t="s">
        <v>109</v>
      </c>
      <c r="E436" s="2" t="s">
        <v>251</v>
      </c>
      <c r="F436" s="3">
        <v>702</v>
      </c>
      <c r="G436" s="15">
        <v>2</v>
      </c>
      <c r="H436" s="3" t="str">
        <f>VLOOKUP(D436,'Dati di Supporto'!$B$2:$D$104,3,0)</f>
        <v>RI</v>
      </c>
      <c r="I436" s="15" t="str">
        <f>_xlfn.XLOOKUP(H436,'Dati di Supporto'!$D$2:$D$104,'Dati di Supporto'!$C$2:$C$104)</f>
        <v>Lazio</v>
      </c>
      <c r="J436" s="15" t="str">
        <f>VLOOKUP(I436,'Dati di Supporto'!$G$2:$H$21,2,0)</f>
        <v>CENTRO</v>
      </c>
      <c r="K436" s="15" t="str" cm="1">
        <f t="array" ref="K436">_xlfn.IFS(F436&lt;400,'Dati di Supporto'!$P$2,AND(F436&gt;=400,F436&lt;800),'Dati di Supporto'!$P$3,AND(Vendite!F436&gt;=800,Vendite!F436&lt;1200),'Dati di Supporto'!$P$4,IF(Vendite!F436&gt;=1200,Vendite!F436&lt;1800),'Dati di Supporto'!$P$5,Vendite!F436&gt;=1800,'Dati di Supporto'!$P$6)</f>
        <v>Fascia 2 (da 400 €  a meno di 800 €)</v>
      </c>
      <c r="L436" s="15" t="str">
        <f>VLOOKUP(G436,'Dati di Supporto'!$O$10:$P$14,2,0)</f>
        <v>Bonifico Bancario</v>
      </c>
    </row>
    <row r="437" spans="1:12" x14ac:dyDescent="0.25">
      <c r="A437" s="11">
        <v>436</v>
      </c>
      <c r="B437" s="6">
        <v>41818</v>
      </c>
      <c r="C437" s="1" t="s">
        <v>3</v>
      </c>
      <c r="D437" s="2" t="s">
        <v>114</v>
      </c>
      <c r="E437" s="2" t="s">
        <v>10</v>
      </c>
      <c r="F437" s="3">
        <v>1090</v>
      </c>
      <c r="G437" s="15">
        <v>2</v>
      </c>
      <c r="H437" s="3" t="str">
        <f>VLOOKUP(D437,'Dati di Supporto'!$B$2:$D$104,3,0)</f>
        <v>SS</v>
      </c>
      <c r="I437" s="15" t="str">
        <f>_xlfn.XLOOKUP(H437,'Dati di Supporto'!$D$2:$D$104,'Dati di Supporto'!$C$2:$C$104)</f>
        <v>Sardegna</v>
      </c>
      <c r="J437" s="15" t="str">
        <f>VLOOKUP(I437,'Dati di Supporto'!$G$2:$H$21,2,0)</f>
        <v>ISOLE</v>
      </c>
      <c r="K437" s="15" t="str" cm="1">
        <f t="array" ref="K437">_xlfn.IFS(F437&lt;400,'Dati di Supporto'!$P$2,AND(F437&gt;=400,F437&lt;800),'Dati di Supporto'!$P$3,AND(Vendite!F437&gt;=800,Vendite!F437&lt;1200),'Dati di Supporto'!$P$4,IF(Vendite!F437&gt;=1200,Vendite!F437&lt;1800),'Dati di Supporto'!$P$5,Vendite!F437&gt;=1800,'Dati di Supporto'!$P$6)</f>
        <v>Fascia 3 (da 800 €  a meno di 1200 €)</v>
      </c>
      <c r="L437" s="15" t="str">
        <f>VLOOKUP(G437,'Dati di Supporto'!$O$10:$P$14,2,0)</f>
        <v>Bonifico Bancario</v>
      </c>
    </row>
    <row r="438" spans="1:12" x14ac:dyDescent="0.25">
      <c r="A438" s="11">
        <v>437</v>
      </c>
      <c r="B438" s="6">
        <v>41794</v>
      </c>
      <c r="C438" s="1" t="s">
        <v>247</v>
      </c>
      <c r="D438" s="2" t="s">
        <v>116</v>
      </c>
      <c r="E438" s="2" t="s">
        <v>11</v>
      </c>
      <c r="F438" s="3">
        <v>1552</v>
      </c>
      <c r="G438" s="15">
        <v>5</v>
      </c>
      <c r="H438" s="3" t="str">
        <f>VLOOKUP(D438,'Dati di Supporto'!$B$2:$D$104,3,0)</f>
        <v>SI</v>
      </c>
      <c r="I438" s="15" t="str">
        <f>_xlfn.XLOOKUP(H438,'Dati di Supporto'!$D$2:$D$104,'Dati di Supporto'!$C$2:$C$104)</f>
        <v>Toscana</v>
      </c>
      <c r="J438" s="15" t="str">
        <f>VLOOKUP(I438,'Dati di Supporto'!$G$2:$H$21,2,0)</f>
        <v>CENTRO</v>
      </c>
      <c r="K438" s="15" t="str" cm="1">
        <f t="array" ref="K438">_xlfn.IFS(F438&lt;400,'Dati di Supporto'!$P$2,AND(F438&gt;=400,F438&lt;800),'Dati di Supporto'!$P$3,AND(Vendite!F438&gt;=800,Vendite!F438&lt;1200),'Dati di Supporto'!$P$4,IF(Vendite!F438&gt;=1200,Vendite!F438&lt;1800),'Dati di Supporto'!$P$5,Vendite!F438&gt;=1800,'Dati di Supporto'!$P$6)</f>
        <v>Fascia 4 (da 1200 €  a meno di 1500 €)</v>
      </c>
      <c r="L438" s="15" t="str">
        <f>VLOOKUP(G438,'Dati di Supporto'!$O$10:$P$14,2,0)</f>
        <v>Assegno Bancario</v>
      </c>
    </row>
    <row r="439" spans="1:12" x14ac:dyDescent="0.25">
      <c r="A439" s="11">
        <v>438</v>
      </c>
      <c r="B439" s="6">
        <v>41723</v>
      </c>
      <c r="C439" s="1" t="s">
        <v>247</v>
      </c>
      <c r="D439" s="2" t="s">
        <v>211</v>
      </c>
      <c r="E439" s="2" t="s">
        <v>10</v>
      </c>
      <c r="F439" s="3">
        <v>1087</v>
      </c>
      <c r="G439" s="15">
        <v>4</v>
      </c>
      <c r="H439" s="3" t="str">
        <f>VLOOKUP(D439,'Dati di Supporto'!$B$2:$D$104,3,0)</f>
        <v>RC</v>
      </c>
      <c r="I439" s="15" t="str">
        <f>_xlfn.XLOOKUP(H439,'Dati di Supporto'!$D$2:$D$104,'Dati di Supporto'!$C$2:$C$104)</f>
        <v>Calabria</v>
      </c>
      <c r="J439" s="15" t="str">
        <f>VLOOKUP(I439,'Dati di Supporto'!$G$2:$H$21,2,0)</f>
        <v>SUD</v>
      </c>
      <c r="K439" s="15" t="str" cm="1">
        <f t="array" ref="K439">_xlfn.IFS(F439&lt;400,'Dati di Supporto'!$P$2,AND(F439&gt;=400,F439&lt;800),'Dati di Supporto'!$P$3,AND(Vendite!F439&gt;=800,Vendite!F439&lt;1200),'Dati di Supporto'!$P$4,IF(Vendite!F439&gt;=1200,Vendite!F439&lt;1800),'Dati di Supporto'!$P$5,Vendite!F439&gt;=1800,'Dati di Supporto'!$P$6)</f>
        <v>Fascia 3 (da 800 €  a meno di 1200 €)</v>
      </c>
      <c r="L439" s="15" t="str">
        <f>VLOOKUP(G439,'Dati di Supporto'!$O$10:$P$14,2,0)</f>
        <v>Bollettino postale</v>
      </c>
    </row>
    <row r="440" spans="1:12" x14ac:dyDescent="0.25">
      <c r="A440" s="11">
        <v>439</v>
      </c>
      <c r="B440" s="6">
        <v>41755</v>
      </c>
      <c r="C440" s="1" t="s">
        <v>1</v>
      </c>
      <c r="D440" s="2" t="s">
        <v>105</v>
      </c>
      <c r="E440" s="2" t="s">
        <v>251</v>
      </c>
      <c r="F440" s="3">
        <v>665</v>
      </c>
      <c r="G440" s="15">
        <v>4</v>
      </c>
      <c r="H440" s="3" t="str">
        <f>VLOOKUP(D440,'Dati di Supporto'!$B$2:$D$104,3,0)</f>
        <v>PZ</v>
      </c>
      <c r="I440" s="15" t="str">
        <f>_xlfn.XLOOKUP(H440,'Dati di Supporto'!$D$2:$D$104,'Dati di Supporto'!$C$2:$C$104)</f>
        <v>Basilicata</v>
      </c>
      <c r="J440" s="15" t="str">
        <f>VLOOKUP(I440,'Dati di Supporto'!$G$2:$H$21,2,0)</f>
        <v>SUD</v>
      </c>
      <c r="K440" s="15" t="str" cm="1">
        <f t="array" ref="K440">_xlfn.IFS(F440&lt;400,'Dati di Supporto'!$P$2,AND(F440&gt;=400,F440&lt;800),'Dati di Supporto'!$P$3,AND(Vendite!F440&gt;=800,Vendite!F440&lt;1200),'Dati di Supporto'!$P$4,IF(Vendite!F440&gt;=1200,Vendite!F440&lt;1800),'Dati di Supporto'!$P$5,Vendite!F440&gt;=1800,'Dati di Supporto'!$P$6)</f>
        <v>Fascia 2 (da 400 €  a meno di 800 €)</v>
      </c>
      <c r="L440" s="15" t="str">
        <f>VLOOKUP(G440,'Dati di Supporto'!$O$10:$P$14,2,0)</f>
        <v>Bollettino postale</v>
      </c>
    </row>
    <row r="441" spans="1:12" x14ac:dyDescent="0.25">
      <c r="A441" s="11">
        <v>440</v>
      </c>
      <c r="B441" s="6">
        <v>41775</v>
      </c>
      <c r="C441" s="1" t="s">
        <v>247</v>
      </c>
      <c r="D441" s="2" t="s">
        <v>132</v>
      </c>
      <c r="E441" s="2" t="s">
        <v>250</v>
      </c>
      <c r="F441" s="3">
        <v>1247</v>
      </c>
      <c r="G441" s="15">
        <v>5</v>
      </c>
      <c r="H441" s="3" t="str">
        <f>VLOOKUP(D441,'Dati di Supporto'!$B$2:$D$104,3,0)</f>
        <v>VR</v>
      </c>
      <c r="I441" s="15" t="str">
        <f>_xlfn.XLOOKUP(H441,'Dati di Supporto'!$D$2:$D$104,'Dati di Supporto'!$C$2:$C$104)</f>
        <v>Veneto</v>
      </c>
      <c r="J441" s="15" t="str">
        <f>VLOOKUP(I441,'Dati di Supporto'!$G$2:$H$21,2,0)</f>
        <v>NORD</v>
      </c>
      <c r="K441" s="15" t="str" cm="1">
        <f t="array" ref="K441">_xlfn.IFS(F441&lt;400,'Dati di Supporto'!$P$2,AND(F441&gt;=400,F441&lt;800),'Dati di Supporto'!$P$3,AND(Vendite!F441&gt;=800,Vendite!F441&lt;1200),'Dati di Supporto'!$P$4,IF(Vendite!F441&gt;=1200,Vendite!F441&lt;1800),'Dati di Supporto'!$P$5,Vendite!F441&gt;=1800,'Dati di Supporto'!$P$6)</f>
        <v>Fascia 4 (da 1200 €  a meno di 1500 €)</v>
      </c>
      <c r="L441" s="15" t="str">
        <f>VLOOKUP(G441,'Dati di Supporto'!$O$10:$P$14,2,0)</f>
        <v>Assegno Bancario</v>
      </c>
    </row>
    <row r="442" spans="1:12" x14ac:dyDescent="0.25">
      <c r="A442" s="11">
        <v>441</v>
      </c>
      <c r="B442" s="6">
        <v>41818</v>
      </c>
      <c r="C442" s="1" t="s">
        <v>247</v>
      </c>
      <c r="D442" s="2" t="s">
        <v>213</v>
      </c>
      <c r="E442" s="2" t="s">
        <v>252</v>
      </c>
      <c r="F442" s="3">
        <v>1265</v>
      </c>
      <c r="G442" s="15">
        <v>5</v>
      </c>
      <c r="H442" s="3" t="str">
        <f>VLOOKUP(D442,'Dati di Supporto'!$B$2:$D$104,3,0)</f>
        <v>RE</v>
      </c>
      <c r="I442" s="15" t="str">
        <f>_xlfn.XLOOKUP(H442,'Dati di Supporto'!$D$2:$D$104,'Dati di Supporto'!$C$2:$C$104)</f>
        <v>Emilia-Romagna</v>
      </c>
      <c r="J442" s="15" t="str">
        <f>VLOOKUP(I442,'Dati di Supporto'!$G$2:$H$21,2,0)</f>
        <v>NORD</v>
      </c>
      <c r="K442" s="15" t="str" cm="1">
        <f t="array" ref="K442">_xlfn.IFS(F442&lt;400,'Dati di Supporto'!$P$2,AND(F442&gt;=400,F442&lt;800),'Dati di Supporto'!$P$3,AND(Vendite!F442&gt;=800,Vendite!F442&lt;1200),'Dati di Supporto'!$P$4,IF(Vendite!F442&gt;=1200,Vendite!F442&lt;1800),'Dati di Supporto'!$P$5,Vendite!F442&gt;=1800,'Dati di Supporto'!$P$6)</f>
        <v>Fascia 4 (da 1200 €  a meno di 1500 €)</v>
      </c>
      <c r="L442" s="15" t="str">
        <f>VLOOKUP(G442,'Dati di Supporto'!$O$10:$P$14,2,0)</f>
        <v>Assegno Bancario</v>
      </c>
    </row>
    <row r="443" spans="1:12" x14ac:dyDescent="0.25">
      <c r="A443" s="11">
        <v>442</v>
      </c>
      <c r="B443" s="6">
        <v>41774</v>
      </c>
      <c r="C443" s="1" t="s">
        <v>2</v>
      </c>
      <c r="D443" s="2" t="s">
        <v>113</v>
      </c>
      <c r="E443" s="2" t="s">
        <v>250</v>
      </c>
      <c r="F443" s="3">
        <v>828</v>
      </c>
      <c r="G443" s="15">
        <v>3</v>
      </c>
      <c r="H443" s="3" t="str">
        <f>VLOOKUP(D443,'Dati di Supporto'!$B$2:$D$104,3,0)</f>
        <v>SA</v>
      </c>
      <c r="I443" s="15" t="str">
        <f>_xlfn.XLOOKUP(H443,'Dati di Supporto'!$D$2:$D$104,'Dati di Supporto'!$C$2:$C$104)</f>
        <v>Campania</v>
      </c>
      <c r="J443" s="15" t="str">
        <f>VLOOKUP(I443,'Dati di Supporto'!$G$2:$H$21,2,0)</f>
        <v>SUD</v>
      </c>
      <c r="K443" s="15" t="str" cm="1">
        <f t="array" ref="K443">_xlfn.IFS(F443&lt;400,'Dati di Supporto'!$P$2,AND(F443&gt;=400,F443&lt;800),'Dati di Supporto'!$P$3,AND(Vendite!F443&gt;=800,Vendite!F443&lt;1200),'Dati di Supporto'!$P$4,IF(Vendite!F443&gt;=1200,Vendite!F443&lt;1800),'Dati di Supporto'!$P$5,Vendite!F443&gt;=1800,'Dati di Supporto'!$P$6)</f>
        <v>Fascia 3 (da 800 €  a meno di 1200 €)</v>
      </c>
      <c r="L443" s="15" t="str">
        <f>VLOOKUP(G443,'Dati di Supporto'!$O$10:$P$14,2,0)</f>
        <v>Carta di credito</v>
      </c>
    </row>
    <row r="444" spans="1:12" x14ac:dyDescent="0.25">
      <c r="A444" s="11">
        <v>443</v>
      </c>
      <c r="B444" s="6">
        <v>41698</v>
      </c>
      <c r="C444" s="1" t="s">
        <v>2</v>
      </c>
      <c r="D444" s="2" t="s">
        <v>120</v>
      </c>
      <c r="E444" s="2" t="s">
        <v>250</v>
      </c>
      <c r="F444" s="3">
        <v>1960</v>
      </c>
      <c r="G444" s="15">
        <v>3</v>
      </c>
      <c r="H444" s="3" t="str">
        <f>VLOOKUP(D444,'Dati di Supporto'!$B$2:$D$104,3,0)</f>
        <v>TE</v>
      </c>
      <c r="I444" s="15" t="str">
        <f>_xlfn.XLOOKUP(H444,'Dati di Supporto'!$D$2:$D$104,'Dati di Supporto'!$C$2:$C$104)</f>
        <v>Abruzzo</v>
      </c>
      <c r="J444" s="15" t="str">
        <f>VLOOKUP(I444,'Dati di Supporto'!$G$2:$H$21,2,0)</f>
        <v>CENTRO</v>
      </c>
      <c r="K444" s="15" t="str" cm="1">
        <f t="array" ref="K444">_xlfn.IFS(F444&lt;400,'Dati di Supporto'!$P$2,AND(F444&gt;=400,F444&lt;800),'Dati di Supporto'!$P$3,AND(Vendite!F444&gt;=800,Vendite!F444&lt;1200),'Dati di Supporto'!$P$4,IF(Vendite!F444&gt;=1200,Vendite!F444&lt;1800),'Dati di Supporto'!$P$5,Vendite!F444&gt;=1800,'Dati di Supporto'!$P$6)</f>
        <v>Fascia 5 (da 1500 € e oltre)</v>
      </c>
      <c r="L444" s="15" t="str">
        <f>VLOOKUP(G444,'Dati di Supporto'!$O$10:$P$14,2,0)</f>
        <v>Carta di credito</v>
      </c>
    </row>
    <row r="445" spans="1:12" x14ac:dyDescent="0.25">
      <c r="A445" s="11">
        <v>444</v>
      </c>
      <c r="B445" s="6">
        <v>41665</v>
      </c>
      <c r="C445" s="1" t="s">
        <v>248</v>
      </c>
      <c r="D445" s="2" t="s">
        <v>97</v>
      </c>
      <c r="E445" s="2" t="s">
        <v>251</v>
      </c>
      <c r="F445" s="3">
        <v>120</v>
      </c>
      <c r="G445" s="15">
        <v>4</v>
      </c>
      <c r="H445" s="3" t="str">
        <f>VLOOKUP(D445,'Dati di Supporto'!$B$2:$D$104,3,0)</f>
        <v>PV</v>
      </c>
      <c r="I445" s="15" t="str">
        <f>_xlfn.XLOOKUP(H445,'Dati di Supporto'!$D$2:$D$104,'Dati di Supporto'!$C$2:$C$104)</f>
        <v>Lombardia</v>
      </c>
      <c r="J445" s="15" t="str">
        <f>VLOOKUP(I445,'Dati di Supporto'!$G$2:$H$21,2,0)</f>
        <v>NORD</v>
      </c>
      <c r="K445" s="15" t="str" cm="1">
        <f t="array" ref="K445">_xlfn.IFS(F445&lt;400,'Dati di Supporto'!$P$2,AND(F445&gt;=400,F445&lt;800),'Dati di Supporto'!$P$3,AND(Vendite!F445&gt;=800,Vendite!F445&lt;1200),'Dati di Supporto'!$P$4,IF(Vendite!F445&gt;=1200,Vendite!F445&lt;1800),'Dati di Supporto'!$P$5,Vendite!F445&gt;=1800,'Dati di Supporto'!$P$6)</f>
        <v>Fascia 1 (inferiore a 400 €)</v>
      </c>
      <c r="L445" s="15" t="str">
        <f>VLOOKUP(G445,'Dati di Supporto'!$O$10:$P$14,2,0)</f>
        <v>Bollettino postale</v>
      </c>
    </row>
    <row r="446" spans="1:12" x14ac:dyDescent="0.25">
      <c r="A446" s="11">
        <v>445</v>
      </c>
      <c r="B446" s="6">
        <v>41770</v>
      </c>
      <c r="C446" s="1" t="s">
        <v>3</v>
      </c>
      <c r="D446" s="2" t="s">
        <v>111</v>
      </c>
      <c r="E446" s="2" t="s">
        <v>251</v>
      </c>
      <c r="F446" s="3">
        <v>1951</v>
      </c>
      <c r="G446" s="15">
        <v>3</v>
      </c>
      <c r="H446" s="3" t="str">
        <f>VLOOKUP(D446,'Dati di Supporto'!$B$2:$D$104,3,0)</f>
        <v>RM</v>
      </c>
      <c r="I446" s="15" t="str">
        <f>_xlfn.XLOOKUP(H446,'Dati di Supporto'!$D$2:$D$104,'Dati di Supporto'!$C$2:$C$104)</f>
        <v>Lazio</v>
      </c>
      <c r="J446" s="15" t="str">
        <f>VLOOKUP(I446,'Dati di Supporto'!$G$2:$H$21,2,0)</f>
        <v>CENTRO</v>
      </c>
      <c r="K446" s="15" t="str" cm="1">
        <f t="array" ref="K446">_xlfn.IFS(F446&lt;400,'Dati di Supporto'!$P$2,AND(F446&gt;=400,F446&lt;800),'Dati di Supporto'!$P$3,AND(Vendite!F446&gt;=800,Vendite!F446&lt;1200),'Dati di Supporto'!$P$4,IF(Vendite!F446&gt;=1200,Vendite!F446&lt;1800),'Dati di Supporto'!$P$5,Vendite!F446&gt;=1800,'Dati di Supporto'!$P$6)</f>
        <v>Fascia 5 (da 1500 € e oltre)</v>
      </c>
      <c r="L446" s="15" t="str">
        <f>VLOOKUP(G446,'Dati di Supporto'!$O$10:$P$14,2,0)</f>
        <v>Carta di credito</v>
      </c>
    </row>
    <row r="447" spans="1:12" x14ac:dyDescent="0.25">
      <c r="A447" s="11">
        <v>446</v>
      </c>
      <c r="B447" s="6">
        <v>41689</v>
      </c>
      <c r="C447" s="1" t="s">
        <v>247</v>
      </c>
      <c r="D447" s="2" t="s">
        <v>103</v>
      </c>
      <c r="E447" s="2" t="s">
        <v>251</v>
      </c>
      <c r="F447" s="3">
        <v>756</v>
      </c>
      <c r="G447" s="15">
        <v>2</v>
      </c>
      <c r="H447" s="3" t="str">
        <f>VLOOKUP(D447,'Dati di Supporto'!$B$2:$D$104,3,0)</f>
        <v>PT</v>
      </c>
      <c r="I447" s="15" t="str">
        <f>_xlfn.XLOOKUP(H447,'Dati di Supporto'!$D$2:$D$104,'Dati di Supporto'!$C$2:$C$104)</f>
        <v>Toscana</v>
      </c>
      <c r="J447" s="15" t="str">
        <f>VLOOKUP(I447,'Dati di Supporto'!$G$2:$H$21,2,0)</f>
        <v>CENTRO</v>
      </c>
      <c r="K447" s="15" t="str" cm="1">
        <f t="array" ref="K447">_xlfn.IFS(F447&lt;400,'Dati di Supporto'!$P$2,AND(F447&gt;=400,F447&lt;800),'Dati di Supporto'!$P$3,AND(Vendite!F447&gt;=800,Vendite!F447&lt;1200),'Dati di Supporto'!$P$4,IF(Vendite!F447&gt;=1200,Vendite!F447&lt;1800),'Dati di Supporto'!$P$5,Vendite!F447&gt;=1800,'Dati di Supporto'!$P$6)</f>
        <v>Fascia 2 (da 400 €  a meno di 800 €)</v>
      </c>
      <c r="L447" s="15" t="str">
        <f>VLOOKUP(G447,'Dati di Supporto'!$O$10:$P$14,2,0)</f>
        <v>Bonifico Bancario</v>
      </c>
    </row>
    <row r="448" spans="1:12" x14ac:dyDescent="0.25">
      <c r="A448" s="11">
        <v>447</v>
      </c>
      <c r="B448" s="6">
        <v>41797</v>
      </c>
      <c r="C448" s="1" t="s">
        <v>1</v>
      </c>
      <c r="D448" s="2" t="s">
        <v>133</v>
      </c>
      <c r="E448" s="2" t="s">
        <v>10</v>
      </c>
      <c r="F448" s="3">
        <v>178</v>
      </c>
      <c r="G448" s="15">
        <v>5</v>
      </c>
      <c r="H448" s="3" t="str">
        <f>VLOOKUP(D448,'Dati di Supporto'!$B$2:$D$104,3,0)</f>
        <v>VV</v>
      </c>
      <c r="I448" s="15" t="str">
        <f>_xlfn.XLOOKUP(H448,'Dati di Supporto'!$D$2:$D$104,'Dati di Supporto'!$C$2:$C$104)</f>
        <v>Calabria</v>
      </c>
      <c r="J448" s="15" t="str">
        <f>VLOOKUP(I448,'Dati di Supporto'!$G$2:$H$21,2,0)</f>
        <v>SUD</v>
      </c>
      <c r="K448" s="15" t="str" cm="1">
        <f t="array" ref="K448">_xlfn.IFS(F448&lt;400,'Dati di Supporto'!$P$2,AND(F448&gt;=400,F448&lt;800),'Dati di Supporto'!$P$3,AND(Vendite!F448&gt;=800,Vendite!F448&lt;1200),'Dati di Supporto'!$P$4,IF(Vendite!F448&gt;=1200,Vendite!F448&lt;1800),'Dati di Supporto'!$P$5,Vendite!F448&gt;=1800,'Dati di Supporto'!$P$6)</f>
        <v>Fascia 1 (inferiore a 400 €)</v>
      </c>
      <c r="L448" s="15" t="str">
        <f>VLOOKUP(G448,'Dati di Supporto'!$O$10:$P$14,2,0)</f>
        <v>Assegno Bancario</v>
      </c>
    </row>
    <row r="449" spans="1:12" x14ac:dyDescent="0.25">
      <c r="A449" s="11">
        <v>448</v>
      </c>
      <c r="B449" s="6">
        <v>41728</v>
      </c>
      <c r="C449" s="1" t="s">
        <v>3</v>
      </c>
      <c r="D449" s="2" t="s">
        <v>123</v>
      </c>
      <c r="E449" s="2" t="s">
        <v>251</v>
      </c>
      <c r="F449" s="3">
        <v>912</v>
      </c>
      <c r="G449" s="15">
        <v>4</v>
      </c>
      <c r="H449" s="3" t="str">
        <f>VLOOKUP(D449,'Dati di Supporto'!$B$2:$D$104,3,0)</f>
        <v>TP</v>
      </c>
      <c r="I449" s="15" t="str">
        <f>_xlfn.XLOOKUP(H449,'Dati di Supporto'!$D$2:$D$104,'Dati di Supporto'!$C$2:$C$104)</f>
        <v>Sicilia</v>
      </c>
      <c r="J449" s="15" t="str">
        <f>VLOOKUP(I449,'Dati di Supporto'!$G$2:$H$21,2,0)</f>
        <v>ISOLE</v>
      </c>
      <c r="K449" s="15" t="str" cm="1">
        <f t="array" ref="K449">_xlfn.IFS(F449&lt;400,'Dati di Supporto'!$P$2,AND(F449&gt;=400,F449&lt;800),'Dati di Supporto'!$P$3,AND(Vendite!F449&gt;=800,Vendite!F449&lt;1200),'Dati di Supporto'!$P$4,IF(Vendite!F449&gt;=1200,Vendite!F449&lt;1800),'Dati di Supporto'!$P$5,Vendite!F449&gt;=1800,'Dati di Supporto'!$P$6)</f>
        <v>Fascia 3 (da 800 €  a meno di 1200 €)</v>
      </c>
      <c r="L449" s="15" t="str">
        <f>VLOOKUP(G449,'Dati di Supporto'!$O$10:$P$14,2,0)</f>
        <v>Bollettino postale</v>
      </c>
    </row>
    <row r="450" spans="1:12" x14ac:dyDescent="0.25">
      <c r="A450" s="11">
        <v>449</v>
      </c>
      <c r="B450" s="6">
        <v>41761</v>
      </c>
      <c r="C450" s="1" t="s">
        <v>247</v>
      </c>
      <c r="D450" s="2" t="s">
        <v>115</v>
      </c>
      <c r="E450" s="2" t="s">
        <v>251</v>
      </c>
      <c r="F450" s="3">
        <v>216</v>
      </c>
      <c r="G450" s="15">
        <v>1</v>
      </c>
      <c r="H450" s="3" t="str">
        <f>VLOOKUP(D450,'Dati di Supporto'!$B$2:$D$104,3,0)</f>
        <v>SV</v>
      </c>
      <c r="I450" s="15" t="str">
        <f>_xlfn.XLOOKUP(H450,'Dati di Supporto'!$D$2:$D$104,'Dati di Supporto'!$C$2:$C$104)</f>
        <v>Liguria</v>
      </c>
      <c r="J450" s="15" t="str">
        <f>VLOOKUP(I450,'Dati di Supporto'!$G$2:$H$21,2,0)</f>
        <v>NORD</v>
      </c>
      <c r="K450" s="15" t="str" cm="1">
        <f t="array" ref="K450">_xlfn.IFS(F450&lt;400,'Dati di Supporto'!$P$2,AND(F450&gt;=400,F450&lt;800),'Dati di Supporto'!$P$3,AND(Vendite!F450&gt;=800,Vendite!F450&lt;1200),'Dati di Supporto'!$P$4,IF(Vendite!F450&gt;=1200,Vendite!F450&lt;1800),'Dati di Supporto'!$P$5,Vendite!F450&gt;=1800,'Dati di Supporto'!$P$6)</f>
        <v>Fascia 1 (inferiore a 400 €)</v>
      </c>
      <c r="L450" s="15" t="str">
        <f>VLOOKUP(G450,'Dati di Supporto'!$O$10:$P$14,2,0)</f>
        <v>Contanti</v>
      </c>
    </row>
    <row r="451" spans="1:12" x14ac:dyDescent="0.25">
      <c r="A451" s="11">
        <v>450</v>
      </c>
      <c r="B451" s="6">
        <v>41684</v>
      </c>
      <c r="C451" s="1" t="s">
        <v>247</v>
      </c>
      <c r="D451" s="2" t="s">
        <v>129</v>
      </c>
      <c r="E451" s="2" t="s">
        <v>10</v>
      </c>
      <c r="F451" s="3">
        <v>647</v>
      </c>
      <c r="G451" s="15">
        <v>2</v>
      </c>
      <c r="H451" s="3" t="str">
        <f>VLOOKUP(D451,'Dati di Supporto'!$B$2:$D$104,3,0)</f>
        <v>VE</v>
      </c>
      <c r="I451" s="15" t="str">
        <f>_xlfn.XLOOKUP(H451,'Dati di Supporto'!$D$2:$D$104,'Dati di Supporto'!$C$2:$C$104)</f>
        <v>Veneto</v>
      </c>
      <c r="J451" s="15" t="str">
        <f>VLOOKUP(I451,'Dati di Supporto'!$G$2:$H$21,2,0)</f>
        <v>NORD</v>
      </c>
      <c r="K451" s="15" t="str" cm="1">
        <f t="array" ref="K451">_xlfn.IFS(F451&lt;400,'Dati di Supporto'!$P$2,AND(F451&gt;=400,F451&lt;800),'Dati di Supporto'!$P$3,AND(Vendite!F451&gt;=800,Vendite!F451&lt;1200),'Dati di Supporto'!$P$4,IF(Vendite!F451&gt;=1200,Vendite!F451&lt;1800),'Dati di Supporto'!$P$5,Vendite!F451&gt;=1800,'Dati di Supporto'!$P$6)</f>
        <v>Fascia 2 (da 400 €  a meno di 800 €)</v>
      </c>
      <c r="L451" s="15" t="str">
        <f>VLOOKUP(G451,'Dati di Supporto'!$O$10:$P$14,2,0)</f>
        <v>Bonifico Bancario</v>
      </c>
    </row>
    <row r="452" spans="1:12" x14ac:dyDescent="0.25">
      <c r="A452" s="11">
        <v>451</v>
      </c>
      <c r="B452" s="6">
        <v>41742</v>
      </c>
      <c r="C452" s="1" t="s">
        <v>3</v>
      </c>
      <c r="D452" s="2" t="s">
        <v>123</v>
      </c>
      <c r="E452" s="2" t="s">
        <v>10</v>
      </c>
      <c r="F452" s="3">
        <v>1101</v>
      </c>
      <c r="G452" s="15">
        <v>2</v>
      </c>
      <c r="H452" s="3" t="str">
        <f>VLOOKUP(D452,'Dati di Supporto'!$B$2:$D$104,3,0)</f>
        <v>TP</v>
      </c>
      <c r="I452" s="15" t="str">
        <f>_xlfn.XLOOKUP(H452,'Dati di Supporto'!$D$2:$D$104,'Dati di Supporto'!$C$2:$C$104)</f>
        <v>Sicilia</v>
      </c>
      <c r="J452" s="15" t="str">
        <f>VLOOKUP(I452,'Dati di Supporto'!$G$2:$H$21,2,0)</f>
        <v>ISOLE</v>
      </c>
      <c r="K452" s="15" t="str" cm="1">
        <f t="array" ref="K452">_xlfn.IFS(F452&lt;400,'Dati di Supporto'!$P$2,AND(F452&gt;=400,F452&lt;800),'Dati di Supporto'!$P$3,AND(Vendite!F452&gt;=800,Vendite!F452&lt;1200),'Dati di Supporto'!$P$4,IF(Vendite!F452&gt;=1200,Vendite!F452&lt;1800),'Dati di Supporto'!$P$5,Vendite!F452&gt;=1800,'Dati di Supporto'!$P$6)</f>
        <v>Fascia 3 (da 800 €  a meno di 1200 €)</v>
      </c>
      <c r="L452" s="15" t="str">
        <f>VLOOKUP(G452,'Dati di Supporto'!$O$10:$P$14,2,0)</f>
        <v>Bonifico Bancario</v>
      </c>
    </row>
    <row r="453" spans="1:12" x14ac:dyDescent="0.25">
      <c r="A453" s="11">
        <v>452</v>
      </c>
      <c r="B453" s="6">
        <v>41688</v>
      </c>
      <c r="C453" s="1" t="s">
        <v>3</v>
      </c>
      <c r="D453" s="2" t="s">
        <v>98</v>
      </c>
      <c r="E453" s="2" t="s">
        <v>252</v>
      </c>
      <c r="F453" s="3">
        <v>426</v>
      </c>
      <c r="G453" s="15">
        <v>2</v>
      </c>
      <c r="H453" s="3" t="str">
        <f>VLOOKUP(D453,'Dati di Supporto'!$B$2:$D$104,3,0)</f>
        <v>PG</v>
      </c>
      <c r="I453" s="15" t="str">
        <f>_xlfn.XLOOKUP(H453,'Dati di Supporto'!$D$2:$D$104,'Dati di Supporto'!$C$2:$C$104)</f>
        <v>Umbria</v>
      </c>
      <c r="J453" s="15" t="str">
        <f>VLOOKUP(I453,'Dati di Supporto'!$G$2:$H$21,2,0)</f>
        <v>CENTRO</v>
      </c>
      <c r="K453" s="15" t="str" cm="1">
        <f t="array" ref="K453">_xlfn.IFS(F453&lt;400,'Dati di Supporto'!$P$2,AND(F453&gt;=400,F453&lt;800),'Dati di Supporto'!$P$3,AND(Vendite!F453&gt;=800,Vendite!F453&lt;1200),'Dati di Supporto'!$P$4,IF(Vendite!F453&gt;=1200,Vendite!F453&lt;1800),'Dati di Supporto'!$P$5,Vendite!F453&gt;=1800,'Dati di Supporto'!$P$6)</f>
        <v>Fascia 2 (da 400 €  a meno di 800 €)</v>
      </c>
      <c r="L453" s="15" t="str">
        <f>VLOOKUP(G453,'Dati di Supporto'!$O$10:$P$14,2,0)</f>
        <v>Bonifico Bancario</v>
      </c>
    </row>
    <row r="454" spans="1:12" x14ac:dyDescent="0.25">
      <c r="A454" s="11">
        <v>453</v>
      </c>
      <c r="B454" s="6">
        <v>41704</v>
      </c>
      <c r="C454" s="1" t="s">
        <v>8</v>
      </c>
      <c r="D454" s="2" t="s">
        <v>123</v>
      </c>
      <c r="E454" s="2" t="s">
        <v>10</v>
      </c>
      <c r="F454" s="3">
        <v>1476</v>
      </c>
      <c r="G454" s="15">
        <v>1</v>
      </c>
      <c r="H454" s="3" t="str">
        <f>VLOOKUP(D454,'Dati di Supporto'!$B$2:$D$104,3,0)</f>
        <v>TP</v>
      </c>
      <c r="I454" s="15" t="str">
        <f>_xlfn.XLOOKUP(H454,'Dati di Supporto'!$D$2:$D$104,'Dati di Supporto'!$C$2:$C$104)</f>
        <v>Sicilia</v>
      </c>
      <c r="J454" s="15" t="str">
        <f>VLOOKUP(I454,'Dati di Supporto'!$G$2:$H$21,2,0)</f>
        <v>ISOLE</v>
      </c>
      <c r="K454" s="15" t="str" cm="1">
        <f t="array" ref="K454">_xlfn.IFS(F454&lt;400,'Dati di Supporto'!$P$2,AND(F454&gt;=400,F454&lt;800),'Dati di Supporto'!$P$3,AND(Vendite!F454&gt;=800,Vendite!F454&lt;1200),'Dati di Supporto'!$P$4,IF(Vendite!F454&gt;=1200,Vendite!F454&lt;1800),'Dati di Supporto'!$P$5,Vendite!F454&gt;=1800,'Dati di Supporto'!$P$6)</f>
        <v>Fascia 4 (da 1200 €  a meno di 1500 €)</v>
      </c>
      <c r="L454" s="15" t="str">
        <f>VLOOKUP(G454,'Dati di Supporto'!$O$10:$P$14,2,0)</f>
        <v>Contanti</v>
      </c>
    </row>
    <row r="455" spans="1:12" x14ac:dyDescent="0.25">
      <c r="A455" s="11">
        <v>454</v>
      </c>
      <c r="B455" s="6">
        <v>41715</v>
      </c>
      <c r="C455" s="1" t="s">
        <v>1</v>
      </c>
      <c r="D455" s="2" t="s">
        <v>109</v>
      </c>
      <c r="E455" s="2" t="s">
        <v>10</v>
      </c>
      <c r="F455" s="3">
        <v>1417</v>
      </c>
      <c r="G455" s="15">
        <v>2</v>
      </c>
      <c r="H455" s="3" t="str">
        <f>VLOOKUP(D455,'Dati di Supporto'!$B$2:$D$104,3,0)</f>
        <v>RI</v>
      </c>
      <c r="I455" s="15" t="str">
        <f>_xlfn.XLOOKUP(H455,'Dati di Supporto'!$D$2:$D$104,'Dati di Supporto'!$C$2:$C$104)</f>
        <v>Lazio</v>
      </c>
      <c r="J455" s="15" t="str">
        <f>VLOOKUP(I455,'Dati di Supporto'!$G$2:$H$21,2,0)</f>
        <v>CENTRO</v>
      </c>
      <c r="K455" s="15" t="str" cm="1">
        <f t="array" ref="K455">_xlfn.IFS(F455&lt;400,'Dati di Supporto'!$P$2,AND(F455&gt;=400,F455&lt;800),'Dati di Supporto'!$P$3,AND(Vendite!F455&gt;=800,Vendite!F455&lt;1200),'Dati di Supporto'!$P$4,IF(Vendite!F455&gt;=1200,Vendite!F455&lt;1800),'Dati di Supporto'!$P$5,Vendite!F455&gt;=1800,'Dati di Supporto'!$P$6)</f>
        <v>Fascia 4 (da 1200 €  a meno di 1500 €)</v>
      </c>
      <c r="L455" s="15" t="str">
        <f>VLOOKUP(G455,'Dati di Supporto'!$O$10:$P$14,2,0)</f>
        <v>Bonifico Bancario</v>
      </c>
    </row>
    <row r="456" spans="1:12" x14ac:dyDescent="0.25">
      <c r="A456" s="11">
        <v>455</v>
      </c>
      <c r="B456" s="6">
        <v>41799</v>
      </c>
      <c r="C456" s="1" t="s">
        <v>247</v>
      </c>
      <c r="D456" s="2" t="s">
        <v>113</v>
      </c>
      <c r="E456" s="2" t="s">
        <v>252</v>
      </c>
      <c r="F456" s="3">
        <v>1715</v>
      </c>
      <c r="G456" s="15">
        <v>2</v>
      </c>
      <c r="H456" s="3" t="str">
        <f>VLOOKUP(D456,'Dati di Supporto'!$B$2:$D$104,3,0)</f>
        <v>SA</v>
      </c>
      <c r="I456" s="15" t="str">
        <f>_xlfn.XLOOKUP(H456,'Dati di Supporto'!$D$2:$D$104,'Dati di Supporto'!$C$2:$C$104)</f>
        <v>Campania</v>
      </c>
      <c r="J456" s="15" t="str">
        <f>VLOOKUP(I456,'Dati di Supporto'!$G$2:$H$21,2,0)</f>
        <v>SUD</v>
      </c>
      <c r="K456" s="15" t="str" cm="1">
        <f t="array" ref="K456">_xlfn.IFS(F456&lt;400,'Dati di Supporto'!$P$2,AND(F456&gt;=400,F456&lt;800),'Dati di Supporto'!$P$3,AND(Vendite!F456&gt;=800,Vendite!F456&lt;1200),'Dati di Supporto'!$P$4,IF(Vendite!F456&gt;=1200,Vendite!F456&lt;1800),'Dati di Supporto'!$P$5,Vendite!F456&gt;=1800,'Dati di Supporto'!$P$6)</f>
        <v>Fascia 4 (da 1200 €  a meno di 1500 €)</v>
      </c>
      <c r="L456" s="15" t="str">
        <f>VLOOKUP(G456,'Dati di Supporto'!$O$10:$P$14,2,0)</f>
        <v>Bonifico Bancario</v>
      </c>
    </row>
    <row r="457" spans="1:12" x14ac:dyDescent="0.25">
      <c r="A457" s="11">
        <v>456</v>
      </c>
      <c r="B457" s="6">
        <v>41785</v>
      </c>
      <c r="C457" s="1" t="s">
        <v>3</v>
      </c>
      <c r="D457" s="2" t="s">
        <v>116</v>
      </c>
      <c r="E457" s="2" t="s">
        <v>10</v>
      </c>
      <c r="F457" s="3">
        <v>1289</v>
      </c>
      <c r="G457" s="15">
        <v>4</v>
      </c>
      <c r="H457" s="3" t="str">
        <f>VLOOKUP(D457,'Dati di Supporto'!$B$2:$D$104,3,0)</f>
        <v>SI</v>
      </c>
      <c r="I457" s="15" t="str">
        <f>_xlfn.XLOOKUP(H457,'Dati di Supporto'!$D$2:$D$104,'Dati di Supporto'!$C$2:$C$104)</f>
        <v>Toscana</v>
      </c>
      <c r="J457" s="15" t="str">
        <f>VLOOKUP(I457,'Dati di Supporto'!$G$2:$H$21,2,0)</f>
        <v>CENTRO</v>
      </c>
      <c r="K457" s="15" t="str" cm="1">
        <f t="array" ref="K457">_xlfn.IFS(F457&lt;400,'Dati di Supporto'!$P$2,AND(F457&gt;=400,F457&lt;800),'Dati di Supporto'!$P$3,AND(Vendite!F457&gt;=800,Vendite!F457&lt;1200),'Dati di Supporto'!$P$4,IF(Vendite!F457&gt;=1200,Vendite!F457&lt;1800),'Dati di Supporto'!$P$5,Vendite!F457&gt;=1800,'Dati di Supporto'!$P$6)</f>
        <v>Fascia 4 (da 1200 €  a meno di 1500 €)</v>
      </c>
      <c r="L457" s="15" t="str">
        <f>VLOOKUP(G457,'Dati di Supporto'!$O$10:$P$14,2,0)</f>
        <v>Bollettino postale</v>
      </c>
    </row>
    <row r="458" spans="1:12" x14ac:dyDescent="0.25">
      <c r="A458" s="11">
        <v>457</v>
      </c>
      <c r="B458" s="6">
        <v>41704</v>
      </c>
      <c r="C458" s="1" t="s">
        <v>248</v>
      </c>
      <c r="D458" s="2" t="s">
        <v>99</v>
      </c>
      <c r="E458" s="2" t="s">
        <v>251</v>
      </c>
      <c r="F458" s="3">
        <v>1427</v>
      </c>
      <c r="G458" s="15">
        <v>5</v>
      </c>
      <c r="H458" s="3" t="str">
        <f>VLOOKUP(D458,'Dati di Supporto'!$B$2:$D$104,3,0)</f>
        <v>PS</v>
      </c>
      <c r="I458" s="15" t="str">
        <f>_xlfn.XLOOKUP(H458,'Dati di Supporto'!$D$2:$D$104,'Dati di Supporto'!$C$2:$C$104)</f>
        <v>Marche</v>
      </c>
      <c r="J458" s="15" t="str">
        <f>VLOOKUP(I458,'Dati di Supporto'!$G$2:$H$21,2,0)</f>
        <v>CENTRO</v>
      </c>
      <c r="K458" s="15" t="str" cm="1">
        <f t="array" ref="K458">_xlfn.IFS(F458&lt;400,'Dati di Supporto'!$P$2,AND(F458&gt;=400,F458&lt;800),'Dati di Supporto'!$P$3,AND(Vendite!F458&gt;=800,Vendite!F458&lt;1200),'Dati di Supporto'!$P$4,IF(Vendite!F458&gt;=1200,Vendite!F458&lt;1800),'Dati di Supporto'!$P$5,Vendite!F458&gt;=1800,'Dati di Supporto'!$P$6)</f>
        <v>Fascia 4 (da 1200 €  a meno di 1500 €)</v>
      </c>
      <c r="L458" s="15" t="str">
        <f>VLOOKUP(G458,'Dati di Supporto'!$O$10:$P$14,2,0)</f>
        <v>Assegno Bancario</v>
      </c>
    </row>
    <row r="459" spans="1:12" x14ac:dyDescent="0.25">
      <c r="A459" s="11">
        <v>458</v>
      </c>
      <c r="B459" s="6">
        <v>41678</v>
      </c>
      <c r="C459" s="1" t="s">
        <v>248</v>
      </c>
      <c r="D459" s="2" t="s">
        <v>118</v>
      </c>
      <c r="E459" s="2" t="s">
        <v>11</v>
      </c>
      <c r="F459" s="3">
        <v>445</v>
      </c>
      <c r="G459" s="15">
        <v>5</v>
      </c>
      <c r="H459" s="3" t="str">
        <f>VLOOKUP(D459,'Dati di Supporto'!$B$2:$D$104,3,0)</f>
        <v>SO</v>
      </c>
      <c r="I459" s="15" t="str">
        <f>_xlfn.XLOOKUP(H459,'Dati di Supporto'!$D$2:$D$104,'Dati di Supporto'!$C$2:$C$104)</f>
        <v>Lombardia</v>
      </c>
      <c r="J459" s="15" t="str">
        <f>VLOOKUP(I459,'Dati di Supporto'!$G$2:$H$21,2,0)</f>
        <v>NORD</v>
      </c>
      <c r="K459" s="15" t="str" cm="1">
        <f t="array" ref="K459">_xlfn.IFS(F459&lt;400,'Dati di Supporto'!$P$2,AND(F459&gt;=400,F459&lt;800),'Dati di Supporto'!$P$3,AND(Vendite!F459&gt;=800,Vendite!F459&lt;1200),'Dati di Supporto'!$P$4,IF(Vendite!F459&gt;=1200,Vendite!F459&lt;1800),'Dati di Supporto'!$P$5,Vendite!F459&gt;=1800,'Dati di Supporto'!$P$6)</f>
        <v>Fascia 2 (da 400 €  a meno di 800 €)</v>
      </c>
      <c r="L459" s="15" t="str">
        <f>VLOOKUP(G459,'Dati di Supporto'!$O$10:$P$14,2,0)</f>
        <v>Assegno Bancario</v>
      </c>
    </row>
    <row r="460" spans="1:12" x14ac:dyDescent="0.25">
      <c r="A460" s="11">
        <v>459</v>
      </c>
      <c r="B460" s="6">
        <v>41776</v>
      </c>
      <c r="C460" s="1" t="s">
        <v>1</v>
      </c>
      <c r="D460" s="2" t="s">
        <v>110</v>
      </c>
      <c r="E460" s="2" t="s">
        <v>252</v>
      </c>
      <c r="F460" s="3">
        <v>1390</v>
      </c>
      <c r="G460" s="15">
        <v>4</v>
      </c>
      <c r="H460" s="3" t="str">
        <f>VLOOKUP(D460,'Dati di Supporto'!$B$2:$D$104,3,0)</f>
        <v>RN</v>
      </c>
      <c r="I460" s="15" t="str">
        <f>_xlfn.XLOOKUP(H460,'Dati di Supporto'!$D$2:$D$104,'Dati di Supporto'!$C$2:$C$104)</f>
        <v>Emilia-Romagna</v>
      </c>
      <c r="J460" s="15" t="str">
        <f>VLOOKUP(I460,'Dati di Supporto'!$G$2:$H$21,2,0)</f>
        <v>NORD</v>
      </c>
      <c r="K460" s="15" t="str" cm="1">
        <f t="array" ref="K460">_xlfn.IFS(F460&lt;400,'Dati di Supporto'!$P$2,AND(F460&gt;=400,F460&lt;800),'Dati di Supporto'!$P$3,AND(Vendite!F460&gt;=800,Vendite!F460&lt;1200),'Dati di Supporto'!$P$4,IF(Vendite!F460&gt;=1200,Vendite!F460&lt;1800),'Dati di Supporto'!$P$5,Vendite!F460&gt;=1800,'Dati di Supporto'!$P$6)</f>
        <v>Fascia 4 (da 1200 €  a meno di 1500 €)</v>
      </c>
      <c r="L460" s="15" t="str">
        <f>VLOOKUP(G460,'Dati di Supporto'!$O$10:$P$14,2,0)</f>
        <v>Bollettino postale</v>
      </c>
    </row>
    <row r="461" spans="1:12" x14ac:dyDescent="0.25">
      <c r="A461" s="11">
        <v>460</v>
      </c>
      <c r="B461" s="6">
        <v>41793</v>
      </c>
      <c r="C461" s="1" t="s">
        <v>2</v>
      </c>
      <c r="D461" s="2" t="s">
        <v>105</v>
      </c>
      <c r="E461" s="2" t="s">
        <v>10</v>
      </c>
      <c r="F461" s="3">
        <v>1897</v>
      </c>
      <c r="G461" s="15">
        <v>3</v>
      </c>
      <c r="H461" s="3" t="str">
        <f>VLOOKUP(D461,'Dati di Supporto'!$B$2:$D$104,3,0)</f>
        <v>PZ</v>
      </c>
      <c r="I461" s="15" t="str">
        <f>_xlfn.XLOOKUP(H461,'Dati di Supporto'!$D$2:$D$104,'Dati di Supporto'!$C$2:$C$104)</f>
        <v>Basilicata</v>
      </c>
      <c r="J461" s="15" t="str">
        <f>VLOOKUP(I461,'Dati di Supporto'!$G$2:$H$21,2,0)</f>
        <v>SUD</v>
      </c>
      <c r="K461" s="15" t="str" cm="1">
        <f t="array" ref="K461">_xlfn.IFS(F461&lt;400,'Dati di Supporto'!$P$2,AND(F461&gt;=400,F461&lt;800),'Dati di Supporto'!$P$3,AND(Vendite!F461&gt;=800,Vendite!F461&lt;1200),'Dati di Supporto'!$P$4,IF(Vendite!F461&gt;=1200,Vendite!F461&lt;1800),'Dati di Supporto'!$P$5,Vendite!F461&gt;=1800,'Dati di Supporto'!$P$6)</f>
        <v>Fascia 5 (da 1500 € e oltre)</v>
      </c>
      <c r="L461" s="15" t="str">
        <f>VLOOKUP(G461,'Dati di Supporto'!$O$10:$P$14,2,0)</f>
        <v>Carta di credito</v>
      </c>
    </row>
    <row r="462" spans="1:12" x14ac:dyDescent="0.25">
      <c r="A462" s="11">
        <v>461</v>
      </c>
      <c r="B462" s="6">
        <v>41690</v>
      </c>
      <c r="C462" s="1" t="s">
        <v>8</v>
      </c>
      <c r="D462" s="2" t="s">
        <v>122</v>
      </c>
      <c r="E462" s="2" t="s">
        <v>252</v>
      </c>
      <c r="F462" s="3">
        <v>713</v>
      </c>
      <c r="G462" s="15">
        <v>5</v>
      </c>
      <c r="H462" s="3" t="str">
        <f>VLOOKUP(D462,'Dati di Supporto'!$B$2:$D$104,3,0)</f>
        <v>TO</v>
      </c>
      <c r="I462" s="15" t="str">
        <f>_xlfn.XLOOKUP(H462,'Dati di Supporto'!$D$2:$D$104,'Dati di Supporto'!$C$2:$C$104)</f>
        <v>Piemonte</v>
      </c>
      <c r="J462" s="15" t="str">
        <f>VLOOKUP(I462,'Dati di Supporto'!$G$2:$H$21,2,0)</f>
        <v>NORD</v>
      </c>
      <c r="K462" s="15" t="str" cm="1">
        <f t="array" ref="K462">_xlfn.IFS(F462&lt;400,'Dati di Supporto'!$P$2,AND(F462&gt;=400,F462&lt;800),'Dati di Supporto'!$P$3,AND(Vendite!F462&gt;=800,Vendite!F462&lt;1200),'Dati di Supporto'!$P$4,IF(Vendite!F462&gt;=1200,Vendite!F462&lt;1800),'Dati di Supporto'!$P$5,Vendite!F462&gt;=1800,'Dati di Supporto'!$P$6)</f>
        <v>Fascia 2 (da 400 €  a meno di 800 €)</v>
      </c>
      <c r="L462" s="15" t="str">
        <f>VLOOKUP(G462,'Dati di Supporto'!$O$10:$P$14,2,0)</f>
        <v>Assegno Bancario</v>
      </c>
    </row>
    <row r="463" spans="1:12" x14ac:dyDescent="0.25">
      <c r="A463" s="11">
        <v>462</v>
      </c>
      <c r="B463" s="6">
        <v>41746</v>
      </c>
      <c r="C463" s="1" t="s">
        <v>8</v>
      </c>
      <c r="D463" s="2" t="s">
        <v>121</v>
      </c>
      <c r="E463" s="2" t="s">
        <v>11</v>
      </c>
      <c r="F463" s="3">
        <v>1509</v>
      </c>
      <c r="G463" s="15">
        <v>2</v>
      </c>
      <c r="H463" s="3" t="str">
        <f>VLOOKUP(D463,'Dati di Supporto'!$B$2:$D$104,3,0)</f>
        <v>TR</v>
      </c>
      <c r="I463" s="15" t="str">
        <f>_xlfn.XLOOKUP(H463,'Dati di Supporto'!$D$2:$D$104,'Dati di Supporto'!$C$2:$C$104)</f>
        <v>Umbria</v>
      </c>
      <c r="J463" s="15" t="str">
        <f>VLOOKUP(I463,'Dati di Supporto'!$G$2:$H$21,2,0)</f>
        <v>CENTRO</v>
      </c>
      <c r="K463" s="15" t="str" cm="1">
        <f t="array" ref="K463">_xlfn.IFS(F463&lt;400,'Dati di Supporto'!$P$2,AND(F463&gt;=400,F463&lt;800),'Dati di Supporto'!$P$3,AND(Vendite!F463&gt;=800,Vendite!F463&lt;1200),'Dati di Supporto'!$P$4,IF(Vendite!F463&gt;=1200,Vendite!F463&lt;1800),'Dati di Supporto'!$P$5,Vendite!F463&gt;=1800,'Dati di Supporto'!$P$6)</f>
        <v>Fascia 4 (da 1200 €  a meno di 1500 €)</v>
      </c>
      <c r="L463" s="15" t="str">
        <f>VLOOKUP(G463,'Dati di Supporto'!$O$10:$P$14,2,0)</f>
        <v>Bonifico Bancario</v>
      </c>
    </row>
    <row r="464" spans="1:12" x14ac:dyDescent="0.25">
      <c r="A464" s="11">
        <v>463</v>
      </c>
      <c r="B464" s="6">
        <v>41663</v>
      </c>
      <c r="C464" s="1" t="s">
        <v>1</v>
      </c>
      <c r="D464" s="2" t="s">
        <v>114</v>
      </c>
      <c r="E464" s="2" t="s">
        <v>251</v>
      </c>
      <c r="F464" s="3">
        <v>210</v>
      </c>
      <c r="G464" s="15">
        <v>4</v>
      </c>
      <c r="H464" s="3" t="str">
        <f>VLOOKUP(D464,'Dati di Supporto'!$B$2:$D$104,3,0)</f>
        <v>SS</v>
      </c>
      <c r="I464" s="15" t="str">
        <f>_xlfn.XLOOKUP(H464,'Dati di Supporto'!$D$2:$D$104,'Dati di Supporto'!$C$2:$C$104)</f>
        <v>Sardegna</v>
      </c>
      <c r="J464" s="15" t="str">
        <f>VLOOKUP(I464,'Dati di Supporto'!$G$2:$H$21,2,0)</f>
        <v>ISOLE</v>
      </c>
      <c r="K464" s="15" t="str" cm="1">
        <f t="array" ref="K464">_xlfn.IFS(F464&lt;400,'Dati di Supporto'!$P$2,AND(F464&gt;=400,F464&lt;800),'Dati di Supporto'!$P$3,AND(Vendite!F464&gt;=800,Vendite!F464&lt;1200),'Dati di Supporto'!$P$4,IF(Vendite!F464&gt;=1200,Vendite!F464&lt;1800),'Dati di Supporto'!$P$5,Vendite!F464&gt;=1800,'Dati di Supporto'!$P$6)</f>
        <v>Fascia 1 (inferiore a 400 €)</v>
      </c>
      <c r="L464" s="15" t="str">
        <f>VLOOKUP(G464,'Dati di Supporto'!$O$10:$P$14,2,0)</f>
        <v>Bollettino postale</v>
      </c>
    </row>
    <row r="465" spans="1:12" x14ac:dyDescent="0.25">
      <c r="A465" s="11">
        <v>464</v>
      </c>
      <c r="B465" s="6">
        <v>41755</v>
      </c>
      <c r="C465" s="1" t="s">
        <v>3</v>
      </c>
      <c r="D465" s="2" t="s">
        <v>100</v>
      </c>
      <c r="E465" s="2" t="s">
        <v>11</v>
      </c>
      <c r="F465" s="3">
        <v>660</v>
      </c>
      <c r="G465" s="15">
        <v>3</v>
      </c>
      <c r="H465" s="3" t="str">
        <f>VLOOKUP(D465,'Dati di Supporto'!$B$2:$D$104,3,0)</f>
        <v>PE</v>
      </c>
      <c r="I465" s="15" t="str">
        <f>_xlfn.XLOOKUP(H465,'Dati di Supporto'!$D$2:$D$104,'Dati di Supporto'!$C$2:$C$104)</f>
        <v>Abruzzo</v>
      </c>
      <c r="J465" s="15" t="str">
        <f>VLOOKUP(I465,'Dati di Supporto'!$G$2:$H$21,2,0)</f>
        <v>CENTRO</v>
      </c>
      <c r="K465" s="15" t="str" cm="1">
        <f t="array" ref="K465">_xlfn.IFS(F465&lt;400,'Dati di Supporto'!$P$2,AND(F465&gt;=400,F465&lt;800),'Dati di Supporto'!$P$3,AND(Vendite!F465&gt;=800,Vendite!F465&lt;1200),'Dati di Supporto'!$P$4,IF(Vendite!F465&gt;=1200,Vendite!F465&lt;1800),'Dati di Supporto'!$P$5,Vendite!F465&gt;=1800,'Dati di Supporto'!$P$6)</f>
        <v>Fascia 2 (da 400 €  a meno di 800 €)</v>
      </c>
      <c r="L465" s="15" t="str">
        <f>VLOOKUP(G465,'Dati di Supporto'!$O$10:$P$14,2,0)</f>
        <v>Carta di credito</v>
      </c>
    </row>
    <row r="466" spans="1:12" x14ac:dyDescent="0.25">
      <c r="A466" s="11">
        <v>465</v>
      </c>
      <c r="B466" s="6">
        <v>41797</v>
      </c>
      <c r="C466" s="1" t="s">
        <v>1</v>
      </c>
      <c r="D466" s="2" t="s">
        <v>98</v>
      </c>
      <c r="E466" s="2" t="s">
        <v>251</v>
      </c>
      <c r="F466" s="3">
        <v>872</v>
      </c>
      <c r="G466" s="15">
        <v>2</v>
      </c>
      <c r="H466" s="3" t="str">
        <f>VLOOKUP(D466,'Dati di Supporto'!$B$2:$D$104,3,0)</f>
        <v>PG</v>
      </c>
      <c r="I466" s="15" t="str">
        <f>_xlfn.XLOOKUP(H466,'Dati di Supporto'!$D$2:$D$104,'Dati di Supporto'!$C$2:$C$104)</f>
        <v>Umbria</v>
      </c>
      <c r="J466" s="15" t="str">
        <f>VLOOKUP(I466,'Dati di Supporto'!$G$2:$H$21,2,0)</f>
        <v>CENTRO</v>
      </c>
      <c r="K466" s="15" t="str" cm="1">
        <f t="array" ref="K466">_xlfn.IFS(F466&lt;400,'Dati di Supporto'!$P$2,AND(F466&gt;=400,F466&lt;800),'Dati di Supporto'!$P$3,AND(Vendite!F466&gt;=800,Vendite!F466&lt;1200),'Dati di Supporto'!$P$4,IF(Vendite!F466&gt;=1200,Vendite!F466&lt;1800),'Dati di Supporto'!$P$5,Vendite!F466&gt;=1800,'Dati di Supporto'!$P$6)</f>
        <v>Fascia 3 (da 800 €  a meno di 1200 €)</v>
      </c>
      <c r="L466" s="15" t="str">
        <f>VLOOKUP(G466,'Dati di Supporto'!$O$10:$P$14,2,0)</f>
        <v>Bonifico Bancario</v>
      </c>
    </row>
    <row r="467" spans="1:12" x14ac:dyDescent="0.25">
      <c r="A467" s="11">
        <v>466</v>
      </c>
      <c r="B467" s="6">
        <v>41701</v>
      </c>
      <c r="C467" s="1" t="s">
        <v>1</v>
      </c>
      <c r="D467" s="2" t="s">
        <v>122</v>
      </c>
      <c r="E467" s="2" t="s">
        <v>11</v>
      </c>
      <c r="F467" s="3">
        <v>1225</v>
      </c>
      <c r="G467" s="15">
        <v>5</v>
      </c>
      <c r="H467" s="3" t="str">
        <f>VLOOKUP(D467,'Dati di Supporto'!$B$2:$D$104,3,0)</f>
        <v>TO</v>
      </c>
      <c r="I467" s="15" t="str">
        <f>_xlfn.XLOOKUP(H467,'Dati di Supporto'!$D$2:$D$104,'Dati di Supporto'!$C$2:$C$104)</f>
        <v>Piemonte</v>
      </c>
      <c r="J467" s="15" t="str">
        <f>VLOOKUP(I467,'Dati di Supporto'!$G$2:$H$21,2,0)</f>
        <v>NORD</v>
      </c>
      <c r="K467" s="15" t="str" cm="1">
        <f t="array" ref="K467">_xlfn.IFS(F467&lt;400,'Dati di Supporto'!$P$2,AND(F467&gt;=400,F467&lt;800),'Dati di Supporto'!$P$3,AND(Vendite!F467&gt;=800,Vendite!F467&lt;1200),'Dati di Supporto'!$P$4,IF(Vendite!F467&gt;=1200,Vendite!F467&lt;1800),'Dati di Supporto'!$P$5,Vendite!F467&gt;=1800,'Dati di Supporto'!$P$6)</f>
        <v>Fascia 4 (da 1200 €  a meno di 1500 €)</v>
      </c>
      <c r="L467" s="15" t="str">
        <f>VLOOKUP(G467,'Dati di Supporto'!$O$10:$P$14,2,0)</f>
        <v>Assegno Bancario</v>
      </c>
    </row>
    <row r="468" spans="1:12" x14ac:dyDescent="0.25">
      <c r="A468" s="11">
        <v>467</v>
      </c>
      <c r="B468" s="6">
        <v>41660</v>
      </c>
      <c r="C468" s="1" t="s">
        <v>2</v>
      </c>
      <c r="D468" s="2" t="s">
        <v>114</v>
      </c>
      <c r="E468" s="2" t="s">
        <v>11</v>
      </c>
      <c r="F468" s="3">
        <v>1916</v>
      </c>
      <c r="G468" s="15">
        <v>5</v>
      </c>
      <c r="H468" s="3" t="str">
        <f>VLOOKUP(D468,'Dati di Supporto'!$B$2:$D$104,3,0)</f>
        <v>SS</v>
      </c>
      <c r="I468" s="15" t="str">
        <f>_xlfn.XLOOKUP(H468,'Dati di Supporto'!$D$2:$D$104,'Dati di Supporto'!$C$2:$C$104)</f>
        <v>Sardegna</v>
      </c>
      <c r="J468" s="15" t="str">
        <f>VLOOKUP(I468,'Dati di Supporto'!$G$2:$H$21,2,0)</f>
        <v>ISOLE</v>
      </c>
      <c r="K468" s="15" t="str" cm="1">
        <f t="array" ref="K468">_xlfn.IFS(F468&lt;400,'Dati di Supporto'!$P$2,AND(F468&gt;=400,F468&lt;800),'Dati di Supporto'!$P$3,AND(Vendite!F468&gt;=800,Vendite!F468&lt;1200),'Dati di Supporto'!$P$4,IF(Vendite!F468&gt;=1200,Vendite!F468&lt;1800),'Dati di Supporto'!$P$5,Vendite!F468&gt;=1800,'Dati di Supporto'!$P$6)</f>
        <v>Fascia 5 (da 1500 € e oltre)</v>
      </c>
      <c r="L468" s="15" t="str">
        <f>VLOOKUP(G468,'Dati di Supporto'!$O$10:$P$14,2,0)</f>
        <v>Assegno Bancario</v>
      </c>
    </row>
    <row r="469" spans="1:12" x14ac:dyDescent="0.25">
      <c r="A469" s="11">
        <v>468</v>
      </c>
      <c r="B469" s="6">
        <v>41802</v>
      </c>
      <c r="C469" s="1" t="s">
        <v>1</v>
      </c>
      <c r="D469" s="2" t="s">
        <v>130</v>
      </c>
      <c r="E469" s="2" t="s">
        <v>11</v>
      </c>
      <c r="F469" s="3">
        <v>1173</v>
      </c>
      <c r="G469" s="15">
        <v>2</v>
      </c>
      <c r="H469" s="3" t="str">
        <f>VLOOKUP(D469,'Dati di Supporto'!$B$2:$D$104,3,0)</f>
        <v>VB</v>
      </c>
      <c r="I469" s="15" t="str">
        <f>_xlfn.XLOOKUP(H469,'Dati di Supporto'!$D$2:$D$104,'Dati di Supporto'!$C$2:$C$104)</f>
        <v>Piemonte</v>
      </c>
      <c r="J469" s="15" t="str">
        <f>VLOOKUP(I469,'Dati di Supporto'!$G$2:$H$21,2,0)</f>
        <v>NORD</v>
      </c>
      <c r="K469" s="15" t="str" cm="1">
        <f t="array" ref="K469">_xlfn.IFS(F469&lt;400,'Dati di Supporto'!$P$2,AND(F469&gt;=400,F469&lt;800),'Dati di Supporto'!$P$3,AND(Vendite!F469&gt;=800,Vendite!F469&lt;1200),'Dati di Supporto'!$P$4,IF(Vendite!F469&gt;=1200,Vendite!F469&lt;1800),'Dati di Supporto'!$P$5,Vendite!F469&gt;=1800,'Dati di Supporto'!$P$6)</f>
        <v>Fascia 3 (da 800 €  a meno di 1200 €)</v>
      </c>
      <c r="L469" s="15" t="str">
        <f>VLOOKUP(G469,'Dati di Supporto'!$O$10:$P$14,2,0)</f>
        <v>Bonifico Bancario</v>
      </c>
    </row>
    <row r="470" spans="1:12" x14ac:dyDescent="0.25">
      <c r="A470" s="11">
        <v>469</v>
      </c>
      <c r="B470" s="6">
        <v>41754</v>
      </c>
      <c r="C470" s="1" t="s">
        <v>247</v>
      </c>
      <c r="D470" s="2" t="s">
        <v>111</v>
      </c>
      <c r="E470" s="2" t="s">
        <v>252</v>
      </c>
      <c r="F470" s="3">
        <v>297</v>
      </c>
      <c r="G470" s="15">
        <v>3</v>
      </c>
      <c r="H470" s="3" t="str">
        <f>VLOOKUP(D470,'Dati di Supporto'!$B$2:$D$104,3,0)</f>
        <v>RM</v>
      </c>
      <c r="I470" s="15" t="str">
        <f>_xlfn.XLOOKUP(H470,'Dati di Supporto'!$D$2:$D$104,'Dati di Supporto'!$C$2:$C$104)</f>
        <v>Lazio</v>
      </c>
      <c r="J470" s="15" t="str">
        <f>VLOOKUP(I470,'Dati di Supporto'!$G$2:$H$21,2,0)</f>
        <v>CENTRO</v>
      </c>
      <c r="K470" s="15" t="str" cm="1">
        <f t="array" ref="K470">_xlfn.IFS(F470&lt;400,'Dati di Supporto'!$P$2,AND(F470&gt;=400,F470&lt;800),'Dati di Supporto'!$P$3,AND(Vendite!F470&gt;=800,Vendite!F470&lt;1200),'Dati di Supporto'!$P$4,IF(Vendite!F470&gt;=1200,Vendite!F470&lt;1800),'Dati di Supporto'!$P$5,Vendite!F470&gt;=1800,'Dati di Supporto'!$P$6)</f>
        <v>Fascia 1 (inferiore a 400 €)</v>
      </c>
      <c r="L470" s="15" t="str">
        <f>VLOOKUP(G470,'Dati di Supporto'!$O$10:$P$14,2,0)</f>
        <v>Carta di credito</v>
      </c>
    </row>
    <row r="471" spans="1:12" x14ac:dyDescent="0.25">
      <c r="A471" s="11">
        <v>470</v>
      </c>
      <c r="B471" s="6">
        <v>41820</v>
      </c>
      <c r="C471" s="1" t="s">
        <v>3</v>
      </c>
      <c r="D471" s="2" t="s">
        <v>135</v>
      </c>
      <c r="E471" s="2" t="s">
        <v>252</v>
      </c>
      <c r="F471" s="3">
        <v>1244</v>
      </c>
      <c r="G471" s="15">
        <v>5</v>
      </c>
      <c r="H471" s="3" t="str">
        <f>VLOOKUP(D471,'Dati di Supporto'!$B$2:$D$104,3,0)</f>
        <v>VT</v>
      </c>
      <c r="I471" s="15" t="str">
        <f>_xlfn.XLOOKUP(H471,'Dati di Supporto'!$D$2:$D$104,'Dati di Supporto'!$C$2:$C$104)</f>
        <v>Lazio</v>
      </c>
      <c r="J471" s="15" t="str">
        <f>VLOOKUP(I471,'Dati di Supporto'!$G$2:$H$21,2,0)</f>
        <v>CENTRO</v>
      </c>
      <c r="K471" s="15" t="str" cm="1">
        <f t="array" ref="K471">_xlfn.IFS(F471&lt;400,'Dati di Supporto'!$P$2,AND(F471&gt;=400,F471&lt;800),'Dati di Supporto'!$P$3,AND(Vendite!F471&gt;=800,Vendite!F471&lt;1200),'Dati di Supporto'!$P$4,IF(Vendite!F471&gt;=1200,Vendite!F471&lt;1800),'Dati di Supporto'!$P$5,Vendite!F471&gt;=1800,'Dati di Supporto'!$P$6)</f>
        <v>Fascia 4 (da 1200 €  a meno di 1500 €)</v>
      </c>
      <c r="L471" s="15" t="str">
        <f>VLOOKUP(G471,'Dati di Supporto'!$O$10:$P$14,2,0)</f>
        <v>Assegno Bancario</v>
      </c>
    </row>
    <row r="472" spans="1:12" x14ac:dyDescent="0.25">
      <c r="A472" s="11">
        <v>471</v>
      </c>
      <c r="B472" s="6">
        <v>41676</v>
      </c>
      <c r="C472" s="1" t="s">
        <v>3</v>
      </c>
      <c r="D472" s="2" t="s">
        <v>130</v>
      </c>
      <c r="E472" s="2" t="s">
        <v>250</v>
      </c>
      <c r="F472" s="3">
        <v>1099</v>
      </c>
      <c r="G472" s="15">
        <v>4</v>
      </c>
      <c r="H472" s="3" t="str">
        <f>VLOOKUP(D472,'Dati di Supporto'!$B$2:$D$104,3,0)</f>
        <v>VB</v>
      </c>
      <c r="I472" s="15" t="str">
        <f>_xlfn.XLOOKUP(H472,'Dati di Supporto'!$D$2:$D$104,'Dati di Supporto'!$C$2:$C$104)</f>
        <v>Piemonte</v>
      </c>
      <c r="J472" s="15" t="str">
        <f>VLOOKUP(I472,'Dati di Supporto'!$G$2:$H$21,2,0)</f>
        <v>NORD</v>
      </c>
      <c r="K472" s="15" t="str" cm="1">
        <f t="array" ref="K472">_xlfn.IFS(F472&lt;400,'Dati di Supporto'!$P$2,AND(F472&gt;=400,F472&lt;800),'Dati di Supporto'!$P$3,AND(Vendite!F472&gt;=800,Vendite!F472&lt;1200),'Dati di Supporto'!$P$4,IF(Vendite!F472&gt;=1200,Vendite!F472&lt;1800),'Dati di Supporto'!$P$5,Vendite!F472&gt;=1800,'Dati di Supporto'!$P$6)</f>
        <v>Fascia 3 (da 800 €  a meno di 1200 €)</v>
      </c>
      <c r="L472" s="15" t="str">
        <f>VLOOKUP(G472,'Dati di Supporto'!$O$10:$P$14,2,0)</f>
        <v>Bollettino postale</v>
      </c>
    </row>
    <row r="473" spans="1:12" x14ac:dyDescent="0.25">
      <c r="A473" s="11">
        <v>472</v>
      </c>
      <c r="B473" s="6">
        <v>41779</v>
      </c>
      <c r="C473" s="1" t="s">
        <v>2</v>
      </c>
      <c r="D473" s="2" t="s">
        <v>104</v>
      </c>
      <c r="E473" s="2" t="s">
        <v>250</v>
      </c>
      <c r="F473" s="3">
        <v>1448</v>
      </c>
      <c r="G473" s="15">
        <v>1</v>
      </c>
      <c r="H473" s="3" t="str">
        <f>VLOOKUP(D473,'Dati di Supporto'!$B$2:$D$104,3,0)</f>
        <v>PN</v>
      </c>
      <c r="I473" s="15" t="str">
        <f>_xlfn.XLOOKUP(H473,'Dati di Supporto'!$D$2:$D$104,'Dati di Supporto'!$C$2:$C$104)</f>
        <v>Friuli-Venezia Giulia</v>
      </c>
      <c r="J473" s="15" t="str">
        <f>VLOOKUP(I473,'Dati di Supporto'!$G$2:$H$21,2,0)</f>
        <v>NORD</v>
      </c>
      <c r="K473" s="15" t="str" cm="1">
        <f t="array" ref="K473">_xlfn.IFS(F473&lt;400,'Dati di Supporto'!$P$2,AND(F473&gt;=400,F473&lt;800),'Dati di Supporto'!$P$3,AND(Vendite!F473&gt;=800,Vendite!F473&lt;1200),'Dati di Supporto'!$P$4,IF(Vendite!F473&gt;=1200,Vendite!F473&lt;1800),'Dati di Supporto'!$P$5,Vendite!F473&gt;=1800,'Dati di Supporto'!$P$6)</f>
        <v>Fascia 4 (da 1200 €  a meno di 1500 €)</v>
      </c>
      <c r="L473" s="15" t="str">
        <f>VLOOKUP(G473,'Dati di Supporto'!$O$10:$P$14,2,0)</f>
        <v>Contanti</v>
      </c>
    </row>
    <row r="474" spans="1:12" x14ac:dyDescent="0.25">
      <c r="A474" s="11">
        <v>473</v>
      </c>
      <c r="B474" s="6">
        <v>41695</v>
      </c>
      <c r="C474" s="1" t="s">
        <v>247</v>
      </c>
      <c r="D474" s="2" t="s">
        <v>107</v>
      </c>
      <c r="E474" s="2" t="s">
        <v>252</v>
      </c>
      <c r="F474" s="3">
        <v>155</v>
      </c>
      <c r="G474" s="15">
        <v>5</v>
      </c>
      <c r="H474" s="3" t="str">
        <f>VLOOKUP(D474,'Dati di Supporto'!$B$2:$D$104,3,0)</f>
        <v>RG</v>
      </c>
      <c r="I474" s="15" t="str">
        <f>_xlfn.XLOOKUP(H474,'Dati di Supporto'!$D$2:$D$104,'Dati di Supporto'!$C$2:$C$104)</f>
        <v>Sicilia</v>
      </c>
      <c r="J474" s="15" t="str">
        <f>VLOOKUP(I474,'Dati di Supporto'!$G$2:$H$21,2,0)</f>
        <v>ISOLE</v>
      </c>
      <c r="K474" s="15" t="str" cm="1">
        <f t="array" ref="K474">_xlfn.IFS(F474&lt;400,'Dati di Supporto'!$P$2,AND(F474&gt;=400,F474&lt;800),'Dati di Supporto'!$P$3,AND(Vendite!F474&gt;=800,Vendite!F474&lt;1200),'Dati di Supporto'!$P$4,IF(Vendite!F474&gt;=1200,Vendite!F474&lt;1800),'Dati di Supporto'!$P$5,Vendite!F474&gt;=1800,'Dati di Supporto'!$P$6)</f>
        <v>Fascia 1 (inferiore a 400 €)</v>
      </c>
      <c r="L474" s="15" t="str">
        <f>VLOOKUP(G474,'Dati di Supporto'!$O$10:$P$14,2,0)</f>
        <v>Assegno Bancario</v>
      </c>
    </row>
    <row r="475" spans="1:12" x14ac:dyDescent="0.25">
      <c r="A475" s="11">
        <v>474</v>
      </c>
      <c r="B475" s="6">
        <v>41697</v>
      </c>
      <c r="C475" s="1" t="s">
        <v>1</v>
      </c>
      <c r="D475" s="2" t="s">
        <v>130</v>
      </c>
      <c r="E475" s="2" t="s">
        <v>11</v>
      </c>
      <c r="F475" s="3">
        <v>214</v>
      </c>
      <c r="G475" s="15">
        <v>2</v>
      </c>
      <c r="H475" s="3" t="str">
        <f>VLOOKUP(D475,'Dati di Supporto'!$B$2:$D$104,3,0)</f>
        <v>VB</v>
      </c>
      <c r="I475" s="15" t="str">
        <f>_xlfn.XLOOKUP(H475,'Dati di Supporto'!$D$2:$D$104,'Dati di Supporto'!$C$2:$C$104)</f>
        <v>Piemonte</v>
      </c>
      <c r="J475" s="15" t="str">
        <f>VLOOKUP(I475,'Dati di Supporto'!$G$2:$H$21,2,0)</f>
        <v>NORD</v>
      </c>
      <c r="K475" s="15" t="str" cm="1">
        <f t="array" ref="K475">_xlfn.IFS(F475&lt;400,'Dati di Supporto'!$P$2,AND(F475&gt;=400,F475&lt;800),'Dati di Supporto'!$P$3,AND(Vendite!F475&gt;=800,Vendite!F475&lt;1200),'Dati di Supporto'!$P$4,IF(Vendite!F475&gt;=1200,Vendite!F475&lt;1800),'Dati di Supporto'!$P$5,Vendite!F475&gt;=1800,'Dati di Supporto'!$P$6)</f>
        <v>Fascia 1 (inferiore a 400 €)</v>
      </c>
      <c r="L475" s="15" t="str">
        <f>VLOOKUP(G475,'Dati di Supporto'!$O$10:$P$14,2,0)</f>
        <v>Bonifico Bancario</v>
      </c>
    </row>
    <row r="476" spans="1:12" x14ac:dyDescent="0.25">
      <c r="A476" s="11">
        <v>475</v>
      </c>
      <c r="B476" s="6">
        <v>41802</v>
      </c>
      <c r="C476" s="1" t="s">
        <v>247</v>
      </c>
      <c r="D476" s="2" t="s">
        <v>124</v>
      </c>
      <c r="E476" s="2" t="s">
        <v>10</v>
      </c>
      <c r="F476" s="3">
        <v>1956</v>
      </c>
      <c r="G476" s="15">
        <v>1</v>
      </c>
      <c r="H476" s="3" t="str">
        <f>VLOOKUP(D476,'Dati di Supporto'!$B$2:$D$104,3,0)</f>
        <v>TN</v>
      </c>
      <c r="I476" s="15" t="str">
        <f>_xlfn.XLOOKUP(H476,'Dati di Supporto'!$D$2:$D$104,'Dati di Supporto'!$C$2:$C$104)</f>
        <v>Trentino-Alto Adige</v>
      </c>
      <c r="J476" s="15" t="str">
        <f>VLOOKUP(I476,'Dati di Supporto'!$G$2:$H$21,2,0)</f>
        <v>NORD</v>
      </c>
      <c r="K476" s="15" t="str" cm="1">
        <f t="array" ref="K476">_xlfn.IFS(F476&lt;400,'Dati di Supporto'!$P$2,AND(F476&gt;=400,F476&lt;800),'Dati di Supporto'!$P$3,AND(Vendite!F476&gt;=800,Vendite!F476&lt;1200),'Dati di Supporto'!$P$4,IF(Vendite!F476&gt;=1200,Vendite!F476&lt;1800),'Dati di Supporto'!$P$5,Vendite!F476&gt;=1800,'Dati di Supporto'!$P$6)</f>
        <v>Fascia 5 (da 1500 € e oltre)</v>
      </c>
      <c r="L476" s="15" t="str">
        <f>VLOOKUP(G476,'Dati di Supporto'!$O$10:$P$14,2,0)</f>
        <v>Contanti</v>
      </c>
    </row>
    <row r="477" spans="1:12" x14ac:dyDescent="0.25">
      <c r="A477" s="11">
        <v>476</v>
      </c>
      <c r="B477" s="6">
        <v>41659</v>
      </c>
      <c r="C477" s="1" t="s">
        <v>1</v>
      </c>
      <c r="D477" s="2" t="s">
        <v>122</v>
      </c>
      <c r="E477" s="2" t="s">
        <v>251</v>
      </c>
      <c r="F477" s="3">
        <v>1938</v>
      </c>
      <c r="G477" s="15">
        <v>3</v>
      </c>
      <c r="H477" s="3" t="str">
        <f>VLOOKUP(D477,'Dati di Supporto'!$B$2:$D$104,3,0)</f>
        <v>TO</v>
      </c>
      <c r="I477" s="15" t="str">
        <f>_xlfn.XLOOKUP(H477,'Dati di Supporto'!$D$2:$D$104,'Dati di Supporto'!$C$2:$C$104)</f>
        <v>Piemonte</v>
      </c>
      <c r="J477" s="15" t="str">
        <f>VLOOKUP(I477,'Dati di Supporto'!$G$2:$H$21,2,0)</f>
        <v>NORD</v>
      </c>
      <c r="K477" s="15" t="str" cm="1">
        <f t="array" ref="K477">_xlfn.IFS(F477&lt;400,'Dati di Supporto'!$P$2,AND(F477&gt;=400,F477&lt;800),'Dati di Supporto'!$P$3,AND(Vendite!F477&gt;=800,Vendite!F477&lt;1200),'Dati di Supporto'!$P$4,IF(Vendite!F477&gt;=1200,Vendite!F477&lt;1800),'Dati di Supporto'!$P$5,Vendite!F477&gt;=1800,'Dati di Supporto'!$P$6)</f>
        <v>Fascia 5 (da 1500 € e oltre)</v>
      </c>
      <c r="L477" s="15" t="str">
        <f>VLOOKUP(G477,'Dati di Supporto'!$O$10:$P$14,2,0)</f>
        <v>Carta di credito</v>
      </c>
    </row>
    <row r="478" spans="1:12" x14ac:dyDescent="0.25">
      <c r="A478" s="11">
        <v>477</v>
      </c>
      <c r="B478" s="6">
        <v>41763</v>
      </c>
      <c r="C478" s="1" t="s">
        <v>247</v>
      </c>
      <c r="D478" s="2" t="s">
        <v>121</v>
      </c>
      <c r="E478" s="2" t="s">
        <v>250</v>
      </c>
      <c r="F478" s="3">
        <v>336</v>
      </c>
      <c r="G478" s="15">
        <v>5</v>
      </c>
      <c r="H478" s="3" t="str">
        <f>VLOOKUP(D478,'Dati di Supporto'!$B$2:$D$104,3,0)</f>
        <v>TR</v>
      </c>
      <c r="I478" s="15" t="str">
        <f>_xlfn.XLOOKUP(H478,'Dati di Supporto'!$D$2:$D$104,'Dati di Supporto'!$C$2:$C$104)</f>
        <v>Umbria</v>
      </c>
      <c r="J478" s="15" t="str">
        <f>VLOOKUP(I478,'Dati di Supporto'!$G$2:$H$21,2,0)</f>
        <v>CENTRO</v>
      </c>
      <c r="K478" s="15" t="str" cm="1">
        <f t="array" ref="K478">_xlfn.IFS(F478&lt;400,'Dati di Supporto'!$P$2,AND(F478&gt;=400,F478&lt;800),'Dati di Supporto'!$P$3,AND(Vendite!F478&gt;=800,Vendite!F478&lt;1200),'Dati di Supporto'!$P$4,IF(Vendite!F478&gt;=1200,Vendite!F478&lt;1800),'Dati di Supporto'!$P$5,Vendite!F478&gt;=1800,'Dati di Supporto'!$P$6)</f>
        <v>Fascia 1 (inferiore a 400 €)</v>
      </c>
      <c r="L478" s="15" t="str">
        <f>VLOOKUP(G478,'Dati di Supporto'!$O$10:$P$14,2,0)</f>
        <v>Assegno Bancario</v>
      </c>
    </row>
    <row r="479" spans="1:12" x14ac:dyDescent="0.25">
      <c r="A479" s="11">
        <v>478</v>
      </c>
      <c r="B479" s="6">
        <v>41640</v>
      </c>
      <c r="C479" s="1" t="s">
        <v>8</v>
      </c>
      <c r="D479" s="2" t="s">
        <v>120</v>
      </c>
      <c r="E479" s="2" t="s">
        <v>250</v>
      </c>
      <c r="F479" s="3">
        <v>1467</v>
      </c>
      <c r="G479" s="15">
        <v>1</v>
      </c>
      <c r="H479" s="3" t="str">
        <f>VLOOKUP(D479,'Dati di Supporto'!$B$2:$D$104,3,0)</f>
        <v>TE</v>
      </c>
      <c r="I479" s="15" t="str">
        <f>_xlfn.XLOOKUP(H479,'Dati di Supporto'!$D$2:$D$104,'Dati di Supporto'!$C$2:$C$104)</f>
        <v>Abruzzo</v>
      </c>
      <c r="J479" s="15" t="str">
        <f>VLOOKUP(I479,'Dati di Supporto'!$G$2:$H$21,2,0)</f>
        <v>CENTRO</v>
      </c>
      <c r="K479" s="15" t="str" cm="1">
        <f t="array" ref="K479">_xlfn.IFS(F479&lt;400,'Dati di Supporto'!$P$2,AND(F479&gt;=400,F479&lt;800),'Dati di Supporto'!$P$3,AND(Vendite!F479&gt;=800,Vendite!F479&lt;1200),'Dati di Supporto'!$P$4,IF(Vendite!F479&gt;=1200,Vendite!F479&lt;1800),'Dati di Supporto'!$P$5,Vendite!F479&gt;=1800,'Dati di Supporto'!$P$6)</f>
        <v>Fascia 4 (da 1200 €  a meno di 1500 €)</v>
      </c>
      <c r="L479" s="15" t="str">
        <f>VLOOKUP(G479,'Dati di Supporto'!$O$10:$P$14,2,0)</f>
        <v>Contanti</v>
      </c>
    </row>
    <row r="480" spans="1:12" x14ac:dyDescent="0.25">
      <c r="A480" s="11">
        <v>479</v>
      </c>
      <c r="B480" s="6">
        <v>41794</v>
      </c>
      <c r="C480" s="1" t="s">
        <v>248</v>
      </c>
      <c r="D480" s="2" t="s">
        <v>105</v>
      </c>
      <c r="E480" s="2" t="s">
        <v>11</v>
      </c>
      <c r="F480" s="3">
        <v>308</v>
      </c>
      <c r="G480" s="15">
        <v>5</v>
      </c>
      <c r="H480" s="3" t="str">
        <f>VLOOKUP(D480,'Dati di Supporto'!$B$2:$D$104,3,0)</f>
        <v>PZ</v>
      </c>
      <c r="I480" s="15" t="str">
        <f>_xlfn.XLOOKUP(H480,'Dati di Supporto'!$D$2:$D$104,'Dati di Supporto'!$C$2:$C$104)</f>
        <v>Basilicata</v>
      </c>
      <c r="J480" s="15" t="str">
        <f>VLOOKUP(I480,'Dati di Supporto'!$G$2:$H$21,2,0)</f>
        <v>SUD</v>
      </c>
      <c r="K480" s="15" t="str" cm="1">
        <f t="array" ref="K480">_xlfn.IFS(F480&lt;400,'Dati di Supporto'!$P$2,AND(F480&gt;=400,F480&lt;800),'Dati di Supporto'!$P$3,AND(Vendite!F480&gt;=800,Vendite!F480&lt;1200),'Dati di Supporto'!$P$4,IF(Vendite!F480&gt;=1200,Vendite!F480&lt;1800),'Dati di Supporto'!$P$5,Vendite!F480&gt;=1800,'Dati di Supporto'!$P$6)</f>
        <v>Fascia 1 (inferiore a 400 €)</v>
      </c>
      <c r="L480" s="15" t="str">
        <f>VLOOKUP(G480,'Dati di Supporto'!$O$10:$P$14,2,0)</f>
        <v>Assegno Bancario</v>
      </c>
    </row>
    <row r="481" spans="1:12" x14ac:dyDescent="0.25">
      <c r="A481" s="11">
        <v>480</v>
      </c>
      <c r="B481" s="6">
        <v>41786</v>
      </c>
      <c r="C481" s="1" t="s">
        <v>247</v>
      </c>
      <c r="D481" s="2" t="s">
        <v>126</v>
      </c>
      <c r="E481" s="2" t="s">
        <v>252</v>
      </c>
      <c r="F481" s="3">
        <v>1581</v>
      </c>
      <c r="G481" s="15">
        <v>3</v>
      </c>
      <c r="H481" s="3" t="str">
        <f>VLOOKUP(D481,'Dati di Supporto'!$B$2:$D$104,3,0)</f>
        <v>TS</v>
      </c>
      <c r="I481" s="15" t="str">
        <f>_xlfn.XLOOKUP(H481,'Dati di Supporto'!$D$2:$D$104,'Dati di Supporto'!$C$2:$C$104)</f>
        <v>Friuli-Venezia Giulia</v>
      </c>
      <c r="J481" s="15" t="str">
        <f>VLOOKUP(I481,'Dati di Supporto'!$G$2:$H$21,2,0)</f>
        <v>NORD</v>
      </c>
      <c r="K481" s="15" t="str" cm="1">
        <f t="array" ref="K481">_xlfn.IFS(F481&lt;400,'Dati di Supporto'!$P$2,AND(F481&gt;=400,F481&lt;800),'Dati di Supporto'!$P$3,AND(Vendite!F481&gt;=800,Vendite!F481&lt;1200),'Dati di Supporto'!$P$4,IF(Vendite!F481&gt;=1200,Vendite!F481&lt;1800),'Dati di Supporto'!$P$5,Vendite!F481&gt;=1800,'Dati di Supporto'!$P$6)</f>
        <v>Fascia 4 (da 1200 €  a meno di 1500 €)</v>
      </c>
      <c r="L481" s="15" t="str">
        <f>VLOOKUP(G481,'Dati di Supporto'!$O$10:$P$14,2,0)</f>
        <v>Carta di credito</v>
      </c>
    </row>
    <row r="482" spans="1:12" x14ac:dyDescent="0.25">
      <c r="A482" s="11">
        <v>481</v>
      </c>
      <c r="B482" s="6">
        <v>41713</v>
      </c>
      <c r="C482" s="1" t="s">
        <v>3</v>
      </c>
      <c r="D482" s="2" t="s">
        <v>134</v>
      </c>
      <c r="E482" s="2" t="s">
        <v>250</v>
      </c>
      <c r="F482" s="3">
        <v>539</v>
      </c>
      <c r="G482" s="15">
        <v>5</v>
      </c>
      <c r="H482" s="3" t="str">
        <f>VLOOKUP(D482,'Dati di Supporto'!$B$2:$D$104,3,0)</f>
        <v>VI</v>
      </c>
      <c r="I482" s="15" t="str">
        <f>_xlfn.XLOOKUP(H482,'Dati di Supporto'!$D$2:$D$104,'Dati di Supporto'!$C$2:$C$104)</f>
        <v>Veneto</v>
      </c>
      <c r="J482" s="15" t="str">
        <f>VLOOKUP(I482,'Dati di Supporto'!$G$2:$H$21,2,0)</f>
        <v>NORD</v>
      </c>
      <c r="K482" s="15" t="str" cm="1">
        <f t="array" ref="K482">_xlfn.IFS(F482&lt;400,'Dati di Supporto'!$P$2,AND(F482&gt;=400,F482&lt;800),'Dati di Supporto'!$P$3,AND(Vendite!F482&gt;=800,Vendite!F482&lt;1200),'Dati di Supporto'!$P$4,IF(Vendite!F482&gt;=1200,Vendite!F482&lt;1800),'Dati di Supporto'!$P$5,Vendite!F482&gt;=1800,'Dati di Supporto'!$P$6)</f>
        <v>Fascia 2 (da 400 €  a meno di 800 €)</v>
      </c>
      <c r="L482" s="15" t="str">
        <f>VLOOKUP(G482,'Dati di Supporto'!$O$10:$P$14,2,0)</f>
        <v>Assegno Bancario</v>
      </c>
    </row>
    <row r="483" spans="1:12" x14ac:dyDescent="0.25">
      <c r="A483" s="11">
        <v>482</v>
      </c>
      <c r="B483" s="6">
        <v>41757</v>
      </c>
      <c r="C483" s="1" t="s">
        <v>1</v>
      </c>
      <c r="D483" s="2" t="s">
        <v>121</v>
      </c>
      <c r="E483" s="2" t="s">
        <v>250</v>
      </c>
      <c r="F483" s="3">
        <v>1847</v>
      </c>
      <c r="G483" s="15">
        <v>1</v>
      </c>
      <c r="H483" s="3" t="str">
        <f>VLOOKUP(D483,'Dati di Supporto'!$B$2:$D$104,3,0)</f>
        <v>TR</v>
      </c>
      <c r="I483" s="15" t="str">
        <f>_xlfn.XLOOKUP(H483,'Dati di Supporto'!$D$2:$D$104,'Dati di Supporto'!$C$2:$C$104)</f>
        <v>Umbria</v>
      </c>
      <c r="J483" s="15" t="str">
        <f>VLOOKUP(I483,'Dati di Supporto'!$G$2:$H$21,2,0)</f>
        <v>CENTRO</v>
      </c>
      <c r="K483" s="15" t="str" cm="1">
        <f t="array" ref="K483">_xlfn.IFS(F483&lt;400,'Dati di Supporto'!$P$2,AND(F483&gt;=400,F483&lt;800),'Dati di Supporto'!$P$3,AND(Vendite!F483&gt;=800,Vendite!F483&lt;1200),'Dati di Supporto'!$P$4,IF(Vendite!F483&gt;=1200,Vendite!F483&lt;1800),'Dati di Supporto'!$P$5,Vendite!F483&gt;=1800,'Dati di Supporto'!$P$6)</f>
        <v>Fascia 5 (da 1500 € e oltre)</v>
      </c>
      <c r="L483" s="15" t="str">
        <f>VLOOKUP(G483,'Dati di Supporto'!$O$10:$P$14,2,0)</f>
        <v>Contanti</v>
      </c>
    </row>
    <row r="484" spans="1:12" x14ac:dyDescent="0.25">
      <c r="A484" s="11">
        <v>483</v>
      </c>
      <c r="B484" s="6">
        <v>41644</v>
      </c>
      <c r="C484" s="1" t="s">
        <v>248</v>
      </c>
      <c r="D484" s="2" t="s">
        <v>108</v>
      </c>
      <c r="E484" s="2" t="s">
        <v>251</v>
      </c>
      <c r="F484" s="3">
        <v>495</v>
      </c>
      <c r="G484" s="15">
        <v>3</v>
      </c>
      <c r="H484" s="3" t="str">
        <f>VLOOKUP(D484,'Dati di Supporto'!$B$2:$D$104,3,0)</f>
        <v>RA</v>
      </c>
      <c r="I484" s="15" t="str">
        <f>_xlfn.XLOOKUP(H484,'Dati di Supporto'!$D$2:$D$104,'Dati di Supporto'!$C$2:$C$104)</f>
        <v>Emilia-Romagna</v>
      </c>
      <c r="J484" s="15" t="str">
        <f>VLOOKUP(I484,'Dati di Supporto'!$G$2:$H$21,2,0)</f>
        <v>NORD</v>
      </c>
      <c r="K484" s="15" t="str" cm="1">
        <f t="array" ref="K484">_xlfn.IFS(F484&lt;400,'Dati di Supporto'!$P$2,AND(F484&gt;=400,F484&lt;800),'Dati di Supporto'!$P$3,AND(Vendite!F484&gt;=800,Vendite!F484&lt;1200),'Dati di Supporto'!$P$4,IF(Vendite!F484&gt;=1200,Vendite!F484&lt;1800),'Dati di Supporto'!$P$5,Vendite!F484&gt;=1800,'Dati di Supporto'!$P$6)</f>
        <v>Fascia 2 (da 400 €  a meno di 800 €)</v>
      </c>
      <c r="L484" s="15" t="str">
        <f>VLOOKUP(G484,'Dati di Supporto'!$O$10:$P$14,2,0)</f>
        <v>Carta di credito</v>
      </c>
    </row>
    <row r="485" spans="1:12" x14ac:dyDescent="0.25">
      <c r="A485" s="11">
        <v>484</v>
      </c>
      <c r="B485" s="6">
        <v>41650</v>
      </c>
      <c r="C485" s="1" t="s">
        <v>248</v>
      </c>
      <c r="D485" s="2" t="s">
        <v>116</v>
      </c>
      <c r="E485" s="2" t="s">
        <v>11</v>
      </c>
      <c r="F485" s="3">
        <v>369</v>
      </c>
      <c r="G485" s="15">
        <v>5</v>
      </c>
      <c r="H485" s="3" t="str">
        <f>VLOOKUP(D485,'Dati di Supporto'!$B$2:$D$104,3,0)</f>
        <v>SI</v>
      </c>
      <c r="I485" s="15" t="str">
        <f>_xlfn.XLOOKUP(H485,'Dati di Supporto'!$D$2:$D$104,'Dati di Supporto'!$C$2:$C$104)</f>
        <v>Toscana</v>
      </c>
      <c r="J485" s="15" t="str">
        <f>VLOOKUP(I485,'Dati di Supporto'!$G$2:$H$21,2,0)</f>
        <v>CENTRO</v>
      </c>
      <c r="K485" s="15" t="str" cm="1">
        <f t="array" ref="K485">_xlfn.IFS(F485&lt;400,'Dati di Supporto'!$P$2,AND(F485&gt;=400,F485&lt;800),'Dati di Supporto'!$P$3,AND(Vendite!F485&gt;=800,Vendite!F485&lt;1200),'Dati di Supporto'!$P$4,IF(Vendite!F485&gt;=1200,Vendite!F485&lt;1800),'Dati di Supporto'!$P$5,Vendite!F485&gt;=1800,'Dati di Supporto'!$P$6)</f>
        <v>Fascia 1 (inferiore a 400 €)</v>
      </c>
      <c r="L485" s="15" t="str">
        <f>VLOOKUP(G485,'Dati di Supporto'!$O$10:$P$14,2,0)</f>
        <v>Assegno Bancario</v>
      </c>
    </row>
    <row r="486" spans="1:12" x14ac:dyDescent="0.25">
      <c r="A486" s="11">
        <v>485</v>
      </c>
      <c r="B486" s="6">
        <v>41783</v>
      </c>
      <c r="C486" s="1" t="s">
        <v>2</v>
      </c>
      <c r="D486" s="2" t="s">
        <v>132</v>
      </c>
      <c r="E486" s="2" t="s">
        <v>10</v>
      </c>
      <c r="F486" s="3">
        <v>1963</v>
      </c>
      <c r="G486" s="15">
        <v>3</v>
      </c>
      <c r="H486" s="3" t="str">
        <f>VLOOKUP(D486,'Dati di Supporto'!$B$2:$D$104,3,0)</f>
        <v>VR</v>
      </c>
      <c r="I486" s="15" t="str">
        <f>_xlfn.XLOOKUP(H486,'Dati di Supporto'!$D$2:$D$104,'Dati di Supporto'!$C$2:$C$104)</f>
        <v>Veneto</v>
      </c>
      <c r="J486" s="15" t="str">
        <f>VLOOKUP(I486,'Dati di Supporto'!$G$2:$H$21,2,0)</f>
        <v>NORD</v>
      </c>
      <c r="K486" s="15" t="str" cm="1">
        <f t="array" ref="K486">_xlfn.IFS(F486&lt;400,'Dati di Supporto'!$P$2,AND(F486&gt;=400,F486&lt;800),'Dati di Supporto'!$P$3,AND(Vendite!F486&gt;=800,Vendite!F486&lt;1200),'Dati di Supporto'!$P$4,IF(Vendite!F486&gt;=1200,Vendite!F486&lt;1800),'Dati di Supporto'!$P$5,Vendite!F486&gt;=1800,'Dati di Supporto'!$P$6)</f>
        <v>Fascia 5 (da 1500 € e oltre)</v>
      </c>
      <c r="L486" s="15" t="str">
        <f>VLOOKUP(G486,'Dati di Supporto'!$O$10:$P$14,2,0)</f>
        <v>Carta di credito</v>
      </c>
    </row>
    <row r="487" spans="1:12" x14ac:dyDescent="0.25">
      <c r="A487" s="11">
        <v>486</v>
      </c>
      <c r="B487" s="6">
        <v>41787</v>
      </c>
      <c r="C487" s="1" t="s">
        <v>1</v>
      </c>
      <c r="D487" s="2" t="s">
        <v>113</v>
      </c>
      <c r="E487" s="2" t="s">
        <v>251</v>
      </c>
      <c r="F487" s="3">
        <v>1334</v>
      </c>
      <c r="G487" s="15">
        <v>3</v>
      </c>
      <c r="H487" s="3" t="str">
        <f>VLOOKUP(D487,'Dati di Supporto'!$B$2:$D$104,3,0)</f>
        <v>SA</v>
      </c>
      <c r="I487" s="15" t="str">
        <f>_xlfn.XLOOKUP(H487,'Dati di Supporto'!$D$2:$D$104,'Dati di Supporto'!$C$2:$C$104)</f>
        <v>Campania</v>
      </c>
      <c r="J487" s="15" t="str">
        <f>VLOOKUP(I487,'Dati di Supporto'!$G$2:$H$21,2,0)</f>
        <v>SUD</v>
      </c>
      <c r="K487" s="15" t="str" cm="1">
        <f t="array" ref="K487">_xlfn.IFS(F487&lt;400,'Dati di Supporto'!$P$2,AND(F487&gt;=400,F487&lt;800),'Dati di Supporto'!$P$3,AND(Vendite!F487&gt;=800,Vendite!F487&lt;1200),'Dati di Supporto'!$P$4,IF(Vendite!F487&gt;=1200,Vendite!F487&lt;1800),'Dati di Supporto'!$P$5,Vendite!F487&gt;=1800,'Dati di Supporto'!$P$6)</f>
        <v>Fascia 4 (da 1200 €  a meno di 1500 €)</v>
      </c>
      <c r="L487" s="15" t="str">
        <f>VLOOKUP(G487,'Dati di Supporto'!$O$10:$P$14,2,0)</f>
        <v>Carta di credito</v>
      </c>
    </row>
    <row r="488" spans="1:12" x14ac:dyDescent="0.25">
      <c r="A488" s="11">
        <v>487</v>
      </c>
      <c r="B488" s="6">
        <v>41700</v>
      </c>
      <c r="C488" s="1" t="s">
        <v>1</v>
      </c>
      <c r="D488" s="2" t="s">
        <v>126</v>
      </c>
      <c r="E488" s="2" t="s">
        <v>11</v>
      </c>
      <c r="F488" s="3">
        <v>886</v>
      </c>
      <c r="G488" s="15">
        <v>2</v>
      </c>
      <c r="H488" s="3" t="str">
        <f>VLOOKUP(D488,'Dati di Supporto'!$B$2:$D$104,3,0)</f>
        <v>TS</v>
      </c>
      <c r="I488" s="15" t="str">
        <f>_xlfn.XLOOKUP(H488,'Dati di Supporto'!$D$2:$D$104,'Dati di Supporto'!$C$2:$C$104)</f>
        <v>Friuli-Venezia Giulia</v>
      </c>
      <c r="J488" s="15" t="str">
        <f>VLOOKUP(I488,'Dati di Supporto'!$G$2:$H$21,2,0)</f>
        <v>NORD</v>
      </c>
      <c r="K488" s="15" t="str" cm="1">
        <f t="array" ref="K488">_xlfn.IFS(F488&lt;400,'Dati di Supporto'!$P$2,AND(F488&gt;=400,F488&lt;800),'Dati di Supporto'!$P$3,AND(Vendite!F488&gt;=800,Vendite!F488&lt;1200),'Dati di Supporto'!$P$4,IF(Vendite!F488&gt;=1200,Vendite!F488&lt;1800),'Dati di Supporto'!$P$5,Vendite!F488&gt;=1800,'Dati di Supporto'!$P$6)</f>
        <v>Fascia 3 (da 800 €  a meno di 1200 €)</v>
      </c>
      <c r="L488" s="15" t="str">
        <f>VLOOKUP(G488,'Dati di Supporto'!$O$10:$P$14,2,0)</f>
        <v>Bonifico Bancario</v>
      </c>
    </row>
    <row r="489" spans="1:12" x14ac:dyDescent="0.25">
      <c r="A489" s="11">
        <v>488</v>
      </c>
      <c r="B489" s="6">
        <v>41690</v>
      </c>
      <c r="C489" s="1" t="s">
        <v>3</v>
      </c>
      <c r="D489" s="2" t="s">
        <v>124</v>
      </c>
      <c r="E489" s="2" t="s">
        <v>252</v>
      </c>
      <c r="F489" s="3">
        <v>689</v>
      </c>
      <c r="G489" s="15">
        <v>3</v>
      </c>
      <c r="H489" s="3" t="str">
        <f>VLOOKUP(D489,'Dati di Supporto'!$B$2:$D$104,3,0)</f>
        <v>TN</v>
      </c>
      <c r="I489" s="15" t="str">
        <f>_xlfn.XLOOKUP(H489,'Dati di Supporto'!$D$2:$D$104,'Dati di Supporto'!$C$2:$C$104)</f>
        <v>Trentino-Alto Adige</v>
      </c>
      <c r="J489" s="15" t="str">
        <f>VLOOKUP(I489,'Dati di Supporto'!$G$2:$H$21,2,0)</f>
        <v>NORD</v>
      </c>
      <c r="K489" s="15" t="str" cm="1">
        <f t="array" ref="K489">_xlfn.IFS(F489&lt;400,'Dati di Supporto'!$P$2,AND(F489&gt;=400,F489&lt;800),'Dati di Supporto'!$P$3,AND(Vendite!F489&gt;=800,Vendite!F489&lt;1200),'Dati di Supporto'!$P$4,IF(Vendite!F489&gt;=1200,Vendite!F489&lt;1800),'Dati di Supporto'!$P$5,Vendite!F489&gt;=1800,'Dati di Supporto'!$P$6)</f>
        <v>Fascia 2 (da 400 €  a meno di 800 €)</v>
      </c>
      <c r="L489" s="15" t="str">
        <f>VLOOKUP(G489,'Dati di Supporto'!$O$10:$P$14,2,0)</f>
        <v>Carta di credito</v>
      </c>
    </row>
    <row r="490" spans="1:12" x14ac:dyDescent="0.25">
      <c r="A490" s="11">
        <v>489</v>
      </c>
      <c r="B490" s="6">
        <v>41760</v>
      </c>
      <c r="C490" s="1" t="s">
        <v>3</v>
      </c>
      <c r="D490" s="2" t="s">
        <v>125</v>
      </c>
      <c r="E490" s="2" t="s">
        <v>251</v>
      </c>
      <c r="F490" s="3">
        <v>1880</v>
      </c>
      <c r="G490" s="15">
        <v>1</v>
      </c>
      <c r="H490" s="3" t="str">
        <f>VLOOKUP(D490,'Dati di Supporto'!$B$2:$D$104,3,0)</f>
        <v>TV</v>
      </c>
      <c r="I490" s="15" t="str">
        <f>_xlfn.XLOOKUP(H490,'Dati di Supporto'!$D$2:$D$104,'Dati di Supporto'!$C$2:$C$104)</f>
        <v>Veneto</v>
      </c>
      <c r="J490" s="15" t="str">
        <f>VLOOKUP(I490,'Dati di Supporto'!$G$2:$H$21,2,0)</f>
        <v>NORD</v>
      </c>
      <c r="K490" s="15" t="str" cm="1">
        <f t="array" ref="K490">_xlfn.IFS(F490&lt;400,'Dati di Supporto'!$P$2,AND(F490&gt;=400,F490&lt;800),'Dati di Supporto'!$P$3,AND(Vendite!F490&gt;=800,Vendite!F490&lt;1200),'Dati di Supporto'!$P$4,IF(Vendite!F490&gt;=1200,Vendite!F490&lt;1800),'Dati di Supporto'!$P$5,Vendite!F490&gt;=1800,'Dati di Supporto'!$P$6)</f>
        <v>Fascia 5 (da 1500 € e oltre)</v>
      </c>
      <c r="L490" s="15" t="str">
        <f>VLOOKUP(G490,'Dati di Supporto'!$O$10:$P$14,2,0)</f>
        <v>Contanti</v>
      </c>
    </row>
    <row r="491" spans="1:12" x14ac:dyDescent="0.25">
      <c r="A491" s="11">
        <v>490</v>
      </c>
      <c r="B491" s="6">
        <v>41667</v>
      </c>
      <c r="C491" s="1" t="s">
        <v>3</v>
      </c>
      <c r="D491" s="2" t="s">
        <v>106</v>
      </c>
      <c r="E491" s="2" t="s">
        <v>251</v>
      </c>
      <c r="F491" s="3">
        <v>1357</v>
      </c>
      <c r="G491" s="15">
        <v>4</v>
      </c>
      <c r="H491" s="3" t="str">
        <f>VLOOKUP(D491,'Dati di Supporto'!$B$2:$D$104,3,0)</f>
        <v>PO</v>
      </c>
      <c r="I491" s="15" t="str">
        <f>_xlfn.XLOOKUP(H491,'Dati di Supporto'!$D$2:$D$104,'Dati di Supporto'!$C$2:$C$104)</f>
        <v>Toscana</v>
      </c>
      <c r="J491" s="15" t="str">
        <f>VLOOKUP(I491,'Dati di Supporto'!$G$2:$H$21,2,0)</f>
        <v>CENTRO</v>
      </c>
      <c r="K491" s="15" t="str" cm="1">
        <f t="array" ref="K491">_xlfn.IFS(F491&lt;400,'Dati di Supporto'!$P$2,AND(F491&gt;=400,F491&lt;800),'Dati di Supporto'!$P$3,AND(Vendite!F491&gt;=800,Vendite!F491&lt;1200),'Dati di Supporto'!$P$4,IF(Vendite!F491&gt;=1200,Vendite!F491&lt;1800),'Dati di Supporto'!$P$5,Vendite!F491&gt;=1800,'Dati di Supporto'!$P$6)</f>
        <v>Fascia 4 (da 1200 €  a meno di 1500 €)</v>
      </c>
      <c r="L491" s="15" t="str">
        <f>VLOOKUP(G491,'Dati di Supporto'!$O$10:$P$14,2,0)</f>
        <v>Bollettino postale</v>
      </c>
    </row>
    <row r="492" spans="1:12" x14ac:dyDescent="0.25">
      <c r="A492" s="11">
        <v>491</v>
      </c>
      <c r="B492" s="6">
        <v>41687</v>
      </c>
      <c r="C492" s="1" t="s">
        <v>247</v>
      </c>
      <c r="D492" s="2" t="s">
        <v>109</v>
      </c>
      <c r="E492" s="2" t="s">
        <v>252</v>
      </c>
      <c r="F492" s="3">
        <v>1007</v>
      </c>
      <c r="G492" s="15">
        <v>5</v>
      </c>
      <c r="H492" s="3" t="str">
        <f>VLOOKUP(D492,'Dati di Supporto'!$B$2:$D$104,3,0)</f>
        <v>RI</v>
      </c>
      <c r="I492" s="15" t="str">
        <f>_xlfn.XLOOKUP(H492,'Dati di Supporto'!$D$2:$D$104,'Dati di Supporto'!$C$2:$C$104)</f>
        <v>Lazio</v>
      </c>
      <c r="J492" s="15" t="str">
        <f>VLOOKUP(I492,'Dati di Supporto'!$G$2:$H$21,2,0)</f>
        <v>CENTRO</v>
      </c>
      <c r="K492" s="15" t="str" cm="1">
        <f t="array" ref="K492">_xlfn.IFS(F492&lt;400,'Dati di Supporto'!$P$2,AND(F492&gt;=400,F492&lt;800),'Dati di Supporto'!$P$3,AND(Vendite!F492&gt;=800,Vendite!F492&lt;1200),'Dati di Supporto'!$P$4,IF(Vendite!F492&gt;=1200,Vendite!F492&lt;1800),'Dati di Supporto'!$P$5,Vendite!F492&gt;=1800,'Dati di Supporto'!$P$6)</f>
        <v>Fascia 3 (da 800 €  a meno di 1200 €)</v>
      </c>
      <c r="L492" s="15" t="str">
        <f>VLOOKUP(G492,'Dati di Supporto'!$O$10:$P$14,2,0)</f>
        <v>Assegno Bancario</v>
      </c>
    </row>
    <row r="493" spans="1:12" x14ac:dyDescent="0.25">
      <c r="A493" s="11">
        <v>492</v>
      </c>
      <c r="B493" s="6">
        <v>41684</v>
      </c>
      <c r="C493" s="1" t="s">
        <v>247</v>
      </c>
      <c r="D493" s="2" t="s">
        <v>117</v>
      </c>
      <c r="E493" s="2" t="s">
        <v>251</v>
      </c>
      <c r="F493" s="3">
        <v>1126</v>
      </c>
      <c r="G493" s="15">
        <v>3</v>
      </c>
      <c r="H493" s="3" t="str">
        <f>VLOOKUP(D493,'Dati di Supporto'!$B$2:$D$104,3,0)</f>
        <v>SR</v>
      </c>
      <c r="I493" s="15" t="str">
        <f>_xlfn.XLOOKUP(H493,'Dati di Supporto'!$D$2:$D$104,'Dati di Supporto'!$C$2:$C$104)</f>
        <v>Sicilia</v>
      </c>
      <c r="J493" s="15" t="str">
        <f>VLOOKUP(I493,'Dati di Supporto'!$G$2:$H$21,2,0)</f>
        <v>ISOLE</v>
      </c>
      <c r="K493" s="15" t="str" cm="1">
        <f t="array" ref="K493">_xlfn.IFS(F493&lt;400,'Dati di Supporto'!$P$2,AND(F493&gt;=400,F493&lt;800),'Dati di Supporto'!$P$3,AND(Vendite!F493&gt;=800,Vendite!F493&lt;1200),'Dati di Supporto'!$P$4,IF(Vendite!F493&gt;=1200,Vendite!F493&lt;1800),'Dati di Supporto'!$P$5,Vendite!F493&gt;=1800,'Dati di Supporto'!$P$6)</f>
        <v>Fascia 3 (da 800 €  a meno di 1200 €)</v>
      </c>
      <c r="L493" s="15" t="str">
        <f>VLOOKUP(G493,'Dati di Supporto'!$O$10:$P$14,2,0)</f>
        <v>Carta di credito</v>
      </c>
    </row>
    <row r="494" spans="1:12" x14ac:dyDescent="0.25">
      <c r="A494" s="11">
        <v>493</v>
      </c>
      <c r="B494" s="6">
        <v>41687</v>
      </c>
      <c r="C494" s="1" t="s">
        <v>1</v>
      </c>
      <c r="D494" s="2" t="s">
        <v>112</v>
      </c>
      <c r="E494" s="2" t="s">
        <v>250</v>
      </c>
      <c r="F494" s="3">
        <v>1779</v>
      </c>
      <c r="G494" s="15">
        <v>1</v>
      </c>
      <c r="H494" s="3" t="str">
        <f>VLOOKUP(D494,'Dati di Supporto'!$B$2:$D$104,3,0)</f>
        <v>RO</v>
      </c>
      <c r="I494" s="15" t="str">
        <f>_xlfn.XLOOKUP(H494,'Dati di Supporto'!$D$2:$D$104,'Dati di Supporto'!$C$2:$C$104)</f>
        <v>Veneto</v>
      </c>
      <c r="J494" s="15" t="str">
        <f>VLOOKUP(I494,'Dati di Supporto'!$G$2:$H$21,2,0)</f>
        <v>NORD</v>
      </c>
      <c r="K494" s="15" t="str" cm="1">
        <f t="array" ref="K494">_xlfn.IFS(F494&lt;400,'Dati di Supporto'!$P$2,AND(F494&gt;=400,F494&lt;800),'Dati di Supporto'!$P$3,AND(Vendite!F494&gt;=800,Vendite!F494&lt;1200),'Dati di Supporto'!$P$4,IF(Vendite!F494&gt;=1200,Vendite!F494&lt;1800),'Dati di Supporto'!$P$5,Vendite!F494&gt;=1800,'Dati di Supporto'!$P$6)</f>
        <v>Fascia 4 (da 1200 €  a meno di 1500 €)</v>
      </c>
      <c r="L494" s="15" t="str">
        <f>VLOOKUP(G494,'Dati di Supporto'!$O$10:$P$14,2,0)</f>
        <v>Contanti</v>
      </c>
    </row>
    <row r="495" spans="1:12" x14ac:dyDescent="0.25">
      <c r="A495" s="11">
        <v>494</v>
      </c>
      <c r="B495" s="6">
        <v>41698</v>
      </c>
      <c r="C495" s="1" t="s">
        <v>1</v>
      </c>
      <c r="D495" s="2" t="s">
        <v>111</v>
      </c>
      <c r="E495" s="2" t="s">
        <v>250</v>
      </c>
      <c r="F495" s="3">
        <v>668</v>
      </c>
      <c r="G495" s="15">
        <v>1</v>
      </c>
      <c r="H495" s="3" t="str">
        <f>VLOOKUP(D495,'Dati di Supporto'!$B$2:$D$104,3,0)</f>
        <v>RM</v>
      </c>
      <c r="I495" s="15" t="str">
        <f>_xlfn.XLOOKUP(H495,'Dati di Supporto'!$D$2:$D$104,'Dati di Supporto'!$C$2:$C$104)</f>
        <v>Lazio</v>
      </c>
      <c r="J495" s="15" t="str">
        <f>VLOOKUP(I495,'Dati di Supporto'!$G$2:$H$21,2,0)</f>
        <v>CENTRO</v>
      </c>
      <c r="K495" s="15" t="str" cm="1">
        <f t="array" ref="K495">_xlfn.IFS(F495&lt;400,'Dati di Supporto'!$P$2,AND(F495&gt;=400,F495&lt;800),'Dati di Supporto'!$P$3,AND(Vendite!F495&gt;=800,Vendite!F495&lt;1200),'Dati di Supporto'!$P$4,IF(Vendite!F495&gt;=1200,Vendite!F495&lt;1800),'Dati di Supporto'!$P$5,Vendite!F495&gt;=1800,'Dati di Supporto'!$P$6)</f>
        <v>Fascia 2 (da 400 €  a meno di 800 €)</v>
      </c>
      <c r="L495" s="15" t="str">
        <f>VLOOKUP(G495,'Dati di Supporto'!$O$10:$P$14,2,0)</f>
        <v>Contanti</v>
      </c>
    </row>
    <row r="496" spans="1:12" x14ac:dyDescent="0.25">
      <c r="A496" s="11">
        <v>495</v>
      </c>
      <c r="B496" s="6">
        <v>41672</v>
      </c>
      <c r="C496" s="1" t="s">
        <v>247</v>
      </c>
      <c r="D496" s="2" t="s">
        <v>123</v>
      </c>
      <c r="E496" s="2" t="s">
        <v>10</v>
      </c>
      <c r="F496" s="3">
        <v>204</v>
      </c>
      <c r="G496" s="15">
        <v>1</v>
      </c>
      <c r="H496" s="3" t="str">
        <f>VLOOKUP(D496,'Dati di Supporto'!$B$2:$D$104,3,0)</f>
        <v>TP</v>
      </c>
      <c r="I496" s="15" t="str">
        <f>_xlfn.XLOOKUP(H496,'Dati di Supporto'!$D$2:$D$104,'Dati di Supporto'!$C$2:$C$104)</f>
        <v>Sicilia</v>
      </c>
      <c r="J496" s="15" t="str">
        <f>VLOOKUP(I496,'Dati di Supporto'!$G$2:$H$21,2,0)</f>
        <v>ISOLE</v>
      </c>
      <c r="K496" s="15" t="str" cm="1">
        <f t="array" ref="K496">_xlfn.IFS(F496&lt;400,'Dati di Supporto'!$P$2,AND(F496&gt;=400,F496&lt;800),'Dati di Supporto'!$P$3,AND(Vendite!F496&gt;=800,Vendite!F496&lt;1200),'Dati di Supporto'!$P$4,IF(Vendite!F496&gt;=1200,Vendite!F496&lt;1800),'Dati di Supporto'!$P$5,Vendite!F496&gt;=1800,'Dati di Supporto'!$P$6)</f>
        <v>Fascia 1 (inferiore a 400 €)</v>
      </c>
      <c r="L496" s="15" t="str">
        <f>VLOOKUP(G496,'Dati di Supporto'!$O$10:$P$14,2,0)</f>
        <v>Contanti</v>
      </c>
    </row>
    <row r="497" spans="1:12" x14ac:dyDescent="0.25">
      <c r="A497" s="11">
        <v>496</v>
      </c>
      <c r="B497" s="6">
        <v>41812</v>
      </c>
      <c r="C497" s="1" t="s">
        <v>248</v>
      </c>
      <c r="D497" s="2" t="s">
        <v>105</v>
      </c>
      <c r="E497" s="2" t="s">
        <v>251</v>
      </c>
      <c r="F497" s="3">
        <v>1517</v>
      </c>
      <c r="G497" s="15">
        <v>5</v>
      </c>
      <c r="H497" s="3" t="str">
        <f>VLOOKUP(D497,'Dati di Supporto'!$B$2:$D$104,3,0)</f>
        <v>PZ</v>
      </c>
      <c r="I497" s="15" t="str">
        <f>_xlfn.XLOOKUP(H497,'Dati di Supporto'!$D$2:$D$104,'Dati di Supporto'!$C$2:$C$104)</f>
        <v>Basilicata</v>
      </c>
      <c r="J497" s="15" t="str">
        <f>VLOOKUP(I497,'Dati di Supporto'!$G$2:$H$21,2,0)</f>
        <v>SUD</v>
      </c>
      <c r="K497" s="15" t="str" cm="1">
        <f t="array" ref="K497">_xlfn.IFS(F497&lt;400,'Dati di Supporto'!$P$2,AND(F497&gt;=400,F497&lt;800),'Dati di Supporto'!$P$3,AND(Vendite!F497&gt;=800,Vendite!F497&lt;1200),'Dati di Supporto'!$P$4,IF(Vendite!F497&gt;=1200,Vendite!F497&lt;1800),'Dati di Supporto'!$P$5,Vendite!F497&gt;=1800,'Dati di Supporto'!$P$6)</f>
        <v>Fascia 4 (da 1200 €  a meno di 1500 €)</v>
      </c>
      <c r="L497" s="15" t="str">
        <f>VLOOKUP(G497,'Dati di Supporto'!$O$10:$P$14,2,0)</f>
        <v>Assegno Bancario</v>
      </c>
    </row>
    <row r="498" spans="1:12" x14ac:dyDescent="0.25">
      <c r="A498" s="11">
        <v>497</v>
      </c>
      <c r="B498" s="6">
        <v>41741</v>
      </c>
      <c r="C498" s="1" t="s">
        <v>248</v>
      </c>
      <c r="D498" s="2" t="s">
        <v>115</v>
      </c>
      <c r="E498" s="2" t="s">
        <v>10</v>
      </c>
      <c r="F498" s="3">
        <v>840</v>
      </c>
      <c r="G498" s="15">
        <v>1</v>
      </c>
      <c r="H498" s="3" t="str">
        <f>VLOOKUP(D498,'Dati di Supporto'!$B$2:$D$104,3,0)</f>
        <v>SV</v>
      </c>
      <c r="I498" s="15" t="str">
        <f>_xlfn.XLOOKUP(H498,'Dati di Supporto'!$D$2:$D$104,'Dati di Supporto'!$C$2:$C$104)</f>
        <v>Liguria</v>
      </c>
      <c r="J498" s="15" t="str">
        <f>VLOOKUP(I498,'Dati di Supporto'!$G$2:$H$21,2,0)</f>
        <v>NORD</v>
      </c>
      <c r="K498" s="15" t="str" cm="1">
        <f t="array" ref="K498">_xlfn.IFS(F498&lt;400,'Dati di Supporto'!$P$2,AND(F498&gt;=400,F498&lt;800),'Dati di Supporto'!$P$3,AND(Vendite!F498&gt;=800,Vendite!F498&lt;1200),'Dati di Supporto'!$P$4,IF(Vendite!F498&gt;=1200,Vendite!F498&lt;1800),'Dati di Supporto'!$P$5,Vendite!F498&gt;=1800,'Dati di Supporto'!$P$6)</f>
        <v>Fascia 3 (da 800 €  a meno di 1200 €)</v>
      </c>
      <c r="L498" s="15" t="str">
        <f>VLOOKUP(G498,'Dati di Supporto'!$O$10:$P$14,2,0)</f>
        <v>Contanti</v>
      </c>
    </row>
    <row r="499" spans="1:12" x14ac:dyDescent="0.25">
      <c r="A499" s="11">
        <v>498</v>
      </c>
      <c r="B499" s="6">
        <v>41762</v>
      </c>
      <c r="C499" s="1" t="s">
        <v>3</v>
      </c>
      <c r="D499" s="2" t="s">
        <v>107</v>
      </c>
      <c r="E499" s="2" t="s">
        <v>10</v>
      </c>
      <c r="F499" s="3">
        <v>1724</v>
      </c>
      <c r="G499" s="15">
        <v>1</v>
      </c>
      <c r="H499" s="3" t="str">
        <f>VLOOKUP(D499,'Dati di Supporto'!$B$2:$D$104,3,0)</f>
        <v>RG</v>
      </c>
      <c r="I499" s="15" t="str">
        <f>_xlfn.XLOOKUP(H499,'Dati di Supporto'!$D$2:$D$104,'Dati di Supporto'!$C$2:$C$104)</f>
        <v>Sicilia</v>
      </c>
      <c r="J499" s="15" t="str">
        <f>VLOOKUP(I499,'Dati di Supporto'!$G$2:$H$21,2,0)</f>
        <v>ISOLE</v>
      </c>
      <c r="K499" s="15" t="str" cm="1">
        <f t="array" ref="K499">_xlfn.IFS(F499&lt;400,'Dati di Supporto'!$P$2,AND(F499&gt;=400,F499&lt;800),'Dati di Supporto'!$P$3,AND(Vendite!F499&gt;=800,Vendite!F499&lt;1200),'Dati di Supporto'!$P$4,IF(Vendite!F499&gt;=1200,Vendite!F499&lt;1800),'Dati di Supporto'!$P$5,Vendite!F499&gt;=1800,'Dati di Supporto'!$P$6)</f>
        <v>Fascia 4 (da 1200 €  a meno di 1500 €)</v>
      </c>
      <c r="L499" s="15" t="str">
        <f>VLOOKUP(G499,'Dati di Supporto'!$O$10:$P$14,2,0)</f>
        <v>Contanti</v>
      </c>
    </row>
    <row r="500" spans="1:12" x14ac:dyDescent="0.25">
      <c r="A500" s="11">
        <v>499</v>
      </c>
      <c r="B500" s="6">
        <v>41691</v>
      </c>
      <c r="C500" s="1" t="s">
        <v>1</v>
      </c>
      <c r="D500" s="2" t="s">
        <v>133</v>
      </c>
      <c r="E500" s="2" t="s">
        <v>10</v>
      </c>
      <c r="F500" s="3">
        <v>951</v>
      </c>
      <c r="G500" s="15">
        <v>3</v>
      </c>
      <c r="H500" s="3" t="str">
        <f>VLOOKUP(D500,'Dati di Supporto'!$B$2:$D$104,3,0)</f>
        <v>VV</v>
      </c>
      <c r="I500" s="15" t="str">
        <f>_xlfn.XLOOKUP(H500,'Dati di Supporto'!$D$2:$D$104,'Dati di Supporto'!$C$2:$C$104)</f>
        <v>Calabria</v>
      </c>
      <c r="J500" s="15" t="str">
        <f>VLOOKUP(I500,'Dati di Supporto'!$G$2:$H$21,2,0)</f>
        <v>SUD</v>
      </c>
      <c r="K500" s="15" t="str" cm="1">
        <f t="array" ref="K500">_xlfn.IFS(F500&lt;400,'Dati di Supporto'!$P$2,AND(F500&gt;=400,F500&lt;800),'Dati di Supporto'!$P$3,AND(Vendite!F500&gt;=800,Vendite!F500&lt;1200),'Dati di Supporto'!$P$4,IF(Vendite!F500&gt;=1200,Vendite!F500&lt;1800),'Dati di Supporto'!$P$5,Vendite!F500&gt;=1800,'Dati di Supporto'!$P$6)</f>
        <v>Fascia 3 (da 800 €  a meno di 1200 €)</v>
      </c>
      <c r="L500" s="15" t="str">
        <f>VLOOKUP(G500,'Dati di Supporto'!$O$10:$P$14,2,0)</f>
        <v>Carta di credito</v>
      </c>
    </row>
    <row r="501" spans="1:12" x14ac:dyDescent="0.25">
      <c r="A501" s="11">
        <v>500</v>
      </c>
      <c r="B501" s="6">
        <v>41718</v>
      </c>
      <c r="C501" s="1" t="s">
        <v>2</v>
      </c>
      <c r="D501" s="2" t="s">
        <v>123</v>
      </c>
      <c r="E501" s="2" t="s">
        <v>11</v>
      </c>
      <c r="F501" s="3">
        <v>1892</v>
      </c>
      <c r="G501" s="15">
        <v>4</v>
      </c>
      <c r="H501" s="3" t="str">
        <f>VLOOKUP(D501,'Dati di Supporto'!$B$2:$D$104,3,0)</f>
        <v>TP</v>
      </c>
      <c r="I501" s="15" t="str">
        <f>_xlfn.XLOOKUP(H501,'Dati di Supporto'!$D$2:$D$104,'Dati di Supporto'!$C$2:$C$104)</f>
        <v>Sicilia</v>
      </c>
      <c r="J501" s="15" t="str">
        <f>VLOOKUP(I501,'Dati di Supporto'!$G$2:$H$21,2,0)</f>
        <v>ISOLE</v>
      </c>
      <c r="K501" s="15" t="str" cm="1">
        <f t="array" ref="K501">_xlfn.IFS(F501&lt;400,'Dati di Supporto'!$P$2,AND(F501&gt;=400,F501&lt;800),'Dati di Supporto'!$P$3,AND(Vendite!F501&gt;=800,Vendite!F501&lt;1200),'Dati di Supporto'!$P$4,IF(Vendite!F501&gt;=1200,Vendite!F501&lt;1800),'Dati di Supporto'!$P$5,Vendite!F501&gt;=1800,'Dati di Supporto'!$P$6)</f>
        <v>Fascia 5 (da 1500 € e oltre)</v>
      </c>
      <c r="L501" s="15" t="str">
        <f>VLOOKUP(G501,'Dati di Supporto'!$O$10:$P$14,2,0)</f>
        <v>Bollettino postale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"/>
  <sheetViews>
    <sheetView zoomScaleNormal="100" workbookViewId="0">
      <selection activeCell="C2" sqref="C2"/>
    </sheetView>
  </sheetViews>
  <sheetFormatPr defaultRowHeight="15" x14ac:dyDescent="0.25"/>
  <cols>
    <col min="1" max="1" width="4" style="9" customWidth="1"/>
    <col min="2" max="2" width="21" bestFit="1" customWidth="1"/>
    <col min="3" max="3" width="19.28515625" bestFit="1" customWidth="1"/>
    <col min="4" max="4" width="6.7109375" bestFit="1" customWidth="1"/>
    <col min="5" max="5" width="1" style="9" customWidth="1"/>
    <col min="6" max="6" width="3" style="9" bestFit="1" customWidth="1"/>
    <col min="7" max="7" width="17.85546875" style="9" bestFit="1" customWidth="1"/>
    <col min="8" max="8" width="8.5703125" style="9" bestFit="1" customWidth="1"/>
    <col min="9" max="9" width="0.85546875" style="9" customWidth="1"/>
    <col min="10" max="10" width="9.140625" style="9"/>
    <col min="11" max="11" width="1" style="9" customWidth="1"/>
    <col min="12" max="12" width="4.5703125" style="9" customWidth="1"/>
    <col min="13" max="13" width="11" style="9" bestFit="1" customWidth="1"/>
    <col min="14" max="14" width="1" style="9" customWidth="1"/>
    <col min="15" max="15" width="9.140625" style="9"/>
    <col min="16" max="16" width="34.28515625" style="9" bestFit="1" customWidth="1"/>
    <col min="17" max="17" width="3.5703125" style="9" bestFit="1" customWidth="1"/>
    <col min="18" max="251" width="9.140625" style="9"/>
    <col min="252" max="252" width="19.85546875" style="9" bestFit="1" customWidth="1"/>
    <col min="253" max="253" width="40" style="9" customWidth="1"/>
    <col min="254" max="507" width="9.140625" style="9"/>
    <col min="508" max="508" width="19.85546875" style="9" bestFit="1" customWidth="1"/>
    <col min="509" max="509" width="40" style="9" customWidth="1"/>
    <col min="510" max="763" width="9.140625" style="9"/>
    <col min="764" max="764" width="19.85546875" style="9" bestFit="1" customWidth="1"/>
    <col min="765" max="765" width="40" style="9" customWidth="1"/>
    <col min="766" max="1019" width="9.140625" style="9"/>
    <col min="1020" max="1020" width="19.85546875" style="9" bestFit="1" customWidth="1"/>
    <col min="1021" max="1021" width="40" style="9" customWidth="1"/>
    <col min="1022" max="1275" width="9.140625" style="9"/>
    <col min="1276" max="1276" width="19.85546875" style="9" bestFit="1" customWidth="1"/>
    <col min="1277" max="1277" width="40" style="9" customWidth="1"/>
    <col min="1278" max="1531" width="9.140625" style="9"/>
    <col min="1532" max="1532" width="19.85546875" style="9" bestFit="1" customWidth="1"/>
    <col min="1533" max="1533" width="40" style="9" customWidth="1"/>
    <col min="1534" max="1787" width="9.140625" style="9"/>
    <col min="1788" max="1788" width="19.85546875" style="9" bestFit="1" customWidth="1"/>
    <col min="1789" max="1789" width="40" style="9" customWidth="1"/>
    <col min="1790" max="2043" width="9.140625" style="9"/>
    <col min="2044" max="2044" width="19.85546875" style="9" bestFit="1" customWidth="1"/>
    <col min="2045" max="2045" width="40" style="9" customWidth="1"/>
    <col min="2046" max="2299" width="9.140625" style="9"/>
    <col min="2300" max="2300" width="19.85546875" style="9" bestFit="1" customWidth="1"/>
    <col min="2301" max="2301" width="40" style="9" customWidth="1"/>
    <col min="2302" max="2555" width="9.140625" style="9"/>
    <col min="2556" max="2556" width="19.85546875" style="9" bestFit="1" customWidth="1"/>
    <col min="2557" max="2557" width="40" style="9" customWidth="1"/>
    <col min="2558" max="2811" width="9.140625" style="9"/>
    <col min="2812" max="2812" width="19.85546875" style="9" bestFit="1" customWidth="1"/>
    <col min="2813" max="2813" width="40" style="9" customWidth="1"/>
    <col min="2814" max="3067" width="9.140625" style="9"/>
    <col min="3068" max="3068" width="19.85546875" style="9" bestFit="1" customWidth="1"/>
    <col min="3069" max="3069" width="40" style="9" customWidth="1"/>
    <col min="3070" max="3323" width="9.140625" style="9"/>
    <col min="3324" max="3324" width="19.85546875" style="9" bestFit="1" customWidth="1"/>
    <col min="3325" max="3325" width="40" style="9" customWidth="1"/>
    <col min="3326" max="3579" width="9.140625" style="9"/>
    <col min="3580" max="3580" width="19.85546875" style="9" bestFit="1" customWidth="1"/>
    <col min="3581" max="3581" width="40" style="9" customWidth="1"/>
    <col min="3582" max="3835" width="9.140625" style="9"/>
    <col min="3836" max="3836" width="19.85546875" style="9" bestFit="1" customWidth="1"/>
    <col min="3837" max="3837" width="40" style="9" customWidth="1"/>
    <col min="3838" max="4091" width="9.140625" style="9"/>
    <col min="4092" max="4092" width="19.85546875" style="9" bestFit="1" customWidth="1"/>
    <col min="4093" max="4093" width="40" style="9" customWidth="1"/>
    <col min="4094" max="4347" width="9.140625" style="9"/>
    <col min="4348" max="4348" width="19.85546875" style="9" bestFit="1" customWidth="1"/>
    <col min="4349" max="4349" width="40" style="9" customWidth="1"/>
    <col min="4350" max="4603" width="9.140625" style="9"/>
    <col min="4604" max="4604" width="19.85546875" style="9" bestFit="1" customWidth="1"/>
    <col min="4605" max="4605" width="40" style="9" customWidth="1"/>
    <col min="4606" max="4859" width="9.140625" style="9"/>
    <col min="4860" max="4860" width="19.85546875" style="9" bestFit="1" customWidth="1"/>
    <col min="4861" max="4861" width="40" style="9" customWidth="1"/>
    <col min="4862" max="5115" width="9.140625" style="9"/>
    <col min="5116" max="5116" width="19.85546875" style="9" bestFit="1" customWidth="1"/>
    <col min="5117" max="5117" width="40" style="9" customWidth="1"/>
    <col min="5118" max="5371" width="9.140625" style="9"/>
    <col min="5372" max="5372" width="19.85546875" style="9" bestFit="1" customWidth="1"/>
    <col min="5373" max="5373" width="40" style="9" customWidth="1"/>
    <col min="5374" max="5627" width="9.140625" style="9"/>
    <col min="5628" max="5628" width="19.85546875" style="9" bestFit="1" customWidth="1"/>
    <col min="5629" max="5629" width="40" style="9" customWidth="1"/>
    <col min="5630" max="5883" width="9.140625" style="9"/>
    <col min="5884" max="5884" width="19.85546875" style="9" bestFit="1" customWidth="1"/>
    <col min="5885" max="5885" width="40" style="9" customWidth="1"/>
    <col min="5886" max="6139" width="9.140625" style="9"/>
    <col min="6140" max="6140" width="19.85546875" style="9" bestFit="1" customWidth="1"/>
    <col min="6141" max="6141" width="40" style="9" customWidth="1"/>
    <col min="6142" max="6395" width="9.140625" style="9"/>
    <col min="6396" max="6396" width="19.85546875" style="9" bestFit="1" customWidth="1"/>
    <col min="6397" max="6397" width="40" style="9" customWidth="1"/>
    <col min="6398" max="6651" width="9.140625" style="9"/>
    <col min="6652" max="6652" width="19.85546875" style="9" bestFit="1" customWidth="1"/>
    <col min="6653" max="6653" width="40" style="9" customWidth="1"/>
    <col min="6654" max="6907" width="9.140625" style="9"/>
    <col min="6908" max="6908" width="19.85546875" style="9" bestFit="1" customWidth="1"/>
    <col min="6909" max="6909" width="40" style="9" customWidth="1"/>
    <col min="6910" max="7163" width="9.140625" style="9"/>
    <col min="7164" max="7164" width="19.85546875" style="9" bestFit="1" customWidth="1"/>
    <col min="7165" max="7165" width="40" style="9" customWidth="1"/>
    <col min="7166" max="7419" width="9.140625" style="9"/>
    <col min="7420" max="7420" width="19.85546875" style="9" bestFit="1" customWidth="1"/>
    <col min="7421" max="7421" width="40" style="9" customWidth="1"/>
    <col min="7422" max="7675" width="9.140625" style="9"/>
    <col min="7676" max="7676" width="19.85546875" style="9" bestFit="1" customWidth="1"/>
    <col min="7677" max="7677" width="40" style="9" customWidth="1"/>
    <col min="7678" max="7931" width="9.140625" style="9"/>
    <col min="7932" max="7932" width="19.85546875" style="9" bestFit="1" customWidth="1"/>
    <col min="7933" max="7933" width="40" style="9" customWidth="1"/>
    <col min="7934" max="8187" width="9.140625" style="9"/>
    <col min="8188" max="8188" width="19.85546875" style="9" bestFit="1" customWidth="1"/>
    <col min="8189" max="8189" width="40" style="9" customWidth="1"/>
    <col min="8190" max="8443" width="9.140625" style="9"/>
    <col min="8444" max="8444" width="19.85546875" style="9" bestFit="1" customWidth="1"/>
    <col min="8445" max="8445" width="40" style="9" customWidth="1"/>
    <col min="8446" max="8699" width="9.140625" style="9"/>
    <col min="8700" max="8700" width="19.85546875" style="9" bestFit="1" customWidth="1"/>
    <col min="8701" max="8701" width="40" style="9" customWidth="1"/>
    <col min="8702" max="8955" width="9.140625" style="9"/>
    <col min="8956" max="8956" width="19.85546875" style="9" bestFit="1" customWidth="1"/>
    <col min="8957" max="8957" width="40" style="9" customWidth="1"/>
    <col min="8958" max="9211" width="9.140625" style="9"/>
    <col min="9212" max="9212" width="19.85546875" style="9" bestFit="1" customWidth="1"/>
    <col min="9213" max="9213" width="40" style="9" customWidth="1"/>
    <col min="9214" max="9467" width="9.140625" style="9"/>
    <col min="9468" max="9468" width="19.85546875" style="9" bestFit="1" customWidth="1"/>
    <col min="9469" max="9469" width="40" style="9" customWidth="1"/>
    <col min="9470" max="9723" width="9.140625" style="9"/>
    <col min="9724" max="9724" width="19.85546875" style="9" bestFit="1" customWidth="1"/>
    <col min="9725" max="9725" width="40" style="9" customWidth="1"/>
    <col min="9726" max="9979" width="9.140625" style="9"/>
    <col min="9980" max="9980" width="19.85546875" style="9" bestFit="1" customWidth="1"/>
    <col min="9981" max="9981" width="40" style="9" customWidth="1"/>
    <col min="9982" max="10235" width="9.140625" style="9"/>
    <col min="10236" max="10236" width="19.85546875" style="9" bestFit="1" customWidth="1"/>
    <col min="10237" max="10237" width="40" style="9" customWidth="1"/>
    <col min="10238" max="10491" width="9.140625" style="9"/>
    <col min="10492" max="10492" width="19.85546875" style="9" bestFit="1" customWidth="1"/>
    <col min="10493" max="10493" width="40" style="9" customWidth="1"/>
    <col min="10494" max="10747" width="9.140625" style="9"/>
    <col min="10748" max="10748" width="19.85546875" style="9" bestFit="1" customWidth="1"/>
    <col min="10749" max="10749" width="40" style="9" customWidth="1"/>
    <col min="10750" max="11003" width="9.140625" style="9"/>
    <col min="11004" max="11004" width="19.85546875" style="9" bestFit="1" customWidth="1"/>
    <col min="11005" max="11005" width="40" style="9" customWidth="1"/>
    <col min="11006" max="11259" width="9.140625" style="9"/>
    <col min="11260" max="11260" width="19.85546875" style="9" bestFit="1" customWidth="1"/>
    <col min="11261" max="11261" width="40" style="9" customWidth="1"/>
    <col min="11262" max="11515" width="9.140625" style="9"/>
    <col min="11516" max="11516" width="19.85546875" style="9" bestFit="1" customWidth="1"/>
    <col min="11517" max="11517" width="40" style="9" customWidth="1"/>
    <col min="11518" max="11771" width="9.140625" style="9"/>
    <col min="11772" max="11772" width="19.85546875" style="9" bestFit="1" customWidth="1"/>
    <col min="11773" max="11773" width="40" style="9" customWidth="1"/>
    <col min="11774" max="12027" width="9.140625" style="9"/>
    <col min="12028" max="12028" width="19.85546875" style="9" bestFit="1" customWidth="1"/>
    <col min="12029" max="12029" width="40" style="9" customWidth="1"/>
    <col min="12030" max="12283" width="9.140625" style="9"/>
    <col min="12284" max="12284" width="19.85546875" style="9" bestFit="1" customWidth="1"/>
    <col min="12285" max="12285" width="40" style="9" customWidth="1"/>
    <col min="12286" max="12539" width="9.140625" style="9"/>
    <col min="12540" max="12540" width="19.85546875" style="9" bestFit="1" customWidth="1"/>
    <col min="12541" max="12541" width="40" style="9" customWidth="1"/>
    <col min="12542" max="12795" width="9.140625" style="9"/>
    <col min="12796" max="12796" width="19.85546875" style="9" bestFit="1" customWidth="1"/>
    <col min="12797" max="12797" width="40" style="9" customWidth="1"/>
    <col min="12798" max="13051" width="9.140625" style="9"/>
    <col min="13052" max="13052" width="19.85546875" style="9" bestFit="1" customWidth="1"/>
    <col min="13053" max="13053" width="40" style="9" customWidth="1"/>
    <col min="13054" max="13307" width="9.140625" style="9"/>
    <col min="13308" max="13308" width="19.85546875" style="9" bestFit="1" customWidth="1"/>
    <col min="13309" max="13309" width="40" style="9" customWidth="1"/>
    <col min="13310" max="13563" width="9.140625" style="9"/>
    <col min="13564" max="13564" width="19.85546875" style="9" bestFit="1" customWidth="1"/>
    <col min="13565" max="13565" width="40" style="9" customWidth="1"/>
    <col min="13566" max="13819" width="9.140625" style="9"/>
    <col min="13820" max="13820" width="19.85546875" style="9" bestFit="1" customWidth="1"/>
    <col min="13821" max="13821" width="40" style="9" customWidth="1"/>
    <col min="13822" max="14075" width="9.140625" style="9"/>
    <col min="14076" max="14076" width="19.85546875" style="9" bestFit="1" customWidth="1"/>
    <col min="14077" max="14077" width="40" style="9" customWidth="1"/>
    <col min="14078" max="14331" width="9.140625" style="9"/>
    <col min="14332" max="14332" width="19.85546875" style="9" bestFit="1" customWidth="1"/>
    <col min="14333" max="14333" width="40" style="9" customWidth="1"/>
    <col min="14334" max="14587" width="9.140625" style="9"/>
    <col min="14588" max="14588" width="19.85546875" style="9" bestFit="1" customWidth="1"/>
    <col min="14589" max="14589" width="40" style="9" customWidth="1"/>
    <col min="14590" max="14843" width="9.140625" style="9"/>
    <col min="14844" max="14844" width="19.85546875" style="9" bestFit="1" customWidth="1"/>
    <col min="14845" max="14845" width="40" style="9" customWidth="1"/>
    <col min="14846" max="15099" width="9.140625" style="9"/>
    <col min="15100" max="15100" width="19.85546875" style="9" bestFit="1" customWidth="1"/>
    <col min="15101" max="15101" width="40" style="9" customWidth="1"/>
    <col min="15102" max="15355" width="9.140625" style="9"/>
    <col min="15356" max="15356" width="19.85546875" style="9" bestFit="1" customWidth="1"/>
    <col min="15357" max="15357" width="40" style="9" customWidth="1"/>
    <col min="15358" max="15611" width="9.140625" style="9"/>
    <col min="15612" max="15612" width="19.85546875" style="9" bestFit="1" customWidth="1"/>
    <col min="15613" max="15613" width="40" style="9" customWidth="1"/>
    <col min="15614" max="15867" width="9.140625" style="9"/>
    <col min="15868" max="15868" width="19.85546875" style="9" bestFit="1" customWidth="1"/>
    <col min="15869" max="15869" width="40" style="9" customWidth="1"/>
    <col min="15870" max="16123" width="9.140625" style="9"/>
    <col min="16124" max="16124" width="19.85546875" style="9" bestFit="1" customWidth="1"/>
    <col min="16125" max="16125" width="40" style="9" customWidth="1"/>
    <col min="16126" max="16384" width="9.140625" style="9"/>
  </cols>
  <sheetData>
    <row r="1" spans="1:17" ht="12.75" x14ac:dyDescent="0.2">
      <c r="A1" s="8" t="s">
        <v>245</v>
      </c>
      <c r="B1" s="8" t="s">
        <v>243</v>
      </c>
      <c r="C1" s="8" t="s">
        <v>12</v>
      </c>
      <c r="D1" s="8" t="s">
        <v>242</v>
      </c>
      <c r="F1" s="8" t="s">
        <v>245</v>
      </c>
      <c r="G1" s="8" t="s">
        <v>12</v>
      </c>
      <c r="H1" s="8" t="s">
        <v>13</v>
      </c>
      <c r="J1" s="8" t="s">
        <v>13</v>
      </c>
      <c r="L1" s="8" t="s">
        <v>245</v>
      </c>
      <c r="M1" s="8" t="s">
        <v>246</v>
      </c>
      <c r="O1" s="8" t="s">
        <v>255</v>
      </c>
      <c r="P1" s="8" t="s">
        <v>254</v>
      </c>
      <c r="Q1" s="8" t="s">
        <v>256</v>
      </c>
    </row>
    <row r="2" spans="1:17" x14ac:dyDescent="0.25">
      <c r="A2" s="10">
        <v>1</v>
      </c>
      <c r="B2" s="11" t="s">
        <v>36</v>
      </c>
      <c r="C2" s="11" t="s">
        <v>31</v>
      </c>
      <c r="D2" s="11" t="s">
        <v>136</v>
      </c>
      <c r="F2" s="10">
        <v>1</v>
      </c>
      <c r="G2" s="10" t="s">
        <v>14</v>
      </c>
      <c r="H2" s="10" t="s">
        <v>15</v>
      </c>
      <c r="J2" s="10" t="s">
        <v>16</v>
      </c>
      <c r="L2" s="12">
        <v>1</v>
      </c>
      <c r="M2" s="10" t="s">
        <v>3</v>
      </c>
      <c r="O2" s="10">
        <v>0</v>
      </c>
      <c r="P2" s="10" t="str">
        <f>"Fascia " &amp; Q2 &amp; " (inferiore a "&amp; O3 &amp; " €)"</f>
        <v>Fascia 1 (inferiore a 400 €)</v>
      </c>
      <c r="Q2" s="10">
        <v>1</v>
      </c>
    </row>
    <row r="3" spans="1:17" x14ac:dyDescent="0.25">
      <c r="A3" s="10">
        <v>2</v>
      </c>
      <c r="B3" s="11" t="s">
        <v>37</v>
      </c>
      <c r="C3" s="11" t="s">
        <v>32</v>
      </c>
      <c r="D3" s="11" t="s">
        <v>137</v>
      </c>
      <c r="F3" s="10">
        <v>2</v>
      </c>
      <c r="G3" s="10" t="s">
        <v>17</v>
      </c>
      <c r="H3" s="10" t="s">
        <v>18</v>
      </c>
      <c r="J3" s="10" t="s">
        <v>15</v>
      </c>
      <c r="L3" s="12">
        <v>2</v>
      </c>
      <c r="M3" s="10" t="s">
        <v>8</v>
      </c>
      <c r="O3" s="10">
        <v>400</v>
      </c>
      <c r="P3" s="10" t="str">
        <f>"Fascia " &amp; Q3 &amp; " (da "&amp; O3 &amp;" €  a meno di "&amp; O4 &amp; " €)"</f>
        <v>Fascia 2 (da 400 €  a meno di 800 €)</v>
      </c>
      <c r="Q3" s="10">
        <v>2</v>
      </c>
    </row>
    <row r="4" spans="1:17" x14ac:dyDescent="0.25">
      <c r="A4" s="10">
        <v>3</v>
      </c>
      <c r="B4" s="11" t="s">
        <v>38</v>
      </c>
      <c r="C4" s="11" t="s">
        <v>21</v>
      </c>
      <c r="D4" s="11" t="s">
        <v>138</v>
      </c>
      <c r="F4" s="10">
        <v>3</v>
      </c>
      <c r="G4" s="10" t="s">
        <v>20</v>
      </c>
      <c r="H4" s="10" t="s">
        <v>18</v>
      </c>
      <c r="J4" s="10" t="s">
        <v>18</v>
      </c>
      <c r="L4" s="12">
        <v>3</v>
      </c>
      <c r="M4" s="10" t="s">
        <v>1</v>
      </c>
      <c r="O4" s="10">
        <v>800</v>
      </c>
      <c r="P4" s="10" t="str">
        <f t="shared" ref="P4:P5" si="0">"Fascia " &amp; Q4 &amp; " (da "&amp; O4 &amp;" €  a meno di "&amp; O5 &amp; " €)"</f>
        <v>Fascia 3 (da 800 €  a meno di 1200 €)</v>
      </c>
      <c r="Q4" s="10">
        <v>3</v>
      </c>
    </row>
    <row r="5" spans="1:17" x14ac:dyDescent="0.25">
      <c r="A5" s="10">
        <v>4</v>
      </c>
      <c r="B5" s="11" t="s">
        <v>39</v>
      </c>
      <c r="C5" s="11" t="s">
        <v>35</v>
      </c>
      <c r="D5" s="11" t="s">
        <v>139</v>
      </c>
      <c r="F5" s="10">
        <v>4</v>
      </c>
      <c r="G5" s="10" t="s">
        <v>22</v>
      </c>
      <c r="H5" s="10" t="s">
        <v>18</v>
      </c>
      <c r="J5" s="10" t="s">
        <v>23</v>
      </c>
      <c r="L5" s="12">
        <v>4</v>
      </c>
      <c r="M5" s="10" t="s">
        <v>247</v>
      </c>
      <c r="O5" s="10">
        <v>1200</v>
      </c>
      <c r="P5" s="10" t="str">
        <f t="shared" si="0"/>
        <v>Fascia 4 (da 1200 €  a meno di 1500 €)</v>
      </c>
      <c r="Q5" s="10">
        <v>4</v>
      </c>
    </row>
    <row r="6" spans="1:17" x14ac:dyDescent="0.25">
      <c r="A6" s="10">
        <v>5</v>
      </c>
      <c r="B6" s="11" t="s">
        <v>40</v>
      </c>
      <c r="C6" s="11" t="s">
        <v>26</v>
      </c>
      <c r="D6" s="11" t="s">
        <v>140</v>
      </c>
      <c r="F6" s="10">
        <v>5</v>
      </c>
      <c r="G6" s="10" t="s">
        <v>25</v>
      </c>
      <c r="H6" s="10" t="s">
        <v>16</v>
      </c>
      <c r="L6" s="12">
        <v>5</v>
      </c>
      <c r="M6" s="10" t="s">
        <v>248</v>
      </c>
      <c r="O6" s="10">
        <v>1500</v>
      </c>
      <c r="P6" s="10" t="str">
        <f>"Fascia " &amp; Q6 &amp; " (da "&amp;O6 &amp; " € e oltre)"</f>
        <v>Fascia 5 (da 1500 € e oltre)</v>
      </c>
      <c r="Q6" s="10">
        <v>5</v>
      </c>
    </row>
    <row r="7" spans="1:17" x14ac:dyDescent="0.25">
      <c r="A7" s="10">
        <v>6</v>
      </c>
      <c r="B7" s="11" t="s">
        <v>41</v>
      </c>
      <c r="C7" s="11" t="s">
        <v>21</v>
      </c>
      <c r="D7" s="11" t="s">
        <v>141</v>
      </c>
      <c r="F7" s="10">
        <v>6</v>
      </c>
      <c r="G7" s="10" t="s">
        <v>27</v>
      </c>
      <c r="H7" s="10" t="s">
        <v>16</v>
      </c>
      <c r="L7" s="12">
        <v>6</v>
      </c>
      <c r="M7" s="10" t="s">
        <v>2</v>
      </c>
    </row>
    <row r="8" spans="1:17" x14ac:dyDescent="0.25">
      <c r="A8" s="10">
        <v>7</v>
      </c>
      <c r="B8" s="11" t="s">
        <v>42</v>
      </c>
      <c r="C8" s="11" t="s">
        <v>32</v>
      </c>
      <c r="D8" s="11" t="s">
        <v>142</v>
      </c>
      <c r="F8" s="10">
        <v>7</v>
      </c>
      <c r="G8" s="10" t="s">
        <v>19</v>
      </c>
      <c r="H8" s="10" t="s">
        <v>15</v>
      </c>
    </row>
    <row r="9" spans="1:17" x14ac:dyDescent="0.25">
      <c r="A9" s="10">
        <v>8</v>
      </c>
      <c r="B9" s="11" t="s">
        <v>43</v>
      </c>
      <c r="C9" s="11" t="s">
        <v>22</v>
      </c>
      <c r="D9" s="11" t="s">
        <v>143</v>
      </c>
      <c r="F9" s="10">
        <v>8</v>
      </c>
      <c r="G9" s="10" t="s">
        <v>30</v>
      </c>
      <c r="H9" s="10" t="s">
        <v>16</v>
      </c>
      <c r="L9" s="8" t="s">
        <v>245</v>
      </c>
      <c r="M9" s="8" t="s">
        <v>249</v>
      </c>
      <c r="O9" s="8" t="s">
        <v>245</v>
      </c>
      <c r="P9" s="8" t="s">
        <v>257</v>
      </c>
    </row>
    <row r="10" spans="1:17" x14ac:dyDescent="0.25">
      <c r="A10" s="10">
        <v>9</v>
      </c>
      <c r="B10" s="11" t="s">
        <v>44</v>
      </c>
      <c r="C10" s="11" t="s">
        <v>33</v>
      </c>
      <c r="D10" s="11" t="s">
        <v>144</v>
      </c>
      <c r="F10" s="10">
        <v>9</v>
      </c>
      <c r="G10" s="10" t="s">
        <v>5</v>
      </c>
      <c r="H10" s="10" t="s">
        <v>16</v>
      </c>
      <c r="L10" s="12">
        <v>1</v>
      </c>
      <c r="M10" s="10" t="s">
        <v>11</v>
      </c>
      <c r="O10" s="10">
        <v>1</v>
      </c>
      <c r="P10" s="10" t="s">
        <v>258</v>
      </c>
    </row>
    <row r="11" spans="1:17" x14ac:dyDescent="0.25">
      <c r="A11" s="10">
        <v>10</v>
      </c>
      <c r="B11" s="11" t="s">
        <v>45</v>
      </c>
      <c r="C11" s="11" t="s">
        <v>4</v>
      </c>
      <c r="D11" s="11" t="s">
        <v>145</v>
      </c>
      <c r="F11" s="10">
        <v>10</v>
      </c>
      <c r="G11" s="10" t="s">
        <v>21</v>
      </c>
      <c r="H11" s="10" t="s">
        <v>15</v>
      </c>
      <c r="L11" s="12">
        <v>2</v>
      </c>
      <c r="M11" s="10" t="s">
        <v>10</v>
      </c>
      <c r="O11" s="10">
        <v>2</v>
      </c>
      <c r="P11" s="10" t="s">
        <v>259</v>
      </c>
    </row>
    <row r="12" spans="1:17" x14ac:dyDescent="0.25">
      <c r="A12" s="10">
        <v>11</v>
      </c>
      <c r="B12" s="11" t="s">
        <v>46</v>
      </c>
      <c r="C12" s="11" t="s">
        <v>22</v>
      </c>
      <c r="D12" s="11" t="s">
        <v>146</v>
      </c>
      <c r="F12" s="10">
        <v>11</v>
      </c>
      <c r="G12" s="10" t="s">
        <v>24</v>
      </c>
      <c r="H12" s="10" t="s">
        <v>15</v>
      </c>
      <c r="L12" s="12">
        <v>3</v>
      </c>
      <c r="M12" s="10" t="s">
        <v>250</v>
      </c>
      <c r="O12" s="10">
        <v>3</v>
      </c>
      <c r="P12" s="10" t="s">
        <v>260</v>
      </c>
    </row>
    <row r="13" spans="1:17" x14ac:dyDescent="0.25">
      <c r="A13" s="10">
        <v>12</v>
      </c>
      <c r="B13" s="11" t="s">
        <v>47</v>
      </c>
      <c r="C13" s="11" t="s">
        <v>5</v>
      </c>
      <c r="D13" s="11" t="s">
        <v>147</v>
      </c>
      <c r="F13" s="10">
        <v>12</v>
      </c>
      <c r="G13" s="10" t="s">
        <v>32</v>
      </c>
      <c r="H13" s="10" t="s">
        <v>16</v>
      </c>
      <c r="L13" s="12">
        <v>4</v>
      </c>
      <c r="M13" s="10" t="s">
        <v>251</v>
      </c>
      <c r="O13" s="10">
        <v>4</v>
      </c>
      <c r="P13" s="10" t="s">
        <v>261</v>
      </c>
    </row>
    <row r="14" spans="1:17" x14ac:dyDescent="0.25">
      <c r="A14" s="10">
        <v>13</v>
      </c>
      <c r="B14" s="11" t="s">
        <v>48</v>
      </c>
      <c r="C14" s="11" t="s">
        <v>32</v>
      </c>
      <c r="D14" s="11" t="s">
        <v>148</v>
      </c>
      <c r="F14" s="10">
        <v>13</v>
      </c>
      <c r="G14" s="10" t="s">
        <v>33</v>
      </c>
      <c r="H14" s="10" t="s">
        <v>18</v>
      </c>
      <c r="L14" s="12">
        <v>5</v>
      </c>
      <c r="M14" s="10" t="s">
        <v>252</v>
      </c>
      <c r="O14" s="10">
        <v>5</v>
      </c>
      <c r="P14" s="10" t="s">
        <v>262</v>
      </c>
    </row>
    <row r="15" spans="1:17" x14ac:dyDescent="0.25">
      <c r="A15" s="10">
        <v>14</v>
      </c>
      <c r="B15" s="11" t="s">
        <v>49</v>
      </c>
      <c r="C15" s="11" t="s">
        <v>25</v>
      </c>
      <c r="D15" s="11" t="s">
        <v>149</v>
      </c>
      <c r="F15" s="10">
        <v>14</v>
      </c>
      <c r="G15" s="10" t="s">
        <v>29</v>
      </c>
      <c r="H15" s="10" t="s">
        <v>23</v>
      </c>
    </row>
    <row r="16" spans="1:17" x14ac:dyDescent="0.25">
      <c r="A16" s="10">
        <v>15</v>
      </c>
      <c r="B16" s="11" t="s">
        <v>50</v>
      </c>
      <c r="C16" s="11" t="s">
        <v>34</v>
      </c>
      <c r="D16" s="11" t="s">
        <v>150</v>
      </c>
      <c r="F16" s="10">
        <v>15</v>
      </c>
      <c r="G16" s="10" t="s">
        <v>31</v>
      </c>
      <c r="H16" s="10" t="s">
        <v>23</v>
      </c>
      <c r="L16" s="13"/>
    </row>
    <row r="17" spans="1:8" x14ac:dyDescent="0.25">
      <c r="A17" s="10">
        <v>16</v>
      </c>
      <c r="B17" s="11" t="s">
        <v>51</v>
      </c>
      <c r="C17" s="11" t="s">
        <v>5</v>
      </c>
      <c r="D17" s="11" t="s">
        <v>151</v>
      </c>
      <c r="F17" s="10">
        <v>16</v>
      </c>
      <c r="G17" s="10" t="s">
        <v>26</v>
      </c>
      <c r="H17" s="10" t="s">
        <v>15</v>
      </c>
    </row>
    <row r="18" spans="1:8" x14ac:dyDescent="0.25">
      <c r="A18" s="10">
        <v>17</v>
      </c>
      <c r="B18" s="11" t="s">
        <v>52</v>
      </c>
      <c r="C18" s="11" t="s">
        <v>33</v>
      </c>
      <c r="D18" s="11" t="s">
        <v>152</v>
      </c>
      <c r="F18" s="10">
        <v>17</v>
      </c>
      <c r="G18" s="10" t="s">
        <v>34</v>
      </c>
      <c r="H18" s="10" t="s">
        <v>16</v>
      </c>
    </row>
    <row r="19" spans="1:8" x14ac:dyDescent="0.25">
      <c r="A19" s="10">
        <v>18</v>
      </c>
      <c r="B19" s="11" t="s">
        <v>53</v>
      </c>
      <c r="C19" s="11" t="s">
        <v>29</v>
      </c>
      <c r="D19" s="11" t="s">
        <v>153</v>
      </c>
      <c r="F19" s="10">
        <v>18</v>
      </c>
      <c r="G19" s="10" t="s">
        <v>28</v>
      </c>
      <c r="H19" s="10" t="s">
        <v>15</v>
      </c>
    </row>
    <row r="20" spans="1:8" x14ac:dyDescent="0.25">
      <c r="A20" s="10">
        <v>19</v>
      </c>
      <c r="B20" s="11" t="s">
        <v>54</v>
      </c>
      <c r="C20" s="11" t="s">
        <v>31</v>
      </c>
      <c r="D20" s="11" t="s">
        <v>154</v>
      </c>
      <c r="F20" s="10">
        <v>19</v>
      </c>
      <c r="G20" s="10" t="s">
        <v>35</v>
      </c>
      <c r="H20" s="10" t="s">
        <v>16</v>
      </c>
    </row>
    <row r="21" spans="1:8" x14ac:dyDescent="0.25">
      <c r="A21" s="10">
        <v>20</v>
      </c>
      <c r="B21" s="11" t="s">
        <v>55</v>
      </c>
      <c r="C21" s="11" t="s">
        <v>24</v>
      </c>
      <c r="D21" s="11" t="s">
        <v>155</v>
      </c>
      <c r="F21" s="10">
        <v>20</v>
      </c>
      <c r="G21" s="10" t="s">
        <v>4</v>
      </c>
      <c r="H21" s="10" t="s">
        <v>16</v>
      </c>
    </row>
    <row r="22" spans="1:8" x14ac:dyDescent="0.25">
      <c r="A22" s="10">
        <v>21</v>
      </c>
      <c r="B22" s="11" t="s">
        <v>56</v>
      </c>
      <c r="C22" s="11" t="s">
        <v>22</v>
      </c>
      <c r="D22" s="11" t="s">
        <v>156</v>
      </c>
    </row>
    <row r="23" spans="1:8" x14ac:dyDescent="0.25">
      <c r="A23" s="10">
        <v>22</v>
      </c>
      <c r="B23" s="11" t="s">
        <v>57</v>
      </c>
      <c r="C23" s="11" t="s">
        <v>31</v>
      </c>
      <c r="D23" s="11" t="s">
        <v>157</v>
      </c>
    </row>
    <row r="24" spans="1:8" x14ac:dyDescent="0.25">
      <c r="A24" s="10">
        <v>23</v>
      </c>
      <c r="B24" s="11" t="s">
        <v>58</v>
      </c>
      <c r="C24" s="11" t="s">
        <v>20</v>
      </c>
      <c r="D24" s="11" t="s">
        <v>158</v>
      </c>
    </row>
    <row r="25" spans="1:8" x14ac:dyDescent="0.25">
      <c r="A25" s="10">
        <v>24</v>
      </c>
      <c r="B25" s="11" t="s">
        <v>59</v>
      </c>
      <c r="C25" s="11" t="s">
        <v>14</v>
      </c>
      <c r="D25" s="11" t="s">
        <v>159</v>
      </c>
    </row>
    <row r="26" spans="1:8" x14ac:dyDescent="0.25">
      <c r="A26" s="10">
        <v>25</v>
      </c>
      <c r="B26" s="11" t="s">
        <v>60</v>
      </c>
      <c r="C26" s="11" t="s">
        <v>5</v>
      </c>
      <c r="D26" s="11" t="s">
        <v>160</v>
      </c>
    </row>
    <row r="27" spans="1:8" x14ac:dyDescent="0.25">
      <c r="A27" s="10">
        <v>26</v>
      </c>
      <c r="B27" s="11" t="s">
        <v>61</v>
      </c>
      <c r="C27" s="11" t="s">
        <v>20</v>
      </c>
      <c r="D27" s="11" t="s">
        <v>161</v>
      </c>
    </row>
    <row r="28" spans="1:8" x14ac:dyDescent="0.25">
      <c r="A28" s="10">
        <v>27</v>
      </c>
      <c r="B28" s="11" t="s">
        <v>62</v>
      </c>
      <c r="C28" s="11" t="s">
        <v>5</v>
      </c>
      <c r="D28" s="11" t="s">
        <v>162</v>
      </c>
    </row>
    <row r="29" spans="1:8" x14ac:dyDescent="0.25">
      <c r="A29" s="10">
        <v>28</v>
      </c>
      <c r="B29" s="11" t="s">
        <v>63</v>
      </c>
      <c r="C29" s="11" t="s">
        <v>20</v>
      </c>
      <c r="D29" s="11" t="s">
        <v>163</v>
      </c>
    </row>
    <row r="30" spans="1:8" x14ac:dyDescent="0.25">
      <c r="A30" s="10">
        <v>29</v>
      </c>
      <c r="B30" s="11" t="s">
        <v>64</v>
      </c>
      <c r="C30" s="11" t="s">
        <v>32</v>
      </c>
      <c r="D30" s="11" t="s">
        <v>164</v>
      </c>
    </row>
    <row r="31" spans="1:8" x14ac:dyDescent="0.25">
      <c r="A31" s="10">
        <v>30</v>
      </c>
      <c r="B31" s="11" t="s">
        <v>65</v>
      </c>
      <c r="C31" s="11" t="s">
        <v>31</v>
      </c>
      <c r="D31" s="11" t="s">
        <v>165</v>
      </c>
    </row>
    <row r="32" spans="1:8" x14ac:dyDescent="0.25">
      <c r="A32" s="10">
        <v>31</v>
      </c>
      <c r="B32" s="11" t="s">
        <v>66</v>
      </c>
      <c r="C32" s="11" t="s">
        <v>25</v>
      </c>
      <c r="D32" s="11" t="s">
        <v>166</v>
      </c>
    </row>
    <row r="33" spans="1:4" x14ac:dyDescent="0.25">
      <c r="A33" s="10">
        <v>32</v>
      </c>
      <c r="B33" s="11" t="s">
        <v>67</v>
      </c>
      <c r="C33" s="11" t="s">
        <v>26</v>
      </c>
      <c r="D33" s="11" t="s">
        <v>167</v>
      </c>
    </row>
    <row r="34" spans="1:4" x14ac:dyDescent="0.25">
      <c r="A34" s="10">
        <v>33</v>
      </c>
      <c r="B34" s="11" t="s">
        <v>68</v>
      </c>
      <c r="C34" s="11" t="s">
        <v>33</v>
      </c>
      <c r="D34" s="11" t="s">
        <v>168</v>
      </c>
    </row>
    <row r="35" spans="1:4" x14ac:dyDescent="0.25">
      <c r="A35" s="10">
        <v>34</v>
      </c>
      <c r="B35" s="11" t="s">
        <v>169</v>
      </c>
      <c r="C35" s="11" t="s">
        <v>25</v>
      </c>
      <c r="D35" s="11" t="s">
        <v>170</v>
      </c>
    </row>
    <row r="36" spans="1:4" x14ac:dyDescent="0.25">
      <c r="A36" s="10">
        <v>35</v>
      </c>
      <c r="B36" s="11" t="s">
        <v>69</v>
      </c>
      <c r="C36" s="11" t="s">
        <v>19</v>
      </c>
      <c r="D36" s="11" t="s">
        <v>171</v>
      </c>
    </row>
    <row r="37" spans="1:4" x14ac:dyDescent="0.25">
      <c r="A37" s="10">
        <v>36</v>
      </c>
      <c r="B37" s="11" t="s">
        <v>70</v>
      </c>
      <c r="C37" s="11" t="s">
        <v>30</v>
      </c>
      <c r="D37" s="11" t="s">
        <v>172</v>
      </c>
    </row>
    <row r="38" spans="1:4" x14ac:dyDescent="0.25">
      <c r="A38" s="10">
        <v>37</v>
      </c>
      <c r="B38" s="11" t="s">
        <v>71</v>
      </c>
      <c r="C38" s="11" t="s">
        <v>27</v>
      </c>
      <c r="D38" s="11" t="s">
        <v>173</v>
      </c>
    </row>
    <row r="39" spans="1:4" x14ac:dyDescent="0.25">
      <c r="A39" s="10">
        <v>38</v>
      </c>
      <c r="B39" s="11" t="s">
        <v>72</v>
      </c>
      <c r="C39" s="11" t="s">
        <v>26</v>
      </c>
      <c r="D39" s="11" t="s">
        <v>174</v>
      </c>
    </row>
    <row r="40" spans="1:4" x14ac:dyDescent="0.25">
      <c r="A40" s="10">
        <v>39</v>
      </c>
      <c r="B40" s="11" t="s">
        <v>73</v>
      </c>
      <c r="C40" s="11" t="s">
        <v>30</v>
      </c>
      <c r="D40" s="11" t="s">
        <v>175</v>
      </c>
    </row>
    <row r="41" spans="1:4" x14ac:dyDescent="0.25">
      <c r="A41" s="10">
        <v>40</v>
      </c>
      <c r="B41" s="11" t="s">
        <v>74</v>
      </c>
      <c r="C41" s="11" t="s">
        <v>24</v>
      </c>
      <c r="D41" s="11" t="s">
        <v>176</v>
      </c>
    </row>
    <row r="42" spans="1:4" x14ac:dyDescent="0.25">
      <c r="A42" s="10">
        <v>41</v>
      </c>
      <c r="B42" s="11" t="s">
        <v>75</v>
      </c>
      <c r="C42" s="11" t="s">
        <v>30</v>
      </c>
      <c r="D42" s="11" t="s">
        <v>177</v>
      </c>
    </row>
    <row r="43" spans="1:4" x14ac:dyDescent="0.25">
      <c r="A43" s="10">
        <v>42</v>
      </c>
      <c r="B43" s="11" t="s">
        <v>76</v>
      </c>
      <c r="C43" s="11" t="s">
        <v>14</v>
      </c>
      <c r="D43" s="11" t="s">
        <v>178</v>
      </c>
    </row>
    <row r="44" spans="1:4" x14ac:dyDescent="0.25">
      <c r="A44" s="10">
        <v>43</v>
      </c>
      <c r="B44" s="11" t="s">
        <v>77</v>
      </c>
      <c r="C44" s="11" t="s">
        <v>19</v>
      </c>
      <c r="D44" s="11" t="s">
        <v>179</v>
      </c>
    </row>
    <row r="45" spans="1:4" x14ac:dyDescent="0.25">
      <c r="A45" s="10">
        <v>44</v>
      </c>
      <c r="B45" s="11" t="s">
        <v>78</v>
      </c>
      <c r="C45" s="11" t="s">
        <v>33</v>
      </c>
      <c r="D45" s="11" t="s">
        <v>180</v>
      </c>
    </row>
    <row r="46" spans="1:4" x14ac:dyDescent="0.25">
      <c r="A46" s="10">
        <v>45</v>
      </c>
      <c r="B46" s="11" t="s">
        <v>79</v>
      </c>
      <c r="C46" s="11" t="s">
        <v>5</v>
      </c>
      <c r="D46" s="11" t="s">
        <v>181</v>
      </c>
    </row>
    <row r="47" spans="1:4" x14ac:dyDescent="0.25">
      <c r="A47" s="10">
        <v>46</v>
      </c>
      <c r="B47" s="11" t="s">
        <v>80</v>
      </c>
      <c r="C47" s="11" t="s">
        <v>26</v>
      </c>
      <c r="D47" s="11" t="s">
        <v>182</v>
      </c>
    </row>
    <row r="48" spans="1:4" x14ac:dyDescent="0.25">
      <c r="A48" s="10">
        <v>47</v>
      </c>
      <c r="B48" s="11" t="s">
        <v>81</v>
      </c>
      <c r="C48" s="11" t="s">
        <v>5</v>
      </c>
      <c r="D48" s="11" t="s">
        <v>183</v>
      </c>
    </row>
    <row r="49" spans="1:4" x14ac:dyDescent="0.25">
      <c r="A49" s="10">
        <v>48</v>
      </c>
      <c r="B49" s="11" t="s">
        <v>82</v>
      </c>
      <c r="C49" s="11" t="s">
        <v>26</v>
      </c>
      <c r="D49" s="11" t="s">
        <v>184</v>
      </c>
    </row>
    <row r="50" spans="1:4" x14ac:dyDescent="0.25">
      <c r="A50" s="10">
        <v>49</v>
      </c>
      <c r="B50" s="11" t="s">
        <v>83</v>
      </c>
      <c r="C50" s="11" t="s">
        <v>21</v>
      </c>
      <c r="D50" s="11" t="s">
        <v>185</v>
      </c>
    </row>
    <row r="51" spans="1:4" x14ac:dyDescent="0.25">
      <c r="A51" s="10">
        <v>50</v>
      </c>
      <c r="B51" s="11" t="s">
        <v>84</v>
      </c>
      <c r="C51" s="11" t="s">
        <v>5</v>
      </c>
      <c r="D51" s="11" t="s">
        <v>186</v>
      </c>
    </row>
    <row r="52" spans="1:4" x14ac:dyDescent="0.25">
      <c r="A52" s="10">
        <v>51</v>
      </c>
      <c r="B52" s="11" t="s">
        <v>85</v>
      </c>
      <c r="C52" s="11" t="s">
        <v>26</v>
      </c>
      <c r="D52" s="11" t="s">
        <v>187</v>
      </c>
    </row>
    <row r="53" spans="1:4" x14ac:dyDescent="0.25">
      <c r="A53" s="10">
        <v>52</v>
      </c>
      <c r="B53" s="11" t="s">
        <v>86</v>
      </c>
      <c r="C53" s="11" t="s">
        <v>17</v>
      </c>
      <c r="D53" s="11" t="s">
        <v>188</v>
      </c>
    </row>
    <row r="54" spans="1:4" x14ac:dyDescent="0.25">
      <c r="A54" s="10">
        <v>53</v>
      </c>
      <c r="B54" s="11" t="s">
        <v>87</v>
      </c>
      <c r="C54" s="11" t="s">
        <v>31</v>
      </c>
      <c r="D54" s="11" t="s">
        <v>189</v>
      </c>
    </row>
    <row r="55" spans="1:4" x14ac:dyDescent="0.25">
      <c r="A55" s="10">
        <v>54</v>
      </c>
      <c r="B55" s="11" t="s">
        <v>88</v>
      </c>
      <c r="C55" s="11" t="s">
        <v>5</v>
      </c>
      <c r="D55" s="11" t="s">
        <v>190</v>
      </c>
    </row>
    <row r="56" spans="1:4" x14ac:dyDescent="0.25">
      <c r="A56" s="10">
        <v>55</v>
      </c>
      <c r="B56" s="11" t="s">
        <v>89</v>
      </c>
      <c r="C56" s="11" t="s">
        <v>25</v>
      </c>
      <c r="D56" s="11" t="s">
        <v>191</v>
      </c>
    </row>
    <row r="57" spans="1:4" x14ac:dyDescent="0.25">
      <c r="A57" s="10">
        <v>56</v>
      </c>
      <c r="B57" s="11" t="s">
        <v>90</v>
      </c>
      <c r="C57" s="11" t="s">
        <v>22</v>
      </c>
      <c r="D57" s="11" t="s">
        <v>192</v>
      </c>
    </row>
    <row r="58" spans="1:4" x14ac:dyDescent="0.25">
      <c r="A58" s="10">
        <v>57</v>
      </c>
      <c r="B58" s="11" t="s">
        <v>91</v>
      </c>
      <c r="C58" s="11" t="s">
        <v>32</v>
      </c>
      <c r="D58" s="11" t="s">
        <v>193</v>
      </c>
    </row>
    <row r="59" spans="1:4" x14ac:dyDescent="0.25">
      <c r="A59" s="10">
        <v>58</v>
      </c>
      <c r="B59" s="11" t="s">
        <v>92</v>
      </c>
      <c r="C59" s="11" t="s">
        <v>29</v>
      </c>
      <c r="D59" s="11" t="s">
        <v>194</v>
      </c>
    </row>
    <row r="60" spans="1:4" x14ac:dyDescent="0.25">
      <c r="A60" s="10">
        <v>59</v>
      </c>
      <c r="B60" s="11" t="s">
        <v>93</v>
      </c>
      <c r="C60" s="11" t="s">
        <v>29</v>
      </c>
      <c r="D60" s="11" t="s">
        <v>195</v>
      </c>
    </row>
    <row r="61" spans="1:4" x14ac:dyDescent="0.25">
      <c r="A61" s="10">
        <v>60</v>
      </c>
      <c r="B61" s="11" t="s">
        <v>94</v>
      </c>
      <c r="C61" s="11" t="s">
        <v>4</v>
      </c>
      <c r="D61" s="11" t="s">
        <v>196</v>
      </c>
    </row>
    <row r="62" spans="1:4" x14ac:dyDescent="0.25">
      <c r="A62" s="10">
        <v>61</v>
      </c>
      <c r="B62" s="11" t="s">
        <v>95</v>
      </c>
      <c r="C62" s="11" t="s">
        <v>31</v>
      </c>
      <c r="D62" s="11" t="s">
        <v>197</v>
      </c>
    </row>
    <row r="63" spans="1:4" x14ac:dyDescent="0.25">
      <c r="A63" s="10">
        <v>62</v>
      </c>
      <c r="B63" s="11" t="s">
        <v>96</v>
      </c>
      <c r="C63" s="11" t="s">
        <v>25</v>
      </c>
      <c r="D63" s="11" t="s">
        <v>198</v>
      </c>
    </row>
    <row r="64" spans="1:4" x14ac:dyDescent="0.25">
      <c r="A64" s="10">
        <v>63</v>
      </c>
      <c r="B64" s="11" t="s">
        <v>97</v>
      </c>
      <c r="C64" s="11" t="s">
        <v>5</v>
      </c>
      <c r="D64" s="11" t="s">
        <v>199</v>
      </c>
    </row>
    <row r="65" spans="1:4" x14ac:dyDescent="0.25">
      <c r="A65" s="10">
        <v>64</v>
      </c>
      <c r="B65" s="11" t="s">
        <v>98</v>
      </c>
      <c r="C65" s="11" t="s">
        <v>28</v>
      </c>
      <c r="D65" s="11" t="s">
        <v>200</v>
      </c>
    </row>
    <row r="66" spans="1:4" x14ac:dyDescent="0.25">
      <c r="A66" s="10">
        <v>65</v>
      </c>
      <c r="B66" s="11" t="s">
        <v>99</v>
      </c>
      <c r="C66" s="11" t="s">
        <v>21</v>
      </c>
      <c r="D66" s="11" t="s">
        <v>201</v>
      </c>
    </row>
    <row r="67" spans="1:4" x14ac:dyDescent="0.25">
      <c r="A67" s="10">
        <v>66</v>
      </c>
      <c r="B67" s="11" t="s">
        <v>100</v>
      </c>
      <c r="C67" s="11" t="s">
        <v>14</v>
      </c>
      <c r="D67" s="11" t="s">
        <v>202</v>
      </c>
    </row>
    <row r="68" spans="1:4" x14ac:dyDescent="0.25">
      <c r="A68" s="10">
        <v>67</v>
      </c>
      <c r="B68" s="11" t="s">
        <v>101</v>
      </c>
      <c r="C68" s="11" t="s">
        <v>25</v>
      </c>
      <c r="D68" s="11" t="s">
        <v>203</v>
      </c>
    </row>
    <row r="69" spans="1:4" x14ac:dyDescent="0.25">
      <c r="A69" s="10">
        <v>68</v>
      </c>
      <c r="B69" s="11" t="s">
        <v>102</v>
      </c>
      <c r="C69" s="11" t="s">
        <v>26</v>
      </c>
      <c r="D69" s="11" t="s">
        <v>204</v>
      </c>
    </row>
    <row r="70" spans="1:4" x14ac:dyDescent="0.25">
      <c r="A70" s="10">
        <v>69</v>
      </c>
      <c r="B70" s="11" t="s">
        <v>103</v>
      </c>
      <c r="C70" s="11" t="s">
        <v>26</v>
      </c>
      <c r="D70" s="11" t="s">
        <v>205</v>
      </c>
    </row>
    <row r="71" spans="1:4" x14ac:dyDescent="0.25">
      <c r="A71" s="10">
        <v>70</v>
      </c>
      <c r="B71" s="11" t="s">
        <v>104</v>
      </c>
      <c r="C71" s="11" t="s">
        <v>27</v>
      </c>
      <c r="D71" s="11" t="s">
        <v>206</v>
      </c>
    </row>
    <row r="72" spans="1:4" x14ac:dyDescent="0.25">
      <c r="A72" s="10">
        <v>71</v>
      </c>
      <c r="B72" s="11" t="s">
        <v>105</v>
      </c>
      <c r="C72" s="11" t="s">
        <v>17</v>
      </c>
      <c r="D72" s="11" t="s">
        <v>207</v>
      </c>
    </row>
    <row r="73" spans="1:4" x14ac:dyDescent="0.25">
      <c r="A73" s="10">
        <v>72</v>
      </c>
      <c r="B73" s="11" t="s">
        <v>106</v>
      </c>
      <c r="C73" s="11" t="s">
        <v>26</v>
      </c>
      <c r="D73" s="11" t="s">
        <v>208</v>
      </c>
    </row>
    <row r="74" spans="1:4" x14ac:dyDescent="0.25">
      <c r="A74" s="10">
        <v>73</v>
      </c>
      <c r="B74" s="11" t="s">
        <v>107</v>
      </c>
      <c r="C74" s="11" t="s">
        <v>31</v>
      </c>
      <c r="D74" s="11" t="s">
        <v>209</v>
      </c>
    </row>
    <row r="75" spans="1:4" x14ac:dyDescent="0.25">
      <c r="A75" s="10">
        <v>74</v>
      </c>
      <c r="B75" s="11" t="s">
        <v>108</v>
      </c>
      <c r="C75" s="11" t="s">
        <v>25</v>
      </c>
      <c r="D75" s="11" t="s">
        <v>210</v>
      </c>
    </row>
    <row r="76" spans="1:4" x14ac:dyDescent="0.25">
      <c r="A76" s="10">
        <v>75</v>
      </c>
      <c r="B76" s="11" t="s">
        <v>211</v>
      </c>
      <c r="C76" s="11" t="s">
        <v>20</v>
      </c>
      <c r="D76" s="11" t="s">
        <v>212</v>
      </c>
    </row>
    <row r="77" spans="1:4" x14ac:dyDescent="0.25">
      <c r="A77" s="10">
        <v>76</v>
      </c>
      <c r="B77" s="11" t="s">
        <v>213</v>
      </c>
      <c r="C77" s="11" t="s">
        <v>25</v>
      </c>
      <c r="D77" s="11" t="s">
        <v>214</v>
      </c>
    </row>
    <row r="78" spans="1:4" x14ac:dyDescent="0.25">
      <c r="A78" s="10">
        <v>77</v>
      </c>
      <c r="B78" s="11" t="s">
        <v>109</v>
      </c>
      <c r="C78" s="11" t="s">
        <v>19</v>
      </c>
      <c r="D78" s="11" t="s">
        <v>215</v>
      </c>
    </row>
    <row r="79" spans="1:4" x14ac:dyDescent="0.25">
      <c r="A79" s="10">
        <v>78</v>
      </c>
      <c r="B79" s="11" t="s">
        <v>110</v>
      </c>
      <c r="C79" s="11" t="s">
        <v>25</v>
      </c>
      <c r="D79" s="11" t="s">
        <v>216</v>
      </c>
    </row>
    <row r="80" spans="1:4" x14ac:dyDescent="0.25">
      <c r="A80" s="10">
        <v>79</v>
      </c>
      <c r="B80" s="11" t="s">
        <v>111</v>
      </c>
      <c r="C80" s="11" t="s">
        <v>19</v>
      </c>
      <c r="D80" s="11" t="s">
        <v>217</v>
      </c>
    </row>
    <row r="81" spans="1:4" x14ac:dyDescent="0.25">
      <c r="A81" s="10">
        <v>80</v>
      </c>
      <c r="B81" s="11" t="s">
        <v>112</v>
      </c>
      <c r="C81" s="11" t="s">
        <v>4</v>
      </c>
      <c r="D81" s="11" t="s">
        <v>218</v>
      </c>
    </row>
    <row r="82" spans="1:4" x14ac:dyDescent="0.25">
      <c r="A82" s="10">
        <v>81</v>
      </c>
      <c r="B82" s="11" t="s">
        <v>113</v>
      </c>
      <c r="C82" s="11" t="s">
        <v>22</v>
      </c>
      <c r="D82" s="11" t="s">
        <v>219</v>
      </c>
    </row>
    <row r="83" spans="1:4" x14ac:dyDescent="0.25">
      <c r="A83" s="10">
        <v>82</v>
      </c>
      <c r="B83" s="11" t="s">
        <v>114</v>
      </c>
      <c r="C83" s="11" t="s">
        <v>29</v>
      </c>
      <c r="D83" s="11" t="s">
        <v>220</v>
      </c>
    </row>
    <row r="84" spans="1:4" x14ac:dyDescent="0.25">
      <c r="A84" s="10">
        <v>83</v>
      </c>
      <c r="B84" s="11" t="s">
        <v>115</v>
      </c>
      <c r="C84" s="11" t="s">
        <v>30</v>
      </c>
      <c r="D84" s="11" t="s">
        <v>221</v>
      </c>
    </row>
    <row r="85" spans="1:4" x14ac:dyDescent="0.25">
      <c r="A85" s="10">
        <v>84</v>
      </c>
      <c r="B85" s="11" t="s">
        <v>116</v>
      </c>
      <c r="C85" s="11" t="s">
        <v>26</v>
      </c>
      <c r="D85" s="11" t="s">
        <v>222</v>
      </c>
    </row>
    <row r="86" spans="1:4" x14ac:dyDescent="0.25">
      <c r="A86" s="10">
        <v>85</v>
      </c>
      <c r="B86" s="11" t="s">
        <v>117</v>
      </c>
      <c r="C86" s="11" t="s">
        <v>31</v>
      </c>
      <c r="D86" s="11" t="s">
        <v>223</v>
      </c>
    </row>
    <row r="87" spans="1:4" x14ac:dyDescent="0.25">
      <c r="A87" s="10">
        <v>86</v>
      </c>
      <c r="B87" s="11" t="s">
        <v>118</v>
      </c>
      <c r="C87" s="11" t="s">
        <v>5</v>
      </c>
      <c r="D87" s="11" t="s">
        <v>224</v>
      </c>
    </row>
    <row r="88" spans="1:4" x14ac:dyDescent="0.25">
      <c r="A88" s="10">
        <v>87</v>
      </c>
      <c r="B88" s="11" t="s">
        <v>119</v>
      </c>
      <c r="C88" s="11" t="s">
        <v>33</v>
      </c>
      <c r="D88" s="11" t="s">
        <v>225</v>
      </c>
    </row>
    <row r="89" spans="1:4" x14ac:dyDescent="0.25">
      <c r="A89" s="10">
        <v>88</v>
      </c>
      <c r="B89" s="11" t="s">
        <v>120</v>
      </c>
      <c r="C89" s="11" t="s">
        <v>14</v>
      </c>
      <c r="D89" s="11" t="s">
        <v>226</v>
      </c>
    </row>
    <row r="90" spans="1:4" x14ac:dyDescent="0.25">
      <c r="A90" s="10">
        <v>89</v>
      </c>
      <c r="B90" s="11" t="s">
        <v>121</v>
      </c>
      <c r="C90" s="11" t="s">
        <v>28</v>
      </c>
      <c r="D90" s="11" t="s">
        <v>227</v>
      </c>
    </row>
    <row r="91" spans="1:4" x14ac:dyDescent="0.25">
      <c r="A91" s="10">
        <v>90</v>
      </c>
      <c r="B91" s="11" t="s">
        <v>122</v>
      </c>
      <c r="C91" s="11" t="s">
        <v>32</v>
      </c>
      <c r="D91" s="11" t="s">
        <v>228</v>
      </c>
    </row>
    <row r="92" spans="1:4" x14ac:dyDescent="0.25">
      <c r="A92" s="10">
        <v>91</v>
      </c>
      <c r="B92" s="11" t="s">
        <v>123</v>
      </c>
      <c r="C92" s="11" t="s">
        <v>31</v>
      </c>
      <c r="D92" s="11" t="s">
        <v>229</v>
      </c>
    </row>
    <row r="93" spans="1:4" x14ac:dyDescent="0.25">
      <c r="A93" s="10">
        <v>92</v>
      </c>
      <c r="B93" s="11" t="s">
        <v>124</v>
      </c>
      <c r="C93" s="11" t="s">
        <v>34</v>
      </c>
      <c r="D93" s="11" t="s">
        <v>230</v>
      </c>
    </row>
    <row r="94" spans="1:4" x14ac:dyDescent="0.25">
      <c r="A94" s="10">
        <v>93</v>
      </c>
      <c r="B94" s="11" t="s">
        <v>125</v>
      </c>
      <c r="C94" s="11" t="s">
        <v>4</v>
      </c>
      <c r="D94" s="11" t="s">
        <v>231</v>
      </c>
    </row>
    <row r="95" spans="1:4" x14ac:dyDescent="0.25">
      <c r="A95" s="10">
        <v>94</v>
      </c>
      <c r="B95" s="11" t="s">
        <v>126</v>
      </c>
      <c r="C95" s="11" t="s">
        <v>27</v>
      </c>
      <c r="D95" s="11" t="s">
        <v>232</v>
      </c>
    </row>
    <row r="96" spans="1:4" x14ac:dyDescent="0.25">
      <c r="A96" s="10">
        <v>95</v>
      </c>
      <c r="B96" s="11" t="s">
        <v>127</v>
      </c>
      <c r="C96" s="11" t="s">
        <v>27</v>
      </c>
      <c r="D96" s="11" t="s">
        <v>233</v>
      </c>
    </row>
    <row r="97" spans="1:4" x14ac:dyDescent="0.25">
      <c r="A97" s="10">
        <v>96</v>
      </c>
      <c r="B97" s="11" t="s">
        <v>128</v>
      </c>
      <c r="C97" s="11" t="s">
        <v>5</v>
      </c>
      <c r="D97" s="11" t="s">
        <v>234</v>
      </c>
    </row>
    <row r="98" spans="1:4" x14ac:dyDescent="0.25">
      <c r="A98" s="10">
        <v>97</v>
      </c>
      <c r="B98" s="11" t="s">
        <v>129</v>
      </c>
      <c r="C98" s="11" t="s">
        <v>4</v>
      </c>
      <c r="D98" s="11" t="s">
        <v>235</v>
      </c>
    </row>
    <row r="99" spans="1:4" x14ac:dyDescent="0.25">
      <c r="A99" s="10">
        <v>98</v>
      </c>
      <c r="B99" s="11" t="s">
        <v>130</v>
      </c>
      <c r="C99" s="11" t="s">
        <v>32</v>
      </c>
      <c r="D99" s="11" t="s">
        <v>236</v>
      </c>
    </row>
    <row r="100" spans="1:4" x14ac:dyDescent="0.25">
      <c r="A100" s="10">
        <v>99</v>
      </c>
      <c r="B100" s="11" t="s">
        <v>131</v>
      </c>
      <c r="C100" s="11" t="s">
        <v>32</v>
      </c>
      <c r="D100" s="11" t="s">
        <v>237</v>
      </c>
    </row>
    <row r="101" spans="1:4" x14ac:dyDescent="0.25">
      <c r="A101" s="10">
        <v>100</v>
      </c>
      <c r="B101" s="11" t="s">
        <v>132</v>
      </c>
      <c r="C101" s="11" t="s">
        <v>4</v>
      </c>
      <c r="D101" s="11" t="s">
        <v>238</v>
      </c>
    </row>
    <row r="102" spans="1:4" x14ac:dyDescent="0.25">
      <c r="A102" s="10">
        <v>101</v>
      </c>
      <c r="B102" s="11" t="s">
        <v>133</v>
      </c>
      <c r="C102" s="11" t="s">
        <v>20</v>
      </c>
      <c r="D102" s="11" t="s">
        <v>239</v>
      </c>
    </row>
    <row r="103" spans="1:4" x14ac:dyDescent="0.25">
      <c r="A103" s="10">
        <v>102</v>
      </c>
      <c r="B103" s="11" t="s">
        <v>134</v>
      </c>
      <c r="C103" s="11" t="s">
        <v>4</v>
      </c>
      <c r="D103" s="11" t="s">
        <v>240</v>
      </c>
    </row>
    <row r="104" spans="1:4" x14ac:dyDescent="0.25">
      <c r="A104" s="10">
        <v>103</v>
      </c>
      <c r="B104" s="11" t="s">
        <v>135</v>
      </c>
      <c r="C104" s="11" t="s">
        <v>19</v>
      </c>
      <c r="D104" s="11" t="s">
        <v>241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FBA7-E8A1-46E3-BF6E-6E1EBE285DA8}">
  <dimension ref="A3:G47"/>
  <sheetViews>
    <sheetView workbookViewId="0">
      <selection activeCell="E27" sqref="E27"/>
    </sheetView>
  </sheetViews>
  <sheetFormatPr defaultRowHeight="15" x14ac:dyDescent="0.25"/>
  <cols>
    <col min="1" max="1" width="19.28515625" bestFit="1" customWidth="1"/>
    <col min="2" max="2" width="17.42578125" bestFit="1" customWidth="1"/>
    <col min="3" max="3" width="22.85546875" bestFit="1" customWidth="1"/>
    <col min="4" max="4" width="17.42578125" bestFit="1" customWidth="1"/>
    <col min="5" max="5" width="22.85546875" bestFit="1" customWidth="1"/>
    <col min="6" max="6" width="17.42578125" bestFit="1" customWidth="1"/>
    <col min="7" max="7" width="22.85546875" style="19" bestFit="1" customWidth="1"/>
    <col min="8" max="8" width="17.42578125" bestFit="1" customWidth="1"/>
    <col min="9" max="9" width="22.85546875" bestFit="1" customWidth="1"/>
    <col min="10" max="10" width="17.42578125" bestFit="1" customWidth="1"/>
    <col min="11" max="12" width="22.85546875" bestFit="1" customWidth="1"/>
    <col min="13" max="13" width="28.42578125" bestFit="1" customWidth="1"/>
  </cols>
  <sheetData>
    <row r="3" spans="1:7" x14ac:dyDescent="0.25">
      <c r="A3" s="17" t="s">
        <v>264</v>
      </c>
      <c r="B3" t="s">
        <v>266</v>
      </c>
      <c r="C3" t="s">
        <v>267</v>
      </c>
      <c r="G3"/>
    </row>
    <row r="4" spans="1:7" x14ac:dyDescent="0.25">
      <c r="A4" s="18" t="s">
        <v>97</v>
      </c>
      <c r="B4">
        <v>4779</v>
      </c>
      <c r="C4" s="20">
        <v>5878.17</v>
      </c>
      <c r="G4"/>
    </row>
    <row r="5" spans="1:7" x14ac:dyDescent="0.25">
      <c r="A5" s="18" t="s">
        <v>98</v>
      </c>
      <c r="B5">
        <v>19080</v>
      </c>
      <c r="C5" s="20">
        <v>23468.400000000001</v>
      </c>
      <c r="G5"/>
    </row>
    <row r="6" spans="1:7" x14ac:dyDescent="0.25">
      <c r="A6" s="18" t="s">
        <v>99</v>
      </c>
      <c r="B6">
        <v>13035</v>
      </c>
      <c r="C6" s="20">
        <v>16033.05</v>
      </c>
      <c r="G6"/>
    </row>
    <row r="7" spans="1:7" x14ac:dyDescent="0.25">
      <c r="A7" s="18" t="s">
        <v>100</v>
      </c>
      <c r="B7">
        <v>9694</v>
      </c>
      <c r="C7" s="20">
        <v>11923.619999999999</v>
      </c>
      <c r="G7"/>
    </row>
    <row r="8" spans="1:7" x14ac:dyDescent="0.25">
      <c r="A8" s="18" t="s">
        <v>101</v>
      </c>
      <c r="B8">
        <v>13309</v>
      </c>
      <c r="C8" s="20">
        <v>16370.07</v>
      </c>
      <c r="G8"/>
    </row>
    <row r="9" spans="1:7" x14ac:dyDescent="0.25">
      <c r="A9" s="18" t="s">
        <v>102</v>
      </c>
      <c r="B9">
        <v>12611</v>
      </c>
      <c r="C9" s="20">
        <v>15511.53</v>
      </c>
      <c r="G9"/>
    </row>
    <row r="10" spans="1:7" x14ac:dyDescent="0.25">
      <c r="A10" s="18" t="s">
        <v>103</v>
      </c>
      <c r="B10">
        <v>11453</v>
      </c>
      <c r="C10" s="20">
        <v>14087.19</v>
      </c>
      <c r="G10"/>
    </row>
    <row r="11" spans="1:7" x14ac:dyDescent="0.25">
      <c r="A11" s="18" t="s">
        <v>104</v>
      </c>
      <c r="B11">
        <v>8751</v>
      </c>
      <c r="C11" s="20">
        <v>10763.73</v>
      </c>
      <c r="G11"/>
    </row>
    <row r="12" spans="1:7" x14ac:dyDescent="0.25">
      <c r="A12" s="18" t="s">
        <v>105</v>
      </c>
      <c r="B12">
        <v>15180</v>
      </c>
      <c r="C12" s="20">
        <v>18671.400000000001</v>
      </c>
      <c r="G12"/>
    </row>
    <row r="13" spans="1:7" x14ac:dyDescent="0.25">
      <c r="A13" s="18" t="s">
        <v>106</v>
      </c>
      <c r="B13">
        <v>13212</v>
      </c>
      <c r="C13" s="20">
        <v>16250.76</v>
      </c>
      <c r="G13"/>
    </row>
    <row r="14" spans="1:7" x14ac:dyDescent="0.25">
      <c r="A14" s="18" t="s">
        <v>107</v>
      </c>
      <c r="B14">
        <v>11640</v>
      </c>
      <c r="C14" s="20">
        <v>14317.2</v>
      </c>
      <c r="G14"/>
    </row>
    <row r="15" spans="1:7" x14ac:dyDescent="0.25">
      <c r="A15" s="18" t="s">
        <v>108</v>
      </c>
      <c r="B15">
        <v>6993</v>
      </c>
      <c r="C15" s="20">
        <v>8601.39</v>
      </c>
      <c r="G15"/>
    </row>
    <row r="16" spans="1:7" x14ac:dyDescent="0.25">
      <c r="A16" s="18" t="s">
        <v>211</v>
      </c>
      <c r="B16">
        <v>20587</v>
      </c>
      <c r="C16" s="20">
        <v>25322.010000000002</v>
      </c>
      <c r="G16"/>
    </row>
    <row r="17" spans="1:7" x14ac:dyDescent="0.25">
      <c r="A17" s="18" t="s">
        <v>213</v>
      </c>
      <c r="B17">
        <v>12579</v>
      </c>
      <c r="C17" s="20">
        <v>15472.17</v>
      </c>
      <c r="G17"/>
    </row>
    <row r="18" spans="1:7" x14ac:dyDescent="0.25">
      <c r="A18" s="18" t="s">
        <v>109</v>
      </c>
      <c r="B18">
        <v>12689</v>
      </c>
      <c r="C18" s="20">
        <v>15607.470000000001</v>
      </c>
      <c r="G18"/>
    </row>
    <row r="19" spans="1:7" x14ac:dyDescent="0.25">
      <c r="A19" s="18" t="s">
        <v>110</v>
      </c>
      <c r="B19">
        <v>15739</v>
      </c>
      <c r="C19" s="20">
        <v>19358.97</v>
      </c>
      <c r="G19"/>
    </row>
    <row r="20" spans="1:7" x14ac:dyDescent="0.25">
      <c r="A20" s="18" t="s">
        <v>111</v>
      </c>
      <c r="B20">
        <v>12133</v>
      </c>
      <c r="C20" s="20">
        <v>14923.59</v>
      </c>
      <c r="G20"/>
    </row>
    <row r="21" spans="1:7" x14ac:dyDescent="0.25">
      <c r="A21" s="18" t="s">
        <v>112</v>
      </c>
      <c r="B21">
        <v>12931</v>
      </c>
      <c r="C21" s="20">
        <v>15905.130000000001</v>
      </c>
      <c r="G21"/>
    </row>
    <row r="22" spans="1:7" x14ac:dyDescent="0.25">
      <c r="A22" s="18" t="s">
        <v>113</v>
      </c>
      <c r="B22">
        <v>16052</v>
      </c>
      <c r="C22" s="20">
        <v>19743.96</v>
      </c>
      <c r="G22"/>
    </row>
    <row r="23" spans="1:7" x14ac:dyDescent="0.25">
      <c r="A23" s="18" t="s">
        <v>114</v>
      </c>
      <c r="B23">
        <v>14845</v>
      </c>
      <c r="C23" s="20">
        <v>18259.349999999999</v>
      </c>
      <c r="G23"/>
    </row>
    <row r="24" spans="1:7" x14ac:dyDescent="0.25">
      <c r="A24" s="18" t="s">
        <v>115</v>
      </c>
      <c r="B24">
        <v>26555</v>
      </c>
      <c r="C24" s="20">
        <v>32662.65</v>
      </c>
      <c r="G24"/>
    </row>
    <row r="25" spans="1:7" x14ac:dyDescent="0.25">
      <c r="A25" s="18" t="s">
        <v>116</v>
      </c>
      <c r="B25">
        <v>12975</v>
      </c>
      <c r="C25" s="20">
        <v>15959.25</v>
      </c>
      <c r="G25"/>
    </row>
    <row r="26" spans="1:7" x14ac:dyDescent="0.25">
      <c r="A26" s="18" t="s">
        <v>117</v>
      </c>
      <c r="B26">
        <v>9738</v>
      </c>
      <c r="C26" s="20">
        <v>11977.74</v>
      </c>
      <c r="G26"/>
    </row>
    <row r="27" spans="1:7" x14ac:dyDescent="0.25">
      <c r="A27" s="18" t="s">
        <v>118</v>
      </c>
      <c r="B27">
        <v>14044</v>
      </c>
      <c r="C27" s="20">
        <v>17274.12</v>
      </c>
      <c r="G27"/>
    </row>
    <row r="28" spans="1:7" x14ac:dyDescent="0.25">
      <c r="A28" s="18" t="s">
        <v>119</v>
      </c>
      <c r="B28">
        <v>3823</v>
      </c>
      <c r="C28" s="20">
        <v>4702.29</v>
      </c>
      <c r="G28"/>
    </row>
    <row r="29" spans="1:7" x14ac:dyDescent="0.25">
      <c r="A29" s="18" t="s">
        <v>120</v>
      </c>
      <c r="B29">
        <v>11151</v>
      </c>
      <c r="C29" s="20">
        <v>13715.73</v>
      </c>
      <c r="G29"/>
    </row>
    <row r="30" spans="1:7" x14ac:dyDescent="0.25">
      <c r="A30" s="18" t="s">
        <v>121</v>
      </c>
      <c r="B30">
        <v>13850</v>
      </c>
      <c r="C30" s="20">
        <v>17035.5</v>
      </c>
      <c r="G30"/>
    </row>
    <row r="31" spans="1:7" x14ac:dyDescent="0.25">
      <c r="A31" s="18" t="s">
        <v>122</v>
      </c>
      <c r="B31">
        <v>11010</v>
      </c>
      <c r="C31" s="20">
        <v>13542.3</v>
      </c>
      <c r="G31"/>
    </row>
    <row r="32" spans="1:7" x14ac:dyDescent="0.25">
      <c r="A32" s="18" t="s">
        <v>123</v>
      </c>
      <c r="B32">
        <v>15349</v>
      </c>
      <c r="C32" s="20">
        <v>18879.27</v>
      </c>
      <c r="G32"/>
    </row>
    <row r="33" spans="1:7" x14ac:dyDescent="0.25">
      <c r="A33" s="18" t="s">
        <v>124</v>
      </c>
      <c r="B33">
        <v>6792</v>
      </c>
      <c r="C33" s="20">
        <v>8354.16</v>
      </c>
      <c r="G33"/>
    </row>
    <row r="34" spans="1:7" x14ac:dyDescent="0.25">
      <c r="A34" s="18" t="s">
        <v>125</v>
      </c>
      <c r="B34">
        <v>11053</v>
      </c>
      <c r="C34" s="20">
        <v>13595.19</v>
      </c>
      <c r="G34"/>
    </row>
    <row r="35" spans="1:7" x14ac:dyDescent="0.25">
      <c r="A35" s="18" t="s">
        <v>126</v>
      </c>
      <c r="B35">
        <v>9578</v>
      </c>
      <c r="C35" s="20">
        <v>11780.94</v>
      </c>
      <c r="G35"/>
    </row>
    <row r="36" spans="1:7" x14ac:dyDescent="0.25">
      <c r="A36" s="18" t="s">
        <v>127</v>
      </c>
      <c r="B36">
        <v>6173</v>
      </c>
      <c r="C36" s="20">
        <v>7592.79</v>
      </c>
      <c r="G36"/>
    </row>
    <row r="37" spans="1:7" x14ac:dyDescent="0.25">
      <c r="A37" s="18" t="s">
        <v>128</v>
      </c>
      <c r="B37">
        <v>10999</v>
      </c>
      <c r="C37" s="20">
        <v>13528.77</v>
      </c>
      <c r="G37"/>
    </row>
    <row r="38" spans="1:7" x14ac:dyDescent="0.25">
      <c r="A38" s="18" t="s">
        <v>129</v>
      </c>
      <c r="B38">
        <v>14043</v>
      </c>
      <c r="C38" s="20">
        <v>17272.89</v>
      </c>
      <c r="G38"/>
    </row>
    <row r="39" spans="1:7" x14ac:dyDescent="0.25">
      <c r="A39" s="18" t="s">
        <v>130</v>
      </c>
      <c r="B39">
        <v>16821</v>
      </c>
      <c r="C39" s="20">
        <v>20689.830000000002</v>
      </c>
      <c r="G39"/>
    </row>
    <row r="40" spans="1:7" x14ac:dyDescent="0.25">
      <c r="A40" s="18" t="s">
        <v>131</v>
      </c>
      <c r="B40">
        <v>9182</v>
      </c>
      <c r="C40" s="20">
        <v>11293.86</v>
      </c>
      <c r="G40"/>
    </row>
    <row r="41" spans="1:7" x14ac:dyDescent="0.25">
      <c r="A41" s="18" t="s">
        <v>132</v>
      </c>
      <c r="B41">
        <v>13667</v>
      </c>
      <c r="C41" s="20">
        <v>16810.41</v>
      </c>
      <c r="G41"/>
    </row>
    <row r="42" spans="1:7" x14ac:dyDescent="0.25">
      <c r="A42" s="18" t="s">
        <v>133</v>
      </c>
      <c r="B42">
        <v>12810</v>
      </c>
      <c r="C42" s="20">
        <v>15756.3</v>
      </c>
      <c r="G42"/>
    </row>
    <row r="43" spans="1:7" x14ac:dyDescent="0.25">
      <c r="A43" s="18" t="s">
        <v>134</v>
      </c>
      <c r="B43">
        <v>11438</v>
      </c>
      <c r="C43" s="20">
        <v>14068.74</v>
      </c>
      <c r="G43"/>
    </row>
    <row r="44" spans="1:7" x14ac:dyDescent="0.25">
      <c r="A44" s="18" t="s">
        <v>135</v>
      </c>
      <c r="B44">
        <v>15055</v>
      </c>
      <c r="C44" s="20">
        <v>18517.650000000001</v>
      </c>
      <c r="G44"/>
    </row>
    <row r="45" spans="1:7" x14ac:dyDescent="0.25">
      <c r="A45" s="18" t="s">
        <v>265</v>
      </c>
      <c r="B45">
        <v>513398</v>
      </c>
      <c r="C45" s="20">
        <v>631479.54</v>
      </c>
      <c r="G45"/>
    </row>
    <row r="46" spans="1:7" x14ac:dyDescent="0.25">
      <c r="G46"/>
    </row>
    <row r="47" spans="1:7" x14ac:dyDescent="0.25">
      <c r="G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382A-896A-4AA4-91BD-6F921183A76E}">
  <dimension ref="A1:G11"/>
  <sheetViews>
    <sheetView showGridLines="0" workbookViewId="0">
      <selection activeCell="H20" sqref="H20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10" bestFit="1" customWidth="1"/>
    <col min="4" max="4" width="8.85546875" bestFit="1" customWidth="1"/>
    <col min="5" max="5" width="10.140625" bestFit="1" customWidth="1"/>
    <col min="6" max="6" width="6.7109375" bestFit="1" customWidth="1"/>
    <col min="7" max="7" width="16.85546875" bestFit="1" customWidth="1"/>
    <col min="8" max="8" width="15.42578125" bestFit="1" customWidth="1"/>
    <col min="9" max="9" width="11.42578125" bestFit="1" customWidth="1"/>
    <col min="10" max="10" width="3.5703125" bestFit="1" customWidth="1"/>
    <col min="11" max="11" width="4" bestFit="1" customWidth="1"/>
    <col min="12" max="12" width="3.42578125" bestFit="1" customWidth="1"/>
    <col min="13" max="13" width="4.28515625" bestFit="1" customWidth="1"/>
    <col min="14" max="14" width="3.42578125" bestFit="1" customWidth="1"/>
    <col min="15" max="15" width="15.5703125" bestFit="1" customWidth="1"/>
    <col min="16" max="16" width="10.42578125" bestFit="1" customWidth="1"/>
    <col min="17" max="17" width="3.5703125" bestFit="1" customWidth="1"/>
    <col min="18" max="18" width="4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14.5703125" bestFit="1" customWidth="1"/>
    <col min="23" max="23" width="11.85546875" bestFit="1" customWidth="1"/>
    <col min="24" max="24" width="3.5703125" bestFit="1" customWidth="1"/>
    <col min="25" max="25" width="4" bestFit="1" customWidth="1"/>
    <col min="26" max="26" width="3.42578125" bestFit="1" customWidth="1"/>
    <col min="27" max="27" width="4.28515625" bestFit="1" customWidth="1"/>
    <col min="28" max="28" width="3.42578125" bestFit="1" customWidth="1"/>
    <col min="29" max="29" width="16" bestFit="1" customWidth="1"/>
    <col min="30" max="30" width="6" bestFit="1" customWidth="1"/>
    <col min="31" max="31" width="3.5703125" bestFit="1" customWidth="1"/>
    <col min="32" max="32" width="4" bestFit="1" customWidth="1"/>
    <col min="33" max="33" width="3.42578125" bestFit="1" customWidth="1"/>
    <col min="34" max="34" width="4.28515625" bestFit="1" customWidth="1"/>
    <col min="35" max="35" width="3.42578125" bestFit="1" customWidth="1"/>
    <col min="36" max="36" width="10" bestFit="1" customWidth="1"/>
    <col min="37" max="37" width="16.85546875" bestFit="1" customWidth="1"/>
    <col min="38" max="91" width="10.42578125" bestFit="1" customWidth="1"/>
    <col min="92" max="92" width="15.42578125" bestFit="1" customWidth="1"/>
    <col min="93" max="93" width="11.42578125" bestFit="1" customWidth="1"/>
    <col min="94" max="167" width="10.42578125" bestFit="1" customWidth="1"/>
    <col min="168" max="168" width="15.5703125" bestFit="1" customWidth="1"/>
    <col min="169" max="244" width="10.42578125" bestFit="1" customWidth="1"/>
    <col min="245" max="245" width="14.5703125" bestFit="1" customWidth="1"/>
    <col min="246" max="246" width="11.85546875" bestFit="1" customWidth="1"/>
    <col min="247" max="321" width="10.42578125" bestFit="1" customWidth="1"/>
    <col min="322" max="322" width="16" bestFit="1" customWidth="1"/>
    <col min="323" max="403" width="10.42578125" bestFit="1" customWidth="1"/>
    <col min="404" max="404" width="10" bestFit="1" customWidth="1"/>
    <col min="405" max="405" width="16.85546875" bestFit="1" customWidth="1"/>
  </cols>
  <sheetData>
    <row r="1" spans="1:7" x14ac:dyDescent="0.25">
      <c r="A1" s="17" t="s">
        <v>7</v>
      </c>
      <c r="B1" t="s">
        <v>269</v>
      </c>
    </row>
    <row r="3" spans="1:7" x14ac:dyDescent="0.25">
      <c r="A3" s="17" t="s">
        <v>266</v>
      </c>
      <c r="B3" s="17" t="s">
        <v>268</v>
      </c>
    </row>
    <row r="4" spans="1:7" x14ac:dyDescent="0.25">
      <c r="A4" s="17" t="s">
        <v>264</v>
      </c>
      <c r="B4" t="s">
        <v>251</v>
      </c>
      <c r="C4" t="s">
        <v>11</v>
      </c>
      <c r="D4" t="s">
        <v>250</v>
      </c>
      <c r="E4" t="s">
        <v>10</v>
      </c>
      <c r="F4" t="s">
        <v>252</v>
      </c>
      <c r="G4" t="s">
        <v>265</v>
      </c>
    </row>
    <row r="5" spans="1:7" x14ac:dyDescent="0.25">
      <c r="A5" s="18" t="s">
        <v>247</v>
      </c>
      <c r="B5">
        <v>15924</v>
      </c>
      <c r="C5">
        <v>15243</v>
      </c>
      <c r="D5">
        <v>19847</v>
      </c>
      <c r="E5">
        <v>14565</v>
      </c>
      <c r="F5">
        <v>23049</v>
      </c>
      <c r="G5">
        <v>88628</v>
      </c>
    </row>
    <row r="6" spans="1:7" x14ac:dyDescent="0.25">
      <c r="A6" s="18" t="s">
        <v>3</v>
      </c>
      <c r="B6">
        <v>21836</v>
      </c>
      <c r="C6">
        <v>6640</v>
      </c>
      <c r="D6">
        <v>22618</v>
      </c>
      <c r="E6">
        <v>18358</v>
      </c>
      <c r="F6">
        <v>22628</v>
      </c>
      <c r="G6">
        <v>92080</v>
      </c>
    </row>
    <row r="7" spans="1:7" x14ac:dyDescent="0.25">
      <c r="A7" s="18" t="s">
        <v>248</v>
      </c>
      <c r="B7">
        <v>23446</v>
      </c>
      <c r="C7">
        <v>17627</v>
      </c>
      <c r="D7">
        <v>13973</v>
      </c>
      <c r="E7">
        <v>12435</v>
      </c>
      <c r="F7">
        <v>13396</v>
      </c>
      <c r="G7">
        <v>80877</v>
      </c>
    </row>
    <row r="8" spans="1:7" x14ac:dyDescent="0.25">
      <c r="A8" s="18" t="s">
        <v>8</v>
      </c>
      <c r="B8">
        <v>17741</v>
      </c>
      <c r="C8">
        <v>13298</v>
      </c>
      <c r="D8">
        <v>14453</v>
      </c>
      <c r="E8">
        <v>14275</v>
      </c>
      <c r="F8">
        <v>11407</v>
      </c>
      <c r="G8">
        <v>71174</v>
      </c>
    </row>
    <row r="9" spans="1:7" x14ac:dyDescent="0.25">
      <c r="A9" s="18" t="s">
        <v>1</v>
      </c>
      <c r="B9">
        <v>18304</v>
      </c>
      <c r="C9">
        <v>23474</v>
      </c>
      <c r="D9">
        <v>14608</v>
      </c>
      <c r="E9">
        <v>18449</v>
      </c>
      <c r="F9">
        <v>18727</v>
      </c>
      <c r="G9">
        <v>93562</v>
      </c>
    </row>
    <row r="10" spans="1:7" x14ac:dyDescent="0.25">
      <c r="A10" s="18" t="s">
        <v>2</v>
      </c>
      <c r="B10">
        <v>16445</v>
      </c>
      <c r="C10">
        <v>19790</v>
      </c>
      <c r="D10">
        <v>17074</v>
      </c>
      <c r="E10">
        <v>19029</v>
      </c>
      <c r="F10">
        <v>14739</v>
      </c>
      <c r="G10">
        <v>87077</v>
      </c>
    </row>
    <row r="11" spans="1:7" x14ac:dyDescent="0.25">
      <c r="A11" s="18" t="s">
        <v>265</v>
      </c>
      <c r="B11">
        <v>113696</v>
      </c>
      <c r="C11">
        <v>96072</v>
      </c>
      <c r="D11">
        <v>102573</v>
      </c>
      <c r="E11">
        <v>97111</v>
      </c>
      <c r="F11">
        <v>103946</v>
      </c>
      <c r="G11">
        <v>513398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12</vt:i4>
      </vt:variant>
      <vt:variant>
        <vt:lpstr>Intervalli denominati</vt:lpstr>
      </vt:variant>
      <vt:variant>
        <vt:i4>1</vt:i4>
      </vt:variant>
    </vt:vector>
  </HeadingPairs>
  <TitlesOfParts>
    <vt:vector size="13" baseType="lpstr">
      <vt:lpstr>PIVOT 1</vt:lpstr>
      <vt:lpstr>PIVOT 2</vt:lpstr>
      <vt:lpstr>PIVOT 3</vt:lpstr>
      <vt:lpstr>PIVOT 4</vt:lpstr>
      <vt:lpstr>PIVOT 5</vt:lpstr>
      <vt:lpstr>PIVOT 6</vt:lpstr>
      <vt:lpstr>PIVOT 7</vt:lpstr>
      <vt:lpstr>PIVOT 8</vt:lpstr>
      <vt:lpstr>Vendite</vt:lpstr>
      <vt:lpstr>Dati di Supporto</vt:lpstr>
      <vt:lpstr>CampoCalcolato</vt:lpstr>
      <vt:lpstr>Filtri</vt:lpstr>
      <vt:lpstr>Vendite!tabella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Leonardo Demetrio</cp:lastModifiedBy>
  <dcterms:created xsi:type="dcterms:W3CDTF">2011-11-27T10:06:06Z</dcterms:created>
  <dcterms:modified xsi:type="dcterms:W3CDTF">2024-04-08T17:28:57Z</dcterms:modified>
</cp:coreProperties>
</file>