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LeonardoHas\OneDrive\Área de Trabalho\Análise de dados e big data\"/>
    </mc:Choice>
  </mc:AlternateContent>
  <xr:revisionPtr revIDLastSave="0" documentId="13_ncr:1_{531F98AD-7615-4DB2-BE31-E195C0C80D5F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Sheet1" sheetId="6" r:id="rId1"/>
    <sheet name="Planilha1" sheetId="7" r:id="rId2"/>
    <sheet name="Planilha2" sheetId="8" r:id="rId3"/>
    <sheet name="Planilha3" sheetId="9" r:id="rId4"/>
    <sheet name="Planilha5" sheetId="11" r:id="rId5"/>
  </sheets>
  <definedNames>
    <definedName name="_xlchart.v1.0" hidden="1">Planilha3!$H$2:$H$7</definedName>
    <definedName name="_xlchart.v1.1" hidden="1">Planilha3!$I$1</definedName>
    <definedName name="_xlchart.v1.10" hidden="1">Planilha3!$H$2:$H$7</definedName>
    <definedName name="_xlchart.v1.11" hidden="1">Planilha3!$J$1</definedName>
    <definedName name="_xlchart.v1.12" hidden="1">Planilha3!$J$2:$J$7</definedName>
    <definedName name="_xlchart.v1.13" hidden="1">Planilha3!$K$1</definedName>
    <definedName name="_xlchart.v1.14" hidden="1">Planilha3!$K$2:$K$7</definedName>
    <definedName name="_xlchart.v1.15" hidden="1">Planilha3!$H$2:$H$7</definedName>
    <definedName name="_xlchart.v1.16" hidden="1">Planilha3!$K$1</definedName>
    <definedName name="_xlchart.v1.17" hidden="1">Planilha3!$K$2:$K$7</definedName>
    <definedName name="_xlchart.v1.18" hidden="1">Planilha3!$L$1</definedName>
    <definedName name="_xlchart.v1.19" hidden="1">Planilha3!$L$2:$L$7</definedName>
    <definedName name="_xlchart.v1.2" hidden="1">Planilha3!$I$2:$I$7</definedName>
    <definedName name="_xlchart.v1.20" hidden="1">Planilha3!$H$2:$H$7</definedName>
    <definedName name="_xlchart.v1.21" hidden="1">Planilha3!$K$1</definedName>
    <definedName name="_xlchart.v1.22" hidden="1">Planilha3!$K$2:$K$7</definedName>
    <definedName name="_xlchart.v1.23" hidden="1">Planilha3!$N$1</definedName>
    <definedName name="_xlchart.v1.24" hidden="1">Planilha3!$N$2:$N$7</definedName>
    <definedName name="_xlchart.v1.3" hidden="1">Planilha3!$J$1</definedName>
    <definedName name="_xlchart.v1.4" hidden="1">Planilha3!$J$2:$J$7</definedName>
    <definedName name="_xlchart.v1.5" hidden="1">Planilha3!$H$2:$H$7</definedName>
    <definedName name="_xlchart.v1.6" hidden="1">Planilha3!$J$1</definedName>
    <definedName name="_xlchart.v1.7" hidden="1">Planilha3!$J$2:$J$7</definedName>
    <definedName name="_xlchart.v1.8" hidden="1">Planilha3!$K$1</definedName>
    <definedName name="_xlchart.v1.9" hidden="1">Planilha3!$K$2:$K$7</definedName>
    <definedName name="_xlcn.WorksheetConnection_Planilha5W6X111" hidden="1">Planilha5!$W$6:$X$11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5!$W$6:$X$11"/>
        </x15:modelTables>
      </x15:dataModel>
    </ext>
  </extLst>
</workbook>
</file>

<file path=xl/calcChain.xml><?xml version="1.0" encoding="utf-8"?>
<calcChain xmlns="http://schemas.openxmlformats.org/spreadsheetml/2006/main">
  <c r="X8" i="11" l="1"/>
  <c r="Y8" i="11" s="1"/>
  <c r="X7" i="11"/>
  <c r="Y7" i="11" s="1"/>
  <c r="X11" i="11"/>
  <c r="Y11" i="11" s="1"/>
  <c r="X10" i="11"/>
  <c r="Y10" i="11" s="1"/>
  <c r="X9" i="11"/>
  <c r="Y9" i="11" s="1"/>
  <c r="B1" i="11"/>
  <c r="O8" i="11" s="1"/>
  <c r="R2" i="7"/>
  <c r="Q2" i="7"/>
  <c r="P2" i="7"/>
  <c r="O2" i="7"/>
  <c r="N2" i="9"/>
  <c r="M3" i="9"/>
  <c r="M4" i="9"/>
  <c r="M5" i="9"/>
  <c r="M6" i="9"/>
  <c r="M7" i="9"/>
  <c r="M2" i="9"/>
  <c r="N3" i="9"/>
  <c r="N4" i="9"/>
  <c r="N5" i="9"/>
  <c r="N6" i="9"/>
  <c r="N7" i="9"/>
  <c r="L3" i="9"/>
  <c r="L4" i="9"/>
  <c r="L5" i="9"/>
  <c r="L6" i="9"/>
  <c r="L7" i="9"/>
  <c r="L2" i="9"/>
  <c r="K2" i="9"/>
  <c r="K3" i="9"/>
  <c r="K4" i="9"/>
  <c r="K5" i="9"/>
  <c r="K6" i="9"/>
  <c r="K7" i="9"/>
  <c r="J3" i="9"/>
  <c r="J4" i="9"/>
  <c r="J5" i="9"/>
  <c r="J6" i="9"/>
  <c r="J7" i="9"/>
  <c r="J2" i="9"/>
  <c r="I3" i="9"/>
  <c r="I4" i="9"/>
  <c r="I5" i="9"/>
  <c r="I6" i="9"/>
  <c r="I7" i="9"/>
  <c r="I2" i="9"/>
  <c r="Q3" i="8"/>
  <c r="L3" i="8" s="1"/>
  <c r="Q4" i="8"/>
  <c r="L4" i="8" s="1"/>
  <c r="Q5" i="8"/>
  <c r="L5" i="8" s="1"/>
  <c r="Q6" i="8"/>
  <c r="L6" i="8" s="1"/>
  <c r="Q7" i="8"/>
  <c r="L7" i="8" s="1"/>
  <c r="Q8" i="8"/>
  <c r="L8" i="8" s="1"/>
  <c r="Q9" i="8"/>
  <c r="L9" i="8" s="1"/>
  <c r="Q10" i="8"/>
  <c r="L10" i="8" s="1"/>
  <c r="Q11" i="8"/>
  <c r="L11" i="8" s="1"/>
  <c r="Q12" i="8"/>
  <c r="L12" i="8" s="1"/>
  <c r="Q13" i="8"/>
  <c r="L13" i="8" s="1"/>
  <c r="Q14" i="8"/>
  <c r="M2" i="8" s="1"/>
  <c r="Q15" i="8"/>
  <c r="M3" i="8" s="1"/>
  <c r="Q16" i="8"/>
  <c r="M4" i="8" s="1"/>
  <c r="Q17" i="8"/>
  <c r="M5" i="8" s="1"/>
  <c r="Q18" i="8"/>
  <c r="M6" i="8" s="1"/>
  <c r="Q19" i="8"/>
  <c r="M7" i="8" s="1"/>
  <c r="Q20" i="8"/>
  <c r="M8" i="8" s="1"/>
  <c r="Q21" i="8"/>
  <c r="M9" i="8" s="1"/>
  <c r="Q22" i="8"/>
  <c r="M10" i="8" s="1"/>
  <c r="Q23" i="8"/>
  <c r="M11" i="8" s="1"/>
  <c r="Q24" i="8"/>
  <c r="M12" i="8" s="1"/>
  <c r="Q25" i="8"/>
  <c r="M13" i="8" s="1"/>
  <c r="Q2" i="8"/>
  <c r="L2" i="8" s="1"/>
  <c r="P3" i="7"/>
  <c r="P4" i="7"/>
  <c r="P5" i="7"/>
  <c r="P6" i="7"/>
  <c r="P7" i="7"/>
  <c r="N2" i="6"/>
  <c r="Q3" i="7"/>
  <c r="Q4" i="7"/>
  <c r="Q5" i="7"/>
  <c r="Q6" i="7"/>
  <c r="Q7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2" i="6"/>
  <c r="C6" i="7"/>
  <c r="C5" i="7"/>
  <c r="Q9" i="11" l="1"/>
  <c r="Q8" i="11"/>
  <c r="Q7" i="11"/>
  <c r="P7" i="11"/>
  <c r="Q12" i="11"/>
  <c r="Q11" i="11"/>
  <c r="Q10" i="11"/>
  <c r="P12" i="11"/>
  <c r="P11" i="11"/>
  <c r="P10" i="11"/>
  <c r="P9" i="11"/>
  <c r="P8" i="11"/>
  <c r="R8" i="11" s="1"/>
  <c r="O7" i="11"/>
  <c r="R7" i="11" s="1"/>
  <c r="O12" i="11"/>
  <c r="R12" i="11" s="1"/>
  <c r="O11" i="11"/>
  <c r="O10" i="11"/>
  <c r="O9" i="11"/>
  <c r="O7" i="7"/>
  <c r="R7" i="7" s="1"/>
  <c r="O6" i="7"/>
  <c r="R6" i="7" s="1"/>
  <c r="O5" i="7"/>
  <c r="R5" i="7" s="1"/>
  <c r="O3" i="7"/>
  <c r="R3" i="7" s="1"/>
  <c r="O4" i="7"/>
  <c r="R4" i="7" s="1"/>
  <c r="R9" i="11" l="1"/>
  <c r="R10" i="11"/>
  <c r="R1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8733D0-9F82-4E7B-A430-59AE924220E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E850255-3440-441B-AD51-08DF01640B68}" name="WorksheetConnection_Planilha5!$W$6:$X$11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5W6X111"/>
        </x15:connection>
      </ext>
    </extLst>
  </connection>
</connections>
</file>

<file path=xl/sharedStrings.xml><?xml version="1.0" encoding="utf-8"?>
<sst xmlns="http://schemas.openxmlformats.org/spreadsheetml/2006/main" count="4321" uniqueCount="68">
  <si>
    <t>Year</t>
  </si>
  <si>
    <t>Gross Sales</t>
  </si>
  <si>
    <t>Discounts</t>
  </si>
  <si>
    <t>COGS</t>
  </si>
  <si>
    <t>Units Sold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</si>
  <si>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</si>
  <si>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</si>
  <si>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</si>
  <si>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</si>
  <si>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</si>
  <si>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</si>
  <si>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</si>
  <si>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</si>
  <si>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</si>
  <si>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</si>
  <si>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</si>
  <si>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</si>
  <si>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</si>
  <si>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</si>
  <si>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</si>
  <si>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</si>
  <si>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</si>
  <si>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</si>
  <si>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</si>
  <si>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</si>
  <si>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</si>
  <si>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</si>
  <si>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</si>
  <si>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</si>
  <si>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</si>
  <si>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</si>
  <si>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</si>
  <si>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</si>
  <si>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</si>
  <si>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</si>
  <si>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</si>
  <si>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</si>
  <si>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</si>
  <si>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</si>
  <si>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</si>
  <si>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</si>
  <si>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</si>
  <si>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</si>
  <si>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</si>
  <si>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Month Name</t>
  </si>
  <si>
    <t>LUCRO</t>
  </si>
  <si>
    <t>CUSTO</t>
  </si>
  <si>
    <t>Como posso comparar o custo e lucro de cada produto?</t>
  </si>
  <si>
    <t>LUCRO;  =  (VALOR DA VENDA - VALOR DAFABRICAÇÃO)-VALOR DE FABROCAÇÃO</t>
  </si>
  <si>
    <t>PRODUTOS</t>
  </si>
  <si>
    <t>CUSTO = POR UNIDADE</t>
  </si>
  <si>
    <t>CUSTO UNITARIO</t>
  </si>
  <si>
    <t>PREÇO UNITARIO VDA</t>
  </si>
  <si>
    <t>VENDAS</t>
  </si>
  <si>
    <t>CUSTO TT</t>
  </si>
  <si>
    <t>CUSTO x LUCRO</t>
  </si>
  <si>
    <t>L x C</t>
  </si>
  <si>
    <t>Tivemos aumento de lucro ao decorrer do ano?</t>
  </si>
  <si>
    <t>LUCRO x MÊS</t>
  </si>
  <si>
    <t>Quais produtos mais oferecem descontos?</t>
  </si>
  <si>
    <t>DESCONTO STATUS</t>
  </si>
  <si>
    <t>NENHUM</t>
  </si>
  <si>
    <t>BAIXO</t>
  </si>
  <si>
    <t>MEDIO</t>
  </si>
  <si>
    <t>ALTO</t>
  </si>
  <si>
    <t>TOTAL PROD</t>
  </si>
  <si>
    <t>TT PROD C/ DESC</t>
  </si>
  <si>
    <t>( 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</si>
</sst>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4" fillId="0" borderId="0" xfId="1" applyFont="1"/>
    <xf numFmtId="0" fontId="5" fillId="0" borderId="0" xfId="0" applyFont="1"/>
    <xf numFmtId="44" fontId="0" fillId="0" borderId="0" xfId="1" applyFont="1" applyBorder="1"/>
    <xf numFmtId="44" fontId="0" fillId="0" borderId="0" xfId="0" applyNumberFormat="1"/>
    <xf numFmtId="165" fontId="0" fillId="0" borderId="0" xfId="2" applyNumberFormat="1" applyFont="1"/>
    <xf numFmtId="0" fontId="3" fillId="2" borderId="0" xfId="0" applyFont="1" applyFill="1"/>
    <xf numFmtId="39" fontId="0" fillId="0" borderId="0" xfId="1" applyNumberFormat="1" applyFont="1" applyBorder="1"/>
    <xf numFmtId="0" fontId="6" fillId="0" borderId="0" xfId="0" applyFont="1"/>
    <xf numFmtId="0" fontId="0" fillId="3" borderId="0" xfId="0" applyFill="1"/>
    <xf numFmtId="0" fontId="3" fillId="2" borderId="0" xfId="0" applyFont="1" applyFill="1" applyAlignment="1">
      <alignment horizontal="center"/>
    </xf>
    <xf numFmtId="0" fontId="0" fillId="0" borderId="0" xfId="0" applyBorder="1"/>
  </cellXfs>
  <cellStyles count="3">
    <cellStyle name="Moeda" xfId="1" builtinId="4"/>
    <cellStyle name="Normal" xfId="0" builtinId="0"/>
    <cellStyle name="Porcentagem" xfId="2" builtinId="5"/>
  </cellStyles>
  <dxfs count="17">
    <dxf>
      <font>
        <color theme="9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Planilha1!$A$2</c:f>
          <c:strCache>
            <c:ptCount val="1"/>
            <c:pt idx="0">
              <c:v>CUSTO x LUCRO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Planilha1!$O$1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Planilha1!$N$2:$N$7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Paseo</c:v>
                </c:pt>
                <c:pt idx="3">
                  <c:v>Velo</c:v>
                </c:pt>
                <c:pt idx="4">
                  <c:v>VTT</c:v>
                </c:pt>
                <c:pt idx="5">
                  <c:v>Amarilla</c:v>
                </c:pt>
              </c:strCache>
            </c:strRef>
          </c:cat>
          <c:val>
            <c:numRef>
              <c:f>Planilha1!$O$2:$O$7</c:f>
              <c:numCache>
                <c:formatCode>_("$"* #,##0.00_);_("$"* \(#,##0.00\);_("$"* "-"??_);_(@_)</c:formatCode>
                <c:ptCount val="6"/>
                <c:pt idx="0">
                  <c:v>440538</c:v>
                </c:pt>
                <c:pt idx="1">
                  <c:v>770990</c:v>
                </c:pt>
                <c:pt idx="2">
                  <c:v>3382395</c:v>
                </c:pt>
                <c:pt idx="3">
                  <c:v>19490940</c:v>
                </c:pt>
                <c:pt idx="4">
                  <c:v>42195750</c:v>
                </c:pt>
                <c:pt idx="5">
                  <c:v>40381900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7-48AC-A5C3-8926AA860530}"/>
            </c:ext>
          </c:extLst>
        </c:ser>
        <c:ser>
          <c:idx val="1"/>
          <c:order val="1"/>
          <c:tx>
            <c:strRef>
              <c:f>Planilha1!$P$1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Planilha1!$N$2:$N$7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Paseo</c:v>
                </c:pt>
                <c:pt idx="3">
                  <c:v>Velo</c:v>
                </c:pt>
                <c:pt idx="4">
                  <c:v>VTT</c:v>
                </c:pt>
                <c:pt idx="5">
                  <c:v>Amarilla</c:v>
                </c:pt>
              </c:strCache>
            </c:strRef>
          </c:cat>
          <c:val>
            <c:numRef>
              <c:f>Planilha1!$P$2:$P$7</c:f>
              <c:numCache>
                <c:formatCode>_("$"* #,##0.00_);_("$"* \(#,##0.00\);_("$"* "-"??_);_(@_)</c:formatCode>
                <c:ptCount val="6"/>
                <c:pt idx="0">
                  <c:v>1826804.8850000002</c:v>
                </c:pt>
                <c:pt idx="1">
                  <c:v>2114754.88</c:v>
                </c:pt>
                <c:pt idx="2">
                  <c:v>4797437.95</c:v>
                </c:pt>
                <c:pt idx="3">
                  <c:v>2305992.4649999999</c:v>
                </c:pt>
                <c:pt idx="4">
                  <c:v>3034608.02</c:v>
                </c:pt>
                <c:pt idx="5">
                  <c:v>2814104.0599999996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7-48AC-A5C3-8926AA860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475613455"/>
        <c:axId val="13169711"/>
      </c:barChart>
      <c:catAx>
        <c:axId val="475613455"/>
        <c:scaling>
          <c:orientation val="minMax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9711"/>
        <c:crosses val="autoZero"/>
        <c:auto val="1"/>
        <c:lblAlgn val="ctr"/>
        <c:lblOffset val="100"/>
        <c:noMultiLvlLbl val="0"/>
      </c:catAx>
      <c:valAx>
        <c:axId val="13169711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6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Planilha2!$A$2</c:f>
          <c:strCache>
            <c:ptCount val="1"/>
            <c:pt idx="0">
              <c:v>LUCRO x MÊS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Planilha2!$L$1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Planilha2!$K$2:$K$13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Planilha2!$L$2:$L$13</c:f>
              <c:numCache>
                <c:formatCode>#,##0.00_);\(#,##0.00\)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763603.03</c:v>
                </c:pt>
                <c:pt idx="9">
                  <c:v>1657795.0999999999</c:v>
                </c:pt>
                <c:pt idx="10">
                  <c:v>765502.3</c:v>
                </c:pt>
                <c:pt idx="11">
                  <c:v>691564.08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3-413B-8E74-05B40407D9F1}"/>
            </c:ext>
          </c:extLst>
        </c:ser>
        <c:ser>
          <c:idx val="1"/>
          <c:order val="1"/>
          <c:tx>
            <c:strRef>
              <c:f>Planilha2!$M$1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Planilha2!$K$2:$K$13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Planilha2!$M$2:$M$13</c:f>
              <c:numCache>
                <c:formatCode>#,##0.00_);\(#,##0.00\)</c:formatCode>
                <c:ptCount val="12"/>
                <c:pt idx="0">
                  <c:v>814028.68</c:v>
                </c:pt>
                <c:pt idx="1">
                  <c:v>1148547.3899999999</c:v>
                </c:pt>
                <c:pt idx="2">
                  <c:v>669866.86999999988</c:v>
                </c:pt>
                <c:pt idx="3">
                  <c:v>929984.57000000007</c:v>
                </c:pt>
                <c:pt idx="4">
                  <c:v>828640.06</c:v>
                </c:pt>
                <c:pt idx="5">
                  <c:v>1473753.8199999998</c:v>
                </c:pt>
                <c:pt idx="6">
                  <c:v>923865.67999999993</c:v>
                </c:pt>
                <c:pt idx="7">
                  <c:v>791066.41999999993</c:v>
                </c:pt>
                <c:pt idx="8">
                  <c:v>1023132.24</c:v>
                </c:pt>
                <c:pt idx="9">
                  <c:v>1781985.92</c:v>
                </c:pt>
                <c:pt idx="10">
                  <c:v>604600.19999999995</c:v>
                </c:pt>
                <c:pt idx="11">
                  <c:v>2025765.9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3-413B-8E74-05B40407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3"/>
        <c:axId val="474062015"/>
        <c:axId val="9979615"/>
      </c:barChart>
      <c:catAx>
        <c:axId val="474062015"/>
        <c:scaling>
          <c:orientation val="minMax"/>
        </c:scaling>
        <c:delete val="0"/>
        <c:axPos val="b"/>
        <c:majorGridlines>
          <c:spPr>
            <a:ln w="285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9615"/>
        <c:crosses val="autoZero"/>
        <c:auto val="1"/>
        <c:lblAlgn val="ctr"/>
        <c:lblOffset val="100"/>
        <c:noMultiLvlLbl val="0"/>
      </c:catAx>
      <c:valAx>
        <c:axId val="9979615"/>
        <c:scaling>
          <c:orientation val="minMax"/>
        </c:scaling>
        <c:delete val="1"/>
        <c:axPos val="l"/>
        <c:numFmt formatCode="#,##0.00_);\(#,##0.00\)" sourceLinked="1"/>
        <c:majorTickMark val="none"/>
        <c:minorTickMark val="none"/>
        <c:tickLblPos val="nextTo"/>
        <c:crossAx val="4740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QTDE</a:t>
            </a:r>
            <a:r>
              <a:rPr lang="pt-BR" baseline="0"/>
              <a:t> TT PRODUTOS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Planilha3!$J$1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Planilha3!$H$2:$H$7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Paseo</c:v>
                </c:pt>
                <c:pt idx="3">
                  <c:v>Velo</c:v>
                </c:pt>
                <c:pt idx="4">
                  <c:v>VTT</c:v>
                </c:pt>
                <c:pt idx="5">
                  <c:v>Amarilla</c:v>
                </c:pt>
              </c:strCache>
            </c:strRef>
          </c:cat>
          <c:val>
            <c:numRef>
              <c:f>Planilha3!$J$2:$J$7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54</c:v>
                </c:pt>
                <c:pt idx="3">
                  <c:v>20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E15-874B-57DAE7F9CC71}"/>
            </c:ext>
          </c:extLst>
        </c:ser>
        <c:ser>
          <c:idx val="1"/>
          <c:order val="1"/>
          <c:tx>
            <c:strRef>
              <c:f>Planilha3!$K$1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Planilha3!$H$2:$H$7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Paseo</c:v>
                </c:pt>
                <c:pt idx="3">
                  <c:v>Velo</c:v>
                </c:pt>
                <c:pt idx="4">
                  <c:v>VTT</c:v>
                </c:pt>
                <c:pt idx="5">
                  <c:v>Amarilla</c:v>
                </c:pt>
              </c:strCache>
            </c:strRef>
          </c:cat>
          <c:val>
            <c:numRef>
              <c:f>Planilha3!$K$2:$K$7</c:f>
              <c:numCache>
                <c:formatCode>General</c:formatCode>
                <c:ptCount val="6"/>
                <c:pt idx="0">
                  <c:v>30</c:v>
                </c:pt>
                <c:pt idx="1">
                  <c:v>32</c:v>
                </c:pt>
                <c:pt idx="2">
                  <c:v>65</c:v>
                </c:pt>
                <c:pt idx="3">
                  <c:v>44</c:v>
                </c:pt>
                <c:pt idx="4">
                  <c:v>37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D-4E15-874B-57DAE7F9CC71}"/>
            </c:ext>
          </c:extLst>
        </c:ser>
        <c:ser>
          <c:idx val="2"/>
          <c:order val="2"/>
          <c:tx>
            <c:strRef>
              <c:f>Planilha3!$L$1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Planilha3!$H$2:$H$7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Paseo</c:v>
                </c:pt>
                <c:pt idx="3">
                  <c:v>Velo</c:v>
                </c:pt>
                <c:pt idx="4">
                  <c:v>VTT</c:v>
                </c:pt>
                <c:pt idx="5">
                  <c:v>Amarilla</c:v>
                </c:pt>
              </c:strCache>
            </c:strRef>
          </c:cat>
          <c:val>
            <c:numRef>
              <c:f>Planilha3!$L$2:$L$7</c:f>
              <c:numCache>
                <c:formatCode>General</c:formatCode>
                <c:ptCount val="6"/>
                <c:pt idx="0">
                  <c:v>33</c:v>
                </c:pt>
                <c:pt idx="1">
                  <c:v>29</c:v>
                </c:pt>
                <c:pt idx="2">
                  <c:v>68</c:v>
                </c:pt>
                <c:pt idx="3">
                  <c:v>38</c:v>
                </c:pt>
                <c:pt idx="4">
                  <c:v>39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D-4E15-874B-57DAE7F9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27"/>
        <c:axId val="846933727"/>
        <c:axId val="951258175"/>
      </c:barChart>
      <c:catAx>
        <c:axId val="8469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1258175"/>
        <c:crosses val="autoZero"/>
        <c:auto val="1"/>
        <c:lblAlgn val="ctr"/>
        <c:lblOffset val="100"/>
        <c:noMultiLvlLbl val="0"/>
      </c:catAx>
      <c:valAx>
        <c:axId val="951258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69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Planilha5!$O$6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Planilha5!$N$7:$N$12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Paseo</c:v>
                </c:pt>
                <c:pt idx="3">
                  <c:v>Velo</c:v>
                </c:pt>
                <c:pt idx="4">
                  <c:v>VTT</c:v>
                </c:pt>
                <c:pt idx="5">
                  <c:v>Amarilla</c:v>
                </c:pt>
              </c:strCache>
            </c:strRef>
          </c:cat>
          <c:val>
            <c:numRef>
              <c:f>Planilha5!$O$7:$O$12</c:f>
              <c:numCache>
                <c:formatCode>_("$"* #,##0.00_);_("$"* \(#,##0.00\);_("$"* "-"??_);_(@_)</c:formatCode>
                <c:ptCount val="6"/>
                <c:pt idx="0">
                  <c:v>81672</c:v>
                </c:pt>
                <c:pt idx="1">
                  <c:v>158770</c:v>
                </c:pt>
                <c:pt idx="2">
                  <c:v>632820</c:v>
                </c:pt>
                <c:pt idx="3">
                  <c:v>3184800</c:v>
                </c:pt>
                <c:pt idx="4">
                  <c:v>6532250</c:v>
                </c:pt>
                <c:pt idx="5">
                  <c:v>7382960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B-4F7D-8577-7F0A3E971F17}"/>
            </c:ext>
          </c:extLst>
        </c:ser>
        <c:ser>
          <c:idx val="1"/>
          <c:order val="1"/>
          <c:tx>
            <c:strRef>
              <c:f>Planilha5!$P$6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Planilha5!$N$7:$N$12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Paseo</c:v>
                </c:pt>
                <c:pt idx="3">
                  <c:v>Velo</c:v>
                </c:pt>
                <c:pt idx="4">
                  <c:v>VTT</c:v>
                </c:pt>
                <c:pt idx="5">
                  <c:v>Amarilla</c:v>
                </c:pt>
              </c:strCache>
            </c:strRef>
          </c:cat>
          <c:val>
            <c:numRef>
              <c:f>Planilha5!$P$7:$P$12</c:f>
              <c:numCache>
                <c:formatCode>_("$"* #,##0.00_);_("$"* \(#,##0.00\);_("$"* "-"??_);_(@_)</c:formatCode>
                <c:ptCount val="6"/>
                <c:pt idx="0">
                  <c:v>393668.42</c:v>
                </c:pt>
                <c:pt idx="1">
                  <c:v>337689.31</c:v>
                </c:pt>
                <c:pt idx="2">
                  <c:v>928651.39</c:v>
                </c:pt>
                <c:pt idx="3">
                  <c:v>173303.89</c:v>
                </c:pt>
                <c:pt idx="4">
                  <c:v>575598.71</c:v>
                </c:pt>
                <c:pt idx="5">
                  <c:v>498611.39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B-4F7D-8577-7F0A3E971F17}"/>
            </c:ext>
          </c:extLst>
        </c:ser>
        <c:ser>
          <c:idx val="2"/>
          <c:order val="2"/>
          <c:tx>
            <c:strRef>
              <c:f>Planilha5!$Q$6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Planilha5!$N$7:$N$12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Paseo</c:v>
                </c:pt>
                <c:pt idx="3">
                  <c:v>Velo</c:v>
                </c:pt>
                <c:pt idx="4">
                  <c:v>VTT</c:v>
                </c:pt>
                <c:pt idx="5">
                  <c:v>Amarilla</c:v>
                </c:pt>
              </c:strCache>
            </c:strRef>
          </c:cat>
          <c:val>
            <c:numRef>
              <c:f>Planilha5!$Q$7:$Q$12</c:f>
              <c:numCache>
                <c:formatCode>_("$"* #,##0.00_);_("$"* \(#,##0.00\);_("$"* "-"??_);_(@_)</c:formatCode>
                <c:ptCount val="6"/>
                <c:pt idx="0">
                  <c:v>2879601.42</c:v>
                </c:pt>
                <c:pt idx="1">
                  <c:v>1941329.31</c:v>
                </c:pt>
                <c:pt idx="2">
                  <c:v>7627731.3900000006</c:v>
                </c:pt>
                <c:pt idx="3">
                  <c:v>2250737.89</c:v>
                </c:pt>
                <c:pt idx="4">
                  <c:v>3172396.71</c:v>
                </c:pt>
                <c:pt idx="5">
                  <c:v>3077555.39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B-4F7D-8577-7F0A3E971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407007"/>
        <c:axId val="937129439"/>
      </c:barChart>
      <c:catAx>
        <c:axId val="121040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129439"/>
        <c:crosses val="autoZero"/>
        <c:auto val="1"/>
        <c:lblAlgn val="ctr"/>
        <c:lblOffset val="100"/>
        <c:noMultiLvlLbl val="0"/>
      </c:catAx>
      <c:valAx>
        <c:axId val="93712943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1040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BAIXO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BAIXO</a:t>
          </a:r>
        </a:p>
      </cx:txPr>
    </cx:title>
    <cx:plotArea>
      <cx:plotAreaRegion>
        <cx:series layoutId="clusteredColumn" uniqueId="{24C1C748-E942-4668-81DC-5E7D1343CDE6}">
          <cx:tx>
            <cx:txData>
              <cx:f>_xlchart.v1.3</cx:f>
              <cx:v>BAIXO</cx:v>
            </cx:txData>
          </cx:tx>
          <cx:dataLabels/>
          <cx:dataId val="0"/>
          <cx:layoutPr>
            <cx:aggregation/>
          </cx:layoutPr>
          <cx:axisId val="0"/>
        </cx:series>
        <cx:series layoutId="paretoLine" ownerIdx="0" uniqueId="{225CD829-90B7-48A6-9AEB-CD0942B2B64A}">
          <cx:spPr>
            <a:ln>
              <a:noFill/>
            </a:ln>
          </cx:spPr>
          <cx:axisId val="1"/>
        </cx:series>
      </cx:plotAreaRegion>
      <cx:axis id="0" hidden="1">
        <cx:valScaling/>
        <cx:majorGridlines/>
        <cx:tickLabels/>
      </cx:axis>
      <cx:axis id="1" hidden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MEDIO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MEDIO</a:t>
          </a:r>
        </a:p>
      </cx:txPr>
    </cx:title>
    <cx:plotArea>
      <cx:plotAreaRegion>
        <cx:series layoutId="clusteredColumn" uniqueId="{293F64FD-9245-4D5E-AD5D-CD10FF0FC36B}">
          <cx:tx>
            <cx:txData>
              <cx:f>_xlchart.v1.8</cx:f>
              <cx:v>MEDIO</cx:v>
            </cx:txData>
          </cx:tx>
          <cx:dataLabels/>
          <cx:dataId val="0"/>
          <cx:layoutPr>
            <cx:aggregation/>
          </cx:layoutPr>
          <cx:axisId val="0"/>
        </cx:series>
        <cx:series layoutId="paretoLine" ownerIdx="0" uniqueId="{B04465ED-C7CC-4B2D-9F68-27F48A2E12EA}">
          <cx:spPr>
            <a:ln>
              <a:noFill/>
            </a:ln>
          </cx:spPr>
          <cx:axisId val="3"/>
        </cx:series>
      </cx:plotAreaRegion>
      <cx:axis id="0" hidden="1">
        <cx:valScaling/>
        <cx:majorGridlines/>
        <cx:tickLabels/>
      </cx:axis>
      <cx:axis id="2">
        <cx:catScaling/>
        <cx:tickLabels/>
      </cx:axis>
      <cx:axis id="3" hidden="1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ALTO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ALTO</a:t>
          </a:r>
        </a:p>
      </cx:txPr>
    </cx:title>
    <cx:plotArea>
      <cx:plotAreaRegion>
        <cx:series layoutId="clusteredColumn" uniqueId="{A9926B7F-8526-413C-AEB9-B928678FFE4E}">
          <cx:tx>
            <cx:txData>
              <cx:f>_xlchart.v1.18</cx:f>
              <cx:v>ALTO</cx:v>
            </cx:txData>
          </cx:tx>
          <cx:dataLabels/>
          <cx:dataId val="0"/>
          <cx:layoutPr>
            <cx:aggregation/>
          </cx:layoutPr>
          <cx:axisId val="0"/>
        </cx:series>
        <cx:series layoutId="paretoLine" ownerIdx="0" uniqueId="{7ABEEE64-8608-4096-9D4E-72150B512200}">
          <cx:spPr>
            <a:ln>
              <a:noFill/>
            </a:ln>
          </cx:spPr>
          <cx:axisId val="3"/>
        </cx:series>
      </cx:plotAreaRegion>
      <cx:axis id="0" hidden="1">
        <cx:valScaling/>
        <cx:majorGridlines/>
        <cx:tickLabels/>
      </cx:axis>
      <cx:axis id="1">
        <cx:catScaling/>
        <cx:tickLabels/>
      </cx:axis>
      <cx:axis id="3" hidden="1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_xlchart.v1.24</cx:f>
      </cx:numDim>
    </cx:data>
  </cx:chartData>
  <cx:chart>
    <cx:title pos="t" align="ctr" overlay="0">
      <cx:tx>
        <cx:txData>
          <cx:v>TT PROD DESC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TT PROD DESC</a:t>
          </a:r>
        </a:p>
      </cx:txPr>
    </cx:title>
    <cx:plotArea>
      <cx:plotAreaRegion>
        <cx:series layoutId="clusteredColumn" uniqueId="{FBBDEBB5-4795-405C-9E2E-E31FCF885146}">
          <cx:tx>
            <cx:txData>
              <cx:f>_xlchart.v1.23</cx:f>
              <cx:v>TT PROD C/ DESC</cx:v>
            </cx:txData>
          </cx:tx>
          <cx:spPr>
            <a:solidFill>
              <a:schemeClr val="accent4"/>
            </a:solidFill>
          </cx:spPr>
          <cx:dataLabels/>
          <cx:dataId val="0"/>
          <cx:layoutPr>
            <cx:aggregation/>
          </cx:layoutPr>
          <cx:axisId val="0"/>
        </cx:series>
        <cx:series layoutId="paretoLine" ownerIdx="0" uniqueId="{9C70F45F-CB2C-450E-A735-B86323E80332}">
          <cx:spPr>
            <a:ln>
              <a:noFill/>
            </a:ln>
          </cx:spPr>
          <cx:axisId val="3"/>
        </cx:series>
      </cx:plotAreaRegion>
      <cx:axis id="0" hidden="1">
        <cx:valScaling/>
        <cx:majorGridlines/>
        <cx:tickLabels/>
      </cx:axis>
      <cx:axis id="1">
        <cx:catScaling/>
        <cx:tickLabels/>
      </cx:axis>
      <cx:axis id="3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5" dropStyle="combo" dx="22" fmlaLink="$A$1" fmlaRange="$B$2:$B$6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567835</xdr:colOff>
      <xdr:row>7</xdr:row>
      <xdr:rowOff>108439</xdr:rowOff>
    </xdr:from>
    <xdr:to>
      <xdr:col>18</xdr:col>
      <xdr:colOff>21980</xdr:colOff>
      <xdr:row>22</xdr:row>
      <xdr:rowOff>183173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FBC138-6252-37CD-4F42-F938F3DAA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230798</xdr:colOff>
      <xdr:row>3</xdr:row>
      <xdr:rowOff>79131</xdr:rowOff>
    </xdr:from>
    <xdr:to>
      <xdr:col>9</xdr:col>
      <xdr:colOff>307730</xdr:colOff>
      <xdr:row>22</xdr:row>
      <xdr:rowOff>21981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ABAA93-6F0C-6127-5C3B-FD899F51A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575163</xdr:colOff>
      <xdr:row>7</xdr:row>
      <xdr:rowOff>123093</xdr:rowOff>
    </xdr:from>
    <xdr:to>
      <xdr:col>13</xdr:col>
      <xdr:colOff>348029</xdr:colOff>
      <xdr:row>22</xdr:row>
      <xdr:rowOff>8793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89CDF36-F94F-9A78-4044-E9C7F6234A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3971" y="145659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424962</xdr:colOff>
      <xdr:row>7</xdr:row>
      <xdr:rowOff>146539</xdr:rowOff>
    </xdr:from>
    <xdr:to>
      <xdr:col>22</xdr:col>
      <xdr:colOff>293077</xdr:colOff>
      <xdr:row>22</xdr:row>
      <xdr:rowOff>32239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C5D9142-BFC6-492C-8E01-50673FEC90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2904" y="148003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571499</xdr:colOff>
      <xdr:row>22</xdr:row>
      <xdr:rowOff>95250</xdr:rowOff>
    </xdr:from>
    <xdr:to>
      <xdr:col>13</xdr:col>
      <xdr:colOff>344365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D5BF2ED6-C3EB-46F4-9234-E0FBC5E27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0307" y="4286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432288</xdr:colOff>
      <xdr:row>22</xdr:row>
      <xdr:rowOff>102577</xdr:rowOff>
    </xdr:from>
    <xdr:to>
      <xdr:col>22</xdr:col>
      <xdr:colOff>300403</xdr:colOff>
      <xdr:row>36</xdr:row>
      <xdr:rowOff>178777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4C378DF-E551-4258-B48A-EA1B20152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0230" y="429357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22</xdr:col>
      <xdr:colOff>461595</xdr:colOff>
      <xdr:row>7</xdr:row>
      <xdr:rowOff>174381</xdr:rowOff>
    </xdr:from>
    <xdr:to>
      <xdr:col>30</xdr:col>
      <xdr:colOff>168518</xdr:colOff>
      <xdr:row>22</xdr:row>
      <xdr:rowOff>60081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28307B-4EFD-F2B2-208B-7EB34CEB6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606670</xdr:colOff>
          <xdr:row>2</xdr:row>
          <xdr:rowOff>156796</xdr:rowOff>
        </xdr:from>
        <xdr:to>
          <xdr:col>14</xdr:col>
          <xdr:colOff>803031</xdr:colOff>
          <xdr:row>3</xdr:row>
          <xdr:rowOff>166321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538529</xdr:colOff>
      <xdr:row>12</xdr:row>
      <xdr:rowOff>108439</xdr:rowOff>
    </xdr:from>
    <xdr:to>
      <xdr:col>17</xdr:col>
      <xdr:colOff>615462</xdr:colOff>
      <xdr:row>26</xdr:row>
      <xdr:rowOff>184639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6AD55E-1CCF-F3D9-9E0F-BB3AA7C46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6" dataDxfId="15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4"/>
    <tableColumn id="19" xr3:uid="{00000000-0010-0000-0000-000013000000}" name="DESCONTO STATUS" dataDxfId="13"/>
    <tableColumn id="6" xr3:uid="{00000000-0010-0000-0000-000006000000}" name="Units Sold"/>
    <tableColumn id="7" xr3:uid="{00000000-0010-0000-0000-000007000000}" name="CUSTO UNITARIO" dataDxfId="12"/>
    <tableColumn id="8" xr3:uid="{00000000-0010-0000-0000-000008000000}" name="PREÇO UNITARIO VDA" dataDxfId="11"/>
    <tableColumn id="9" xr3:uid="{00000000-0010-0000-0000-000009000000}" name="Gross Sales" dataDxfId="10"/>
    <tableColumn id="10" xr3:uid="{00000000-0010-0000-0000-00000A000000}" name="Discounts" dataDxfId="9"/>
    <tableColumn id="11" xr3:uid="{00000000-0010-0000-0000-00000B000000}" name="VENDAS" dataDxfId="8"/>
    <tableColumn id="12" xr3:uid="{00000000-0010-0000-0000-00000C000000}" name="COGS" dataDxfId="7"/>
    <tableColumn id="13" xr3:uid="{00000000-0010-0000-0000-00000D000000}" name="LUCRO" dataDxfId="6"/>
    <tableColumn id="4" xr3:uid="{00000000-0010-0000-0000-000004000000}" name="Date" dataDxfId="5"/>
    <tableColumn id="17" xr3:uid="{00000000-0010-0000-0000-000011000000}" name="Month Number" dataDxfId="4"/>
    <tableColumn id="18" xr3:uid="{00000000-0010-0000-0000-000012000000}" name="Month Name" dataDxfId="3"/>
    <tableColumn id="20" xr3:uid="{00000000-0010-0000-0000-000014000000}" name="Year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1"/>
  <sheetViews>
    <sheetView showGridLines="0" zoomScale="145" zoomScaleNormal="145" workbookViewId="0">
      <selection activeCell="B1" sqref="B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20.5703125" customWidth="1"/>
    <col min="5" max="5" width="14.28515625" style="1" customWidth="1"/>
    <col min="6" max="6" width="20.28515625" style="1" bestFit="1" customWidth="1"/>
    <col min="7" max="7" width="24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8554687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10.85546875" style="2" customWidth="1"/>
    <col min="19" max="19" width="14.5703125" bestFit="1" customWidth="1"/>
    <col min="20" max="21" width="11.7109375" bestFit="1" customWidth="1"/>
  </cols>
  <sheetData>
    <row r="1" spans="1:21" x14ac:dyDescent="0.25">
      <c r="A1" t="s">
        <v>5</v>
      </c>
      <c r="B1" t="s">
        <v>32</v>
      </c>
      <c r="C1" s="5" t="s">
        <v>33</v>
      </c>
      <c r="D1" s="10" t="s">
        <v>60</v>
      </c>
      <c r="E1" t="s">
        <v>4</v>
      </c>
      <c r="F1" s="10" t="s">
        <v>51</v>
      </c>
      <c r="G1" s="10" t="s">
        <v>52</v>
      </c>
      <c r="H1" s="1" t="s">
        <v>1</v>
      </c>
      <c r="I1" s="1" t="s">
        <v>2</v>
      </c>
      <c r="J1" s="10" t="s">
        <v>53</v>
      </c>
      <c r="K1" s="1" t="s">
        <v>3</v>
      </c>
      <c r="L1" s="10" t="s">
        <v>45</v>
      </c>
      <c r="M1" s="6" t="s">
        <v>11</v>
      </c>
      <c r="N1" s="8" t="s">
        <v>12</v>
      </c>
      <c r="O1" s="5" t="s">
        <v>44</v>
      </c>
      <c r="P1" s="7" t="s">
        <v>0</v>
      </c>
      <c r="S1" t="s">
        <v>54</v>
      </c>
    </row>
    <row r="2" spans="1:21" x14ac:dyDescent="0.25">
      <c r="A2" t="s">
        <v>9</v>
      </c>
      <c r="B2" t="s">
        <v>15</v>
      </c>
      <c r="C2" s="5" t="s">
        <v>34</v>
      </c>
      <c r="D2" s="5" t="s">
        <v>40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f>financials[[#This Row],[VENDAS]]-financials[[#This Row],[Gross Sales]]</f>
        <v>0</v>
      </c>
      <c r="O2" s="5" t="s">
        <v>20</v>
      </c>
      <c r="P2" s="7" t="s">
        <v>14</v>
      </c>
      <c r="S2" s="13">
        <f>financials[[#This Row],[CUSTO UNITARIO]]*financials[[#This Row],[Units Sold]]</f>
        <v>4855.5</v>
      </c>
      <c r="T2" s="13"/>
      <c r="U2" s="13"/>
    </row>
    <row r="3" spans="1:21" x14ac:dyDescent="0.25">
      <c r="A3" t="s">
        <v>9</v>
      </c>
      <c r="B3" t="s">
        <v>18</v>
      </c>
      <c r="C3" s="5" t="s">
        <v>34</v>
      </c>
      <c r="D3" s="5" t="s">
        <v>40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20</v>
      </c>
      <c r="P3" s="7" t="s">
        <v>14</v>
      </c>
      <c r="S3" s="13">
        <f>financials[[#This Row],[CUSTO UNITARIO]]*financials[[#This Row],[Units Sold]]</f>
        <v>3963</v>
      </c>
      <c r="U3" s="13"/>
    </row>
    <row r="4" spans="1:21" x14ac:dyDescent="0.25">
      <c r="A4" t="s">
        <v>7</v>
      </c>
      <c r="B4" t="s">
        <v>17</v>
      </c>
      <c r="C4" s="5" t="s">
        <v>34</v>
      </c>
      <c r="D4" s="5" t="s">
        <v>40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25</v>
      </c>
      <c r="P4" s="7" t="s">
        <v>14</v>
      </c>
      <c r="S4" s="13">
        <f>financials[[#This Row],[CUSTO UNITARIO]]*financials[[#This Row],[Units Sold]]</f>
        <v>6534</v>
      </c>
      <c r="U4" s="13"/>
    </row>
    <row r="5" spans="1:21" x14ac:dyDescent="0.25">
      <c r="A5" t="s">
        <v>7</v>
      </c>
      <c r="B5" t="s">
        <v>18</v>
      </c>
      <c r="C5" s="5" t="s">
        <v>34</v>
      </c>
      <c r="D5" s="5" t="s">
        <v>40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25</v>
      </c>
      <c r="P5" s="7" t="s">
        <v>14</v>
      </c>
      <c r="S5" s="13">
        <f>financials[[#This Row],[CUSTO UNITARIO]]*financials[[#This Row],[Units Sold]]</f>
        <v>2664</v>
      </c>
      <c r="U5" s="13"/>
    </row>
    <row r="6" spans="1:21" x14ac:dyDescent="0.25">
      <c r="A6" t="s">
        <v>7</v>
      </c>
      <c r="B6" t="s">
        <v>19</v>
      </c>
      <c r="C6" s="5" t="s">
        <v>34</v>
      </c>
      <c r="D6" s="5" t="s">
        <v>40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25</v>
      </c>
      <c r="P6" s="7" t="s">
        <v>14</v>
      </c>
      <c r="S6" s="13">
        <f>financials[[#This Row],[CUSTO UNITARIO]]*financials[[#This Row],[Units Sold]]</f>
        <v>7410</v>
      </c>
      <c r="U6" s="13"/>
    </row>
    <row r="7" spans="1:21" x14ac:dyDescent="0.25">
      <c r="A7" t="s">
        <v>9</v>
      </c>
      <c r="B7" t="s">
        <v>18</v>
      </c>
      <c r="C7" s="5" t="s">
        <v>34</v>
      </c>
      <c r="D7" s="5" t="s">
        <v>40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31</v>
      </c>
      <c r="P7" s="7" t="s">
        <v>14</v>
      </c>
      <c r="S7" s="13">
        <f>financials[[#This Row],[CUSTO UNITARIO]]*financials[[#This Row],[Units Sold]]</f>
        <v>4539</v>
      </c>
      <c r="U7" s="13"/>
    </row>
    <row r="8" spans="1:21" x14ac:dyDescent="0.25">
      <c r="A8" t="s">
        <v>7</v>
      </c>
      <c r="B8" t="s">
        <v>18</v>
      </c>
      <c r="C8" s="5" t="s">
        <v>35</v>
      </c>
      <c r="D8" s="5" t="s">
        <v>40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22</v>
      </c>
      <c r="P8" s="7" t="s">
        <v>14</v>
      </c>
      <c r="S8" s="13">
        <f>financials[[#This Row],[CUSTO UNITARIO]]*financials[[#This Row],[Units Sold]]</f>
        <v>4605</v>
      </c>
      <c r="U8" s="13"/>
    </row>
    <row r="9" spans="1:21" x14ac:dyDescent="0.25">
      <c r="A9" t="s">
        <v>10</v>
      </c>
      <c r="B9" t="s">
        <v>15</v>
      </c>
      <c r="C9" s="5" t="s">
        <v>35</v>
      </c>
      <c r="D9" s="5" t="s">
        <v>40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25</v>
      </c>
      <c r="P9" s="7" t="s">
        <v>14</v>
      </c>
      <c r="S9" s="13">
        <f>financials[[#This Row],[CUSTO UNITARIO]]*financials[[#This Row],[Units Sold]]</f>
        <v>12590</v>
      </c>
      <c r="U9" s="13"/>
    </row>
    <row r="10" spans="1:21" x14ac:dyDescent="0.25">
      <c r="A10" t="s">
        <v>9</v>
      </c>
      <c r="B10" t="s">
        <v>17</v>
      </c>
      <c r="C10" s="5" t="s">
        <v>35</v>
      </c>
      <c r="D10" s="5" t="s">
        <v>40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25</v>
      </c>
      <c r="P10" s="7" t="s">
        <v>14</v>
      </c>
      <c r="S10" s="13">
        <f>financials[[#This Row],[CUSTO UNITARIO]]*financials[[#This Row],[Units Sold]]</f>
        <v>9495</v>
      </c>
      <c r="U10" s="13"/>
    </row>
    <row r="11" spans="1:21" x14ac:dyDescent="0.25">
      <c r="A11" t="s">
        <v>10</v>
      </c>
      <c r="B11" t="s">
        <v>18</v>
      </c>
      <c r="C11" s="5" t="s">
        <v>35</v>
      </c>
      <c r="D11" s="5" t="s">
        <v>40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25</v>
      </c>
      <c r="P11" s="7" t="s">
        <v>14</v>
      </c>
      <c r="S11" s="13">
        <f>financials[[#This Row],[CUSTO UNITARIO]]*financials[[#This Row],[Units Sold]]</f>
        <v>7725</v>
      </c>
      <c r="U11" s="13"/>
    </row>
    <row r="12" spans="1:21" x14ac:dyDescent="0.25">
      <c r="A12" t="s">
        <v>7</v>
      </c>
      <c r="B12" t="s">
        <v>19</v>
      </c>
      <c r="C12" s="5" t="s">
        <v>35</v>
      </c>
      <c r="D12" s="5" t="s">
        <v>40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25</v>
      </c>
      <c r="P12" s="7" t="s">
        <v>14</v>
      </c>
      <c r="S12" s="13">
        <f>financials[[#This Row],[CUSTO UNITARIO]]*financials[[#This Row],[Units Sold]]</f>
        <v>12350</v>
      </c>
      <c r="U12" s="13"/>
    </row>
    <row r="13" spans="1:21" x14ac:dyDescent="0.25">
      <c r="A13" t="s">
        <v>8</v>
      </c>
      <c r="B13" t="s">
        <v>15</v>
      </c>
      <c r="C13" s="5" t="s">
        <v>35</v>
      </c>
      <c r="D13" s="5" t="s">
        <v>40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26</v>
      </c>
      <c r="P13" s="7" t="s">
        <v>14</v>
      </c>
      <c r="S13" s="13">
        <f>financials[[#This Row],[CUSTO UNITARIO]]*financials[[#This Row],[Units Sold]]</f>
        <v>13327.5</v>
      </c>
      <c r="U13" s="13"/>
    </row>
    <row r="14" spans="1:21" x14ac:dyDescent="0.25">
      <c r="A14" t="s">
        <v>6</v>
      </c>
      <c r="B14" t="s">
        <v>19</v>
      </c>
      <c r="C14" s="5" t="s">
        <v>35</v>
      </c>
      <c r="D14" s="5" t="s">
        <v>40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27</v>
      </c>
      <c r="P14" s="7" t="s">
        <v>14</v>
      </c>
      <c r="S14" s="13">
        <f>financials[[#This Row],[CUSTO UNITARIO]]*financials[[#This Row],[Units Sold]]</f>
        <v>4790</v>
      </c>
      <c r="U14" s="13"/>
    </row>
    <row r="15" spans="1:21" x14ac:dyDescent="0.25">
      <c r="A15" t="s">
        <v>9</v>
      </c>
      <c r="B15" t="s">
        <v>18</v>
      </c>
      <c r="C15" s="5" t="s">
        <v>35</v>
      </c>
      <c r="D15" s="5" t="s">
        <v>40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28</v>
      </c>
      <c r="P15" s="7" t="s">
        <v>14</v>
      </c>
      <c r="S15" s="13">
        <f>financials[[#This Row],[CUSTO UNITARIO]]*financials[[#This Row],[Units Sold]]</f>
        <v>10730</v>
      </c>
      <c r="U15" s="13"/>
    </row>
    <row r="16" spans="1:21" x14ac:dyDescent="0.25">
      <c r="A16" t="s">
        <v>8</v>
      </c>
      <c r="B16" t="s">
        <v>15</v>
      </c>
      <c r="C16" s="5" t="s">
        <v>35</v>
      </c>
      <c r="D16" s="5" t="s">
        <v>40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29</v>
      </c>
      <c r="P16" s="7" t="s">
        <v>13</v>
      </c>
      <c r="S16" s="13">
        <f>financials[[#This Row],[CUSTO UNITARIO]]*financials[[#This Row],[Units Sold]]</f>
        <v>1725</v>
      </c>
      <c r="U16" s="13"/>
    </row>
    <row r="17" spans="1:21" x14ac:dyDescent="0.25">
      <c r="A17" t="s">
        <v>7</v>
      </c>
      <c r="B17" t="s">
        <v>16</v>
      </c>
      <c r="C17" s="5" t="s">
        <v>35</v>
      </c>
      <c r="D17" s="5" t="s">
        <v>40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31</v>
      </c>
      <c r="P17" s="7" t="s">
        <v>14</v>
      </c>
      <c r="S17" s="13">
        <f>financials[[#This Row],[CUSTO UNITARIO]]*financials[[#This Row],[Units Sold]]</f>
        <v>3075</v>
      </c>
      <c r="U17" s="13"/>
    </row>
    <row r="18" spans="1:21" x14ac:dyDescent="0.25">
      <c r="A18" t="s">
        <v>9</v>
      </c>
      <c r="B18" t="s">
        <v>15</v>
      </c>
      <c r="C18" s="5" t="s">
        <v>36</v>
      </c>
      <c r="D18" s="5" t="s">
        <v>40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21</v>
      </c>
      <c r="P18" s="7" t="s">
        <v>14</v>
      </c>
      <c r="S18" s="13">
        <f>financials[[#This Row],[CUSTO UNITARIO]]*financials[[#This Row],[Units Sold]]</f>
        <v>2920</v>
      </c>
    </row>
    <row r="19" spans="1:21" x14ac:dyDescent="0.25">
      <c r="A19" t="s">
        <v>7</v>
      </c>
      <c r="B19" t="s">
        <v>19</v>
      </c>
      <c r="C19" s="5" t="s">
        <v>36</v>
      </c>
      <c r="D19" s="5" t="s">
        <v>40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21</v>
      </c>
      <c r="P19" s="7" t="s">
        <v>14</v>
      </c>
      <c r="S19" s="13">
        <f>financials[[#This Row],[CUSTO UNITARIO]]*financials[[#This Row],[Units Sold]]</f>
        <v>9740</v>
      </c>
    </row>
    <row r="20" spans="1:21" x14ac:dyDescent="0.25">
      <c r="A20" t="s">
        <v>10</v>
      </c>
      <c r="B20" t="s">
        <v>15</v>
      </c>
      <c r="C20" s="5" t="s">
        <v>36</v>
      </c>
      <c r="D20" s="5" t="s">
        <v>40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25</v>
      </c>
      <c r="P20" s="7" t="s">
        <v>14</v>
      </c>
      <c r="S20" s="13">
        <f>financials[[#This Row],[CUSTO UNITARIO]]*financials[[#This Row],[Units Sold]]</f>
        <v>25180</v>
      </c>
    </row>
    <row r="21" spans="1:21" x14ac:dyDescent="0.25">
      <c r="A21" t="s">
        <v>9</v>
      </c>
      <c r="B21" t="s">
        <v>18</v>
      </c>
      <c r="C21" s="5" t="s">
        <v>36</v>
      </c>
      <c r="D21" s="5" t="s">
        <v>40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25</v>
      </c>
      <c r="P21" s="7" t="s">
        <v>14</v>
      </c>
      <c r="S21" s="13">
        <f>financials[[#This Row],[CUSTO UNITARIO]]*financials[[#This Row],[Units Sold]]</f>
        <v>10060</v>
      </c>
    </row>
    <row r="22" spans="1:21" x14ac:dyDescent="0.25">
      <c r="A22" t="s">
        <v>10</v>
      </c>
      <c r="B22" t="s">
        <v>18</v>
      </c>
      <c r="C22" s="5" t="s">
        <v>36</v>
      </c>
      <c r="D22" s="5" t="s">
        <v>40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26</v>
      </c>
      <c r="P22" s="7" t="s">
        <v>14</v>
      </c>
      <c r="S22" s="13">
        <f>financials[[#This Row],[CUSTO UNITARIO]]*financials[[#This Row],[Units Sold]]</f>
        <v>3670</v>
      </c>
    </row>
    <row r="23" spans="1:21" x14ac:dyDescent="0.25">
      <c r="A23" t="s">
        <v>9</v>
      </c>
      <c r="B23" t="s">
        <v>19</v>
      </c>
      <c r="C23" s="5" t="s">
        <v>36</v>
      </c>
      <c r="D23" s="5" t="s">
        <v>40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27</v>
      </c>
      <c r="P23" s="7" t="s">
        <v>14</v>
      </c>
      <c r="S23" s="13">
        <f>financials[[#This Row],[CUSTO UNITARIO]]*financials[[#This Row],[Units Sold]]</f>
        <v>8830</v>
      </c>
    </row>
    <row r="24" spans="1:21" x14ac:dyDescent="0.25">
      <c r="A24" t="s">
        <v>7</v>
      </c>
      <c r="B24" t="s">
        <v>17</v>
      </c>
      <c r="C24" s="5" t="s">
        <v>36</v>
      </c>
      <c r="D24" s="5" t="s">
        <v>40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28</v>
      </c>
      <c r="P24" s="7" t="s">
        <v>13</v>
      </c>
      <c r="S24" s="13">
        <f>financials[[#This Row],[CUSTO UNITARIO]]*financials[[#This Row],[Units Sold]]</f>
        <v>5490</v>
      </c>
    </row>
    <row r="25" spans="1:21" x14ac:dyDescent="0.25">
      <c r="A25" t="s">
        <v>6</v>
      </c>
      <c r="B25" t="s">
        <v>19</v>
      </c>
      <c r="C25" s="5" t="s">
        <v>36</v>
      </c>
      <c r="D25" s="5" t="s">
        <v>40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28</v>
      </c>
      <c r="P25" s="7" t="s">
        <v>13</v>
      </c>
      <c r="S25" s="13">
        <f>financials[[#This Row],[CUSTO UNITARIO]]*financials[[#This Row],[Units Sold]]</f>
        <v>7880</v>
      </c>
    </row>
    <row r="26" spans="1:21" x14ac:dyDescent="0.25">
      <c r="A26" t="s">
        <v>7</v>
      </c>
      <c r="B26" t="s">
        <v>19</v>
      </c>
      <c r="C26" s="5" t="s">
        <v>36</v>
      </c>
      <c r="D26" s="5" t="s">
        <v>40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28</v>
      </c>
      <c r="P26" s="7" t="s">
        <v>14</v>
      </c>
      <c r="S26" s="13">
        <f>financials[[#This Row],[CUSTO UNITARIO]]*financials[[#This Row],[Units Sold]]</f>
        <v>24720</v>
      </c>
    </row>
    <row r="27" spans="1:21" x14ac:dyDescent="0.25">
      <c r="A27" t="s">
        <v>9</v>
      </c>
      <c r="B27" t="s">
        <v>16</v>
      </c>
      <c r="C27" s="5" t="s">
        <v>36</v>
      </c>
      <c r="D27" s="5" t="s">
        <v>40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29</v>
      </c>
      <c r="P27" s="7" t="s">
        <v>14</v>
      </c>
      <c r="S27" s="13">
        <f>financials[[#This Row],[CUSTO UNITARIO]]*financials[[#This Row],[Units Sold]]</f>
        <v>11430</v>
      </c>
    </row>
    <row r="28" spans="1:21" x14ac:dyDescent="0.25">
      <c r="A28" t="s">
        <v>9</v>
      </c>
      <c r="B28" t="s">
        <v>15</v>
      </c>
      <c r="C28" s="5" t="s">
        <v>36</v>
      </c>
      <c r="D28" s="5" t="s">
        <v>40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30</v>
      </c>
      <c r="P28" s="7" t="s">
        <v>13</v>
      </c>
      <c r="S28" s="13">
        <f>financials[[#This Row],[CUSTO UNITARIO]]*financials[[#This Row],[Units Sold]]</f>
        <v>17250</v>
      </c>
    </row>
    <row r="29" spans="1:21" x14ac:dyDescent="0.25">
      <c r="A29" t="s">
        <v>10</v>
      </c>
      <c r="B29" t="s">
        <v>16</v>
      </c>
      <c r="C29" s="5" t="s">
        <v>36</v>
      </c>
      <c r="D29" s="5" t="s">
        <v>40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30</v>
      </c>
      <c r="P29" s="7" t="s">
        <v>13</v>
      </c>
      <c r="S29" s="13">
        <f>financials[[#This Row],[CUSTO UNITARIO]]*financials[[#This Row],[Units Sold]]</f>
        <v>9120</v>
      </c>
    </row>
    <row r="30" spans="1:21" x14ac:dyDescent="0.25">
      <c r="A30" t="s">
        <v>7</v>
      </c>
      <c r="B30" t="s">
        <v>15</v>
      </c>
      <c r="C30" s="5" t="s">
        <v>36</v>
      </c>
      <c r="D30" s="5" t="s">
        <v>40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31</v>
      </c>
      <c r="P30" s="7" t="s">
        <v>13</v>
      </c>
      <c r="S30" s="13">
        <f>financials[[#This Row],[CUSTO UNITARIO]]*financials[[#This Row],[Units Sold]]</f>
        <v>21520</v>
      </c>
    </row>
    <row r="31" spans="1:21" x14ac:dyDescent="0.25">
      <c r="A31" t="s">
        <v>9</v>
      </c>
      <c r="B31" t="s">
        <v>15</v>
      </c>
      <c r="C31" s="5" t="s">
        <v>36</v>
      </c>
      <c r="D31" s="5" t="s">
        <v>40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31</v>
      </c>
      <c r="P31" s="7" t="s">
        <v>14</v>
      </c>
      <c r="S31" s="13">
        <f>financials[[#This Row],[CUSTO UNITARIO]]*financials[[#This Row],[Units Sold]]</f>
        <v>18170</v>
      </c>
    </row>
    <row r="32" spans="1:21" x14ac:dyDescent="0.25">
      <c r="A32" t="s">
        <v>9</v>
      </c>
      <c r="B32" t="s">
        <v>18</v>
      </c>
      <c r="C32" s="5" t="s">
        <v>36</v>
      </c>
      <c r="D32" s="5" t="s">
        <v>40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31</v>
      </c>
      <c r="P32" s="7" t="s">
        <v>14</v>
      </c>
      <c r="S32" s="13">
        <f>financials[[#This Row],[CUSTO UNITARIO]]*financials[[#This Row],[Units Sold]]</f>
        <v>15130</v>
      </c>
    </row>
    <row r="33" spans="1:19" x14ac:dyDescent="0.25">
      <c r="A33" t="s">
        <v>9</v>
      </c>
      <c r="B33" t="s">
        <v>19</v>
      </c>
      <c r="C33" s="5" t="s">
        <v>37</v>
      </c>
      <c r="D33" s="5" t="s">
        <v>40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20</v>
      </c>
      <c r="P33" s="7" t="s">
        <v>14</v>
      </c>
      <c r="S33" s="13">
        <f>financials[[#This Row],[CUSTO UNITARIO]]*financials[[#This Row],[Units Sold]]</f>
        <v>179160</v>
      </c>
    </row>
    <row r="34" spans="1:19" x14ac:dyDescent="0.25">
      <c r="A34" t="s">
        <v>8</v>
      </c>
      <c r="B34" t="s">
        <v>17</v>
      </c>
      <c r="C34" s="5" t="s">
        <v>37</v>
      </c>
      <c r="D34" s="5" t="s">
        <v>40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21</v>
      </c>
      <c r="P34" s="7" t="s">
        <v>14</v>
      </c>
      <c r="S34" s="13">
        <f>financials[[#This Row],[CUSTO UNITARIO]]*financials[[#This Row],[Units Sold]]</f>
        <v>216480</v>
      </c>
    </row>
    <row r="35" spans="1:19" x14ac:dyDescent="0.25">
      <c r="A35" t="s">
        <v>10</v>
      </c>
      <c r="B35" t="s">
        <v>18</v>
      </c>
      <c r="C35" s="5" t="s">
        <v>37</v>
      </c>
      <c r="D35" s="5" t="s">
        <v>40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22</v>
      </c>
      <c r="P35" s="7" t="s">
        <v>14</v>
      </c>
      <c r="S35" s="13">
        <f>financials[[#This Row],[CUSTO UNITARIO]]*financials[[#This Row],[Units Sold]]</f>
        <v>259320</v>
      </c>
    </row>
    <row r="36" spans="1:19" x14ac:dyDescent="0.25">
      <c r="A36" t="s">
        <v>9</v>
      </c>
      <c r="B36" t="s">
        <v>18</v>
      </c>
      <c r="C36" s="5" t="s">
        <v>37</v>
      </c>
      <c r="D36" s="5" t="s">
        <v>40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25</v>
      </c>
      <c r="P36" s="7" t="s">
        <v>14</v>
      </c>
      <c r="S36" s="13">
        <f>financials[[#This Row],[CUSTO UNITARIO]]*financials[[#This Row],[Units Sold]]</f>
        <v>120720</v>
      </c>
    </row>
    <row r="37" spans="1:19" x14ac:dyDescent="0.25">
      <c r="A37" t="s">
        <v>10</v>
      </c>
      <c r="B37" t="s">
        <v>18</v>
      </c>
      <c r="C37" s="5" t="s">
        <v>37</v>
      </c>
      <c r="D37" s="5" t="s">
        <v>40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25</v>
      </c>
      <c r="P37" s="7" t="s">
        <v>14</v>
      </c>
      <c r="S37" s="13">
        <f>financials[[#This Row],[CUSTO UNITARIO]]*financials[[#This Row],[Units Sold]]</f>
        <v>185400</v>
      </c>
    </row>
    <row r="38" spans="1:19" x14ac:dyDescent="0.25">
      <c r="A38" t="s">
        <v>8</v>
      </c>
      <c r="B38" t="s">
        <v>16</v>
      </c>
      <c r="C38" s="5" t="s">
        <v>37</v>
      </c>
      <c r="D38" s="5" t="s">
        <v>40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27</v>
      </c>
      <c r="P38" s="7" t="s">
        <v>14</v>
      </c>
      <c r="S38" s="13">
        <f>financials[[#This Row],[CUSTO UNITARIO]]*financials[[#This Row],[Units Sold]]</f>
        <v>338520</v>
      </c>
    </row>
    <row r="39" spans="1:19" x14ac:dyDescent="0.25">
      <c r="A39" t="s">
        <v>8</v>
      </c>
      <c r="B39" t="s">
        <v>15</v>
      </c>
      <c r="C39" s="5" t="s">
        <v>37</v>
      </c>
      <c r="D39" s="5" t="s">
        <v>40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29</v>
      </c>
      <c r="P39" s="7" t="s">
        <v>13</v>
      </c>
      <c r="S39" s="13">
        <f>financials[[#This Row],[CUSTO UNITARIO]]*financials[[#This Row],[Units Sold]]</f>
        <v>41400</v>
      </c>
    </row>
    <row r="40" spans="1:19" x14ac:dyDescent="0.25">
      <c r="A40" t="s">
        <v>6</v>
      </c>
      <c r="B40" t="s">
        <v>15</v>
      </c>
      <c r="C40" s="5" t="s">
        <v>38</v>
      </c>
      <c r="D40" s="5" t="s">
        <v>40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21</v>
      </c>
      <c r="P40" s="7" t="s">
        <v>14</v>
      </c>
      <c r="S40" s="13">
        <f>financials[[#This Row],[CUSTO UNITARIO]]*financials[[#This Row],[Units Sold]]</f>
        <v>500250</v>
      </c>
    </row>
    <row r="41" spans="1:19" x14ac:dyDescent="0.25">
      <c r="A41" t="s">
        <v>10</v>
      </c>
      <c r="B41" t="s">
        <v>18</v>
      </c>
      <c r="C41" s="5" t="s">
        <v>38</v>
      </c>
      <c r="D41" s="5" t="s">
        <v>40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23</v>
      </c>
      <c r="P41" s="7" t="s">
        <v>14</v>
      </c>
      <c r="S41" s="13">
        <f>financials[[#This Row],[CUSTO UNITARIO]]*financials[[#This Row],[Units Sold]]</f>
        <v>709500</v>
      </c>
    </row>
    <row r="42" spans="1:19" x14ac:dyDescent="0.25">
      <c r="A42" t="s">
        <v>7</v>
      </c>
      <c r="B42" t="s">
        <v>17</v>
      </c>
      <c r="C42" s="5" t="s">
        <v>38</v>
      </c>
      <c r="D42" s="5" t="s">
        <v>40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25</v>
      </c>
      <c r="P42" s="7" t="s">
        <v>14</v>
      </c>
      <c r="S42" s="13">
        <f>financials[[#This Row],[CUSTO UNITARIO]]*financials[[#This Row],[Units Sold]]</f>
        <v>544500</v>
      </c>
    </row>
    <row r="43" spans="1:19" x14ac:dyDescent="0.25">
      <c r="A43" t="s">
        <v>7</v>
      </c>
      <c r="B43" t="s">
        <v>18</v>
      </c>
      <c r="C43" s="5" t="s">
        <v>38</v>
      </c>
      <c r="D43" s="5" t="s">
        <v>40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25</v>
      </c>
      <c r="P43" s="7" t="s">
        <v>14</v>
      </c>
      <c r="S43" s="13">
        <f>financials[[#This Row],[CUSTO UNITARIO]]*financials[[#This Row],[Units Sold]]</f>
        <v>222000</v>
      </c>
    </row>
    <row r="44" spans="1:19" x14ac:dyDescent="0.25">
      <c r="A44" t="s">
        <v>9</v>
      </c>
      <c r="B44" t="s">
        <v>17</v>
      </c>
      <c r="C44" s="5" t="s">
        <v>38</v>
      </c>
      <c r="D44" s="5" t="s">
        <v>40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28</v>
      </c>
      <c r="P44" s="7" t="s">
        <v>13</v>
      </c>
      <c r="S44" s="13">
        <f>financials[[#This Row],[CUSTO UNITARIO]]*financials[[#This Row],[Units Sold]]</f>
        <v>381750</v>
      </c>
    </row>
    <row r="45" spans="1:19" x14ac:dyDescent="0.25">
      <c r="A45" t="s">
        <v>6</v>
      </c>
      <c r="B45" t="s">
        <v>17</v>
      </c>
      <c r="C45" s="5" t="s">
        <v>38</v>
      </c>
      <c r="D45" s="5" t="s">
        <v>40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28</v>
      </c>
      <c r="P45" s="7" t="s">
        <v>14</v>
      </c>
      <c r="S45" s="13">
        <f>financials[[#This Row],[CUSTO UNITARIO]]*financials[[#This Row],[Units Sold]]</f>
        <v>537750</v>
      </c>
    </row>
    <row r="46" spans="1:19" x14ac:dyDescent="0.25">
      <c r="A46" t="s">
        <v>9</v>
      </c>
      <c r="B46" t="s">
        <v>15</v>
      </c>
      <c r="C46" s="5" t="s">
        <v>38</v>
      </c>
      <c r="D46" s="5" t="s">
        <v>40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31</v>
      </c>
      <c r="P46" s="7" t="s">
        <v>14</v>
      </c>
      <c r="S46" s="13">
        <f>financials[[#This Row],[CUSTO UNITARIO]]*financials[[#This Row],[Units Sold]]</f>
        <v>454250</v>
      </c>
    </row>
    <row r="47" spans="1:19" x14ac:dyDescent="0.25">
      <c r="A47" t="s">
        <v>9</v>
      </c>
      <c r="B47" t="s">
        <v>17</v>
      </c>
      <c r="C47" s="5" t="s">
        <v>39</v>
      </c>
      <c r="D47" s="5" t="s">
        <v>40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21</v>
      </c>
      <c r="P47" s="7" t="s">
        <v>14</v>
      </c>
      <c r="S47" s="13">
        <f>financials[[#This Row],[CUSTO UNITARIO]]*financials[[#This Row],[Units Sold]]</f>
        <v>715000</v>
      </c>
    </row>
    <row r="48" spans="1:19" x14ac:dyDescent="0.25">
      <c r="A48" t="s">
        <v>10</v>
      </c>
      <c r="B48" t="s">
        <v>16</v>
      </c>
      <c r="C48" s="5" t="s">
        <v>39</v>
      </c>
      <c r="D48" s="5" t="s">
        <v>40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23</v>
      </c>
      <c r="P48" s="7" t="s">
        <v>14</v>
      </c>
      <c r="S48" s="13">
        <f>financials[[#This Row],[CUSTO UNITARIO]]*financials[[#This Row],[Units Sold]]</f>
        <v>507780</v>
      </c>
    </row>
    <row r="49" spans="1:19" x14ac:dyDescent="0.25">
      <c r="A49" t="s">
        <v>8</v>
      </c>
      <c r="B49" t="s">
        <v>18</v>
      </c>
      <c r="C49" s="5" t="s">
        <v>39</v>
      </c>
      <c r="D49" s="5" t="s">
        <v>40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23</v>
      </c>
      <c r="P49" s="7" t="s">
        <v>14</v>
      </c>
      <c r="S49" s="13">
        <f>financials[[#This Row],[CUSTO UNITARIO]]*financials[[#This Row],[Units Sold]]</f>
        <v>1097070</v>
      </c>
    </row>
    <row r="50" spans="1:19" x14ac:dyDescent="0.25">
      <c r="A50" t="s">
        <v>9</v>
      </c>
      <c r="B50" t="s">
        <v>17</v>
      </c>
      <c r="C50" s="5" t="s">
        <v>39</v>
      </c>
      <c r="D50" s="5" t="s">
        <v>40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25</v>
      </c>
      <c r="P50" s="7" t="s">
        <v>14</v>
      </c>
      <c r="S50" s="13">
        <f>financials[[#This Row],[CUSTO UNITARIO]]*financials[[#This Row],[Units Sold]]</f>
        <v>493740</v>
      </c>
    </row>
    <row r="51" spans="1:19" x14ac:dyDescent="0.25">
      <c r="A51" t="s">
        <v>9</v>
      </c>
      <c r="B51" t="s">
        <v>18</v>
      </c>
      <c r="C51" s="5" t="s">
        <v>39</v>
      </c>
      <c r="D51" s="5" t="s">
        <v>40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26</v>
      </c>
      <c r="P51" s="7" t="s">
        <v>14</v>
      </c>
      <c r="S51" s="13">
        <f>financials[[#This Row],[CUSTO UNITARIO]]*financials[[#This Row],[Units Sold]]</f>
        <v>438360</v>
      </c>
    </row>
    <row r="52" spans="1:19" x14ac:dyDescent="0.25">
      <c r="A52" t="s">
        <v>10</v>
      </c>
      <c r="B52" t="s">
        <v>16</v>
      </c>
      <c r="C52" s="5" t="s">
        <v>39</v>
      </c>
      <c r="D52" s="5" t="s">
        <v>40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27</v>
      </c>
      <c r="P52" s="7" t="s">
        <v>14</v>
      </c>
      <c r="S52" s="13">
        <f>financials[[#This Row],[CUSTO UNITARIO]]*financials[[#This Row],[Units Sold]]</f>
        <v>556660</v>
      </c>
    </row>
    <row r="53" spans="1:19" x14ac:dyDescent="0.25">
      <c r="A53" t="s">
        <v>9</v>
      </c>
      <c r="B53" t="s">
        <v>16</v>
      </c>
      <c r="C53" s="5" t="s">
        <v>39</v>
      </c>
      <c r="D53" s="5" t="s">
        <v>40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29</v>
      </c>
      <c r="P53" s="7" t="s">
        <v>14</v>
      </c>
      <c r="S53" s="13">
        <f>financials[[#This Row],[CUSTO UNITARIO]]*financials[[#This Row],[Units Sold]]</f>
        <v>297180</v>
      </c>
    </row>
    <row r="54" spans="1:19" x14ac:dyDescent="0.25">
      <c r="A54" t="s">
        <v>7</v>
      </c>
      <c r="B54" t="s">
        <v>16</v>
      </c>
      <c r="C54" s="5" t="s">
        <v>39</v>
      </c>
      <c r="D54" s="5" t="s">
        <v>40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31</v>
      </c>
      <c r="P54" s="7" t="s">
        <v>14</v>
      </c>
      <c r="S54" s="13">
        <f>financials[[#This Row],[CUSTO UNITARIO]]*financials[[#This Row],[Units Sold]]</f>
        <v>159900</v>
      </c>
    </row>
    <row r="55" spans="1:19" x14ac:dyDescent="0.25">
      <c r="A55" t="s">
        <v>9</v>
      </c>
      <c r="B55" t="s">
        <v>18</v>
      </c>
      <c r="C55" s="5" t="s">
        <v>38</v>
      </c>
      <c r="D55" s="5" t="s">
        <v>41</v>
      </c>
      <c r="E55">
        <v>263</v>
      </c>
      <c r="F55" s="1">
        <v>250</v>
      </c>
      <c r="G55" s="1">
        <v>7</v>
      </c>
      <c r="H55" s="1">
        <v>1841</v>
      </c>
      <c r="I55" s="1">
        <v>18.41</v>
      </c>
      <c r="J55" s="1">
        <v>1822.59</v>
      </c>
      <c r="K55" s="1">
        <v>1315</v>
      </c>
      <c r="L55" s="1">
        <v>507.58999999999992</v>
      </c>
      <c r="M55" s="6">
        <v>41699</v>
      </c>
      <c r="N55" s="8">
        <v>3</v>
      </c>
      <c r="O55" s="5" t="s">
        <v>22</v>
      </c>
      <c r="P55" s="7" t="s">
        <v>14</v>
      </c>
      <c r="S55" s="13">
        <f>financials[[#This Row],[CUSTO UNITARIO]]*financials[[#This Row],[Units Sold]]</f>
        <v>65750</v>
      </c>
    </row>
    <row r="56" spans="1:19" x14ac:dyDescent="0.25">
      <c r="A56" t="s">
        <v>9</v>
      </c>
      <c r="B56" t="s">
        <v>19</v>
      </c>
      <c r="C56" s="5" t="s">
        <v>37</v>
      </c>
      <c r="D56" s="5" t="s">
        <v>41</v>
      </c>
      <c r="E56">
        <v>362</v>
      </c>
      <c r="F56" s="1">
        <v>120</v>
      </c>
      <c r="G56" s="1">
        <v>7</v>
      </c>
      <c r="H56" s="1">
        <v>2534</v>
      </c>
      <c r="I56" s="1">
        <v>25.34</v>
      </c>
      <c r="J56" s="1">
        <v>2508.66</v>
      </c>
      <c r="K56" s="1">
        <v>1810</v>
      </c>
      <c r="L56" s="1">
        <v>698.65999999999985</v>
      </c>
      <c r="M56" s="6">
        <v>41760</v>
      </c>
      <c r="N56" s="8">
        <v>5</v>
      </c>
      <c r="O56" s="5" t="s">
        <v>24</v>
      </c>
      <c r="P56" s="7" t="s">
        <v>14</v>
      </c>
      <c r="S56" s="13">
        <f>financials[[#This Row],[CUSTO UNITARIO]]*financials[[#This Row],[Units Sold]]</f>
        <v>43440</v>
      </c>
    </row>
    <row r="57" spans="1:19" x14ac:dyDescent="0.25">
      <c r="A57" t="s">
        <v>9</v>
      </c>
      <c r="B57" t="s">
        <v>17</v>
      </c>
      <c r="C57" s="5" t="s">
        <v>37</v>
      </c>
      <c r="D57" s="5" t="s">
        <v>41</v>
      </c>
      <c r="E57">
        <v>639</v>
      </c>
      <c r="F57" s="1">
        <v>120</v>
      </c>
      <c r="G57" s="1">
        <v>7</v>
      </c>
      <c r="H57" s="1">
        <v>4473</v>
      </c>
      <c r="I57" s="1">
        <v>44.73</v>
      </c>
      <c r="J57" s="1">
        <v>4428.2700000000004</v>
      </c>
      <c r="K57" s="1">
        <v>3195</v>
      </c>
      <c r="L57" s="1">
        <v>1233.2700000000004</v>
      </c>
      <c r="M57" s="6">
        <v>41944</v>
      </c>
      <c r="N57" s="8">
        <v>11</v>
      </c>
      <c r="O57" s="5" t="s">
        <v>30</v>
      </c>
      <c r="P57" s="7" t="s">
        <v>14</v>
      </c>
      <c r="S57" s="13">
        <f>financials[[#This Row],[CUSTO UNITARIO]]*financials[[#This Row],[Units Sold]]</f>
        <v>76680</v>
      </c>
    </row>
    <row r="58" spans="1:19" x14ac:dyDescent="0.25">
      <c r="A58" t="s">
        <v>7</v>
      </c>
      <c r="B58" t="s">
        <v>17</v>
      </c>
      <c r="C58" s="5" t="s">
        <v>39</v>
      </c>
      <c r="D58" s="5" t="s">
        <v>41</v>
      </c>
      <c r="E58">
        <v>321</v>
      </c>
      <c r="F58" s="1">
        <v>260</v>
      </c>
      <c r="G58" s="1">
        <v>15</v>
      </c>
      <c r="H58" s="1">
        <v>4815</v>
      </c>
      <c r="I58" s="1">
        <v>48.15</v>
      </c>
      <c r="J58" s="1">
        <v>4766.8500000000004</v>
      </c>
      <c r="K58" s="1">
        <v>3210</v>
      </c>
      <c r="L58" s="1">
        <v>1556.8500000000004</v>
      </c>
      <c r="M58" s="6">
        <v>41579</v>
      </c>
      <c r="N58" s="8">
        <v>11</v>
      </c>
      <c r="O58" s="5" t="s">
        <v>30</v>
      </c>
      <c r="P58" s="7" t="s">
        <v>13</v>
      </c>
      <c r="S58" s="13">
        <f>financials[[#This Row],[CUSTO UNITARIO]]*financials[[#This Row],[Units Sold]]</f>
        <v>83460</v>
      </c>
    </row>
    <row r="59" spans="1:19" x14ac:dyDescent="0.25">
      <c r="A59" t="s">
        <v>9</v>
      </c>
      <c r="B59" t="s">
        <v>17</v>
      </c>
      <c r="C59" s="5" t="s">
        <v>36</v>
      </c>
      <c r="D59" s="5" t="s">
        <v>41</v>
      </c>
      <c r="E59">
        <v>1030</v>
      </c>
      <c r="F59" s="1">
        <v>10</v>
      </c>
      <c r="G59" s="1">
        <v>7</v>
      </c>
      <c r="H59" s="1">
        <v>7210</v>
      </c>
      <c r="I59" s="1">
        <v>72.099999999999994</v>
      </c>
      <c r="J59" s="1">
        <v>7137.9</v>
      </c>
      <c r="K59" s="1">
        <v>5150</v>
      </c>
      <c r="L59" s="1">
        <v>1987.8999999999996</v>
      </c>
      <c r="M59" s="6">
        <v>41760</v>
      </c>
      <c r="N59" s="8">
        <v>5</v>
      </c>
      <c r="O59" s="5" t="s">
        <v>24</v>
      </c>
      <c r="P59" s="7" t="s">
        <v>14</v>
      </c>
      <c r="S59" s="13">
        <f>financials[[#This Row],[CUSTO UNITARIO]]*financials[[#This Row],[Units Sold]]</f>
        <v>10300</v>
      </c>
    </row>
    <row r="60" spans="1:19" x14ac:dyDescent="0.25">
      <c r="A60" t="s">
        <v>10</v>
      </c>
      <c r="B60" t="s">
        <v>18</v>
      </c>
      <c r="C60" s="5" t="s">
        <v>34</v>
      </c>
      <c r="D60" s="5" t="s">
        <v>41</v>
      </c>
      <c r="E60">
        <v>766</v>
      </c>
      <c r="F60" s="1">
        <v>3</v>
      </c>
      <c r="G60" s="1">
        <v>12</v>
      </c>
      <c r="H60" s="1">
        <v>9192</v>
      </c>
      <c r="I60" s="1">
        <v>91.92</v>
      </c>
      <c r="J60" s="1">
        <v>9100.08</v>
      </c>
      <c r="K60" s="1">
        <v>2298</v>
      </c>
      <c r="L60" s="1">
        <v>6802.08</v>
      </c>
      <c r="M60" s="6">
        <v>41548</v>
      </c>
      <c r="N60" s="8">
        <v>10</v>
      </c>
      <c r="O60" s="5" t="s">
        <v>29</v>
      </c>
      <c r="P60" s="7" t="s">
        <v>13</v>
      </c>
      <c r="S60" s="13">
        <f>financials[[#This Row],[CUSTO UNITARIO]]*financials[[#This Row],[Units Sold]]</f>
        <v>2298</v>
      </c>
    </row>
    <row r="61" spans="1:19" x14ac:dyDescent="0.25">
      <c r="A61" t="s">
        <v>10</v>
      </c>
      <c r="B61" t="s">
        <v>18</v>
      </c>
      <c r="C61" s="5" t="s">
        <v>36</v>
      </c>
      <c r="D61" s="5" t="s">
        <v>41</v>
      </c>
      <c r="E61">
        <v>766</v>
      </c>
      <c r="F61" s="1">
        <v>10</v>
      </c>
      <c r="G61" s="1">
        <v>12</v>
      </c>
      <c r="H61" s="1">
        <v>9192</v>
      </c>
      <c r="I61" s="1">
        <v>91.92</v>
      </c>
      <c r="J61" s="1">
        <v>9100.08</v>
      </c>
      <c r="K61" s="1">
        <v>2298</v>
      </c>
      <c r="L61" s="1">
        <v>6802.08</v>
      </c>
      <c r="M61" s="6">
        <v>41548</v>
      </c>
      <c r="N61" s="8">
        <v>10</v>
      </c>
      <c r="O61" s="5" t="s">
        <v>29</v>
      </c>
      <c r="P61" s="7" t="s">
        <v>13</v>
      </c>
      <c r="S61" s="13">
        <f>financials[[#This Row],[CUSTO UNITARIO]]*financials[[#This Row],[Units Sold]]</f>
        <v>7660</v>
      </c>
    </row>
    <row r="62" spans="1:19" x14ac:dyDescent="0.25">
      <c r="A62" t="s">
        <v>9</v>
      </c>
      <c r="B62" t="s">
        <v>15</v>
      </c>
      <c r="C62" s="5" t="s">
        <v>38</v>
      </c>
      <c r="D62" s="5" t="s">
        <v>41</v>
      </c>
      <c r="E62">
        <v>1326</v>
      </c>
      <c r="F62" s="1">
        <v>250</v>
      </c>
      <c r="G62" s="1">
        <v>7</v>
      </c>
      <c r="H62" s="1">
        <v>9282</v>
      </c>
      <c r="I62" s="1">
        <v>92.82</v>
      </c>
      <c r="J62" s="1">
        <v>9189.18</v>
      </c>
      <c r="K62" s="1">
        <v>6630</v>
      </c>
      <c r="L62" s="1">
        <v>2559.1800000000003</v>
      </c>
      <c r="M62" s="6">
        <v>41699</v>
      </c>
      <c r="N62" s="8">
        <v>3</v>
      </c>
      <c r="O62" s="5" t="s">
        <v>22</v>
      </c>
      <c r="P62" s="7" t="s">
        <v>14</v>
      </c>
      <c r="S62" s="13">
        <f>financials[[#This Row],[CUSTO UNITARIO]]*financials[[#This Row],[Units Sold]]</f>
        <v>331500</v>
      </c>
    </row>
    <row r="63" spans="1:19" x14ac:dyDescent="0.25">
      <c r="A63" t="s">
        <v>9</v>
      </c>
      <c r="B63" t="s">
        <v>16</v>
      </c>
      <c r="C63" s="5" t="s">
        <v>34</v>
      </c>
      <c r="D63" s="5" t="s">
        <v>42</v>
      </c>
      <c r="E63">
        <v>263</v>
      </c>
      <c r="F63" s="1">
        <v>3</v>
      </c>
      <c r="G63" s="1">
        <v>7</v>
      </c>
      <c r="H63" s="1">
        <v>1841</v>
      </c>
      <c r="I63" s="1">
        <v>110.46</v>
      </c>
      <c r="J63" s="1">
        <v>1730.54</v>
      </c>
      <c r="K63" s="1">
        <v>1315</v>
      </c>
      <c r="L63" s="1">
        <v>415.53999999999996</v>
      </c>
      <c r="M63" s="6">
        <v>41579</v>
      </c>
      <c r="N63" s="8">
        <v>11</v>
      </c>
      <c r="O63" s="5" t="s">
        <v>30</v>
      </c>
      <c r="P63" s="7" t="s">
        <v>13</v>
      </c>
      <c r="S63" s="13">
        <f>financials[[#This Row],[CUSTO UNITARIO]]*financials[[#This Row],[Units Sold]]</f>
        <v>789</v>
      </c>
    </row>
    <row r="64" spans="1:19" x14ac:dyDescent="0.25">
      <c r="A64" t="s">
        <v>7</v>
      </c>
      <c r="B64" t="s">
        <v>18</v>
      </c>
      <c r="C64" s="5" t="s">
        <v>36</v>
      </c>
      <c r="D64" s="5" t="s">
        <v>41</v>
      </c>
      <c r="E64">
        <v>747</v>
      </c>
      <c r="F64" s="1">
        <v>10</v>
      </c>
      <c r="G64" s="1">
        <v>15</v>
      </c>
      <c r="H64" s="1">
        <v>11205</v>
      </c>
      <c r="I64" s="1">
        <v>112.05</v>
      </c>
      <c r="J64" s="1">
        <v>11092.95</v>
      </c>
      <c r="K64" s="1">
        <v>7470</v>
      </c>
      <c r="L64" s="1">
        <v>3622.9500000000007</v>
      </c>
      <c r="M64" s="6">
        <v>41883</v>
      </c>
      <c r="N64" s="8">
        <v>9</v>
      </c>
      <c r="O64" s="5" t="s">
        <v>28</v>
      </c>
      <c r="P64" s="7" t="s">
        <v>14</v>
      </c>
      <c r="S64" s="13">
        <f>financials[[#This Row],[CUSTO UNITARIO]]*financials[[#This Row],[Units Sold]]</f>
        <v>7470</v>
      </c>
    </row>
    <row r="65" spans="1:19" x14ac:dyDescent="0.25">
      <c r="A65" t="s">
        <v>9</v>
      </c>
      <c r="B65" t="s">
        <v>17</v>
      </c>
      <c r="C65" s="5" t="s">
        <v>35</v>
      </c>
      <c r="D65" s="5" t="s">
        <v>41</v>
      </c>
      <c r="E65">
        <v>544</v>
      </c>
      <c r="F65" s="1">
        <v>5</v>
      </c>
      <c r="G65" s="1">
        <v>7</v>
      </c>
      <c r="H65" s="1">
        <v>3808</v>
      </c>
      <c r="I65" s="1">
        <v>114.24</v>
      </c>
      <c r="J65" s="1">
        <v>3693.76</v>
      </c>
      <c r="K65" s="1">
        <v>2720</v>
      </c>
      <c r="L65" s="1">
        <v>973.76000000000022</v>
      </c>
      <c r="M65" s="6">
        <v>41883</v>
      </c>
      <c r="N65" s="8">
        <v>9</v>
      </c>
      <c r="O65" s="5" t="s">
        <v>28</v>
      </c>
      <c r="P65" s="7" t="s">
        <v>14</v>
      </c>
      <c r="S65" s="13">
        <f>financials[[#This Row],[CUSTO UNITARIO]]*financials[[#This Row],[Units Sold]]</f>
        <v>2720</v>
      </c>
    </row>
    <row r="66" spans="1:19" x14ac:dyDescent="0.25">
      <c r="A66" t="s">
        <v>9</v>
      </c>
      <c r="B66" t="s">
        <v>15</v>
      </c>
      <c r="C66" s="5" t="s">
        <v>35</v>
      </c>
      <c r="D66" s="5" t="s">
        <v>41</v>
      </c>
      <c r="E66">
        <v>1830</v>
      </c>
      <c r="F66" s="1">
        <v>5</v>
      </c>
      <c r="G66" s="1">
        <v>7</v>
      </c>
      <c r="H66" s="1">
        <v>12810</v>
      </c>
      <c r="I66" s="1">
        <v>128.1</v>
      </c>
      <c r="J66" s="1">
        <v>12681.9</v>
      </c>
      <c r="K66" s="1">
        <v>9150</v>
      </c>
      <c r="L66" s="1">
        <v>3531.8999999999996</v>
      </c>
      <c r="M66" s="6">
        <v>41852</v>
      </c>
      <c r="N66" s="8">
        <v>8</v>
      </c>
      <c r="O66" s="5" t="s">
        <v>27</v>
      </c>
      <c r="P66" s="7" t="s">
        <v>14</v>
      </c>
      <c r="S66" s="13">
        <f>financials[[#This Row],[CUSTO UNITARIO]]*financials[[#This Row],[Units Sold]]</f>
        <v>9150</v>
      </c>
    </row>
    <row r="67" spans="1:19" x14ac:dyDescent="0.25">
      <c r="A67" t="s">
        <v>7</v>
      </c>
      <c r="B67" t="s">
        <v>15</v>
      </c>
      <c r="C67" s="5" t="s">
        <v>36</v>
      </c>
      <c r="D67" s="5" t="s">
        <v>41</v>
      </c>
      <c r="E67">
        <v>218</v>
      </c>
      <c r="F67" s="1">
        <v>10</v>
      </c>
      <c r="G67" s="1">
        <v>15</v>
      </c>
      <c r="H67" s="1">
        <v>3270</v>
      </c>
      <c r="I67" s="1">
        <v>130.80000000000001</v>
      </c>
      <c r="J67" s="1">
        <v>3139.2</v>
      </c>
      <c r="K67" s="1">
        <v>2180</v>
      </c>
      <c r="L67" s="1">
        <v>959.19999999999982</v>
      </c>
      <c r="M67" s="6">
        <v>41883</v>
      </c>
      <c r="N67" s="8">
        <v>9</v>
      </c>
      <c r="O67" s="5" t="s">
        <v>28</v>
      </c>
      <c r="P67" s="7" t="s">
        <v>14</v>
      </c>
      <c r="S67" s="13">
        <f>financials[[#This Row],[CUSTO UNITARIO]]*financials[[#This Row],[Units Sold]]</f>
        <v>2180</v>
      </c>
    </row>
    <row r="68" spans="1:19" x14ac:dyDescent="0.25">
      <c r="A68" t="s">
        <v>9</v>
      </c>
      <c r="B68" t="s">
        <v>15</v>
      </c>
      <c r="C68" s="5" t="s">
        <v>36</v>
      </c>
      <c r="D68" s="5" t="s">
        <v>42</v>
      </c>
      <c r="E68">
        <v>257</v>
      </c>
      <c r="F68" s="1">
        <v>10</v>
      </c>
      <c r="G68" s="1">
        <v>7</v>
      </c>
      <c r="H68" s="1">
        <v>1799</v>
      </c>
      <c r="I68" s="1">
        <v>143.91999999999999</v>
      </c>
      <c r="J68" s="1">
        <v>1655.08</v>
      </c>
      <c r="K68" s="1">
        <v>1285</v>
      </c>
      <c r="L68" s="1">
        <v>370.07999999999993</v>
      </c>
      <c r="M68" s="6">
        <v>41760</v>
      </c>
      <c r="N68" s="8">
        <v>5</v>
      </c>
      <c r="O68" s="5" t="s">
        <v>24</v>
      </c>
      <c r="P68" s="7" t="s">
        <v>14</v>
      </c>
      <c r="S68" s="13">
        <f>financials[[#This Row],[CUSTO UNITARIO]]*financials[[#This Row],[Units Sold]]</f>
        <v>2570</v>
      </c>
    </row>
    <row r="69" spans="1:19" x14ac:dyDescent="0.25">
      <c r="A69" t="s">
        <v>9</v>
      </c>
      <c r="B69" t="s">
        <v>15</v>
      </c>
      <c r="C69" s="5" t="s">
        <v>37</v>
      </c>
      <c r="D69" s="5" t="s">
        <v>41</v>
      </c>
      <c r="E69">
        <v>2092</v>
      </c>
      <c r="F69" s="1">
        <v>120</v>
      </c>
      <c r="G69" s="1">
        <v>7</v>
      </c>
      <c r="H69" s="1">
        <v>14644</v>
      </c>
      <c r="I69" s="1">
        <v>146.44</v>
      </c>
      <c r="J69" s="1">
        <v>14497.56</v>
      </c>
      <c r="K69" s="1">
        <v>10460</v>
      </c>
      <c r="L69" s="1">
        <v>4037.5599999999995</v>
      </c>
      <c r="M69" s="6">
        <v>41579</v>
      </c>
      <c r="N69" s="8">
        <v>11</v>
      </c>
      <c r="O69" s="5" t="s">
        <v>30</v>
      </c>
      <c r="P69" s="7" t="s">
        <v>13</v>
      </c>
      <c r="S69" s="13">
        <f>financials[[#This Row],[CUSTO UNITARIO]]*financials[[#This Row],[Units Sold]]</f>
        <v>251040</v>
      </c>
    </row>
    <row r="70" spans="1:19" x14ac:dyDescent="0.25">
      <c r="A70" t="s">
        <v>10</v>
      </c>
      <c r="B70" t="s">
        <v>19</v>
      </c>
      <c r="C70" s="5" t="s">
        <v>35</v>
      </c>
      <c r="D70" s="5" t="s">
        <v>41</v>
      </c>
      <c r="E70">
        <v>690</v>
      </c>
      <c r="F70" s="1">
        <v>5</v>
      </c>
      <c r="G70" s="1">
        <v>12</v>
      </c>
      <c r="H70" s="1">
        <v>8280</v>
      </c>
      <c r="I70" s="1">
        <v>165.6</v>
      </c>
      <c r="J70" s="1">
        <v>8114.4</v>
      </c>
      <c r="K70" s="1">
        <v>2070</v>
      </c>
      <c r="L70" s="1">
        <v>6044.4</v>
      </c>
      <c r="M70" s="6">
        <v>41944</v>
      </c>
      <c r="N70" s="8">
        <v>11</v>
      </c>
      <c r="O70" s="5" t="s">
        <v>30</v>
      </c>
      <c r="P70" s="7" t="s">
        <v>14</v>
      </c>
      <c r="S70" s="13">
        <f>financials[[#This Row],[CUSTO UNITARIO]]*financials[[#This Row],[Units Sold]]</f>
        <v>3450</v>
      </c>
    </row>
    <row r="71" spans="1:19" x14ac:dyDescent="0.25">
      <c r="A71" t="s">
        <v>10</v>
      </c>
      <c r="B71" t="s">
        <v>15</v>
      </c>
      <c r="C71" s="5" t="s">
        <v>34</v>
      </c>
      <c r="D71" s="5" t="s">
        <v>41</v>
      </c>
      <c r="E71">
        <v>1445</v>
      </c>
      <c r="F71" s="1">
        <v>3</v>
      </c>
      <c r="G71" s="1">
        <v>12</v>
      </c>
      <c r="H71" s="1">
        <v>17340</v>
      </c>
      <c r="I71" s="1">
        <v>173.4</v>
      </c>
      <c r="J71" s="1">
        <v>17166.599999999999</v>
      </c>
      <c r="K71" s="1">
        <v>4335</v>
      </c>
      <c r="L71" s="1">
        <v>12831.599999999999</v>
      </c>
      <c r="M71" s="6">
        <v>41883</v>
      </c>
      <c r="N71" s="8">
        <v>9</v>
      </c>
      <c r="O71" s="5" t="s">
        <v>28</v>
      </c>
      <c r="P71" s="7" t="s">
        <v>14</v>
      </c>
      <c r="S71" s="13">
        <f>financials[[#This Row],[CUSTO UNITARIO]]*financials[[#This Row],[Units Sold]]</f>
        <v>4335</v>
      </c>
    </row>
    <row r="72" spans="1:19" x14ac:dyDescent="0.25">
      <c r="A72" t="s">
        <v>9</v>
      </c>
      <c r="B72" t="s">
        <v>16</v>
      </c>
      <c r="C72" s="5" t="s">
        <v>34</v>
      </c>
      <c r="D72" s="5" t="s">
        <v>41</v>
      </c>
      <c r="E72">
        <v>2529</v>
      </c>
      <c r="F72" s="1">
        <v>3</v>
      </c>
      <c r="G72" s="1">
        <v>7</v>
      </c>
      <c r="H72" s="1">
        <v>17703</v>
      </c>
      <c r="I72" s="1">
        <v>177.03</v>
      </c>
      <c r="J72" s="1">
        <v>17525.97</v>
      </c>
      <c r="K72" s="1">
        <v>12645</v>
      </c>
      <c r="L72" s="1">
        <v>4880.9699999999993</v>
      </c>
      <c r="M72" s="6">
        <v>41821</v>
      </c>
      <c r="N72" s="8">
        <v>7</v>
      </c>
      <c r="O72" s="5" t="s">
        <v>26</v>
      </c>
      <c r="P72" s="7" t="s">
        <v>14</v>
      </c>
      <c r="S72" s="13">
        <f>financials[[#This Row],[CUSTO UNITARIO]]*financials[[#This Row],[Units Sold]]</f>
        <v>7587</v>
      </c>
    </row>
    <row r="73" spans="1:19" x14ac:dyDescent="0.25">
      <c r="A73" t="s">
        <v>9</v>
      </c>
      <c r="B73" t="s">
        <v>16</v>
      </c>
      <c r="C73" s="5" t="s">
        <v>34</v>
      </c>
      <c r="D73" s="5" t="s">
        <v>42</v>
      </c>
      <c r="E73">
        <v>570</v>
      </c>
      <c r="F73" s="1">
        <v>3</v>
      </c>
      <c r="G73" s="1">
        <v>7</v>
      </c>
      <c r="H73" s="1">
        <v>3990</v>
      </c>
      <c r="I73" s="1">
        <v>199.5</v>
      </c>
      <c r="J73" s="1">
        <v>3790.5</v>
      </c>
      <c r="K73" s="1">
        <v>2850</v>
      </c>
      <c r="L73" s="1">
        <v>940.5</v>
      </c>
      <c r="M73" s="6">
        <v>41974</v>
      </c>
      <c r="N73" s="8">
        <v>12</v>
      </c>
      <c r="O73" s="5" t="s">
        <v>31</v>
      </c>
      <c r="P73" s="7" t="s">
        <v>14</v>
      </c>
      <c r="S73" s="13">
        <f>financials[[#This Row],[CUSTO UNITARIO]]*financials[[#This Row],[Units Sold]]</f>
        <v>1710</v>
      </c>
    </row>
    <row r="74" spans="1:19" x14ac:dyDescent="0.25">
      <c r="A74" t="s">
        <v>9</v>
      </c>
      <c r="B74" t="s">
        <v>16</v>
      </c>
      <c r="C74" s="5" t="s">
        <v>38</v>
      </c>
      <c r="D74" s="5" t="s">
        <v>42</v>
      </c>
      <c r="E74">
        <v>570</v>
      </c>
      <c r="F74" s="1">
        <v>250</v>
      </c>
      <c r="G74" s="1">
        <v>7</v>
      </c>
      <c r="H74" s="1">
        <v>3990</v>
      </c>
      <c r="I74" s="1">
        <v>199.5</v>
      </c>
      <c r="J74" s="1">
        <v>3790.5</v>
      </c>
      <c r="K74" s="1">
        <v>2850</v>
      </c>
      <c r="L74" s="1">
        <v>940.5</v>
      </c>
      <c r="M74" s="6">
        <v>41974</v>
      </c>
      <c r="N74" s="8">
        <v>12</v>
      </c>
      <c r="O74" s="5" t="s">
        <v>31</v>
      </c>
      <c r="P74" s="7" t="s">
        <v>14</v>
      </c>
      <c r="S74" s="13">
        <f>financials[[#This Row],[CUSTO UNITARIO]]*financials[[#This Row],[Units Sold]]</f>
        <v>142500</v>
      </c>
    </row>
    <row r="75" spans="1:19" x14ac:dyDescent="0.25">
      <c r="A75" t="s">
        <v>9</v>
      </c>
      <c r="B75" t="s">
        <v>19</v>
      </c>
      <c r="C75" s="5" t="s">
        <v>37</v>
      </c>
      <c r="D75" s="5" t="s">
        <v>41</v>
      </c>
      <c r="E75">
        <v>544</v>
      </c>
      <c r="F75" s="1">
        <v>120</v>
      </c>
      <c r="G75" s="1">
        <v>20</v>
      </c>
      <c r="H75" s="1">
        <v>10880</v>
      </c>
      <c r="I75" s="1">
        <v>217.6</v>
      </c>
      <c r="J75" s="1">
        <v>10662.4</v>
      </c>
      <c r="K75" s="1">
        <v>5440</v>
      </c>
      <c r="L75" s="1">
        <v>5222.3999999999996</v>
      </c>
      <c r="M75" s="6">
        <v>41609</v>
      </c>
      <c r="N75" s="8">
        <v>12</v>
      </c>
      <c r="O75" s="5" t="s">
        <v>31</v>
      </c>
      <c r="P75" s="7" t="s">
        <v>13</v>
      </c>
      <c r="S75" s="13">
        <f>financials[[#This Row],[CUSTO UNITARIO]]*financials[[#This Row],[Units Sold]]</f>
        <v>65280</v>
      </c>
    </row>
    <row r="76" spans="1:19" x14ac:dyDescent="0.25">
      <c r="A76" t="s">
        <v>10</v>
      </c>
      <c r="B76" t="s">
        <v>16</v>
      </c>
      <c r="C76" s="5" t="s">
        <v>34</v>
      </c>
      <c r="D76" s="5" t="s">
        <v>41</v>
      </c>
      <c r="E76">
        <v>1858</v>
      </c>
      <c r="F76" s="1">
        <v>3</v>
      </c>
      <c r="G76" s="1">
        <v>12</v>
      </c>
      <c r="H76" s="1">
        <v>22296</v>
      </c>
      <c r="I76" s="1">
        <v>222.96</v>
      </c>
      <c r="J76" s="1">
        <v>22073.040000000001</v>
      </c>
      <c r="K76" s="1">
        <v>5574</v>
      </c>
      <c r="L76" s="1">
        <v>16499.04</v>
      </c>
      <c r="M76" s="6">
        <v>41671</v>
      </c>
      <c r="N76" s="8">
        <v>2</v>
      </c>
      <c r="O76" s="5" t="s">
        <v>21</v>
      </c>
      <c r="P76" s="7" t="s">
        <v>14</v>
      </c>
      <c r="S76" s="13">
        <f>financials[[#This Row],[CUSTO UNITARIO]]*financials[[#This Row],[Units Sold]]</f>
        <v>5574</v>
      </c>
    </row>
    <row r="77" spans="1:19" x14ac:dyDescent="0.25">
      <c r="A77" t="s">
        <v>9</v>
      </c>
      <c r="B77" t="s">
        <v>18</v>
      </c>
      <c r="C77" s="5" t="s">
        <v>36</v>
      </c>
      <c r="D77" s="5" t="s">
        <v>42</v>
      </c>
      <c r="E77">
        <v>360</v>
      </c>
      <c r="F77" s="1">
        <v>10</v>
      </c>
      <c r="G77" s="1">
        <v>7</v>
      </c>
      <c r="H77" s="1">
        <v>2520</v>
      </c>
      <c r="I77" s="1">
        <v>226.8</v>
      </c>
      <c r="J77" s="1">
        <v>2293.1999999999998</v>
      </c>
      <c r="K77" s="1">
        <v>1800</v>
      </c>
      <c r="L77" s="1">
        <v>493.19999999999982</v>
      </c>
      <c r="M77" s="6">
        <v>41913</v>
      </c>
      <c r="N77" s="8">
        <v>10</v>
      </c>
      <c r="O77" s="5" t="s">
        <v>29</v>
      </c>
      <c r="P77" s="7" t="s">
        <v>14</v>
      </c>
      <c r="S77" s="13">
        <f>financials[[#This Row],[CUSTO UNITARIO]]*financials[[#This Row],[Units Sold]]</f>
        <v>3600</v>
      </c>
    </row>
    <row r="78" spans="1:19" x14ac:dyDescent="0.25">
      <c r="A78" t="s">
        <v>9</v>
      </c>
      <c r="B78" t="s">
        <v>18</v>
      </c>
      <c r="C78" s="5" t="s">
        <v>38</v>
      </c>
      <c r="D78" s="5" t="s">
        <v>42</v>
      </c>
      <c r="E78">
        <v>360</v>
      </c>
      <c r="F78" s="1">
        <v>250</v>
      </c>
      <c r="G78" s="1">
        <v>7</v>
      </c>
      <c r="H78" s="1">
        <v>2520</v>
      </c>
      <c r="I78" s="1">
        <v>226.8</v>
      </c>
      <c r="J78" s="1">
        <v>2293.1999999999998</v>
      </c>
      <c r="K78" s="1">
        <v>1800</v>
      </c>
      <c r="L78" s="1">
        <v>493.19999999999982</v>
      </c>
      <c r="M78" s="6">
        <v>41913</v>
      </c>
      <c r="N78" s="8">
        <v>10</v>
      </c>
      <c r="O78" s="5" t="s">
        <v>29</v>
      </c>
      <c r="P78" s="7" t="s">
        <v>14</v>
      </c>
      <c r="S78" s="13">
        <f>financials[[#This Row],[CUSTO UNITARIO]]*financials[[#This Row],[Units Sold]]</f>
        <v>90000</v>
      </c>
    </row>
    <row r="79" spans="1:19" x14ac:dyDescent="0.25">
      <c r="A79" t="s">
        <v>7</v>
      </c>
      <c r="B79" t="s">
        <v>16</v>
      </c>
      <c r="C79" s="5" t="s">
        <v>36</v>
      </c>
      <c r="D79" s="5" t="s">
        <v>41</v>
      </c>
      <c r="E79">
        <v>1514</v>
      </c>
      <c r="F79" s="1">
        <v>10</v>
      </c>
      <c r="G79" s="1">
        <v>15</v>
      </c>
      <c r="H79" s="1">
        <v>22710</v>
      </c>
      <c r="I79" s="1">
        <v>227.1</v>
      </c>
      <c r="J79" s="1">
        <v>22482.9</v>
      </c>
      <c r="K79" s="1">
        <v>15140</v>
      </c>
      <c r="L79" s="1">
        <v>7342.9000000000015</v>
      </c>
      <c r="M79" s="6">
        <v>41671</v>
      </c>
      <c r="N79" s="8">
        <v>2</v>
      </c>
      <c r="O79" s="5" t="s">
        <v>21</v>
      </c>
      <c r="P79" s="7" t="s">
        <v>14</v>
      </c>
      <c r="S79" s="13">
        <f>financials[[#This Row],[CUSTO UNITARIO]]*financials[[#This Row],[Units Sold]]</f>
        <v>15140</v>
      </c>
    </row>
    <row r="80" spans="1:19" x14ac:dyDescent="0.25">
      <c r="A80" t="s">
        <v>10</v>
      </c>
      <c r="B80" t="s">
        <v>16</v>
      </c>
      <c r="C80" s="5" t="s">
        <v>39</v>
      </c>
      <c r="D80" s="5" t="s">
        <v>41</v>
      </c>
      <c r="E80">
        <v>1989</v>
      </c>
      <c r="F80" s="1">
        <v>260</v>
      </c>
      <c r="G80" s="1">
        <v>12</v>
      </c>
      <c r="H80" s="1">
        <v>23868</v>
      </c>
      <c r="I80" s="1">
        <v>238.68</v>
      </c>
      <c r="J80" s="1">
        <v>23629.32</v>
      </c>
      <c r="K80" s="1">
        <v>5967</v>
      </c>
      <c r="L80" s="1">
        <v>17662.32</v>
      </c>
      <c r="M80" s="6">
        <v>41518</v>
      </c>
      <c r="N80" s="8">
        <v>9</v>
      </c>
      <c r="O80" s="5" t="s">
        <v>28</v>
      </c>
      <c r="P80" s="7" t="s">
        <v>13</v>
      </c>
      <c r="S80" s="13">
        <f>financials[[#This Row],[CUSTO UNITARIO]]*financials[[#This Row],[Units Sold]]</f>
        <v>517140</v>
      </c>
    </row>
    <row r="81" spans="1:19" x14ac:dyDescent="0.25">
      <c r="A81" t="s">
        <v>10</v>
      </c>
      <c r="B81" t="s">
        <v>17</v>
      </c>
      <c r="C81" s="5" t="s">
        <v>36</v>
      </c>
      <c r="D81" s="5" t="s">
        <v>41</v>
      </c>
      <c r="E81">
        <v>1055</v>
      </c>
      <c r="F81" s="1">
        <v>10</v>
      </c>
      <c r="G81" s="1">
        <v>12</v>
      </c>
      <c r="H81" s="1">
        <v>12660</v>
      </c>
      <c r="I81" s="1">
        <v>253.2</v>
      </c>
      <c r="J81" s="1">
        <v>12406.8</v>
      </c>
      <c r="K81" s="1">
        <v>3165</v>
      </c>
      <c r="L81" s="1">
        <v>9241.7999999999993</v>
      </c>
      <c r="M81" s="6">
        <v>41974</v>
      </c>
      <c r="N81" s="8">
        <v>12</v>
      </c>
      <c r="O81" s="5" t="s">
        <v>31</v>
      </c>
      <c r="P81" s="7" t="s">
        <v>14</v>
      </c>
      <c r="S81" s="13">
        <f>financials[[#This Row],[CUSTO UNITARIO]]*financials[[#This Row],[Units Sold]]</f>
        <v>10550</v>
      </c>
    </row>
    <row r="82" spans="1:19" x14ac:dyDescent="0.25">
      <c r="A82" t="s">
        <v>10</v>
      </c>
      <c r="B82" t="s">
        <v>17</v>
      </c>
      <c r="C82" s="5" t="s">
        <v>37</v>
      </c>
      <c r="D82" s="5" t="s">
        <v>41</v>
      </c>
      <c r="E82">
        <v>1055</v>
      </c>
      <c r="F82" s="1">
        <v>120</v>
      </c>
      <c r="G82" s="1">
        <v>12</v>
      </c>
      <c r="H82" s="1">
        <v>12660</v>
      </c>
      <c r="I82" s="1">
        <v>253.2</v>
      </c>
      <c r="J82" s="1">
        <v>12406.8</v>
      </c>
      <c r="K82" s="1">
        <v>3165</v>
      </c>
      <c r="L82" s="1">
        <v>9241.7999999999993</v>
      </c>
      <c r="M82" s="6">
        <v>41974</v>
      </c>
      <c r="N82" s="8">
        <v>12</v>
      </c>
      <c r="O82" s="5" t="s">
        <v>31</v>
      </c>
      <c r="P82" s="7" t="s">
        <v>14</v>
      </c>
      <c r="S82" s="13">
        <f>financials[[#This Row],[CUSTO UNITARIO]]*financials[[#This Row],[Units Sold]]</f>
        <v>126600</v>
      </c>
    </row>
    <row r="83" spans="1:19" x14ac:dyDescent="0.25">
      <c r="A83" t="s">
        <v>10</v>
      </c>
      <c r="B83" t="s">
        <v>19</v>
      </c>
      <c r="C83" s="5" t="s">
        <v>36</v>
      </c>
      <c r="D83" s="5" t="s">
        <v>41</v>
      </c>
      <c r="E83">
        <v>1084</v>
      </c>
      <c r="F83" s="1">
        <v>10</v>
      </c>
      <c r="G83" s="1">
        <v>12</v>
      </c>
      <c r="H83" s="1">
        <v>13008</v>
      </c>
      <c r="I83" s="1">
        <v>260.16000000000003</v>
      </c>
      <c r="J83" s="1">
        <v>12747.84</v>
      </c>
      <c r="K83" s="1">
        <v>3252</v>
      </c>
      <c r="L83" s="1">
        <v>9495.84</v>
      </c>
      <c r="M83" s="6">
        <v>41974</v>
      </c>
      <c r="N83" s="8">
        <v>12</v>
      </c>
      <c r="O83" s="5" t="s">
        <v>31</v>
      </c>
      <c r="P83" s="7" t="s">
        <v>14</v>
      </c>
      <c r="S83" s="13">
        <f>financials[[#This Row],[CUSTO UNITARIO]]*financials[[#This Row],[Units Sold]]</f>
        <v>10840</v>
      </c>
    </row>
    <row r="84" spans="1:19" x14ac:dyDescent="0.25">
      <c r="A84" t="s">
        <v>10</v>
      </c>
      <c r="B84" t="s">
        <v>19</v>
      </c>
      <c r="C84" s="5" t="s">
        <v>37</v>
      </c>
      <c r="D84" s="5" t="s">
        <v>41</v>
      </c>
      <c r="E84">
        <v>1084</v>
      </c>
      <c r="F84" s="1">
        <v>120</v>
      </c>
      <c r="G84" s="1">
        <v>12</v>
      </c>
      <c r="H84" s="1">
        <v>13008</v>
      </c>
      <c r="I84" s="1">
        <v>260.16000000000003</v>
      </c>
      <c r="J84" s="1">
        <v>12747.84</v>
      </c>
      <c r="K84" s="1">
        <v>3252</v>
      </c>
      <c r="L84" s="1">
        <v>9495.84</v>
      </c>
      <c r="M84" s="6">
        <v>41974</v>
      </c>
      <c r="N84" s="8">
        <v>12</v>
      </c>
      <c r="O84" s="5" t="s">
        <v>31</v>
      </c>
      <c r="P84" s="7" t="s">
        <v>14</v>
      </c>
      <c r="S84" s="13">
        <f>financials[[#This Row],[CUSTO UNITARIO]]*financials[[#This Row],[Units Sold]]</f>
        <v>130080</v>
      </c>
    </row>
    <row r="85" spans="1:19" x14ac:dyDescent="0.25">
      <c r="A85" t="s">
        <v>9</v>
      </c>
      <c r="B85" t="s">
        <v>16</v>
      </c>
      <c r="C85" s="5" t="s">
        <v>37</v>
      </c>
      <c r="D85" s="5" t="s">
        <v>42</v>
      </c>
      <c r="E85">
        <v>547</v>
      </c>
      <c r="F85" s="1">
        <v>120</v>
      </c>
      <c r="G85" s="1">
        <v>7</v>
      </c>
      <c r="H85" s="1">
        <v>3829</v>
      </c>
      <c r="I85" s="1">
        <v>268.02999999999997</v>
      </c>
      <c r="J85" s="1">
        <v>3560.9700000000003</v>
      </c>
      <c r="K85" s="1">
        <v>2735</v>
      </c>
      <c r="L85" s="1">
        <v>825.97000000000025</v>
      </c>
      <c r="M85" s="6">
        <v>41944</v>
      </c>
      <c r="N85" s="8">
        <v>11</v>
      </c>
      <c r="O85" s="5" t="s">
        <v>30</v>
      </c>
      <c r="P85" s="7" t="s">
        <v>14</v>
      </c>
      <c r="S85" s="13">
        <f>financials[[#This Row],[CUSTO UNITARIO]]*financials[[#This Row],[Units Sold]]</f>
        <v>65640</v>
      </c>
    </row>
    <row r="86" spans="1:19" x14ac:dyDescent="0.25">
      <c r="A86" t="s">
        <v>9</v>
      </c>
      <c r="B86" t="s">
        <v>15</v>
      </c>
      <c r="C86" s="5" t="s">
        <v>35</v>
      </c>
      <c r="D86" s="5" t="s">
        <v>42</v>
      </c>
      <c r="E86">
        <v>488</v>
      </c>
      <c r="F86" s="1">
        <v>5</v>
      </c>
      <c r="G86" s="1">
        <v>7</v>
      </c>
      <c r="H86" s="1">
        <v>3416</v>
      </c>
      <c r="I86" s="1">
        <v>273.27999999999997</v>
      </c>
      <c r="J86" s="1">
        <v>3142.7200000000003</v>
      </c>
      <c r="K86" s="1">
        <v>2440</v>
      </c>
      <c r="L86" s="1">
        <v>702.72000000000025</v>
      </c>
      <c r="M86" s="6">
        <v>41671</v>
      </c>
      <c r="N86" s="8">
        <v>2</v>
      </c>
      <c r="O86" s="5" t="s">
        <v>21</v>
      </c>
      <c r="P86" s="7" t="s">
        <v>14</v>
      </c>
      <c r="S86" s="13">
        <f>financials[[#This Row],[CUSTO UNITARIO]]*financials[[#This Row],[Units Sold]]</f>
        <v>2440</v>
      </c>
    </row>
    <row r="87" spans="1:19" x14ac:dyDescent="0.25">
      <c r="A87" t="s">
        <v>10</v>
      </c>
      <c r="B87" t="s">
        <v>16</v>
      </c>
      <c r="C87" s="5" t="s">
        <v>35</v>
      </c>
      <c r="D87" s="5" t="s">
        <v>41</v>
      </c>
      <c r="E87">
        <v>1142</v>
      </c>
      <c r="F87" s="1">
        <v>5</v>
      </c>
      <c r="G87" s="1">
        <v>12</v>
      </c>
      <c r="H87" s="1">
        <v>13704</v>
      </c>
      <c r="I87" s="1">
        <v>274.08</v>
      </c>
      <c r="J87" s="1">
        <v>13429.92</v>
      </c>
      <c r="K87" s="1">
        <v>3426</v>
      </c>
      <c r="L87" s="1">
        <v>10003.92</v>
      </c>
      <c r="M87" s="6">
        <v>41791</v>
      </c>
      <c r="N87" s="8">
        <v>6</v>
      </c>
      <c r="O87" s="5" t="s">
        <v>25</v>
      </c>
      <c r="P87" s="7" t="s">
        <v>14</v>
      </c>
      <c r="S87" s="13">
        <f>financials[[#This Row],[CUSTO UNITARIO]]*financials[[#This Row],[Units Sold]]</f>
        <v>5710</v>
      </c>
    </row>
    <row r="88" spans="1:19" x14ac:dyDescent="0.25">
      <c r="A88" t="s">
        <v>10</v>
      </c>
      <c r="B88" t="s">
        <v>16</v>
      </c>
      <c r="C88" s="5" t="s">
        <v>36</v>
      </c>
      <c r="D88" s="5" t="s">
        <v>41</v>
      </c>
      <c r="E88">
        <v>1142</v>
      </c>
      <c r="F88" s="1">
        <v>10</v>
      </c>
      <c r="G88" s="1">
        <v>12</v>
      </c>
      <c r="H88" s="1">
        <v>13704</v>
      </c>
      <c r="I88" s="1">
        <v>274.08</v>
      </c>
      <c r="J88" s="1">
        <v>13429.92</v>
      </c>
      <c r="K88" s="1">
        <v>3426</v>
      </c>
      <c r="L88" s="1">
        <v>10003.92</v>
      </c>
      <c r="M88" s="6">
        <v>41791</v>
      </c>
      <c r="N88" s="8">
        <v>6</v>
      </c>
      <c r="O88" s="5" t="s">
        <v>25</v>
      </c>
      <c r="P88" s="7" t="s">
        <v>14</v>
      </c>
      <c r="S88" s="13">
        <f>financials[[#This Row],[CUSTO UNITARIO]]*financials[[#This Row],[Units Sold]]</f>
        <v>11420</v>
      </c>
    </row>
    <row r="89" spans="1:19" x14ac:dyDescent="0.25">
      <c r="A89" t="s">
        <v>9</v>
      </c>
      <c r="B89" t="s">
        <v>18</v>
      </c>
      <c r="C89" s="5" t="s">
        <v>34</v>
      </c>
      <c r="D89" s="5" t="s">
        <v>43</v>
      </c>
      <c r="E89">
        <v>280</v>
      </c>
      <c r="F89" s="1">
        <v>3</v>
      </c>
      <c r="G89" s="1">
        <v>7</v>
      </c>
      <c r="H89" s="1">
        <v>1960</v>
      </c>
      <c r="I89" s="1">
        <v>274.39999999999998</v>
      </c>
      <c r="J89" s="1">
        <v>1685.6</v>
      </c>
      <c r="K89" s="1">
        <v>1400</v>
      </c>
      <c r="L89" s="1">
        <v>285.59999999999991</v>
      </c>
      <c r="M89" s="6">
        <v>41974</v>
      </c>
      <c r="N89" s="8">
        <v>12</v>
      </c>
      <c r="O89" s="5" t="s">
        <v>31</v>
      </c>
      <c r="P89" s="7" t="s">
        <v>14</v>
      </c>
      <c r="S89" s="13">
        <f>financials[[#This Row],[CUSTO UNITARIO]]*financials[[#This Row],[Units Sold]]</f>
        <v>840</v>
      </c>
    </row>
    <row r="90" spans="1:19" x14ac:dyDescent="0.25">
      <c r="A90" t="s">
        <v>9</v>
      </c>
      <c r="B90" t="s">
        <v>18</v>
      </c>
      <c r="C90" s="5" t="s">
        <v>38</v>
      </c>
      <c r="D90" s="5" t="s">
        <v>43</v>
      </c>
      <c r="E90">
        <v>280</v>
      </c>
      <c r="F90" s="1">
        <v>250</v>
      </c>
      <c r="G90" s="1">
        <v>7</v>
      </c>
      <c r="H90" s="1">
        <v>1960</v>
      </c>
      <c r="I90" s="1">
        <v>274.39999999999998</v>
      </c>
      <c r="J90" s="1">
        <v>1685.6</v>
      </c>
      <c r="K90" s="1">
        <v>1400</v>
      </c>
      <c r="L90" s="1">
        <v>285.59999999999991</v>
      </c>
      <c r="M90" s="6">
        <v>41974</v>
      </c>
      <c r="N90" s="8">
        <v>12</v>
      </c>
      <c r="O90" s="5" t="s">
        <v>31</v>
      </c>
      <c r="P90" s="7" t="s">
        <v>14</v>
      </c>
      <c r="S90" s="13">
        <f>financials[[#This Row],[CUSTO UNITARIO]]*financials[[#This Row],[Units Sold]]</f>
        <v>70000</v>
      </c>
    </row>
    <row r="91" spans="1:19" x14ac:dyDescent="0.25">
      <c r="A91" t="s">
        <v>9</v>
      </c>
      <c r="B91" t="s">
        <v>17</v>
      </c>
      <c r="C91" s="5" t="s">
        <v>35</v>
      </c>
      <c r="D91" s="5" t="s">
        <v>41</v>
      </c>
      <c r="E91">
        <v>1375.5</v>
      </c>
      <c r="F91" s="1">
        <v>5</v>
      </c>
      <c r="G91" s="1">
        <v>20</v>
      </c>
      <c r="H91" s="1">
        <v>27510</v>
      </c>
      <c r="I91" s="1">
        <v>275.10000000000002</v>
      </c>
      <c r="J91" s="1">
        <v>27234.899999999998</v>
      </c>
      <c r="K91" s="1">
        <v>13755</v>
      </c>
      <c r="L91" s="1">
        <v>13479.899999999998</v>
      </c>
      <c r="M91" s="6">
        <v>41821</v>
      </c>
      <c r="N91" s="8">
        <v>7</v>
      </c>
      <c r="O91" s="5" t="s">
        <v>26</v>
      </c>
      <c r="P91" s="7" t="s">
        <v>14</v>
      </c>
      <c r="S91" s="13">
        <f>financials[[#This Row],[CUSTO UNITARIO]]*financials[[#This Row],[Units Sold]]</f>
        <v>6877.5</v>
      </c>
    </row>
    <row r="92" spans="1:19" x14ac:dyDescent="0.25">
      <c r="A92" t="s">
        <v>9</v>
      </c>
      <c r="B92" t="s">
        <v>17</v>
      </c>
      <c r="C92" s="5" t="s">
        <v>36</v>
      </c>
      <c r="D92" s="5" t="s">
        <v>41</v>
      </c>
      <c r="E92">
        <v>3945</v>
      </c>
      <c r="F92" s="1">
        <v>10</v>
      </c>
      <c r="G92" s="1">
        <v>7</v>
      </c>
      <c r="H92" s="1">
        <v>27615</v>
      </c>
      <c r="I92" s="1">
        <v>276.14999999999998</v>
      </c>
      <c r="J92" s="1">
        <v>27338.850000000002</v>
      </c>
      <c r="K92" s="1">
        <v>19725</v>
      </c>
      <c r="L92" s="1">
        <v>7613.8500000000022</v>
      </c>
      <c r="M92" s="6">
        <v>41640</v>
      </c>
      <c r="N92" s="8">
        <v>1</v>
      </c>
      <c r="O92" s="5" t="s">
        <v>20</v>
      </c>
      <c r="P92" s="7" t="s">
        <v>14</v>
      </c>
      <c r="S92" s="13">
        <f>financials[[#This Row],[CUSTO UNITARIO]]*financials[[#This Row],[Units Sold]]</f>
        <v>39450</v>
      </c>
    </row>
    <row r="93" spans="1:19" x14ac:dyDescent="0.25">
      <c r="A93" t="s">
        <v>9</v>
      </c>
      <c r="B93" t="s">
        <v>16</v>
      </c>
      <c r="C93" s="5" t="s">
        <v>36</v>
      </c>
      <c r="D93" s="5" t="s">
        <v>41</v>
      </c>
      <c r="E93">
        <v>2013</v>
      </c>
      <c r="F93" s="1">
        <v>10</v>
      </c>
      <c r="G93" s="1">
        <v>7</v>
      </c>
      <c r="H93" s="1">
        <v>14091</v>
      </c>
      <c r="I93" s="1">
        <v>281.82</v>
      </c>
      <c r="J93" s="1">
        <v>13809.18</v>
      </c>
      <c r="K93" s="1">
        <v>10065</v>
      </c>
      <c r="L93" s="1">
        <v>3744.1800000000003</v>
      </c>
      <c r="M93" s="6">
        <v>41609</v>
      </c>
      <c r="N93" s="8">
        <v>12</v>
      </c>
      <c r="O93" s="5" t="s">
        <v>31</v>
      </c>
      <c r="P93" s="7" t="s">
        <v>13</v>
      </c>
      <c r="S93" s="13">
        <f>financials[[#This Row],[CUSTO UNITARIO]]*financials[[#This Row],[Units Sold]]</f>
        <v>20130</v>
      </c>
    </row>
    <row r="94" spans="1:19" x14ac:dyDescent="0.25">
      <c r="A94" t="s">
        <v>9</v>
      </c>
      <c r="B94" t="s">
        <v>17</v>
      </c>
      <c r="C94" s="5" t="s">
        <v>35</v>
      </c>
      <c r="D94" s="5" t="s">
        <v>43</v>
      </c>
      <c r="E94">
        <v>293</v>
      </c>
      <c r="F94" s="1">
        <v>5</v>
      </c>
      <c r="G94" s="1">
        <v>7</v>
      </c>
      <c r="H94" s="1">
        <v>2051</v>
      </c>
      <c r="I94" s="1">
        <v>287.14</v>
      </c>
      <c r="J94" s="1">
        <v>1763.8600000000001</v>
      </c>
      <c r="K94" s="1">
        <v>1465</v>
      </c>
      <c r="L94" s="1">
        <v>298.86000000000013</v>
      </c>
      <c r="M94" s="6">
        <v>41671</v>
      </c>
      <c r="N94" s="8">
        <v>2</v>
      </c>
      <c r="O94" s="5" t="s">
        <v>21</v>
      </c>
      <c r="P94" s="7" t="s">
        <v>14</v>
      </c>
      <c r="S94" s="13">
        <f>financials[[#This Row],[CUSTO UNITARIO]]*financials[[#This Row],[Units Sold]]</f>
        <v>1465</v>
      </c>
    </row>
    <row r="95" spans="1:19" x14ac:dyDescent="0.25">
      <c r="A95" t="s">
        <v>9</v>
      </c>
      <c r="B95" t="s">
        <v>16</v>
      </c>
      <c r="C95" s="5" t="s">
        <v>36</v>
      </c>
      <c r="D95" s="5" t="s">
        <v>43</v>
      </c>
      <c r="E95">
        <v>380</v>
      </c>
      <c r="F95" s="1">
        <v>10</v>
      </c>
      <c r="G95" s="1">
        <v>7</v>
      </c>
      <c r="H95" s="1">
        <v>2660</v>
      </c>
      <c r="I95" s="1">
        <v>292.60000000000002</v>
      </c>
      <c r="J95" s="1">
        <v>2367.4</v>
      </c>
      <c r="K95" s="1">
        <v>1900</v>
      </c>
      <c r="L95" s="1">
        <v>467.40000000000009</v>
      </c>
      <c r="M95" s="6">
        <v>41518</v>
      </c>
      <c r="N95" s="8">
        <v>9</v>
      </c>
      <c r="O95" s="5" t="s">
        <v>28</v>
      </c>
      <c r="P95" s="7" t="s">
        <v>13</v>
      </c>
      <c r="S95" s="13">
        <f>financials[[#This Row],[CUSTO UNITARIO]]*financials[[#This Row],[Units Sold]]</f>
        <v>3800</v>
      </c>
    </row>
    <row r="96" spans="1:19" x14ac:dyDescent="0.25">
      <c r="A96" t="s">
        <v>9</v>
      </c>
      <c r="B96" t="s">
        <v>17</v>
      </c>
      <c r="C96" s="5" t="s">
        <v>34</v>
      </c>
      <c r="D96" s="5" t="s">
        <v>41</v>
      </c>
      <c r="E96">
        <v>2145</v>
      </c>
      <c r="F96" s="1">
        <v>3</v>
      </c>
      <c r="G96" s="1">
        <v>7</v>
      </c>
      <c r="H96" s="1">
        <v>15015</v>
      </c>
      <c r="I96" s="1">
        <v>300.3</v>
      </c>
      <c r="J96" s="1">
        <v>14714.7</v>
      </c>
      <c r="K96" s="1">
        <v>10725</v>
      </c>
      <c r="L96" s="1">
        <v>3989.7000000000007</v>
      </c>
      <c r="M96" s="6">
        <v>41579</v>
      </c>
      <c r="N96" s="8">
        <v>11</v>
      </c>
      <c r="O96" s="5" t="s">
        <v>30</v>
      </c>
      <c r="P96" s="7" t="s">
        <v>13</v>
      </c>
      <c r="S96" s="13">
        <f>financials[[#This Row],[CUSTO UNITARIO]]*financials[[#This Row],[Units Sold]]</f>
        <v>6435</v>
      </c>
    </row>
    <row r="97" spans="1:19" x14ac:dyDescent="0.25">
      <c r="A97" t="s">
        <v>10</v>
      </c>
      <c r="B97" t="s">
        <v>15</v>
      </c>
      <c r="C97" s="5" t="s">
        <v>34</v>
      </c>
      <c r="D97" s="5" t="s">
        <v>41</v>
      </c>
      <c r="E97">
        <v>1295</v>
      </c>
      <c r="F97" s="1">
        <v>3</v>
      </c>
      <c r="G97" s="1">
        <v>12</v>
      </c>
      <c r="H97" s="1">
        <v>15540</v>
      </c>
      <c r="I97" s="1">
        <v>310.8</v>
      </c>
      <c r="J97" s="1">
        <v>15229.2</v>
      </c>
      <c r="K97" s="1">
        <v>3885</v>
      </c>
      <c r="L97" s="1">
        <v>11344.2</v>
      </c>
      <c r="M97" s="6">
        <v>41913</v>
      </c>
      <c r="N97" s="8">
        <v>10</v>
      </c>
      <c r="O97" s="5" t="s">
        <v>29</v>
      </c>
      <c r="P97" s="7" t="s">
        <v>14</v>
      </c>
      <c r="S97" s="13">
        <f>financials[[#This Row],[CUSTO UNITARIO]]*financials[[#This Row],[Units Sold]]</f>
        <v>3885</v>
      </c>
    </row>
    <row r="98" spans="1:19" x14ac:dyDescent="0.25">
      <c r="A98" t="s">
        <v>10</v>
      </c>
      <c r="B98" t="s">
        <v>15</v>
      </c>
      <c r="C98" s="5" t="s">
        <v>36</v>
      </c>
      <c r="D98" s="5" t="s">
        <v>41</v>
      </c>
      <c r="E98">
        <v>1295</v>
      </c>
      <c r="F98" s="1">
        <v>10</v>
      </c>
      <c r="G98" s="1">
        <v>12</v>
      </c>
      <c r="H98" s="1">
        <v>15540</v>
      </c>
      <c r="I98" s="1">
        <v>310.8</v>
      </c>
      <c r="J98" s="1">
        <v>15229.2</v>
      </c>
      <c r="K98" s="1">
        <v>3885</v>
      </c>
      <c r="L98" s="1">
        <v>11344.2</v>
      </c>
      <c r="M98" s="6">
        <v>41913</v>
      </c>
      <c r="N98" s="8">
        <v>10</v>
      </c>
      <c r="O98" s="5" t="s">
        <v>29</v>
      </c>
      <c r="P98" s="7" t="s">
        <v>14</v>
      </c>
      <c r="S98" s="13">
        <f>financials[[#This Row],[CUSTO UNITARIO]]*financials[[#This Row],[Units Sold]]</f>
        <v>12950</v>
      </c>
    </row>
    <row r="99" spans="1:19" x14ac:dyDescent="0.25">
      <c r="A99" t="s">
        <v>9</v>
      </c>
      <c r="B99" t="s">
        <v>16</v>
      </c>
      <c r="C99" s="5" t="s">
        <v>36</v>
      </c>
      <c r="D99" s="5" t="s">
        <v>41</v>
      </c>
      <c r="E99">
        <v>4492.5</v>
      </c>
      <c r="F99" s="1">
        <v>10</v>
      </c>
      <c r="G99" s="1">
        <v>7</v>
      </c>
      <c r="H99" s="1">
        <v>31447.5</v>
      </c>
      <c r="I99" s="1">
        <v>314.47500000000002</v>
      </c>
      <c r="J99" s="1">
        <v>31133.024999999998</v>
      </c>
      <c r="K99" s="1">
        <v>22462.5</v>
      </c>
      <c r="L99" s="1">
        <v>8670.5249999999978</v>
      </c>
      <c r="M99" s="6">
        <v>41730</v>
      </c>
      <c r="N99" s="8">
        <v>4</v>
      </c>
      <c r="O99" s="5" t="s">
        <v>23</v>
      </c>
      <c r="P99" s="7" t="s">
        <v>14</v>
      </c>
      <c r="S99" s="13">
        <f>financials[[#This Row],[CUSTO UNITARIO]]*financials[[#This Row],[Units Sold]]</f>
        <v>44925</v>
      </c>
    </row>
    <row r="100" spans="1:19" x14ac:dyDescent="0.25">
      <c r="A100" t="s">
        <v>10</v>
      </c>
      <c r="B100" t="s">
        <v>17</v>
      </c>
      <c r="C100" s="5" t="s">
        <v>34</v>
      </c>
      <c r="D100" s="5" t="s">
        <v>41</v>
      </c>
      <c r="E100">
        <v>2671</v>
      </c>
      <c r="F100" s="1">
        <v>3</v>
      </c>
      <c r="G100" s="1">
        <v>12</v>
      </c>
      <c r="H100" s="1">
        <v>32052</v>
      </c>
      <c r="I100" s="1">
        <v>320.52</v>
      </c>
      <c r="J100" s="1">
        <v>31731.48</v>
      </c>
      <c r="K100" s="1">
        <v>8013</v>
      </c>
      <c r="L100" s="1">
        <v>23718.48</v>
      </c>
      <c r="M100" s="6">
        <v>41883</v>
      </c>
      <c r="N100" s="8">
        <v>9</v>
      </c>
      <c r="O100" s="5" t="s">
        <v>28</v>
      </c>
      <c r="P100" s="7" t="s">
        <v>14</v>
      </c>
      <c r="S100" s="13">
        <f>financials[[#This Row],[CUSTO UNITARIO]]*financials[[#This Row],[Units Sold]]</f>
        <v>8013</v>
      </c>
    </row>
    <row r="101" spans="1:19" x14ac:dyDescent="0.25">
      <c r="A101" t="s">
        <v>10</v>
      </c>
      <c r="B101" t="s">
        <v>15</v>
      </c>
      <c r="C101" s="5" t="s">
        <v>34</v>
      </c>
      <c r="D101" s="5" t="s">
        <v>41</v>
      </c>
      <c r="E101">
        <v>908</v>
      </c>
      <c r="F101" s="1">
        <v>3</v>
      </c>
      <c r="G101" s="1">
        <v>12</v>
      </c>
      <c r="H101" s="1">
        <v>10896</v>
      </c>
      <c r="I101" s="1">
        <v>326.88</v>
      </c>
      <c r="J101" s="1">
        <v>10569.12</v>
      </c>
      <c r="K101" s="1">
        <v>2724</v>
      </c>
      <c r="L101" s="1">
        <v>7845.1200000000008</v>
      </c>
      <c r="M101" s="6">
        <v>41609</v>
      </c>
      <c r="N101" s="8">
        <v>12</v>
      </c>
      <c r="O101" s="5" t="s">
        <v>31</v>
      </c>
      <c r="P101" s="7" t="s">
        <v>13</v>
      </c>
      <c r="S101" s="13">
        <f>financials[[#This Row],[CUSTO UNITARIO]]*financials[[#This Row],[Units Sold]]</f>
        <v>2724</v>
      </c>
    </row>
    <row r="102" spans="1:19" x14ac:dyDescent="0.25">
      <c r="A102" t="s">
        <v>9</v>
      </c>
      <c r="B102" t="s">
        <v>19</v>
      </c>
      <c r="C102" s="5" t="s">
        <v>34</v>
      </c>
      <c r="D102" s="5" t="s">
        <v>42</v>
      </c>
      <c r="E102">
        <v>521</v>
      </c>
      <c r="F102" s="1">
        <v>3</v>
      </c>
      <c r="G102" s="1">
        <v>7</v>
      </c>
      <c r="H102" s="1">
        <v>3647</v>
      </c>
      <c r="I102" s="1">
        <v>328.23</v>
      </c>
      <c r="J102" s="1">
        <v>3318.77</v>
      </c>
      <c r="K102" s="1">
        <v>2605</v>
      </c>
      <c r="L102" s="1">
        <v>713.77</v>
      </c>
      <c r="M102" s="6">
        <v>41974</v>
      </c>
      <c r="N102" s="8">
        <v>12</v>
      </c>
      <c r="O102" s="5" t="s">
        <v>31</v>
      </c>
      <c r="P102" s="7" t="s">
        <v>14</v>
      </c>
      <c r="S102" s="13">
        <f>financials[[#This Row],[CUSTO UNITARIO]]*financials[[#This Row],[Units Sold]]</f>
        <v>1563</v>
      </c>
    </row>
    <row r="103" spans="1:19" x14ac:dyDescent="0.25">
      <c r="A103" t="s">
        <v>9</v>
      </c>
      <c r="B103" t="s">
        <v>19</v>
      </c>
      <c r="C103" s="5" t="s">
        <v>38</v>
      </c>
      <c r="D103" s="5" t="s">
        <v>42</v>
      </c>
      <c r="E103">
        <v>521</v>
      </c>
      <c r="F103" s="1">
        <v>250</v>
      </c>
      <c r="G103" s="1">
        <v>7</v>
      </c>
      <c r="H103" s="1">
        <v>3647</v>
      </c>
      <c r="I103" s="1">
        <v>328.23</v>
      </c>
      <c r="J103" s="1">
        <v>3318.77</v>
      </c>
      <c r="K103" s="1">
        <v>2605</v>
      </c>
      <c r="L103" s="1">
        <v>713.77</v>
      </c>
      <c r="M103" s="6">
        <v>41974</v>
      </c>
      <c r="N103" s="8">
        <v>12</v>
      </c>
      <c r="O103" s="5" t="s">
        <v>31</v>
      </c>
      <c r="P103" s="7" t="s">
        <v>14</v>
      </c>
      <c r="S103" s="13">
        <f>financials[[#This Row],[CUSTO UNITARIO]]*financials[[#This Row],[Units Sold]]</f>
        <v>130250</v>
      </c>
    </row>
    <row r="104" spans="1:19" x14ac:dyDescent="0.25">
      <c r="A104" t="s">
        <v>10</v>
      </c>
      <c r="B104" t="s">
        <v>17</v>
      </c>
      <c r="C104" s="5" t="s">
        <v>39</v>
      </c>
      <c r="D104" s="5" t="s">
        <v>42</v>
      </c>
      <c r="E104">
        <v>306</v>
      </c>
      <c r="F104" s="1">
        <v>260</v>
      </c>
      <c r="G104" s="1">
        <v>12</v>
      </c>
      <c r="H104" s="1">
        <v>3672</v>
      </c>
      <c r="I104" s="1">
        <v>330.48</v>
      </c>
      <c r="J104" s="1">
        <v>3341.52</v>
      </c>
      <c r="K104" s="1">
        <v>918</v>
      </c>
      <c r="L104" s="1">
        <v>2423.52</v>
      </c>
      <c r="M104" s="6">
        <v>41609</v>
      </c>
      <c r="N104" s="8">
        <v>12</v>
      </c>
      <c r="O104" s="5" t="s">
        <v>31</v>
      </c>
      <c r="P104" s="7" t="s">
        <v>13</v>
      </c>
      <c r="S104" s="13">
        <f>financials[[#This Row],[CUSTO UNITARIO]]*financials[[#This Row],[Units Sold]]</f>
        <v>79560</v>
      </c>
    </row>
    <row r="105" spans="1:19" x14ac:dyDescent="0.25">
      <c r="A105" t="s">
        <v>7</v>
      </c>
      <c r="B105" t="s">
        <v>19</v>
      </c>
      <c r="C105" s="5" t="s">
        <v>37</v>
      </c>
      <c r="D105" s="5" t="s">
        <v>42</v>
      </c>
      <c r="E105">
        <v>245</v>
      </c>
      <c r="F105" s="1">
        <v>120</v>
      </c>
      <c r="G105" s="1">
        <v>15</v>
      </c>
      <c r="H105" s="1">
        <v>3675</v>
      </c>
      <c r="I105" s="1">
        <v>330.75</v>
      </c>
      <c r="J105" s="1">
        <v>3344.25</v>
      </c>
      <c r="K105" s="1">
        <v>2450</v>
      </c>
      <c r="L105" s="1">
        <v>894.25</v>
      </c>
      <c r="M105" s="6">
        <v>41760</v>
      </c>
      <c r="N105" s="8">
        <v>5</v>
      </c>
      <c r="O105" s="5" t="s">
        <v>24</v>
      </c>
      <c r="P105" s="7" t="s">
        <v>14</v>
      </c>
      <c r="S105" s="13">
        <f>financials[[#This Row],[CUSTO UNITARIO]]*financials[[#This Row],[Units Sold]]</f>
        <v>29400</v>
      </c>
    </row>
    <row r="106" spans="1:19" x14ac:dyDescent="0.25">
      <c r="A106" t="s">
        <v>7</v>
      </c>
      <c r="B106" t="s">
        <v>19</v>
      </c>
      <c r="C106" s="5" t="s">
        <v>35</v>
      </c>
      <c r="D106" s="5" t="s">
        <v>41</v>
      </c>
      <c r="E106">
        <v>2214</v>
      </c>
      <c r="F106" s="1">
        <v>5</v>
      </c>
      <c r="G106" s="1">
        <v>15</v>
      </c>
      <c r="H106" s="1">
        <v>33210</v>
      </c>
      <c r="I106" s="1">
        <v>332.1</v>
      </c>
      <c r="J106" s="1">
        <v>32877.9</v>
      </c>
      <c r="K106" s="1">
        <v>22140</v>
      </c>
      <c r="L106" s="1">
        <v>10737.900000000001</v>
      </c>
      <c r="M106" s="6">
        <v>41699</v>
      </c>
      <c r="N106" s="8">
        <v>3</v>
      </c>
      <c r="O106" s="5" t="s">
        <v>22</v>
      </c>
      <c r="P106" s="7" t="s">
        <v>14</v>
      </c>
      <c r="S106" s="13">
        <f>financials[[#This Row],[CUSTO UNITARIO]]*financials[[#This Row],[Units Sold]]</f>
        <v>11070</v>
      </c>
    </row>
    <row r="107" spans="1:19" x14ac:dyDescent="0.25">
      <c r="A107" t="s">
        <v>7</v>
      </c>
      <c r="B107" t="s">
        <v>17</v>
      </c>
      <c r="C107" s="5" t="s">
        <v>36</v>
      </c>
      <c r="D107" s="5" t="s">
        <v>41</v>
      </c>
      <c r="E107">
        <v>2296</v>
      </c>
      <c r="F107" s="1">
        <v>10</v>
      </c>
      <c r="G107" s="1">
        <v>15</v>
      </c>
      <c r="H107" s="1">
        <v>34440</v>
      </c>
      <c r="I107" s="1">
        <v>344.4</v>
      </c>
      <c r="J107" s="1">
        <v>34095.599999999999</v>
      </c>
      <c r="K107" s="1">
        <v>22960</v>
      </c>
      <c r="L107" s="1">
        <v>11135.599999999999</v>
      </c>
      <c r="M107" s="6">
        <v>41671</v>
      </c>
      <c r="N107" s="8">
        <v>2</v>
      </c>
      <c r="O107" s="5" t="s">
        <v>21</v>
      </c>
      <c r="P107" s="7" t="s">
        <v>14</v>
      </c>
      <c r="S107" s="13">
        <f>financials[[#This Row],[CUSTO UNITARIO]]*financials[[#This Row],[Units Sold]]</f>
        <v>22960</v>
      </c>
    </row>
    <row r="108" spans="1:19" x14ac:dyDescent="0.25">
      <c r="A108" t="s">
        <v>9</v>
      </c>
      <c r="B108" t="s">
        <v>18</v>
      </c>
      <c r="C108" s="5" t="s">
        <v>34</v>
      </c>
      <c r="D108" s="5" t="s">
        <v>42</v>
      </c>
      <c r="E108">
        <v>1016</v>
      </c>
      <c r="F108" s="1">
        <v>3</v>
      </c>
      <c r="G108" s="1">
        <v>7</v>
      </c>
      <c r="H108" s="1">
        <v>7112</v>
      </c>
      <c r="I108" s="1">
        <v>355.6</v>
      </c>
      <c r="J108" s="1">
        <v>6756.4</v>
      </c>
      <c r="K108" s="1">
        <v>5080</v>
      </c>
      <c r="L108" s="1">
        <v>1676.3999999999996</v>
      </c>
      <c r="M108" s="6">
        <v>41579</v>
      </c>
      <c r="N108" s="8">
        <v>11</v>
      </c>
      <c r="O108" s="5" t="s">
        <v>30</v>
      </c>
      <c r="P108" s="7" t="s">
        <v>13</v>
      </c>
      <c r="S108" s="13">
        <f>financials[[#This Row],[CUSTO UNITARIO]]*financials[[#This Row],[Units Sold]]</f>
        <v>3048</v>
      </c>
    </row>
    <row r="109" spans="1:19" x14ac:dyDescent="0.25">
      <c r="A109" t="s">
        <v>9</v>
      </c>
      <c r="B109" t="s">
        <v>19</v>
      </c>
      <c r="C109" s="5" t="s">
        <v>36</v>
      </c>
      <c r="D109" s="5" t="s">
        <v>41</v>
      </c>
      <c r="E109">
        <v>1760</v>
      </c>
      <c r="F109" s="1">
        <v>10</v>
      </c>
      <c r="G109" s="1">
        <v>7</v>
      </c>
      <c r="H109" s="1">
        <v>12320</v>
      </c>
      <c r="I109" s="1">
        <v>369.6</v>
      </c>
      <c r="J109" s="1">
        <v>11950.4</v>
      </c>
      <c r="K109" s="1">
        <v>8800</v>
      </c>
      <c r="L109" s="1">
        <v>3150.3999999999996</v>
      </c>
      <c r="M109" s="6">
        <v>41518</v>
      </c>
      <c r="N109" s="8">
        <v>9</v>
      </c>
      <c r="O109" s="5" t="s">
        <v>28</v>
      </c>
      <c r="P109" s="7" t="s">
        <v>13</v>
      </c>
      <c r="S109" s="13">
        <f>financials[[#This Row],[CUSTO UNITARIO]]*financials[[#This Row],[Units Sold]]</f>
        <v>17600</v>
      </c>
    </row>
    <row r="110" spans="1:19" x14ac:dyDescent="0.25">
      <c r="A110" t="s">
        <v>9</v>
      </c>
      <c r="B110" t="s">
        <v>17</v>
      </c>
      <c r="C110" s="5" t="s">
        <v>39</v>
      </c>
      <c r="D110" s="5" t="s">
        <v>41</v>
      </c>
      <c r="E110">
        <v>941</v>
      </c>
      <c r="F110" s="1">
        <v>260</v>
      </c>
      <c r="G110" s="1">
        <v>20</v>
      </c>
      <c r="H110" s="1">
        <v>18820</v>
      </c>
      <c r="I110" s="1">
        <v>376.4</v>
      </c>
      <c r="J110" s="1">
        <v>18443.599999999999</v>
      </c>
      <c r="K110" s="1">
        <v>9410</v>
      </c>
      <c r="L110" s="1">
        <v>9033.5999999999985</v>
      </c>
      <c r="M110" s="6">
        <v>41944</v>
      </c>
      <c r="N110" s="8">
        <v>11</v>
      </c>
      <c r="O110" s="5" t="s">
        <v>30</v>
      </c>
      <c r="P110" s="7" t="s">
        <v>14</v>
      </c>
      <c r="S110" s="13">
        <f>financials[[#This Row],[CUSTO UNITARIO]]*financials[[#This Row],[Units Sold]]</f>
        <v>244660</v>
      </c>
    </row>
    <row r="111" spans="1:19" x14ac:dyDescent="0.25">
      <c r="A111" t="s">
        <v>9</v>
      </c>
      <c r="B111" t="s">
        <v>16</v>
      </c>
      <c r="C111" s="5" t="s">
        <v>36</v>
      </c>
      <c r="D111" s="5" t="s">
        <v>42</v>
      </c>
      <c r="E111">
        <v>678</v>
      </c>
      <c r="F111" s="1">
        <v>10</v>
      </c>
      <c r="G111" s="1">
        <v>7</v>
      </c>
      <c r="H111" s="1">
        <v>4746</v>
      </c>
      <c r="I111" s="1">
        <v>379.68</v>
      </c>
      <c r="J111" s="1">
        <v>4366.32</v>
      </c>
      <c r="K111" s="1">
        <v>3390</v>
      </c>
      <c r="L111" s="1">
        <v>976.31999999999971</v>
      </c>
      <c r="M111" s="6">
        <v>41852</v>
      </c>
      <c r="N111" s="8">
        <v>8</v>
      </c>
      <c r="O111" s="5" t="s">
        <v>27</v>
      </c>
      <c r="P111" s="7" t="s">
        <v>14</v>
      </c>
      <c r="S111" s="13">
        <f>financials[[#This Row],[CUSTO UNITARIO]]*financials[[#This Row],[Units Sold]]</f>
        <v>6780</v>
      </c>
    </row>
    <row r="112" spans="1:19" x14ac:dyDescent="0.25">
      <c r="A112" t="s">
        <v>9</v>
      </c>
      <c r="B112" t="s">
        <v>15</v>
      </c>
      <c r="C112" s="5" t="s">
        <v>35</v>
      </c>
      <c r="D112" s="5" t="s">
        <v>43</v>
      </c>
      <c r="E112">
        <v>388</v>
      </c>
      <c r="F112" s="1">
        <v>5</v>
      </c>
      <c r="G112" s="1">
        <v>7</v>
      </c>
      <c r="H112" s="1">
        <v>2716</v>
      </c>
      <c r="I112" s="1">
        <v>380.24</v>
      </c>
      <c r="J112" s="1">
        <v>2335.7600000000002</v>
      </c>
      <c r="K112" s="1">
        <v>1940</v>
      </c>
      <c r="L112" s="1">
        <v>395.76000000000022</v>
      </c>
      <c r="M112" s="6">
        <v>41883</v>
      </c>
      <c r="N112" s="8">
        <v>9</v>
      </c>
      <c r="O112" s="5" t="s">
        <v>28</v>
      </c>
      <c r="P112" s="7" t="s">
        <v>14</v>
      </c>
      <c r="S112" s="13">
        <f>financials[[#This Row],[CUSTO UNITARIO]]*financials[[#This Row],[Units Sold]]</f>
        <v>1940</v>
      </c>
    </row>
    <row r="113" spans="1:19" x14ac:dyDescent="0.25">
      <c r="A113" t="s">
        <v>10</v>
      </c>
      <c r="B113" t="s">
        <v>19</v>
      </c>
      <c r="C113" s="5" t="s">
        <v>34</v>
      </c>
      <c r="D113" s="5" t="s">
        <v>42</v>
      </c>
      <c r="E113">
        <v>367</v>
      </c>
      <c r="F113" s="1">
        <v>3</v>
      </c>
      <c r="G113" s="1">
        <v>12</v>
      </c>
      <c r="H113" s="1">
        <v>4404</v>
      </c>
      <c r="I113" s="1">
        <v>396.36</v>
      </c>
      <c r="J113" s="1">
        <v>4007.64</v>
      </c>
      <c r="K113" s="1">
        <v>1101</v>
      </c>
      <c r="L113" s="1">
        <v>2906.64</v>
      </c>
      <c r="M113" s="6">
        <v>41548</v>
      </c>
      <c r="N113" s="8">
        <v>10</v>
      </c>
      <c r="O113" s="5" t="s">
        <v>29</v>
      </c>
      <c r="P113" s="7" t="s">
        <v>13</v>
      </c>
      <c r="S113" s="13">
        <f>financials[[#This Row],[CUSTO UNITARIO]]*financials[[#This Row],[Units Sold]]</f>
        <v>1101</v>
      </c>
    </row>
    <row r="114" spans="1:19" x14ac:dyDescent="0.25">
      <c r="A114" t="s">
        <v>10</v>
      </c>
      <c r="B114" t="s">
        <v>19</v>
      </c>
      <c r="C114" s="5" t="s">
        <v>36</v>
      </c>
      <c r="D114" s="5" t="s">
        <v>42</v>
      </c>
      <c r="E114">
        <v>367</v>
      </c>
      <c r="F114" s="1">
        <v>10</v>
      </c>
      <c r="G114" s="1">
        <v>12</v>
      </c>
      <c r="H114" s="1">
        <v>4404</v>
      </c>
      <c r="I114" s="1">
        <v>396.36</v>
      </c>
      <c r="J114" s="1">
        <v>4007.64</v>
      </c>
      <c r="K114" s="1">
        <v>1101</v>
      </c>
      <c r="L114" s="1">
        <v>2906.64</v>
      </c>
      <c r="M114" s="6">
        <v>41548</v>
      </c>
      <c r="N114" s="8">
        <v>10</v>
      </c>
      <c r="O114" s="5" t="s">
        <v>29</v>
      </c>
      <c r="P114" s="7" t="s">
        <v>13</v>
      </c>
      <c r="S114" s="13">
        <f>financials[[#This Row],[CUSTO UNITARIO]]*financials[[#This Row],[Units Sold]]</f>
        <v>3670</v>
      </c>
    </row>
    <row r="115" spans="1:19" x14ac:dyDescent="0.25">
      <c r="A115" t="s">
        <v>7</v>
      </c>
      <c r="B115" t="s">
        <v>16</v>
      </c>
      <c r="C115" s="5" t="s">
        <v>36</v>
      </c>
      <c r="D115" s="5" t="s">
        <v>41</v>
      </c>
      <c r="E115">
        <v>671</v>
      </c>
      <c r="F115" s="1">
        <v>10</v>
      </c>
      <c r="G115" s="1">
        <v>15</v>
      </c>
      <c r="H115" s="1">
        <v>10065</v>
      </c>
      <c r="I115" s="1">
        <v>402.6</v>
      </c>
      <c r="J115" s="1">
        <v>9662.4</v>
      </c>
      <c r="K115" s="1">
        <v>6710</v>
      </c>
      <c r="L115" s="1">
        <v>2952.3999999999996</v>
      </c>
      <c r="M115" s="6">
        <v>41548</v>
      </c>
      <c r="N115" s="8">
        <v>10</v>
      </c>
      <c r="O115" s="5" t="s">
        <v>29</v>
      </c>
      <c r="P115" s="7" t="s">
        <v>13</v>
      </c>
      <c r="S115" s="13">
        <f>financials[[#This Row],[CUSTO UNITARIO]]*financials[[#This Row],[Units Sold]]</f>
        <v>6710</v>
      </c>
    </row>
    <row r="116" spans="1:19" x14ac:dyDescent="0.25">
      <c r="A116" t="s">
        <v>7</v>
      </c>
      <c r="B116" t="s">
        <v>16</v>
      </c>
      <c r="C116" s="5" t="s">
        <v>39</v>
      </c>
      <c r="D116" s="5" t="s">
        <v>41</v>
      </c>
      <c r="E116">
        <v>671</v>
      </c>
      <c r="F116" s="1">
        <v>260</v>
      </c>
      <c r="G116" s="1">
        <v>15</v>
      </c>
      <c r="H116" s="1">
        <v>10065</v>
      </c>
      <c r="I116" s="1">
        <v>402.6</v>
      </c>
      <c r="J116" s="1">
        <v>9662.4</v>
      </c>
      <c r="K116" s="1">
        <v>6710</v>
      </c>
      <c r="L116" s="1">
        <v>2952.3999999999996</v>
      </c>
      <c r="M116" s="6">
        <v>41548</v>
      </c>
      <c r="N116" s="8">
        <v>10</v>
      </c>
      <c r="O116" s="5" t="s">
        <v>29</v>
      </c>
      <c r="P116" s="7" t="s">
        <v>13</v>
      </c>
      <c r="S116" s="13">
        <f>financials[[#This Row],[CUSTO UNITARIO]]*financials[[#This Row],[Units Sold]]</f>
        <v>174460</v>
      </c>
    </row>
    <row r="117" spans="1:19" x14ac:dyDescent="0.25">
      <c r="A117" t="s">
        <v>10</v>
      </c>
      <c r="B117" t="s">
        <v>19</v>
      </c>
      <c r="C117" s="5" t="s">
        <v>34</v>
      </c>
      <c r="D117" s="5" t="s">
        <v>42</v>
      </c>
      <c r="E117">
        <v>562</v>
      </c>
      <c r="F117" s="1">
        <v>3</v>
      </c>
      <c r="G117" s="1">
        <v>12</v>
      </c>
      <c r="H117" s="1">
        <v>6744</v>
      </c>
      <c r="I117" s="1">
        <v>404.64</v>
      </c>
      <c r="J117" s="1">
        <v>6339.36</v>
      </c>
      <c r="K117" s="1">
        <v>1686</v>
      </c>
      <c r="L117" s="1">
        <v>4653.3599999999997</v>
      </c>
      <c r="M117" s="6">
        <v>41883</v>
      </c>
      <c r="N117" s="8">
        <v>9</v>
      </c>
      <c r="O117" s="5" t="s">
        <v>28</v>
      </c>
      <c r="P117" s="7" t="s">
        <v>14</v>
      </c>
      <c r="S117" s="13">
        <f>financials[[#This Row],[CUSTO UNITARIO]]*financials[[#This Row],[Units Sold]]</f>
        <v>1686</v>
      </c>
    </row>
    <row r="118" spans="1:19" x14ac:dyDescent="0.25">
      <c r="A118" t="s">
        <v>9</v>
      </c>
      <c r="B118" t="s">
        <v>18</v>
      </c>
      <c r="C118" s="5" t="s">
        <v>35</v>
      </c>
      <c r="D118" s="5" t="s">
        <v>42</v>
      </c>
      <c r="E118">
        <v>1159</v>
      </c>
      <c r="F118" s="1">
        <v>5</v>
      </c>
      <c r="G118" s="1">
        <v>7</v>
      </c>
      <c r="H118" s="1">
        <v>8113</v>
      </c>
      <c r="I118" s="1">
        <v>405.65</v>
      </c>
      <c r="J118" s="1">
        <v>7707.35</v>
      </c>
      <c r="K118" s="1">
        <v>5795</v>
      </c>
      <c r="L118" s="1">
        <v>1912.3500000000004</v>
      </c>
      <c r="M118" s="6">
        <v>41548</v>
      </c>
      <c r="N118" s="8">
        <v>10</v>
      </c>
      <c r="O118" s="5" t="s">
        <v>29</v>
      </c>
      <c r="P118" s="7" t="s">
        <v>13</v>
      </c>
      <c r="S118" s="13">
        <f>financials[[#This Row],[CUSTO UNITARIO]]*financials[[#This Row],[Units Sold]]</f>
        <v>5795</v>
      </c>
    </row>
    <row r="119" spans="1:19" x14ac:dyDescent="0.25">
      <c r="A119" t="s">
        <v>9</v>
      </c>
      <c r="B119" t="s">
        <v>18</v>
      </c>
      <c r="C119" s="5" t="s">
        <v>39</v>
      </c>
      <c r="D119" s="5" t="s">
        <v>42</v>
      </c>
      <c r="E119">
        <v>1159</v>
      </c>
      <c r="F119" s="1">
        <v>260</v>
      </c>
      <c r="G119" s="1">
        <v>7</v>
      </c>
      <c r="H119" s="1">
        <v>8113</v>
      </c>
      <c r="I119" s="1">
        <v>405.65</v>
      </c>
      <c r="J119" s="1">
        <v>7707.35</v>
      </c>
      <c r="K119" s="1">
        <v>5795</v>
      </c>
      <c r="L119" s="1">
        <v>1912.3500000000004</v>
      </c>
      <c r="M119" s="6">
        <v>41548</v>
      </c>
      <c r="N119" s="8">
        <v>10</v>
      </c>
      <c r="O119" s="5" t="s">
        <v>29</v>
      </c>
      <c r="P119" s="7" t="s">
        <v>13</v>
      </c>
      <c r="S119" s="13">
        <f>financials[[#This Row],[CUSTO UNITARIO]]*financials[[#This Row],[Units Sold]]</f>
        <v>301340</v>
      </c>
    </row>
    <row r="120" spans="1:19" x14ac:dyDescent="0.25">
      <c r="A120" t="s">
        <v>9</v>
      </c>
      <c r="B120" t="s">
        <v>18</v>
      </c>
      <c r="C120" s="5" t="s">
        <v>35</v>
      </c>
      <c r="D120" s="5" t="s">
        <v>41</v>
      </c>
      <c r="E120">
        <v>1958</v>
      </c>
      <c r="F120" s="1">
        <v>5</v>
      </c>
      <c r="G120" s="1">
        <v>7</v>
      </c>
      <c r="H120" s="1">
        <v>13706</v>
      </c>
      <c r="I120" s="1">
        <v>411.18</v>
      </c>
      <c r="J120" s="1">
        <v>13294.82</v>
      </c>
      <c r="K120" s="1">
        <v>9790</v>
      </c>
      <c r="L120" s="1">
        <v>3504.8199999999997</v>
      </c>
      <c r="M120" s="6">
        <v>41671</v>
      </c>
      <c r="N120" s="8">
        <v>2</v>
      </c>
      <c r="O120" s="5" t="s">
        <v>21</v>
      </c>
      <c r="P120" s="7" t="s">
        <v>14</v>
      </c>
      <c r="S120" s="13">
        <f>financials[[#This Row],[CUSTO UNITARIO]]*financials[[#This Row],[Units Sold]]</f>
        <v>9790</v>
      </c>
    </row>
    <row r="121" spans="1:19" x14ac:dyDescent="0.25">
      <c r="A121" t="s">
        <v>8</v>
      </c>
      <c r="B121" t="s">
        <v>16</v>
      </c>
      <c r="C121" s="5" t="s">
        <v>34</v>
      </c>
      <c r="D121" s="5" t="s">
        <v>41</v>
      </c>
      <c r="E121">
        <v>330</v>
      </c>
      <c r="F121" s="1">
        <v>3</v>
      </c>
      <c r="G121" s="1">
        <v>125</v>
      </c>
      <c r="H121" s="1">
        <v>41250</v>
      </c>
      <c r="I121" s="1">
        <v>412.5</v>
      </c>
      <c r="J121" s="1">
        <v>40837.5</v>
      </c>
      <c r="K121" s="1">
        <v>39600</v>
      </c>
      <c r="L121" s="1">
        <v>1237.5</v>
      </c>
      <c r="M121" s="6">
        <v>41518</v>
      </c>
      <c r="N121" s="8">
        <v>9</v>
      </c>
      <c r="O121" s="5" t="s">
        <v>28</v>
      </c>
      <c r="P121" s="7" t="s">
        <v>13</v>
      </c>
      <c r="S121" s="13">
        <f>financials[[#This Row],[CUSTO UNITARIO]]*financials[[#This Row],[Units Sold]]</f>
        <v>990</v>
      </c>
    </row>
    <row r="122" spans="1:19" x14ac:dyDescent="0.25">
      <c r="A122" t="s">
        <v>10</v>
      </c>
      <c r="B122" t="s">
        <v>17</v>
      </c>
      <c r="C122" s="5" t="s">
        <v>38</v>
      </c>
      <c r="D122" s="5" t="s">
        <v>41</v>
      </c>
      <c r="E122">
        <v>866</v>
      </c>
      <c r="F122" s="1">
        <v>250</v>
      </c>
      <c r="G122" s="1">
        <v>12</v>
      </c>
      <c r="H122" s="1">
        <v>10392</v>
      </c>
      <c r="I122" s="1">
        <v>415.68</v>
      </c>
      <c r="J122" s="1">
        <v>9976.32</v>
      </c>
      <c r="K122" s="1">
        <v>2598</v>
      </c>
      <c r="L122" s="1">
        <v>7378.32</v>
      </c>
      <c r="M122" s="6">
        <v>41760</v>
      </c>
      <c r="N122" s="8">
        <v>5</v>
      </c>
      <c r="O122" s="5" t="s">
        <v>24</v>
      </c>
      <c r="P122" s="7" t="s">
        <v>14</v>
      </c>
      <c r="S122" s="13">
        <f>financials[[#This Row],[CUSTO UNITARIO]]*financials[[#This Row],[Units Sold]]</f>
        <v>216500</v>
      </c>
    </row>
    <row r="123" spans="1:19" x14ac:dyDescent="0.25">
      <c r="A123" t="s">
        <v>7</v>
      </c>
      <c r="B123" t="s">
        <v>16</v>
      </c>
      <c r="C123" s="5" t="s">
        <v>37</v>
      </c>
      <c r="D123" s="5" t="s">
        <v>42</v>
      </c>
      <c r="E123">
        <v>555</v>
      </c>
      <c r="F123" s="1">
        <v>120</v>
      </c>
      <c r="G123" s="1">
        <v>15</v>
      </c>
      <c r="H123" s="1">
        <v>8325</v>
      </c>
      <c r="I123" s="1">
        <v>416.25</v>
      </c>
      <c r="J123" s="1">
        <v>7908.75</v>
      </c>
      <c r="K123" s="1">
        <v>5550</v>
      </c>
      <c r="L123" s="1">
        <v>2358.75</v>
      </c>
      <c r="M123" s="6">
        <v>41640</v>
      </c>
      <c r="N123" s="8">
        <v>1</v>
      </c>
      <c r="O123" s="5" t="s">
        <v>20</v>
      </c>
      <c r="P123" s="7" t="s">
        <v>14</v>
      </c>
      <c r="S123" s="13">
        <f>financials[[#This Row],[CUSTO UNITARIO]]*financials[[#This Row],[Units Sold]]</f>
        <v>66600</v>
      </c>
    </row>
    <row r="124" spans="1:19" x14ac:dyDescent="0.25">
      <c r="A124" t="s">
        <v>10</v>
      </c>
      <c r="B124" t="s">
        <v>17</v>
      </c>
      <c r="C124" s="5" t="s">
        <v>36</v>
      </c>
      <c r="D124" s="5" t="s">
        <v>41</v>
      </c>
      <c r="E124">
        <v>1785</v>
      </c>
      <c r="F124" s="1">
        <v>10</v>
      </c>
      <c r="G124" s="1">
        <v>12</v>
      </c>
      <c r="H124" s="1">
        <v>21420</v>
      </c>
      <c r="I124" s="1">
        <v>428.4</v>
      </c>
      <c r="J124" s="1">
        <v>20991.599999999999</v>
      </c>
      <c r="K124" s="1">
        <v>5355</v>
      </c>
      <c r="L124" s="1">
        <v>15636.599999999999</v>
      </c>
      <c r="M124" s="6">
        <v>41579</v>
      </c>
      <c r="N124" s="8">
        <v>11</v>
      </c>
      <c r="O124" s="5" t="s">
        <v>30</v>
      </c>
      <c r="P124" s="7" t="s">
        <v>13</v>
      </c>
      <c r="S124" s="13">
        <f>financials[[#This Row],[CUSTO UNITARIO]]*financials[[#This Row],[Units Sold]]</f>
        <v>17850</v>
      </c>
    </row>
    <row r="125" spans="1:19" x14ac:dyDescent="0.25">
      <c r="A125" t="s">
        <v>10</v>
      </c>
      <c r="B125" t="s">
        <v>16</v>
      </c>
      <c r="C125" s="5" t="s">
        <v>34</v>
      </c>
      <c r="D125" s="5" t="s">
        <v>43</v>
      </c>
      <c r="E125">
        <v>386</v>
      </c>
      <c r="F125" s="1">
        <v>3</v>
      </c>
      <c r="G125" s="1">
        <v>12</v>
      </c>
      <c r="H125" s="1">
        <v>4632</v>
      </c>
      <c r="I125" s="1">
        <v>463.2</v>
      </c>
      <c r="J125" s="1">
        <v>4168.8</v>
      </c>
      <c r="K125" s="1">
        <v>1158</v>
      </c>
      <c r="L125" s="1">
        <v>3010.8</v>
      </c>
      <c r="M125" s="6">
        <v>41548</v>
      </c>
      <c r="N125" s="8">
        <v>10</v>
      </c>
      <c r="O125" s="5" t="s">
        <v>29</v>
      </c>
      <c r="P125" s="7" t="s">
        <v>13</v>
      </c>
      <c r="S125" s="13">
        <f>financials[[#This Row],[CUSTO UNITARIO]]*financials[[#This Row],[Units Sold]]</f>
        <v>1158</v>
      </c>
    </row>
    <row r="126" spans="1:19" x14ac:dyDescent="0.25">
      <c r="A126" t="s">
        <v>10</v>
      </c>
      <c r="B126" t="s">
        <v>16</v>
      </c>
      <c r="C126" s="5" t="s">
        <v>36</v>
      </c>
      <c r="D126" s="5" t="s">
        <v>43</v>
      </c>
      <c r="E126">
        <v>386</v>
      </c>
      <c r="F126" s="1">
        <v>10</v>
      </c>
      <c r="G126" s="1">
        <v>12</v>
      </c>
      <c r="H126" s="1">
        <v>4632</v>
      </c>
      <c r="I126" s="1">
        <v>463.2</v>
      </c>
      <c r="J126" s="1">
        <v>4168.8</v>
      </c>
      <c r="K126" s="1">
        <v>1158</v>
      </c>
      <c r="L126" s="1">
        <v>3010.8</v>
      </c>
      <c r="M126" s="6">
        <v>41548</v>
      </c>
      <c r="N126" s="8">
        <v>10</v>
      </c>
      <c r="O126" s="5" t="s">
        <v>29</v>
      </c>
      <c r="P126" s="7" t="s">
        <v>13</v>
      </c>
      <c r="S126" s="13">
        <f>financials[[#This Row],[CUSTO UNITARIO]]*financials[[#This Row],[Units Sold]]</f>
        <v>3860</v>
      </c>
    </row>
    <row r="127" spans="1:19" x14ac:dyDescent="0.25">
      <c r="A127" t="s">
        <v>9</v>
      </c>
      <c r="B127" t="s">
        <v>18</v>
      </c>
      <c r="C127" s="5" t="s">
        <v>36</v>
      </c>
      <c r="D127" s="5" t="s">
        <v>42</v>
      </c>
      <c r="E127">
        <v>1372</v>
      </c>
      <c r="F127" s="1">
        <v>10</v>
      </c>
      <c r="G127" s="1">
        <v>7</v>
      </c>
      <c r="H127" s="1">
        <v>9604</v>
      </c>
      <c r="I127" s="1">
        <v>480.2</v>
      </c>
      <c r="J127" s="1">
        <v>9123.7999999999993</v>
      </c>
      <c r="K127" s="1">
        <v>6860</v>
      </c>
      <c r="L127" s="1">
        <v>2263.7999999999993</v>
      </c>
      <c r="M127" s="6">
        <v>41640</v>
      </c>
      <c r="N127" s="8">
        <v>1</v>
      </c>
      <c r="O127" s="5" t="s">
        <v>20</v>
      </c>
      <c r="P127" s="7" t="s">
        <v>14</v>
      </c>
      <c r="S127" s="13">
        <f>financials[[#This Row],[CUSTO UNITARIO]]*financials[[#This Row],[Units Sold]]</f>
        <v>13720</v>
      </c>
    </row>
    <row r="128" spans="1:19" x14ac:dyDescent="0.25">
      <c r="A128" t="s">
        <v>9</v>
      </c>
      <c r="B128" t="s">
        <v>18</v>
      </c>
      <c r="C128" s="5" t="s">
        <v>36</v>
      </c>
      <c r="D128" s="5" t="s">
        <v>43</v>
      </c>
      <c r="E128">
        <v>241</v>
      </c>
      <c r="F128" s="1">
        <v>10</v>
      </c>
      <c r="G128" s="1">
        <v>20</v>
      </c>
      <c r="H128" s="1">
        <v>4820</v>
      </c>
      <c r="I128" s="1">
        <v>482</v>
      </c>
      <c r="J128" s="1">
        <v>4338</v>
      </c>
      <c r="K128" s="1">
        <v>2410</v>
      </c>
      <c r="L128" s="1">
        <v>1928</v>
      </c>
      <c r="M128" s="6">
        <v>41913</v>
      </c>
      <c r="N128" s="8">
        <v>10</v>
      </c>
      <c r="O128" s="5" t="s">
        <v>29</v>
      </c>
      <c r="P128" s="7" t="s">
        <v>14</v>
      </c>
      <c r="S128" s="13">
        <f>financials[[#This Row],[CUSTO UNITARIO]]*financials[[#This Row],[Units Sold]]</f>
        <v>2410</v>
      </c>
    </row>
    <row r="129" spans="1:19" x14ac:dyDescent="0.25">
      <c r="A129" t="s">
        <v>9</v>
      </c>
      <c r="B129" t="s">
        <v>18</v>
      </c>
      <c r="C129" s="5" t="s">
        <v>37</v>
      </c>
      <c r="D129" s="5" t="s">
        <v>43</v>
      </c>
      <c r="E129">
        <v>241</v>
      </c>
      <c r="F129" s="1">
        <v>120</v>
      </c>
      <c r="G129" s="1">
        <v>20</v>
      </c>
      <c r="H129" s="1">
        <v>4820</v>
      </c>
      <c r="I129" s="1">
        <v>482</v>
      </c>
      <c r="J129" s="1">
        <v>4338</v>
      </c>
      <c r="K129" s="1">
        <v>2410</v>
      </c>
      <c r="L129" s="1">
        <v>1928</v>
      </c>
      <c r="M129" s="6">
        <v>41913</v>
      </c>
      <c r="N129" s="8">
        <v>10</v>
      </c>
      <c r="O129" s="5" t="s">
        <v>29</v>
      </c>
      <c r="P129" s="7" t="s">
        <v>14</v>
      </c>
      <c r="S129" s="13">
        <f>financials[[#This Row],[CUSTO UNITARIO]]*financials[[#This Row],[Units Sold]]</f>
        <v>28920</v>
      </c>
    </row>
    <row r="130" spans="1:19" x14ac:dyDescent="0.25">
      <c r="A130" t="s">
        <v>10</v>
      </c>
      <c r="B130" t="s">
        <v>16</v>
      </c>
      <c r="C130" s="5" t="s">
        <v>36</v>
      </c>
      <c r="D130" s="5" t="s">
        <v>41</v>
      </c>
      <c r="E130">
        <v>1369.5</v>
      </c>
      <c r="F130" s="1">
        <v>10</v>
      </c>
      <c r="G130" s="1">
        <v>12</v>
      </c>
      <c r="H130" s="1">
        <v>16434</v>
      </c>
      <c r="I130" s="1">
        <v>493.02</v>
      </c>
      <c r="J130" s="1">
        <v>15940.98</v>
      </c>
      <c r="K130" s="1">
        <v>4108.5</v>
      </c>
      <c r="L130" s="1">
        <v>11832.48</v>
      </c>
      <c r="M130" s="6">
        <v>41821</v>
      </c>
      <c r="N130" s="8">
        <v>7</v>
      </c>
      <c r="O130" s="5" t="s">
        <v>26</v>
      </c>
      <c r="P130" s="7" t="s">
        <v>14</v>
      </c>
      <c r="S130" s="13">
        <f>financials[[#This Row],[CUSTO UNITARIO]]*financials[[#This Row],[Units Sold]]</f>
        <v>13695</v>
      </c>
    </row>
    <row r="131" spans="1:19" x14ac:dyDescent="0.25">
      <c r="A131" t="s">
        <v>9</v>
      </c>
      <c r="B131" t="s">
        <v>16</v>
      </c>
      <c r="C131" s="5" t="s">
        <v>39</v>
      </c>
      <c r="D131" s="5" t="s">
        <v>41</v>
      </c>
      <c r="E131">
        <v>1236</v>
      </c>
      <c r="F131" s="1">
        <v>260</v>
      </c>
      <c r="G131" s="1">
        <v>20</v>
      </c>
      <c r="H131" s="1">
        <v>24720</v>
      </c>
      <c r="I131" s="1">
        <v>494.4</v>
      </c>
      <c r="J131" s="1">
        <v>24225.599999999999</v>
      </c>
      <c r="K131" s="1">
        <v>12360</v>
      </c>
      <c r="L131" s="1">
        <v>11865.599999999999</v>
      </c>
      <c r="M131" s="6">
        <v>41944</v>
      </c>
      <c r="N131" s="8">
        <v>11</v>
      </c>
      <c r="O131" s="5" t="s">
        <v>30</v>
      </c>
      <c r="P131" s="7" t="s">
        <v>14</v>
      </c>
      <c r="S131" s="13">
        <f>financials[[#This Row],[CUSTO UNITARIO]]*financials[[#This Row],[Units Sold]]</f>
        <v>321360</v>
      </c>
    </row>
    <row r="132" spans="1:19" x14ac:dyDescent="0.25">
      <c r="A132" t="s">
        <v>9</v>
      </c>
      <c r="B132" t="s">
        <v>15</v>
      </c>
      <c r="C132" s="5" t="s">
        <v>34</v>
      </c>
      <c r="D132" s="5" t="s">
        <v>41</v>
      </c>
      <c r="E132">
        <v>831</v>
      </c>
      <c r="F132" s="1">
        <v>3</v>
      </c>
      <c r="G132" s="1">
        <v>20</v>
      </c>
      <c r="H132" s="1">
        <v>16620</v>
      </c>
      <c r="I132" s="1">
        <v>498.6</v>
      </c>
      <c r="J132" s="1">
        <v>16121.4</v>
      </c>
      <c r="K132" s="1">
        <v>8310</v>
      </c>
      <c r="L132" s="1">
        <v>7811.4</v>
      </c>
      <c r="M132" s="6">
        <v>41760</v>
      </c>
      <c r="N132" s="8">
        <v>5</v>
      </c>
      <c r="O132" s="5" t="s">
        <v>24</v>
      </c>
      <c r="P132" s="7" t="s">
        <v>14</v>
      </c>
      <c r="S132" s="13">
        <f>financials[[#This Row],[CUSTO UNITARIO]]*financials[[#This Row],[Units Sold]]</f>
        <v>2493</v>
      </c>
    </row>
    <row r="133" spans="1:19" x14ac:dyDescent="0.25">
      <c r="A133" t="s">
        <v>9</v>
      </c>
      <c r="B133" t="s">
        <v>17</v>
      </c>
      <c r="C133" s="5" t="s">
        <v>36</v>
      </c>
      <c r="D133" s="5" t="s">
        <v>42</v>
      </c>
      <c r="E133">
        <v>1031</v>
      </c>
      <c r="F133" s="1">
        <v>10</v>
      </c>
      <c r="G133" s="1">
        <v>7</v>
      </c>
      <c r="H133" s="1">
        <v>7217</v>
      </c>
      <c r="I133" s="1">
        <v>505.19</v>
      </c>
      <c r="J133" s="1">
        <v>6711.81</v>
      </c>
      <c r="K133" s="1">
        <v>5155</v>
      </c>
      <c r="L133" s="1">
        <v>1556.8100000000004</v>
      </c>
      <c r="M133" s="6">
        <v>41518</v>
      </c>
      <c r="N133" s="8">
        <v>9</v>
      </c>
      <c r="O133" s="5" t="s">
        <v>28</v>
      </c>
      <c r="P133" s="7" t="s">
        <v>13</v>
      </c>
      <c r="S133" s="13">
        <f>financials[[#This Row],[CUSTO UNITARIO]]*financials[[#This Row],[Units Sold]]</f>
        <v>10310</v>
      </c>
    </row>
    <row r="134" spans="1:19" x14ac:dyDescent="0.25">
      <c r="A134" t="s">
        <v>9</v>
      </c>
      <c r="B134" t="s">
        <v>15</v>
      </c>
      <c r="C134" s="5" t="s">
        <v>34</v>
      </c>
      <c r="D134" s="5" t="s">
        <v>42</v>
      </c>
      <c r="E134">
        <v>819</v>
      </c>
      <c r="F134" s="1">
        <v>3</v>
      </c>
      <c r="G134" s="1">
        <v>7</v>
      </c>
      <c r="H134" s="1">
        <v>5733</v>
      </c>
      <c r="I134" s="1">
        <v>515.97</v>
      </c>
      <c r="J134" s="1">
        <v>5217.03</v>
      </c>
      <c r="K134" s="1">
        <v>4095</v>
      </c>
      <c r="L134" s="1">
        <v>1122.03</v>
      </c>
      <c r="M134" s="6">
        <v>41821</v>
      </c>
      <c r="N134" s="8">
        <v>7</v>
      </c>
      <c r="O134" s="5" t="s">
        <v>26</v>
      </c>
      <c r="P134" s="7" t="s">
        <v>14</v>
      </c>
      <c r="S134" s="13">
        <f>financials[[#This Row],[CUSTO UNITARIO]]*financials[[#This Row],[Units Sold]]</f>
        <v>2457</v>
      </c>
    </row>
    <row r="135" spans="1:19" x14ac:dyDescent="0.25">
      <c r="A135" t="s">
        <v>9</v>
      </c>
      <c r="B135" t="s">
        <v>15</v>
      </c>
      <c r="C135" s="5" t="s">
        <v>37</v>
      </c>
      <c r="D135" s="5" t="s">
        <v>42</v>
      </c>
      <c r="E135">
        <v>1135</v>
      </c>
      <c r="F135" s="1">
        <v>120</v>
      </c>
      <c r="G135" s="1">
        <v>7</v>
      </c>
      <c r="H135" s="1">
        <v>7945</v>
      </c>
      <c r="I135" s="1">
        <v>556.15</v>
      </c>
      <c r="J135" s="1">
        <v>7388.85</v>
      </c>
      <c r="K135" s="1">
        <v>5675</v>
      </c>
      <c r="L135" s="1">
        <v>1713.8500000000004</v>
      </c>
      <c r="M135" s="6">
        <v>41791</v>
      </c>
      <c r="N135" s="8">
        <v>6</v>
      </c>
      <c r="O135" s="5" t="s">
        <v>25</v>
      </c>
      <c r="P135" s="7" t="s">
        <v>14</v>
      </c>
      <c r="S135" s="13">
        <f>financials[[#This Row],[CUSTO UNITARIO]]*financials[[#This Row],[Units Sold]]</f>
        <v>136200</v>
      </c>
    </row>
    <row r="136" spans="1:19" x14ac:dyDescent="0.25">
      <c r="A136" t="s">
        <v>9</v>
      </c>
      <c r="B136" t="s">
        <v>15</v>
      </c>
      <c r="C136" s="5" t="s">
        <v>39</v>
      </c>
      <c r="D136" s="5" t="s">
        <v>42</v>
      </c>
      <c r="E136">
        <v>1135</v>
      </c>
      <c r="F136" s="1">
        <v>260</v>
      </c>
      <c r="G136" s="1">
        <v>7</v>
      </c>
      <c r="H136" s="1">
        <v>7945</v>
      </c>
      <c r="I136" s="1">
        <v>556.15</v>
      </c>
      <c r="J136" s="1">
        <v>7388.85</v>
      </c>
      <c r="K136" s="1">
        <v>5675</v>
      </c>
      <c r="L136" s="1">
        <v>1713.8500000000004</v>
      </c>
      <c r="M136" s="6">
        <v>41791</v>
      </c>
      <c r="N136" s="8">
        <v>6</v>
      </c>
      <c r="O136" s="5" t="s">
        <v>25</v>
      </c>
      <c r="P136" s="7" t="s">
        <v>14</v>
      </c>
      <c r="S136" s="13">
        <f>financials[[#This Row],[CUSTO UNITARIO]]*financials[[#This Row],[Units Sold]]</f>
        <v>295100</v>
      </c>
    </row>
    <row r="137" spans="1:19" x14ac:dyDescent="0.25">
      <c r="A137" t="s">
        <v>9</v>
      </c>
      <c r="B137" t="s">
        <v>19</v>
      </c>
      <c r="C137" s="5" t="s">
        <v>37</v>
      </c>
      <c r="D137" s="5" t="s">
        <v>42</v>
      </c>
      <c r="E137">
        <v>1333</v>
      </c>
      <c r="F137" s="1">
        <v>120</v>
      </c>
      <c r="G137" s="1">
        <v>7</v>
      </c>
      <c r="H137" s="1">
        <v>9331</v>
      </c>
      <c r="I137" s="1">
        <v>559.86</v>
      </c>
      <c r="J137" s="1">
        <v>8771.14</v>
      </c>
      <c r="K137" s="1">
        <v>6665</v>
      </c>
      <c r="L137" s="1">
        <v>2106.1399999999994</v>
      </c>
      <c r="M137" s="6">
        <v>41944</v>
      </c>
      <c r="N137" s="8">
        <v>11</v>
      </c>
      <c r="O137" s="5" t="s">
        <v>30</v>
      </c>
      <c r="P137" s="7" t="s">
        <v>14</v>
      </c>
      <c r="S137" s="13">
        <f>financials[[#This Row],[CUSTO UNITARIO]]*financials[[#This Row],[Units Sold]]</f>
        <v>159960</v>
      </c>
    </row>
    <row r="138" spans="1:19" x14ac:dyDescent="0.25">
      <c r="A138" t="s">
        <v>10</v>
      </c>
      <c r="B138" t="s">
        <v>15</v>
      </c>
      <c r="C138" s="5" t="s">
        <v>37</v>
      </c>
      <c r="D138" s="5" t="s">
        <v>42</v>
      </c>
      <c r="E138">
        <v>598</v>
      </c>
      <c r="F138" s="1">
        <v>120</v>
      </c>
      <c r="G138" s="1">
        <v>12</v>
      </c>
      <c r="H138" s="1">
        <v>7176</v>
      </c>
      <c r="I138" s="1">
        <v>574.08000000000004</v>
      </c>
      <c r="J138" s="1">
        <v>6601.92</v>
      </c>
      <c r="K138" s="1">
        <v>1794</v>
      </c>
      <c r="L138" s="1">
        <v>4807.92</v>
      </c>
      <c r="M138" s="6">
        <v>41699</v>
      </c>
      <c r="N138" s="8">
        <v>3</v>
      </c>
      <c r="O138" s="5" t="s">
        <v>22</v>
      </c>
      <c r="P138" s="7" t="s">
        <v>14</v>
      </c>
      <c r="S138" s="13">
        <f>financials[[#This Row],[CUSTO UNITARIO]]*financials[[#This Row],[Units Sold]]</f>
        <v>71760</v>
      </c>
    </row>
    <row r="139" spans="1:19" x14ac:dyDescent="0.25">
      <c r="A139" t="s">
        <v>7</v>
      </c>
      <c r="B139" t="s">
        <v>16</v>
      </c>
      <c r="C139" s="5" t="s">
        <v>36</v>
      </c>
      <c r="D139" s="5" t="s">
        <v>41</v>
      </c>
      <c r="E139">
        <v>1925</v>
      </c>
      <c r="F139" s="1">
        <v>10</v>
      </c>
      <c r="G139" s="1">
        <v>15</v>
      </c>
      <c r="H139" s="1">
        <v>28875</v>
      </c>
      <c r="I139" s="1">
        <v>577.5</v>
      </c>
      <c r="J139" s="1">
        <v>28297.5</v>
      </c>
      <c r="K139" s="1">
        <v>19250</v>
      </c>
      <c r="L139" s="1">
        <v>9047.5</v>
      </c>
      <c r="M139" s="6">
        <v>41609</v>
      </c>
      <c r="N139" s="8">
        <v>12</v>
      </c>
      <c r="O139" s="5" t="s">
        <v>31</v>
      </c>
      <c r="P139" s="7" t="s">
        <v>13</v>
      </c>
      <c r="S139" s="13">
        <f>financials[[#This Row],[CUSTO UNITARIO]]*financials[[#This Row],[Units Sold]]</f>
        <v>19250</v>
      </c>
    </row>
    <row r="140" spans="1:19" x14ac:dyDescent="0.25">
      <c r="A140" t="s">
        <v>7</v>
      </c>
      <c r="B140" t="s">
        <v>18</v>
      </c>
      <c r="C140" s="5" t="s">
        <v>36</v>
      </c>
      <c r="D140" s="5" t="s">
        <v>43</v>
      </c>
      <c r="E140">
        <v>278</v>
      </c>
      <c r="F140" s="1">
        <v>10</v>
      </c>
      <c r="G140" s="1">
        <v>15</v>
      </c>
      <c r="H140" s="1">
        <v>4170</v>
      </c>
      <c r="I140" s="1">
        <v>583.79999999999995</v>
      </c>
      <c r="J140" s="1">
        <v>3586.2</v>
      </c>
      <c r="K140" s="1">
        <v>2780</v>
      </c>
      <c r="L140" s="1">
        <v>806.19999999999982</v>
      </c>
      <c r="M140" s="6">
        <v>41671</v>
      </c>
      <c r="N140" s="8">
        <v>2</v>
      </c>
      <c r="O140" s="5" t="s">
        <v>21</v>
      </c>
      <c r="P140" s="7" t="s">
        <v>14</v>
      </c>
      <c r="S140" s="13">
        <f>financials[[#This Row],[CUSTO UNITARIO]]*financials[[#This Row],[Units Sold]]</f>
        <v>2780</v>
      </c>
    </row>
    <row r="141" spans="1:19" x14ac:dyDescent="0.25">
      <c r="A141" t="s">
        <v>7</v>
      </c>
      <c r="B141" t="s">
        <v>17</v>
      </c>
      <c r="C141" s="5" t="s">
        <v>34</v>
      </c>
      <c r="D141" s="5" t="s">
        <v>42</v>
      </c>
      <c r="E141">
        <v>490</v>
      </c>
      <c r="F141" s="1">
        <v>3</v>
      </c>
      <c r="G141" s="1">
        <v>15</v>
      </c>
      <c r="H141" s="1">
        <v>7350</v>
      </c>
      <c r="I141" s="1">
        <v>588</v>
      </c>
      <c r="J141" s="1">
        <v>6762</v>
      </c>
      <c r="K141" s="1">
        <v>4900</v>
      </c>
      <c r="L141" s="1">
        <v>1862</v>
      </c>
      <c r="M141" s="6">
        <v>41944</v>
      </c>
      <c r="N141" s="8">
        <v>11</v>
      </c>
      <c r="O141" s="5" t="s">
        <v>30</v>
      </c>
      <c r="P141" s="7" t="s">
        <v>14</v>
      </c>
      <c r="S141" s="13">
        <f>financials[[#This Row],[CUSTO UNITARIO]]*financials[[#This Row],[Units Sold]]</f>
        <v>1470</v>
      </c>
    </row>
    <row r="142" spans="1:19" x14ac:dyDescent="0.25">
      <c r="A142" t="s">
        <v>9</v>
      </c>
      <c r="B142" t="s">
        <v>16</v>
      </c>
      <c r="C142" s="5" t="s">
        <v>37</v>
      </c>
      <c r="D142" s="5" t="s">
        <v>41</v>
      </c>
      <c r="E142">
        <v>736</v>
      </c>
      <c r="F142" s="1">
        <v>120</v>
      </c>
      <c r="G142" s="1">
        <v>20</v>
      </c>
      <c r="H142" s="1">
        <v>14720</v>
      </c>
      <c r="I142" s="1">
        <v>588.79999999999995</v>
      </c>
      <c r="J142" s="1">
        <v>14131.2</v>
      </c>
      <c r="K142" s="1">
        <v>7360</v>
      </c>
      <c r="L142" s="1">
        <v>6771.2000000000007</v>
      </c>
      <c r="M142" s="6">
        <v>41518</v>
      </c>
      <c r="N142" s="8">
        <v>9</v>
      </c>
      <c r="O142" s="5" t="s">
        <v>28</v>
      </c>
      <c r="P142" s="7" t="s">
        <v>13</v>
      </c>
      <c r="S142" s="13">
        <f>financials[[#This Row],[CUSTO UNITARIO]]*financials[[#This Row],[Units Sold]]</f>
        <v>88320</v>
      </c>
    </row>
    <row r="143" spans="1:19" x14ac:dyDescent="0.25">
      <c r="A143" t="s">
        <v>9</v>
      </c>
      <c r="B143" t="s">
        <v>19</v>
      </c>
      <c r="C143" s="5" t="s">
        <v>39</v>
      </c>
      <c r="D143" s="5" t="s">
        <v>42</v>
      </c>
      <c r="E143">
        <v>1683</v>
      </c>
      <c r="F143" s="1">
        <v>260</v>
      </c>
      <c r="G143" s="1">
        <v>7</v>
      </c>
      <c r="H143" s="1">
        <v>11781</v>
      </c>
      <c r="I143" s="1">
        <v>589.04999999999995</v>
      </c>
      <c r="J143" s="1">
        <v>11191.95</v>
      </c>
      <c r="K143" s="1">
        <v>8415</v>
      </c>
      <c r="L143" s="1">
        <v>2776.9500000000007</v>
      </c>
      <c r="M143" s="6">
        <v>41821</v>
      </c>
      <c r="N143" s="8">
        <v>7</v>
      </c>
      <c r="O143" s="5" t="s">
        <v>26</v>
      </c>
      <c r="P143" s="7" t="s">
        <v>14</v>
      </c>
      <c r="S143" s="13">
        <f>financials[[#This Row],[CUSTO UNITARIO]]*financials[[#This Row],[Units Sold]]</f>
        <v>437580</v>
      </c>
    </row>
    <row r="144" spans="1:19" x14ac:dyDescent="0.25">
      <c r="A144" t="s">
        <v>9</v>
      </c>
      <c r="B144" t="s">
        <v>17</v>
      </c>
      <c r="C144" s="5" t="s">
        <v>35</v>
      </c>
      <c r="D144" s="5" t="s">
        <v>42</v>
      </c>
      <c r="E144">
        <v>1403</v>
      </c>
      <c r="F144" s="1">
        <v>5</v>
      </c>
      <c r="G144" s="1">
        <v>7</v>
      </c>
      <c r="H144" s="1">
        <v>9821</v>
      </c>
      <c r="I144" s="1">
        <v>589.26</v>
      </c>
      <c r="J144" s="1">
        <v>9231.74</v>
      </c>
      <c r="K144" s="1">
        <v>7015</v>
      </c>
      <c r="L144" s="1">
        <v>2216.7399999999998</v>
      </c>
      <c r="M144" s="6">
        <v>41548</v>
      </c>
      <c r="N144" s="8">
        <v>10</v>
      </c>
      <c r="O144" s="5" t="s">
        <v>29</v>
      </c>
      <c r="P144" s="7" t="s">
        <v>13</v>
      </c>
      <c r="S144" s="13">
        <f>financials[[#This Row],[CUSTO UNITARIO]]*financials[[#This Row],[Units Sold]]</f>
        <v>7015</v>
      </c>
    </row>
    <row r="145" spans="1:19" x14ac:dyDescent="0.25">
      <c r="A145" t="s">
        <v>9</v>
      </c>
      <c r="B145" t="s">
        <v>17</v>
      </c>
      <c r="C145" s="5" t="s">
        <v>39</v>
      </c>
      <c r="D145" s="5" t="s">
        <v>42</v>
      </c>
      <c r="E145">
        <v>1403</v>
      </c>
      <c r="F145" s="1">
        <v>260</v>
      </c>
      <c r="G145" s="1">
        <v>7</v>
      </c>
      <c r="H145" s="1">
        <v>9821</v>
      </c>
      <c r="I145" s="1">
        <v>589.26</v>
      </c>
      <c r="J145" s="1">
        <v>9231.74</v>
      </c>
      <c r="K145" s="1">
        <v>7015</v>
      </c>
      <c r="L145" s="1">
        <v>2216.7399999999998</v>
      </c>
      <c r="M145" s="6">
        <v>41548</v>
      </c>
      <c r="N145" s="8">
        <v>10</v>
      </c>
      <c r="O145" s="5" t="s">
        <v>29</v>
      </c>
      <c r="P145" s="7" t="s">
        <v>13</v>
      </c>
      <c r="S145" s="13">
        <f>financials[[#This Row],[CUSTO UNITARIO]]*financials[[#This Row],[Units Sold]]</f>
        <v>364780</v>
      </c>
    </row>
    <row r="146" spans="1:19" x14ac:dyDescent="0.25">
      <c r="A146" t="s">
        <v>10</v>
      </c>
      <c r="B146" t="s">
        <v>19</v>
      </c>
      <c r="C146" s="5" t="s">
        <v>34</v>
      </c>
      <c r="D146" s="5" t="s">
        <v>42</v>
      </c>
      <c r="E146">
        <v>727</v>
      </c>
      <c r="F146" s="1">
        <v>3</v>
      </c>
      <c r="G146" s="1">
        <v>12</v>
      </c>
      <c r="H146" s="1">
        <v>8724</v>
      </c>
      <c r="I146" s="1">
        <v>610.67999999999995</v>
      </c>
      <c r="J146" s="1">
        <v>8113.32</v>
      </c>
      <c r="K146" s="1">
        <v>2181</v>
      </c>
      <c r="L146" s="1">
        <v>5932.32</v>
      </c>
      <c r="M146" s="6">
        <v>41671</v>
      </c>
      <c r="N146" s="8">
        <v>2</v>
      </c>
      <c r="O146" s="5" t="s">
        <v>21</v>
      </c>
      <c r="P146" s="7" t="s">
        <v>14</v>
      </c>
      <c r="S146" s="13">
        <f>financials[[#This Row],[CUSTO UNITARIO]]*financials[[#This Row],[Units Sold]]</f>
        <v>2181</v>
      </c>
    </row>
    <row r="147" spans="1:19" x14ac:dyDescent="0.25">
      <c r="A147" t="s">
        <v>9</v>
      </c>
      <c r="B147" t="s">
        <v>18</v>
      </c>
      <c r="C147" s="5" t="s">
        <v>36</v>
      </c>
      <c r="D147" s="5" t="s">
        <v>42</v>
      </c>
      <c r="E147">
        <v>1095</v>
      </c>
      <c r="F147" s="1">
        <v>10</v>
      </c>
      <c r="G147" s="1">
        <v>7</v>
      </c>
      <c r="H147" s="1">
        <v>7665</v>
      </c>
      <c r="I147" s="1">
        <v>613.20000000000005</v>
      </c>
      <c r="J147" s="1">
        <v>7051.8</v>
      </c>
      <c r="K147" s="1">
        <v>5475</v>
      </c>
      <c r="L147" s="1">
        <v>1576.8000000000002</v>
      </c>
      <c r="M147" s="6">
        <v>41760</v>
      </c>
      <c r="N147" s="8">
        <v>5</v>
      </c>
      <c r="O147" s="5" t="s">
        <v>24</v>
      </c>
      <c r="P147" s="7" t="s">
        <v>14</v>
      </c>
      <c r="S147" s="13">
        <f>financials[[#This Row],[CUSTO UNITARIO]]*financials[[#This Row],[Units Sold]]</f>
        <v>10950</v>
      </c>
    </row>
    <row r="148" spans="1:19" x14ac:dyDescent="0.25">
      <c r="A148" t="s">
        <v>10</v>
      </c>
      <c r="B148" t="s">
        <v>18</v>
      </c>
      <c r="C148" s="5" t="s">
        <v>37</v>
      </c>
      <c r="D148" s="5" t="s">
        <v>43</v>
      </c>
      <c r="E148">
        <v>472</v>
      </c>
      <c r="F148" s="1">
        <v>120</v>
      </c>
      <c r="G148" s="1">
        <v>12</v>
      </c>
      <c r="H148" s="1">
        <v>5664</v>
      </c>
      <c r="I148" s="1">
        <v>623.04</v>
      </c>
      <c r="J148" s="1">
        <v>5040.96</v>
      </c>
      <c r="K148" s="1">
        <v>1416</v>
      </c>
      <c r="L148" s="1">
        <v>3624.96</v>
      </c>
      <c r="M148" s="6">
        <v>41913</v>
      </c>
      <c r="N148" s="8">
        <v>10</v>
      </c>
      <c r="O148" s="5" t="s">
        <v>29</v>
      </c>
      <c r="P148" s="7" t="s">
        <v>14</v>
      </c>
      <c r="S148" s="13">
        <f>financials[[#This Row],[CUSTO UNITARIO]]*financials[[#This Row],[Units Sold]]</f>
        <v>56640</v>
      </c>
    </row>
    <row r="149" spans="1:19" x14ac:dyDescent="0.25">
      <c r="A149" t="s">
        <v>10</v>
      </c>
      <c r="B149" t="s">
        <v>18</v>
      </c>
      <c r="C149" s="5" t="s">
        <v>39</v>
      </c>
      <c r="D149" s="5" t="s">
        <v>43</v>
      </c>
      <c r="E149">
        <v>472</v>
      </c>
      <c r="F149" s="1">
        <v>260</v>
      </c>
      <c r="G149" s="1">
        <v>12</v>
      </c>
      <c r="H149" s="1">
        <v>5664</v>
      </c>
      <c r="I149" s="1">
        <v>623.04</v>
      </c>
      <c r="J149" s="1">
        <v>5040.96</v>
      </c>
      <c r="K149" s="1">
        <v>1416</v>
      </c>
      <c r="L149" s="1">
        <v>3624.96</v>
      </c>
      <c r="M149" s="6">
        <v>41913</v>
      </c>
      <c r="N149" s="8">
        <v>10</v>
      </c>
      <c r="O149" s="5" t="s">
        <v>29</v>
      </c>
      <c r="P149" s="7" t="s">
        <v>14</v>
      </c>
      <c r="S149" s="13">
        <f>financials[[#This Row],[CUSTO UNITARIO]]*financials[[#This Row],[Units Sold]]</f>
        <v>122720</v>
      </c>
    </row>
    <row r="150" spans="1:19" x14ac:dyDescent="0.25">
      <c r="A150" t="s">
        <v>9</v>
      </c>
      <c r="B150" t="s">
        <v>16</v>
      </c>
      <c r="C150" s="5" t="s">
        <v>35</v>
      </c>
      <c r="D150" s="5" t="s">
        <v>41</v>
      </c>
      <c r="E150">
        <v>1566</v>
      </c>
      <c r="F150" s="1">
        <v>5</v>
      </c>
      <c r="G150" s="1">
        <v>20</v>
      </c>
      <c r="H150" s="1">
        <v>31320</v>
      </c>
      <c r="I150" s="1">
        <v>626.4</v>
      </c>
      <c r="J150" s="1">
        <v>30693.599999999999</v>
      </c>
      <c r="K150" s="1">
        <v>15660</v>
      </c>
      <c r="L150" s="1">
        <v>15033.599999999999</v>
      </c>
      <c r="M150" s="6">
        <v>41913</v>
      </c>
      <c r="N150" s="8">
        <v>10</v>
      </c>
      <c r="O150" s="5" t="s">
        <v>29</v>
      </c>
      <c r="P150" s="7" t="s">
        <v>14</v>
      </c>
      <c r="S150" s="13">
        <f>financials[[#This Row],[CUSTO UNITARIO]]*financials[[#This Row],[Units Sold]]</f>
        <v>7830</v>
      </c>
    </row>
    <row r="151" spans="1:19" x14ac:dyDescent="0.25">
      <c r="A151" t="s">
        <v>9</v>
      </c>
      <c r="B151" t="s">
        <v>16</v>
      </c>
      <c r="C151" s="5" t="s">
        <v>37</v>
      </c>
      <c r="D151" s="5" t="s">
        <v>41</v>
      </c>
      <c r="E151">
        <v>1566</v>
      </c>
      <c r="F151" s="1">
        <v>120</v>
      </c>
      <c r="G151" s="1">
        <v>20</v>
      </c>
      <c r="H151" s="1">
        <v>31320</v>
      </c>
      <c r="I151" s="1">
        <v>626.4</v>
      </c>
      <c r="J151" s="1">
        <v>30693.599999999999</v>
      </c>
      <c r="K151" s="1">
        <v>15660</v>
      </c>
      <c r="L151" s="1">
        <v>15033.599999999999</v>
      </c>
      <c r="M151" s="6">
        <v>41913</v>
      </c>
      <c r="N151" s="8">
        <v>10</v>
      </c>
      <c r="O151" s="5" t="s">
        <v>29</v>
      </c>
      <c r="P151" s="7" t="s">
        <v>14</v>
      </c>
      <c r="S151" s="13">
        <f>financials[[#This Row],[CUSTO UNITARIO]]*financials[[#This Row],[Units Sold]]</f>
        <v>187920</v>
      </c>
    </row>
    <row r="152" spans="1:19" x14ac:dyDescent="0.25">
      <c r="A152" t="s">
        <v>9</v>
      </c>
      <c r="B152" t="s">
        <v>19</v>
      </c>
      <c r="C152" s="5" t="s">
        <v>37</v>
      </c>
      <c r="D152" s="5" t="s">
        <v>42</v>
      </c>
      <c r="E152">
        <v>1498</v>
      </c>
      <c r="F152" s="1">
        <v>120</v>
      </c>
      <c r="G152" s="1">
        <v>7</v>
      </c>
      <c r="H152" s="1">
        <v>10486</v>
      </c>
      <c r="I152" s="1">
        <v>629.16</v>
      </c>
      <c r="J152" s="1">
        <v>9856.84</v>
      </c>
      <c r="K152" s="1">
        <v>7490</v>
      </c>
      <c r="L152" s="1">
        <v>2366.84</v>
      </c>
      <c r="M152" s="6">
        <v>41791</v>
      </c>
      <c r="N152" s="8">
        <v>6</v>
      </c>
      <c r="O152" s="5" t="s">
        <v>25</v>
      </c>
      <c r="P152" s="7" t="s">
        <v>14</v>
      </c>
      <c r="S152" s="13">
        <f>financials[[#This Row],[CUSTO UNITARIO]]*financials[[#This Row],[Units Sold]]</f>
        <v>179760</v>
      </c>
    </row>
    <row r="153" spans="1:19" x14ac:dyDescent="0.25">
      <c r="A153" t="s">
        <v>9</v>
      </c>
      <c r="B153" t="s">
        <v>19</v>
      </c>
      <c r="C153" s="5" t="s">
        <v>38</v>
      </c>
      <c r="D153" s="5" t="s">
        <v>42</v>
      </c>
      <c r="E153">
        <v>1498</v>
      </c>
      <c r="F153" s="1">
        <v>250</v>
      </c>
      <c r="G153" s="1">
        <v>7</v>
      </c>
      <c r="H153" s="1">
        <v>10486</v>
      </c>
      <c r="I153" s="1">
        <v>629.16</v>
      </c>
      <c r="J153" s="1">
        <v>9856.84</v>
      </c>
      <c r="K153" s="1">
        <v>7490</v>
      </c>
      <c r="L153" s="1">
        <v>2366.84</v>
      </c>
      <c r="M153" s="6">
        <v>41791</v>
      </c>
      <c r="N153" s="8">
        <v>6</v>
      </c>
      <c r="O153" s="5" t="s">
        <v>25</v>
      </c>
      <c r="P153" s="7" t="s">
        <v>14</v>
      </c>
      <c r="S153" s="13">
        <f>financials[[#This Row],[CUSTO UNITARIO]]*financials[[#This Row],[Units Sold]]</f>
        <v>374500</v>
      </c>
    </row>
    <row r="154" spans="1:19" x14ac:dyDescent="0.25">
      <c r="A154" t="s">
        <v>7</v>
      </c>
      <c r="B154" t="s">
        <v>15</v>
      </c>
      <c r="C154" s="5" t="s">
        <v>37</v>
      </c>
      <c r="D154" s="5" t="s">
        <v>43</v>
      </c>
      <c r="E154">
        <v>384</v>
      </c>
      <c r="F154" s="1">
        <v>120</v>
      </c>
      <c r="G154" s="1">
        <v>15</v>
      </c>
      <c r="H154" s="1">
        <v>5760</v>
      </c>
      <c r="I154" s="1">
        <v>633.59999999999991</v>
      </c>
      <c r="J154" s="1">
        <v>5126.3999999999996</v>
      </c>
      <c r="K154" s="1">
        <v>3840</v>
      </c>
      <c r="L154" s="1">
        <v>1286.3999999999999</v>
      </c>
      <c r="M154" s="6">
        <v>41640</v>
      </c>
      <c r="N154" s="8">
        <v>1</v>
      </c>
      <c r="O154" s="5" t="s">
        <v>20</v>
      </c>
      <c r="P154" s="7" t="s">
        <v>14</v>
      </c>
      <c r="S154" s="13">
        <f>financials[[#This Row],[CUSTO UNITARIO]]*financials[[#This Row],[Units Sold]]</f>
        <v>46080</v>
      </c>
    </row>
    <row r="155" spans="1:19" x14ac:dyDescent="0.25">
      <c r="A155" t="s">
        <v>10</v>
      </c>
      <c r="B155" t="s">
        <v>19</v>
      </c>
      <c r="C155" s="5" t="s">
        <v>37</v>
      </c>
      <c r="D155" s="5" t="s">
        <v>43</v>
      </c>
      <c r="E155">
        <v>410</v>
      </c>
      <c r="F155" s="1">
        <v>120</v>
      </c>
      <c r="G155" s="1">
        <v>12</v>
      </c>
      <c r="H155" s="1">
        <v>4920</v>
      </c>
      <c r="I155" s="1">
        <v>639.6</v>
      </c>
      <c r="J155" s="1">
        <v>4280.3999999999996</v>
      </c>
      <c r="K155" s="1">
        <v>1230</v>
      </c>
      <c r="L155" s="1">
        <v>3050.3999999999996</v>
      </c>
      <c r="M155" s="6">
        <v>41913</v>
      </c>
      <c r="N155" s="8">
        <v>10</v>
      </c>
      <c r="O155" s="5" t="s">
        <v>29</v>
      </c>
      <c r="P155" s="7" t="s">
        <v>14</v>
      </c>
      <c r="S155" s="13">
        <f>financials[[#This Row],[CUSTO UNITARIO]]*financials[[#This Row],[Units Sold]]</f>
        <v>49200</v>
      </c>
    </row>
    <row r="156" spans="1:19" x14ac:dyDescent="0.25">
      <c r="A156" t="s">
        <v>10</v>
      </c>
      <c r="B156" t="s">
        <v>19</v>
      </c>
      <c r="C156" s="5" t="s">
        <v>39</v>
      </c>
      <c r="D156" s="5" t="s">
        <v>43</v>
      </c>
      <c r="E156">
        <v>410</v>
      </c>
      <c r="F156" s="1">
        <v>260</v>
      </c>
      <c r="G156" s="1">
        <v>12</v>
      </c>
      <c r="H156" s="1">
        <v>4920</v>
      </c>
      <c r="I156" s="1">
        <v>639.6</v>
      </c>
      <c r="J156" s="1">
        <v>4280.3999999999996</v>
      </c>
      <c r="K156" s="1">
        <v>1230</v>
      </c>
      <c r="L156" s="1">
        <v>3050.3999999999996</v>
      </c>
      <c r="M156" s="6">
        <v>41913</v>
      </c>
      <c r="N156" s="8">
        <v>10</v>
      </c>
      <c r="O156" s="5" t="s">
        <v>29</v>
      </c>
      <c r="P156" s="7" t="s">
        <v>14</v>
      </c>
      <c r="S156" s="13">
        <f>financials[[#This Row],[CUSTO UNITARIO]]*financials[[#This Row],[Units Sold]]</f>
        <v>106600</v>
      </c>
    </row>
    <row r="157" spans="1:19" x14ac:dyDescent="0.25">
      <c r="A157" t="s">
        <v>10</v>
      </c>
      <c r="B157" t="s">
        <v>18</v>
      </c>
      <c r="C157" s="5" t="s">
        <v>34</v>
      </c>
      <c r="D157" s="5" t="s">
        <v>42</v>
      </c>
      <c r="E157">
        <v>1116</v>
      </c>
      <c r="F157" s="1">
        <v>3</v>
      </c>
      <c r="G157" s="1">
        <v>12</v>
      </c>
      <c r="H157" s="1">
        <v>13392</v>
      </c>
      <c r="I157" s="1">
        <v>669.6</v>
      </c>
      <c r="J157" s="1">
        <v>12722.4</v>
      </c>
      <c r="K157" s="1">
        <v>3348</v>
      </c>
      <c r="L157" s="1">
        <v>9374.4</v>
      </c>
      <c r="M157" s="6">
        <v>41671</v>
      </c>
      <c r="N157" s="8">
        <v>2</v>
      </c>
      <c r="O157" s="5" t="s">
        <v>21</v>
      </c>
      <c r="P157" s="7" t="s">
        <v>14</v>
      </c>
      <c r="S157" s="13">
        <f>financials[[#This Row],[CUSTO UNITARIO]]*financials[[#This Row],[Units Sold]]</f>
        <v>3348</v>
      </c>
    </row>
    <row r="158" spans="1:19" x14ac:dyDescent="0.25">
      <c r="A158" t="s">
        <v>10</v>
      </c>
      <c r="B158" t="s">
        <v>19</v>
      </c>
      <c r="C158" s="5" t="s">
        <v>39</v>
      </c>
      <c r="D158" s="5" t="s">
        <v>42</v>
      </c>
      <c r="E158">
        <v>1123</v>
      </c>
      <c r="F158" s="1">
        <v>260</v>
      </c>
      <c r="G158" s="1">
        <v>12</v>
      </c>
      <c r="H158" s="1">
        <v>13476</v>
      </c>
      <c r="I158" s="1">
        <v>673.8</v>
      </c>
      <c r="J158" s="1">
        <v>12802.2</v>
      </c>
      <c r="K158" s="1">
        <v>3369</v>
      </c>
      <c r="L158" s="1">
        <v>9433.2000000000007</v>
      </c>
      <c r="M158" s="6">
        <v>41852</v>
      </c>
      <c r="N158" s="8">
        <v>8</v>
      </c>
      <c r="O158" s="5" t="s">
        <v>27</v>
      </c>
      <c r="P158" s="7" t="s">
        <v>14</v>
      </c>
      <c r="S158" s="13">
        <f>financials[[#This Row],[CUSTO UNITARIO]]*financials[[#This Row],[Units Sold]]</f>
        <v>291980</v>
      </c>
    </row>
    <row r="159" spans="1:19" x14ac:dyDescent="0.25">
      <c r="A159" t="s">
        <v>7</v>
      </c>
      <c r="B159" t="s">
        <v>19</v>
      </c>
      <c r="C159" s="5" t="s">
        <v>36</v>
      </c>
      <c r="D159" s="5" t="s">
        <v>43</v>
      </c>
      <c r="E159">
        <v>380</v>
      </c>
      <c r="F159" s="1">
        <v>10</v>
      </c>
      <c r="G159" s="1">
        <v>15</v>
      </c>
      <c r="H159" s="1">
        <v>5700</v>
      </c>
      <c r="I159" s="1">
        <v>684</v>
      </c>
      <c r="J159" s="1">
        <v>5016</v>
      </c>
      <c r="K159" s="1">
        <v>3800</v>
      </c>
      <c r="L159" s="1">
        <v>1216</v>
      </c>
      <c r="M159" s="6">
        <v>41609</v>
      </c>
      <c r="N159" s="8">
        <v>12</v>
      </c>
      <c r="O159" s="5" t="s">
        <v>31</v>
      </c>
      <c r="P159" s="7" t="s">
        <v>13</v>
      </c>
      <c r="S159" s="13">
        <f>financials[[#This Row],[CUSTO UNITARIO]]*financials[[#This Row],[Units Sold]]</f>
        <v>3800</v>
      </c>
    </row>
    <row r="160" spans="1:19" x14ac:dyDescent="0.25">
      <c r="A160" t="s">
        <v>10</v>
      </c>
      <c r="B160" t="s">
        <v>17</v>
      </c>
      <c r="C160" s="5" t="s">
        <v>35</v>
      </c>
      <c r="D160" s="5" t="s">
        <v>41</v>
      </c>
      <c r="E160">
        <v>1901</v>
      </c>
      <c r="F160" s="1">
        <v>5</v>
      </c>
      <c r="G160" s="1">
        <v>12</v>
      </c>
      <c r="H160" s="1">
        <v>22812</v>
      </c>
      <c r="I160" s="1">
        <v>684.36</v>
      </c>
      <c r="J160" s="1">
        <v>22127.64</v>
      </c>
      <c r="K160" s="1">
        <v>5703</v>
      </c>
      <c r="L160" s="1">
        <v>16424.64</v>
      </c>
      <c r="M160" s="6">
        <v>41791</v>
      </c>
      <c r="N160" s="8">
        <v>6</v>
      </c>
      <c r="O160" s="5" t="s">
        <v>25</v>
      </c>
      <c r="P160" s="7" t="s">
        <v>14</v>
      </c>
      <c r="S160" s="13">
        <f>financials[[#This Row],[CUSTO UNITARIO]]*financials[[#This Row],[Units Sold]]</f>
        <v>9505</v>
      </c>
    </row>
    <row r="161" spans="1:19" x14ac:dyDescent="0.25">
      <c r="A161" t="s">
        <v>10</v>
      </c>
      <c r="B161" t="s">
        <v>17</v>
      </c>
      <c r="C161" s="5" t="s">
        <v>36</v>
      </c>
      <c r="D161" s="5" t="s">
        <v>41</v>
      </c>
      <c r="E161">
        <v>1901</v>
      </c>
      <c r="F161" s="1">
        <v>10</v>
      </c>
      <c r="G161" s="1">
        <v>12</v>
      </c>
      <c r="H161" s="1">
        <v>22812</v>
      </c>
      <c r="I161" s="1">
        <v>684.36</v>
      </c>
      <c r="J161" s="1">
        <v>22127.64</v>
      </c>
      <c r="K161" s="1">
        <v>5703</v>
      </c>
      <c r="L161" s="1">
        <v>16424.64</v>
      </c>
      <c r="M161" s="6">
        <v>41791</v>
      </c>
      <c r="N161" s="8">
        <v>6</v>
      </c>
      <c r="O161" s="5" t="s">
        <v>25</v>
      </c>
      <c r="P161" s="7" t="s">
        <v>14</v>
      </c>
      <c r="S161" s="13">
        <f>financials[[#This Row],[CUSTO UNITARIO]]*financials[[#This Row],[Units Sold]]</f>
        <v>19010</v>
      </c>
    </row>
    <row r="162" spans="1:19" x14ac:dyDescent="0.25">
      <c r="A162" t="s">
        <v>10</v>
      </c>
      <c r="B162" t="s">
        <v>19</v>
      </c>
      <c r="C162" s="5" t="s">
        <v>38</v>
      </c>
      <c r="D162" s="5" t="s">
        <v>41</v>
      </c>
      <c r="E162">
        <v>1916</v>
      </c>
      <c r="F162" s="1">
        <v>250</v>
      </c>
      <c r="G162" s="1">
        <v>12</v>
      </c>
      <c r="H162" s="1">
        <v>22992</v>
      </c>
      <c r="I162" s="1">
        <v>689.76</v>
      </c>
      <c r="J162" s="1">
        <v>22302.240000000002</v>
      </c>
      <c r="K162" s="1">
        <v>5748</v>
      </c>
      <c r="L162" s="1">
        <v>16554.240000000002</v>
      </c>
      <c r="M162" s="6">
        <v>41730</v>
      </c>
      <c r="N162" s="8">
        <v>4</v>
      </c>
      <c r="O162" s="5" t="s">
        <v>23</v>
      </c>
      <c r="P162" s="7" t="s">
        <v>14</v>
      </c>
      <c r="S162" s="13">
        <f>financials[[#This Row],[CUSTO UNITARIO]]*financials[[#This Row],[Units Sold]]</f>
        <v>479000</v>
      </c>
    </row>
    <row r="163" spans="1:19" x14ac:dyDescent="0.25">
      <c r="A163" t="s">
        <v>9</v>
      </c>
      <c r="B163" t="s">
        <v>16</v>
      </c>
      <c r="C163" s="5" t="s">
        <v>38</v>
      </c>
      <c r="D163" s="5" t="s">
        <v>42</v>
      </c>
      <c r="E163">
        <v>436.5</v>
      </c>
      <c r="F163" s="1">
        <v>250</v>
      </c>
      <c r="G163" s="1">
        <v>20</v>
      </c>
      <c r="H163" s="1">
        <v>8730</v>
      </c>
      <c r="I163" s="1">
        <v>698.40000000000009</v>
      </c>
      <c r="J163" s="1">
        <v>8031.5999999999995</v>
      </c>
      <c r="K163" s="1">
        <v>4365</v>
      </c>
      <c r="L163" s="1">
        <v>3666.5999999999995</v>
      </c>
      <c r="M163" s="6">
        <v>41821</v>
      </c>
      <c r="N163" s="8">
        <v>7</v>
      </c>
      <c r="O163" s="5" t="s">
        <v>26</v>
      </c>
      <c r="P163" s="7" t="s">
        <v>14</v>
      </c>
      <c r="S163" s="13">
        <f>financials[[#This Row],[CUSTO UNITARIO]]*financials[[#This Row],[Units Sold]]</f>
        <v>109125</v>
      </c>
    </row>
    <row r="164" spans="1:19" x14ac:dyDescent="0.25">
      <c r="A164" t="s">
        <v>10</v>
      </c>
      <c r="B164" t="s">
        <v>16</v>
      </c>
      <c r="C164" s="5" t="s">
        <v>34</v>
      </c>
      <c r="D164" s="5" t="s">
        <v>41</v>
      </c>
      <c r="E164">
        <v>1947</v>
      </c>
      <c r="F164" s="1">
        <v>3</v>
      </c>
      <c r="G164" s="1">
        <v>12</v>
      </c>
      <c r="H164" s="1">
        <v>23364</v>
      </c>
      <c r="I164" s="1">
        <v>700.92</v>
      </c>
      <c r="J164" s="1">
        <v>22663.08</v>
      </c>
      <c r="K164" s="1">
        <v>5841</v>
      </c>
      <c r="L164" s="1">
        <v>16822.080000000002</v>
      </c>
      <c r="M164" s="6">
        <v>41883</v>
      </c>
      <c r="N164" s="8">
        <v>9</v>
      </c>
      <c r="O164" s="5" t="s">
        <v>28</v>
      </c>
      <c r="P164" s="7" t="s">
        <v>14</v>
      </c>
      <c r="S164" s="13">
        <f>financials[[#This Row],[CUSTO UNITARIO]]*financials[[#This Row],[Units Sold]]</f>
        <v>5841</v>
      </c>
    </row>
    <row r="165" spans="1:19" x14ac:dyDescent="0.25">
      <c r="A165" t="s">
        <v>10</v>
      </c>
      <c r="B165" t="s">
        <v>16</v>
      </c>
      <c r="C165" s="5" t="s">
        <v>37</v>
      </c>
      <c r="D165" s="5" t="s">
        <v>41</v>
      </c>
      <c r="E165">
        <v>1465</v>
      </c>
      <c r="F165" s="1">
        <v>120</v>
      </c>
      <c r="G165" s="1">
        <v>12</v>
      </c>
      <c r="H165" s="1">
        <v>17580</v>
      </c>
      <c r="I165" s="1">
        <v>703.2</v>
      </c>
      <c r="J165" s="1">
        <v>16876.8</v>
      </c>
      <c r="K165" s="1">
        <v>4395</v>
      </c>
      <c r="L165" s="1">
        <v>12481.8</v>
      </c>
      <c r="M165" s="6">
        <v>41699</v>
      </c>
      <c r="N165" s="8">
        <v>3</v>
      </c>
      <c r="O165" s="5" t="s">
        <v>22</v>
      </c>
      <c r="P165" s="7" t="s">
        <v>14</v>
      </c>
      <c r="S165" s="13">
        <f>financials[[#This Row],[CUSTO UNITARIO]]*financials[[#This Row],[Units Sold]]</f>
        <v>175800</v>
      </c>
    </row>
    <row r="166" spans="1:19" x14ac:dyDescent="0.25">
      <c r="A166" t="s">
        <v>9</v>
      </c>
      <c r="B166" t="s">
        <v>18</v>
      </c>
      <c r="C166" s="5" t="s">
        <v>36</v>
      </c>
      <c r="D166" s="5" t="s">
        <v>42</v>
      </c>
      <c r="E166">
        <v>1259</v>
      </c>
      <c r="F166" s="1">
        <v>10</v>
      </c>
      <c r="G166" s="1">
        <v>7</v>
      </c>
      <c r="H166" s="1">
        <v>8813</v>
      </c>
      <c r="I166" s="1">
        <v>705.04</v>
      </c>
      <c r="J166" s="1">
        <v>8107.96</v>
      </c>
      <c r="K166" s="1">
        <v>6295</v>
      </c>
      <c r="L166" s="1">
        <v>1812.96</v>
      </c>
      <c r="M166" s="6">
        <v>41730</v>
      </c>
      <c r="N166" s="8">
        <v>4</v>
      </c>
      <c r="O166" s="5" t="s">
        <v>23</v>
      </c>
      <c r="P166" s="7" t="s">
        <v>14</v>
      </c>
      <c r="S166" s="13">
        <f>financials[[#This Row],[CUSTO UNITARIO]]*financials[[#This Row],[Units Sold]]</f>
        <v>12590</v>
      </c>
    </row>
    <row r="167" spans="1:19" x14ac:dyDescent="0.25">
      <c r="A167" t="s">
        <v>7</v>
      </c>
      <c r="B167" t="s">
        <v>15</v>
      </c>
      <c r="C167" s="5" t="s">
        <v>36</v>
      </c>
      <c r="D167" s="5" t="s">
        <v>41</v>
      </c>
      <c r="E167">
        <v>2363</v>
      </c>
      <c r="F167" s="1">
        <v>10</v>
      </c>
      <c r="G167" s="1">
        <v>15</v>
      </c>
      <c r="H167" s="1">
        <v>35445</v>
      </c>
      <c r="I167" s="1">
        <v>708.9</v>
      </c>
      <c r="J167" s="1">
        <v>34736.1</v>
      </c>
      <c r="K167" s="1">
        <v>23630</v>
      </c>
      <c r="L167" s="1">
        <v>11106.099999999999</v>
      </c>
      <c r="M167" s="6">
        <v>41671</v>
      </c>
      <c r="N167" s="8">
        <v>2</v>
      </c>
      <c r="O167" s="5" t="s">
        <v>21</v>
      </c>
      <c r="P167" s="7" t="s">
        <v>14</v>
      </c>
      <c r="S167" s="13">
        <f>financials[[#This Row],[CUSTO UNITARIO]]*financials[[#This Row],[Units Sold]]</f>
        <v>23630</v>
      </c>
    </row>
    <row r="168" spans="1:19" x14ac:dyDescent="0.25">
      <c r="A168" t="s">
        <v>9</v>
      </c>
      <c r="B168" t="s">
        <v>19</v>
      </c>
      <c r="C168" s="5" t="s">
        <v>36</v>
      </c>
      <c r="D168" s="5" t="s">
        <v>43</v>
      </c>
      <c r="E168">
        <v>260</v>
      </c>
      <c r="F168" s="1">
        <v>10</v>
      </c>
      <c r="G168" s="1">
        <v>20</v>
      </c>
      <c r="H168" s="1">
        <v>5200</v>
      </c>
      <c r="I168" s="1">
        <v>728</v>
      </c>
      <c r="J168" s="1">
        <v>4472</v>
      </c>
      <c r="K168" s="1">
        <v>2600</v>
      </c>
      <c r="L168" s="1">
        <v>1872</v>
      </c>
      <c r="M168" s="6">
        <v>41671</v>
      </c>
      <c r="N168" s="8">
        <v>2</v>
      </c>
      <c r="O168" s="5" t="s">
        <v>21</v>
      </c>
      <c r="P168" s="7" t="s">
        <v>14</v>
      </c>
      <c r="S168" s="13">
        <f>financials[[#This Row],[CUSTO UNITARIO]]*financials[[#This Row],[Units Sold]]</f>
        <v>2600</v>
      </c>
    </row>
    <row r="169" spans="1:19" x14ac:dyDescent="0.25">
      <c r="A169" t="s">
        <v>9</v>
      </c>
      <c r="B169" t="s">
        <v>17</v>
      </c>
      <c r="C169" s="5" t="s">
        <v>36</v>
      </c>
      <c r="D169" s="5" t="s">
        <v>42</v>
      </c>
      <c r="E169">
        <v>2136</v>
      </c>
      <c r="F169" s="1">
        <v>10</v>
      </c>
      <c r="G169" s="1">
        <v>7</v>
      </c>
      <c r="H169" s="1">
        <v>14952</v>
      </c>
      <c r="I169" s="1">
        <v>747.6</v>
      </c>
      <c r="J169" s="1">
        <v>14204.4</v>
      </c>
      <c r="K169" s="1">
        <v>10680</v>
      </c>
      <c r="L169" s="1">
        <v>3524.3999999999996</v>
      </c>
      <c r="M169" s="6">
        <v>41609</v>
      </c>
      <c r="N169" s="8">
        <v>12</v>
      </c>
      <c r="O169" s="5" t="s">
        <v>31</v>
      </c>
      <c r="P169" s="7" t="s">
        <v>13</v>
      </c>
      <c r="S169" s="13">
        <f>financials[[#This Row],[CUSTO UNITARIO]]*financials[[#This Row],[Units Sold]]</f>
        <v>21360</v>
      </c>
    </row>
    <row r="170" spans="1:19" x14ac:dyDescent="0.25">
      <c r="A170" t="s">
        <v>9</v>
      </c>
      <c r="B170" t="s">
        <v>15</v>
      </c>
      <c r="C170" s="5" t="s">
        <v>36</v>
      </c>
      <c r="D170" s="5" t="s">
        <v>43</v>
      </c>
      <c r="E170">
        <v>723</v>
      </c>
      <c r="F170" s="1">
        <v>10</v>
      </c>
      <c r="G170" s="1">
        <v>7</v>
      </c>
      <c r="H170" s="1">
        <v>5061</v>
      </c>
      <c r="I170" s="1">
        <v>759.15000000000009</v>
      </c>
      <c r="J170" s="1">
        <v>4301.8500000000004</v>
      </c>
      <c r="K170" s="1">
        <v>3615</v>
      </c>
      <c r="L170" s="1">
        <v>686.85000000000014</v>
      </c>
      <c r="M170" s="6">
        <v>41730</v>
      </c>
      <c r="N170" s="8">
        <v>4</v>
      </c>
      <c r="O170" s="5" t="s">
        <v>23</v>
      </c>
      <c r="P170" s="7" t="s">
        <v>14</v>
      </c>
      <c r="S170" s="13">
        <f>financials[[#This Row],[CUSTO UNITARIO]]*financials[[#This Row],[Units Sold]]</f>
        <v>7230</v>
      </c>
    </row>
    <row r="171" spans="1:19" x14ac:dyDescent="0.25">
      <c r="A171" t="s">
        <v>7</v>
      </c>
      <c r="B171" t="s">
        <v>18</v>
      </c>
      <c r="C171" s="5" t="s">
        <v>37</v>
      </c>
      <c r="D171" s="5" t="s">
        <v>43</v>
      </c>
      <c r="E171">
        <v>510</v>
      </c>
      <c r="F171" s="1">
        <v>120</v>
      </c>
      <c r="G171" s="1">
        <v>15</v>
      </c>
      <c r="H171" s="1">
        <v>7650</v>
      </c>
      <c r="I171" s="1">
        <v>765</v>
      </c>
      <c r="J171" s="1">
        <v>6885</v>
      </c>
      <c r="K171" s="1">
        <v>5100</v>
      </c>
      <c r="L171" s="1">
        <v>1785</v>
      </c>
      <c r="M171" s="6">
        <v>41730</v>
      </c>
      <c r="N171" s="8">
        <v>4</v>
      </c>
      <c r="O171" s="5" t="s">
        <v>23</v>
      </c>
      <c r="P171" s="7" t="s">
        <v>14</v>
      </c>
      <c r="S171" s="13">
        <f>financials[[#This Row],[CUSTO UNITARIO]]*financials[[#This Row],[Units Sold]]</f>
        <v>61200</v>
      </c>
    </row>
    <row r="172" spans="1:19" x14ac:dyDescent="0.25">
      <c r="A172" t="s">
        <v>9</v>
      </c>
      <c r="B172" t="s">
        <v>17</v>
      </c>
      <c r="C172" s="5" t="s">
        <v>37</v>
      </c>
      <c r="D172" s="5" t="s">
        <v>41</v>
      </c>
      <c r="E172">
        <v>3864</v>
      </c>
      <c r="F172" s="1">
        <v>120</v>
      </c>
      <c r="G172" s="1">
        <v>20</v>
      </c>
      <c r="H172" s="1">
        <v>77280</v>
      </c>
      <c r="I172" s="1">
        <v>772.80000000000007</v>
      </c>
      <c r="J172" s="1">
        <v>76507.200000000012</v>
      </c>
      <c r="K172" s="1">
        <v>38640</v>
      </c>
      <c r="L172" s="1">
        <v>37867.200000000004</v>
      </c>
      <c r="M172" s="6">
        <v>41730</v>
      </c>
      <c r="N172" s="8">
        <v>4</v>
      </c>
      <c r="O172" s="5" t="s">
        <v>23</v>
      </c>
      <c r="P172" s="7" t="s">
        <v>14</v>
      </c>
      <c r="S172" s="13">
        <f>financials[[#This Row],[CUSTO UNITARIO]]*financials[[#This Row],[Units Sold]]</f>
        <v>463680</v>
      </c>
    </row>
    <row r="173" spans="1:19" x14ac:dyDescent="0.25">
      <c r="A173" t="s">
        <v>9</v>
      </c>
      <c r="B173" t="s">
        <v>15</v>
      </c>
      <c r="C173" s="5" t="s">
        <v>37</v>
      </c>
      <c r="D173" s="5" t="s">
        <v>42</v>
      </c>
      <c r="E173">
        <v>1582</v>
      </c>
      <c r="F173" s="1">
        <v>120</v>
      </c>
      <c r="G173" s="1">
        <v>7</v>
      </c>
      <c r="H173" s="1">
        <v>11074</v>
      </c>
      <c r="I173" s="1">
        <v>775.18</v>
      </c>
      <c r="J173" s="1">
        <v>10298.82</v>
      </c>
      <c r="K173" s="1">
        <v>7910</v>
      </c>
      <c r="L173" s="1">
        <v>2388.8199999999997</v>
      </c>
      <c r="M173" s="6">
        <v>41974</v>
      </c>
      <c r="N173" s="8">
        <v>12</v>
      </c>
      <c r="O173" s="5" t="s">
        <v>31</v>
      </c>
      <c r="P173" s="7" t="s">
        <v>14</v>
      </c>
      <c r="S173" s="13">
        <f>financials[[#This Row],[CUSTO UNITARIO]]*financials[[#This Row],[Units Sold]]</f>
        <v>189840</v>
      </c>
    </row>
    <row r="174" spans="1:19" x14ac:dyDescent="0.25">
      <c r="A174" t="s">
        <v>9</v>
      </c>
      <c r="B174" t="s">
        <v>15</v>
      </c>
      <c r="C174" s="5" t="s">
        <v>38</v>
      </c>
      <c r="D174" s="5" t="s">
        <v>42</v>
      </c>
      <c r="E174">
        <v>1582</v>
      </c>
      <c r="F174" s="1">
        <v>250</v>
      </c>
      <c r="G174" s="1">
        <v>7</v>
      </c>
      <c r="H174" s="1">
        <v>11074</v>
      </c>
      <c r="I174" s="1">
        <v>775.18</v>
      </c>
      <c r="J174" s="1">
        <v>10298.82</v>
      </c>
      <c r="K174" s="1">
        <v>7910</v>
      </c>
      <c r="L174" s="1">
        <v>2388.8199999999997</v>
      </c>
      <c r="M174" s="6">
        <v>41974</v>
      </c>
      <c r="N174" s="8">
        <v>12</v>
      </c>
      <c r="O174" s="5" t="s">
        <v>31</v>
      </c>
      <c r="P174" s="7" t="s">
        <v>14</v>
      </c>
      <c r="S174" s="13">
        <f>financials[[#This Row],[CUSTO UNITARIO]]*financials[[#This Row],[Units Sold]]</f>
        <v>395500</v>
      </c>
    </row>
    <row r="175" spans="1:19" x14ac:dyDescent="0.25">
      <c r="A175" t="s">
        <v>9</v>
      </c>
      <c r="B175" t="s">
        <v>15</v>
      </c>
      <c r="C175" s="5" t="s">
        <v>34</v>
      </c>
      <c r="D175" s="5" t="s">
        <v>41</v>
      </c>
      <c r="E175">
        <v>2851</v>
      </c>
      <c r="F175" s="1">
        <v>3</v>
      </c>
      <c r="G175" s="1">
        <v>7</v>
      </c>
      <c r="H175" s="1">
        <v>19957</v>
      </c>
      <c r="I175" s="1">
        <v>798.28</v>
      </c>
      <c r="J175" s="1">
        <v>19158.72</v>
      </c>
      <c r="K175" s="1">
        <v>14255</v>
      </c>
      <c r="L175" s="1">
        <v>4903.7200000000012</v>
      </c>
      <c r="M175" s="6">
        <v>41548</v>
      </c>
      <c r="N175" s="8">
        <v>10</v>
      </c>
      <c r="O175" s="5" t="s">
        <v>29</v>
      </c>
      <c r="P175" s="7" t="s">
        <v>13</v>
      </c>
      <c r="S175" s="13">
        <f>financials[[#This Row],[CUSTO UNITARIO]]*financials[[#This Row],[Units Sold]]</f>
        <v>8553</v>
      </c>
    </row>
    <row r="176" spans="1:19" x14ac:dyDescent="0.25">
      <c r="A176" t="s">
        <v>9</v>
      </c>
      <c r="B176" t="s">
        <v>15</v>
      </c>
      <c r="C176" s="5" t="s">
        <v>35</v>
      </c>
      <c r="D176" s="5" t="s">
        <v>41</v>
      </c>
      <c r="E176">
        <v>2851</v>
      </c>
      <c r="F176" s="1">
        <v>5</v>
      </c>
      <c r="G176" s="1">
        <v>7</v>
      </c>
      <c r="H176" s="1">
        <v>19957</v>
      </c>
      <c r="I176" s="1">
        <v>798.28</v>
      </c>
      <c r="J176" s="1">
        <v>19158.72</v>
      </c>
      <c r="K176" s="1">
        <v>14255</v>
      </c>
      <c r="L176" s="1">
        <v>4903.7200000000012</v>
      </c>
      <c r="M176" s="6">
        <v>41548</v>
      </c>
      <c r="N176" s="8">
        <v>10</v>
      </c>
      <c r="O176" s="5" t="s">
        <v>29</v>
      </c>
      <c r="P176" s="7" t="s">
        <v>13</v>
      </c>
      <c r="S176" s="13">
        <f>financials[[#This Row],[CUSTO UNITARIO]]*financials[[#This Row],[Units Sold]]</f>
        <v>14255</v>
      </c>
    </row>
    <row r="177" spans="1:19" x14ac:dyDescent="0.25">
      <c r="A177" t="s">
        <v>9</v>
      </c>
      <c r="B177" t="s">
        <v>16</v>
      </c>
      <c r="C177" s="5" t="s">
        <v>36</v>
      </c>
      <c r="D177" s="5" t="s">
        <v>43</v>
      </c>
      <c r="E177">
        <v>267</v>
      </c>
      <c r="F177" s="1">
        <v>10</v>
      </c>
      <c r="G177" s="1">
        <v>20</v>
      </c>
      <c r="H177" s="1">
        <v>5340</v>
      </c>
      <c r="I177" s="1">
        <v>801</v>
      </c>
      <c r="J177" s="1">
        <v>4539</v>
      </c>
      <c r="K177" s="1">
        <v>2670</v>
      </c>
      <c r="L177" s="1">
        <v>1869</v>
      </c>
      <c r="M177" s="6">
        <v>41548</v>
      </c>
      <c r="N177" s="8">
        <v>10</v>
      </c>
      <c r="O177" s="5" t="s">
        <v>29</v>
      </c>
      <c r="P177" s="7" t="s">
        <v>13</v>
      </c>
      <c r="S177" s="13">
        <f>financials[[#This Row],[CUSTO UNITARIO]]*financials[[#This Row],[Units Sold]]</f>
        <v>2670</v>
      </c>
    </row>
    <row r="178" spans="1:19" x14ac:dyDescent="0.25">
      <c r="A178" t="s">
        <v>9</v>
      </c>
      <c r="B178" t="s">
        <v>16</v>
      </c>
      <c r="C178" s="5" t="s">
        <v>38</v>
      </c>
      <c r="D178" s="5" t="s">
        <v>43</v>
      </c>
      <c r="E178">
        <v>267</v>
      </c>
      <c r="F178" s="1">
        <v>250</v>
      </c>
      <c r="G178" s="1">
        <v>20</v>
      </c>
      <c r="H178" s="1">
        <v>5340</v>
      </c>
      <c r="I178" s="1">
        <v>801</v>
      </c>
      <c r="J178" s="1">
        <v>4539</v>
      </c>
      <c r="K178" s="1">
        <v>2670</v>
      </c>
      <c r="L178" s="1">
        <v>1869</v>
      </c>
      <c r="M178" s="6">
        <v>41548</v>
      </c>
      <c r="N178" s="8">
        <v>10</v>
      </c>
      <c r="O178" s="5" t="s">
        <v>29</v>
      </c>
      <c r="P178" s="7" t="s">
        <v>13</v>
      </c>
      <c r="S178" s="13">
        <f>financials[[#This Row],[CUSTO UNITARIO]]*financials[[#This Row],[Units Sold]]</f>
        <v>66750</v>
      </c>
    </row>
    <row r="179" spans="1:19" x14ac:dyDescent="0.25">
      <c r="A179" t="s">
        <v>9</v>
      </c>
      <c r="B179" t="s">
        <v>16</v>
      </c>
      <c r="C179" s="5" t="s">
        <v>36</v>
      </c>
      <c r="D179" s="5" t="s">
        <v>42</v>
      </c>
      <c r="E179">
        <v>2327</v>
      </c>
      <c r="F179" s="1">
        <v>10</v>
      </c>
      <c r="G179" s="1">
        <v>7</v>
      </c>
      <c r="H179" s="1">
        <v>16289</v>
      </c>
      <c r="I179" s="1">
        <v>814.45</v>
      </c>
      <c r="J179" s="1">
        <v>15474.55</v>
      </c>
      <c r="K179" s="1">
        <v>11635</v>
      </c>
      <c r="L179" s="1">
        <v>3839.5499999999993</v>
      </c>
      <c r="M179" s="6">
        <v>41760</v>
      </c>
      <c r="N179" s="8">
        <v>5</v>
      </c>
      <c r="O179" s="5" t="s">
        <v>24</v>
      </c>
      <c r="P179" s="7" t="s">
        <v>14</v>
      </c>
      <c r="S179" s="13">
        <f>financials[[#This Row],[CUSTO UNITARIO]]*financials[[#This Row],[Units Sold]]</f>
        <v>23270</v>
      </c>
    </row>
    <row r="180" spans="1:19" x14ac:dyDescent="0.25">
      <c r="A180" t="s">
        <v>9</v>
      </c>
      <c r="B180" t="s">
        <v>15</v>
      </c>
      <c r="C180" s="5" t="s">
        <v>36</v>
      </c>
      <c r="D180" s="5" t="s">
        <v>42</v>
      </c>
      <c r="E180">
        <v>2349</v>
      </c>
      <c r="F180" s="1">
        <v>10</v>
      </c>
      <c r="G180" s="1">
        <v>7</v>
      </c>
      <c r="H180" s="1">
        <v>16443</v>
      </c>
      <c r="I180" s="1">
        <v>822.15</v>
      </c>
      <c r="J180" s="1">
        <v>15620.85</v>
      </c>
      <c r="K180" s="1">
        <v>11745</v>
      </c>
      <c r="L180" s="1">
        <v>3875.8500000000004</v>
      </c>
      <c r="M180" s="6">
        <v>41518</v>
      </c>
      <c r="N180" s="8">
        <v>9</v>
      </c>
      <c r="O180" s="5" t="s">
        <v>28</v>
      </c>
      <c r="P180" s="7" t="s">
        <v>13</v>
      </c>
      <c r="S180" s="13">
        <f>financials[[#This Row],[CUSTO UNITARIO]]*financials[[#This Row],[Units Sold]]</f>
        <v>23490</v>
      </c>
    </row>
    <row r="181" spans="1:19" x14ac:dyDescent="0.25">
      <c r="A181" t="s">
        <v>9</v>
      </c>
      <c r="B181" t="s">
        <v>18</v>
      </c>
      <c r="C181" s="5" t="s">
        <v>37</v>
      </c>
      <c r="D181" s="5" t="s">
        <v>42</v>
      </c>
      <c r="E181">
        <v>588</v>
      </c>
      <c r="F181" s="1">
        <v>120</v>
      </c>
      <c r="G181" s="1">
        <v>20</v>
      </c>
      <c r="H181" s="1">
        <v>11760</v>
      </c>
      <c r="I181" s="1">
        <v>823.2</v>
      </c>
      <c r="J181" s="1">
        <v>10936.8</v>
      </c>
      <c r="K181" s="1">
        <v>5880</v>
      </c>
      <c r="L181" s="1">
        <v>5056.7999999999993</v>
      </c>
      <c r="M181" s="6">
        <v>41609</v>
      </c>
      <c r="N181" s="8">
        <v>12</v>
      </c>
      <c r="O181" s="5" t="s">
        <v>31</v>
      </c>
      <c r="P181" s="7" t="s">
        <v>13</v>
      </c>
      <c r="S181" s="13">
        <f>financials[[#This Row],[CUSTO UNITARIO]]*financials[[#This Row],[Units Sold]]</f>
        <v>70560</v>
      </c>
    </row>
    <row r="182" spans="1:19" x14ac:dyDescent="0.25">
      <c r="A182" t="s">
        <v>8</v>
      </c>
      <c r="B182" t="s">
        <v>16</v>
      </c>
      <c r="C182" s="5" t="s">
        <v>35</v>
      </c>
      <c r="D182" s="5" t="s">
        <v>41</v>
      </c>
      <c r="E182">
        <v>663</v>
      </c>
      <c r="F182" s="1">
        <v>5</v>
      </c>
      <c r="G182" s="1">
        <v>125</v>
      </c>
      <c r="H182" s="1">
        <v>82875</v>
      </c>
      <c r="I182" s="1">
        <v>828.75</v>
      </c>
      <c r="J182" s="1">
        <v>82046.25</v>
      </c>
      <c r="K182" s="1">
        <v>79560</v>
      </c>
      <c r="L182" s="1">
        <v>2486.25</v>
      </c>
      <c r="M182" s="6">
        <v>41548</v>
      </c>
      <c r="N182" s="8">
        <v>10</v>
      </c>
      <c r="O182" s="5" t="s">
        <v>29</v>
      </c>
      <c r="P182" s="7" t="s">
        <v>13</v>
      </c>
      <c r="S182" s="13">
        <f>financials[[#This Row],[CUSTO UNITARIO]]*financials[[#This Row],[Units Sold]]</f>
        <v>3315</v>
      </c>
    </row>
    <row r="183" spans="1:19" x14ac:dyDescent="0.25">
      <c r="A183" t="s">
        <v>8</v>
      </c>
      <c r="B183" t="s">
        <v>16</v>
      </c>
      <c r="C183" s="5" t="s">
        <v>37</v>
      </c>
      <c r="D183" s="5" t="s">
        <v>41</v>
      </c>
      <c r="E183">
        <v>663</v>
      </c>
      <c r="F183" s="1">
        <v>120</v>
      </c>
      <c r="G183" s="1">
        <v>125</v>
      </c>
      <c r="H183" s="1">
        <v>82875</v>
      </c>
      <c r="I183" s="1">
        <v>828.75</v>
      </c>
      <c r="J183" s="1">
        <v>82046.25</v>
      </c>
      <c r="K183" s="1">
        <v>79560</v>
      </c>
      <c r="L183" s="1">
        <v>2486.25</v>
      </c>
      <c r="M183" s="6">
        <v>41548</v>
      </c>
      <c r="N183" s="8">
        <v>10</v>
      </c>
      <c r="O183" s="5" t="s">
        <v>29</v>
      </c>
      <c r="P183" s="7" t="s">
        <v>13</v>
      </c>
      <c r="S183" s="13">
        <f>financials[[#This Row],[CUSTO UNITARIO]]*financials[[#This Row],[Units Sold]]</f>
        <v>79560</v>
      </c>
    </row>
    <row r="184" spans="1:19" x14ac:dyDescent="0.25">
      <c r="A184" t="s">
        <v>9</v>
      </c>
      <c r="B184" t="s">
        <v>16</v>
      </c>
      <c r="C184" s="5" t="s">
        <v>36</v>
      </c>
      <c r="D184" s="5" t="s">
        <v>41</v>
      </c>
      <c r="E184">
        <v>1056</v>
      </c>
      <c r="F184" s="1">
        <v>10</v>
      </c>
      <c r="G184" s="1">
        <v>20</v>
      </c>
      <c r="H184" s="1">
        <v>21120</v>
      </c>
      <c r="I184" s="1">
        <v>844.8</v>
      </c>
      <c r="J184" s="1">
        <v>20275.2</v>
      </c>
      <c r="K184" s="1">
        <v>10560</v>
      </c>
      <c r="L184" s="1">
        <v>9715.2000000000007</v>
      </c>
      <c r="M184" s="6">
        <v>41883</v>
      </c>
      <c r="N184" s="8">
        <v>9</v>
      </c>
      <c r="O184" s="5" t="s">
        <v>28</v>
      </c>
      <c r="P184" s="7" t="s">
        <v>14</v>
      </c>
      <c r="S184" s="13">
        <f>financials[[#This Row],[CUSTO UNITARIO]]*financials[[#This Row],[Units Sold]]</f>
        <v>10560</v>
      </c>
    </row>
    <row r="185" spans="1:19" x14ac:dyDescent="0.25">
      <c r="A185" t="s">
        <v>9</v>
      </c>
      <c r="B185" t="s">
        <v>19</v>
      </c>
      <c r="C185" s="5" t="s">
        <v>37</v>
      </c>
      <c r="D185" s="5" t="s">
        <v>42</v>
      </c>
      <c r="E185">
        <v>609</v>
      </c>
      <c r="F185" s="1">
        <v>120</v>
      </c>
      <c r="G185" s="1">
        <v>20</v>
      </c>
      <c r="H185" s="1">
        <v>12180</v>
      </c>
      <c r="I185" s="1">
        <v>852.6</v>
      </c>
      <c r="J185" s="1">
        <v>11327.4</v>
      </c>
      <c r="K185" s="1">
        <v>6090</v>
      </c>
      <c r="L185" s="1">
        <v>5237.3999999999996</v>
      </c>
      <c r="M185" s="6">
        <v>41852</v>
      </c>
      <c r="N185" s="8">
        <v>8</v>
      </c>
      <c r="O185" s="5" t="s">
        <v>27</v>
      </c>
      <c r="P185" s="7" t="s">
        <v>14</v>
      </c>
      <c r="S185" s="13">
        <f>financials[[#This Row],[CUSTO UNITARIO]]*financials[[#This Row],[Units Sold]]</f>
        <v>73080</v>
      </c>
    </row>
    <row r="186" spans="1:19" x14ac:dyDescent="0.25">
      <c r="A186" t="s">
        <v>7</v>
      </c>
      <c r="B186" t="s">
        <v>18</v>
      </c>
      <c r="C186" s="5" t="s">
        <v>35</v>
      </c>
      <c r="D186" s="5" t="s">
        <v>42</v>
      </c>
      <c r="E186">
        <v>711</v>
      </c>
      <c r="F186" s="1">
        <v>5</v>
      </c>
      <c r="G186" s="1">
        <v>15</v>
      </c>
      <c r="H186" s="1">
        <v>10665</v>
      </c>
      <c r="I186" s="1">
        <v>853.2</v>
      </c>
      <c r="J186" s="1">
        <v>9811.7999999999993</v>
      </c>
      <c r="K186" s="1">
        <v>7110</v>
      </c>
      <c r="L186" s="1">
        <v>2701.7999999999993</v>
      </c>
      <c r="M186" s="6">
        <v>41974</v>
      </c>
      <c r="N186" s="8">
        <v>12</v>
      </c>
      <c r="O186" s="5" t="s">
        <v>31</v>
      </c>
      <c r="P186" s="7" t="s">
        <v>14</v>
      </c>
      <c r="S186" s="13">
        <f>financials[[#This Row],[CUSTO UNITARIO]]*financials[[#This Row],[Units Sold]]</f>
        <v>3555</v>
      </c>
    </row>
    <row r="187" spans="1:19" x14ac:dyDescent="0.25">
      <c r="A187" t="s">
        <v>7</v>
      </c>
      <c r="B187" t="s">
        <v>18</v>
      </c>
      <c r="C187" s="5" t="s">
        <v>39</v>
      </c>
      <c r="D187" s="5" t="s">
        <v>42</v>
      </c>
      <c r="E187">
        <v>711</v>
      </c>
      <c r="F187" s="1">
        <v>260</v>
      </c>
      <c r="G187" s="1">
        <v>15</v>
      </c>
      <c r="H187" s="1">
        <v>10665</v>
      </c>
      <c r="I187" s="1">
        <v>853.2</v>
      </c>
      <c r="J187" s="1">
        <v>9811.7999999999993</v>
      </c>
      <c r="K187" s="1">
        <v>7110</v>
      </c>
      <c r="L187" s="1">
        <v>2701.7999999999993</v>
      </c>
      <c r="M187" s="6">
        <v>41974</v>
      </c>
      <c r="N187" s="8">
        <v>12</v>
      </c>
      <c r="O187" s="5" t="s">
        <v>31</v>
      </c>
      <c r="P187" s="7" t="s">
        <v>14</v>
      </c>
      <c r="S187" s="13">
        <f>financials[[#This Row],[CUSTO UNITARIO]]*financials[[#This Row],[Units Sold]]</f>
        <v>184860</v>
      </c>
    </row>
    <row r="188" spans="1:19" x14ac:dyDescent="0.25">
      <c r="A188" t="s">
        <v>9</v>
      </c>
      <c r="B188" t="s">
        <v>17</v>
      </c>
      <c r="C188" s="5" t="s">
        <v>34</v>
      </c>
      <c r="D188" s="5" t="s">
        <v>42</v>
      </c>
      <c r="E188">
        <v>2487</v>
      </c>
      <c r="F188" s="1">
        <v>3</v>
      </c>
      <c r="G188" s="1">
        <v>7</v>
      </c>
      <c r="H188" s="1">
        <v>17409</v>
      </c>
      <c r="I188" s="1">
        <v>870.45</v>
      </c>
      <c r="J188" s="1">
        <v>16538.55</v>
      </c>
      <c r="K188" s="1">
        <v>12435</v>
      </c>
      <c r="L188" s="1">
        <v>4103.5499999999993</v>
      </c>
      <c r="M188" s="6">
        <v>41974</v>
      </c>
      <c r="N188" s="8">
        <v>12</v>
      </c>
      <c r="O188" s="5" t="s">
        <v>31</v>
      </c>
      <c r="P188" s="7" t="s">
        <v>14</v>
      </c>
      <c r="S188" s="13">
        <f>financials[[#This Row],[CUSTO UNITARIO]]*financials[[#This Row],[Units Sold]]</f>
        <v>7461</v>
      </c>
    </row>
    <row r="189" spans="1:19" x14ac:dyDescent="0.25">
      <c r="A189" t="s">
        <v>9</v>
      </c>
      <c r="B189" t="s">
        <v>17</v>
      </c>
      <c r="C189" s="5" t="s">
        <v>38</v>
      </c>
      <c r="D189" s="5" t="s">
        <v>42</v>
      </c>
      <c r="E189">
        <v>2487</v>
      </c>
      <c r="F189" s="1">
        <v>250</v>
      </c>
      <c r="G189" s="1">
        <v>7</v>
      </c>
      <c r="H189" s="1">
        <v>17409</v>
      </c>
      <c r="I189" s="1">
        <v>870.45</v>
      </c>
      <c r="J189" s="1">
        <v>16538.55</v>
      </c>
      <c r="K189" s="1">
        <v>12435</v>
      </c>
      <c r="L189" s="1">
        <v>4103.5499999999993</v>
      </c>
      <c r="M189" s="6">
        <v>41974</v>
      </c>
      <c r="N189" s="8">
        <v>12</v>
      </c>
      <c r="O189" s="5" t="s">
        <v>31</v>
      </c>
      <c r="P189" s="7" t="s">
        <v>14</v>
      </c>
      <c r="S189" s="13">
        <f>financials[[#This Row],[CUSTO UNITARIO]]*financials[[#This Row],[Units Sold]]</f>
        <v>621750</v>
      </c>
    </row>
    <row r="190" spans="1:19" x14ac:dyDescent="0.25">
      <c r="A190" t="s">
        <v>7</v>
      </c>
      <c r="B190" t="s">
        <v>18</v>
      </c>
      <c r="C190" s="5" t="s">
        <v>36</v>
      </c>
      <c r="D190" s="5" t="s">
        <v>41</v>
      </c>
      <c r="E190">
        <v>1945</v>
      </c>
      <c r="F190" s="1">
        <v>10</v>
      </c>
      <c r="G190" s="1">
        <v>15</v>
      </c>
      <c r="H190" s="1">
        <v>29175</v>
      </c>
      <c r="I190" s="1">
        <v>875.25</v>
      </c>
      <c r="J190" s="1">
        <v>28299.75</v>
      </c>
      <c r="K190" s="1">
        <v>19450</v>
      </c>
      <c r="L190" s="1">
        <v>8849.75</v>
      </c>
      <c r="M190" s="6">
        <v>41548</v>
      </c>
      <c r="N190" s="8">
        <v>10</v>
      </c>
      <c r="O190" s="5" t="s">
        <v>29</v>
      </c>
      <c r="P190" s="7" t="s">
        <v>13</v>
      </c>
      <c r="S190" s="13">
        <f>financials[[#This Row],[CUSTO UNITARIO]]*financials[[#This Row],[Units Sold]]</f>
        <v>19450</v>
      </c>
    </row>
    <row r="191" spans="1:19" x14ac:dyDescent="0.25">
      <c r="A191" t="s">
        <v>7</v>
      </c>
      <c r="B191" t="s">
        <v>18</v>
      </c>
      <c r="C191" s="5" t="s">
        <v>38</v>
      </c>
      <c r="D191" s="5" t="s">
        <v>41</v>
      </c>
      <c r="E191">
        <v>1945</v>
      </c>
      <c r="F191" s="1">
        <v>250</v>
      </c>
      <c r="G191" s="1">
        <v>15</v>
      </c>
      <c r="H191" s="1">
        <v>29175</v>
      </c>
      <c r="I191" s="1">
        <v>875.25</v>
      </c>
      <c r="J191" s="1">
        <v>28299.75</v>
      </c>
      <c r="K191" s="1">
        <v>19450</v>
      </c>
      <c r="L191" s="1">
        <v>8849.75</v>
      </c>
      <c r="M191" s="6">
        <v>41548</v>
      </c>
      <c r="N191" s="8">
        <v>10</v>
      </c>
      <c r="O191" s="5" t="s">
        <v>29</v>
      </c>
      <c r="P191" s="7" t="s">
        <v>13</v>
      </c>
      <c r="S191" s="13">
        <f>financials[[#This Row],[CUSTO UNITARIO]]*financials[[#This Row],[Units Sold]]</f>
        <v>486250</v>
      </c>
    </row>
    <row r="192" spans="1:19" x14ac:dyDescent="0.25">
      <c r="A192" t="s">
        <v>9</v>
      </c>
      <c r="B192" t="s">
        <v>17</v>
      </c>
      <c r="C192" s="5" t="s">
        <v>36</v>
      </c>
      <c r="D192" s="5" t="s">
        <v>43</v>
      </c>
      <c r="E192">
        <v>293</v>
      </c>
      <c r="F192" s="1">
        <v>10</v>
      </c>
      <c r="G192" s="1">
        <v>20</v>
      </c>
      <c r="H192" s="1">
        <v>5860</v>
      </c>
      <c r="I192" s="1">
        <v>879</v>
      </c>
      <c r="J192" s="1">
        <v>4981</v>
      </c>
      <c r="K192" s="1">
        <v>2930</v>
      </c>
      <c r="L192" s="1">
        <v>2051</v>
      </c>
      <c r="M192" s="6">
        <v>41974</v>
      </c>
      <c r="N192" s="8">
        <v>12</v>
      </c>
      <c r="O192" s="5" t="s">
        <v>31</v>
      </c>
      <c r="P192" s="7" t="s">
        <v>14</v>
      </c>
      <c r="S192" s="13">
        <f>financials[[#This Row],[CUSTO UNITARIO]]*financials[[#This Row],[Units Sold]]</f>
        <v>2930</v>
      </c>
    </row>
    <row r="193" spans="1:19" x14ac:dyDescent="0.25">
      <c r="A193" t="s">
        <v>9</v>
      </c>
      <c r="B193" t="s">
        <v>17</v>
      </c>
      <c r="C193" s="5" t="s">
        <v>38</v>
      </c>
      <c r="D193" s="5" t="s">
        <v>43</v>
      </c>
      <c r="E193">
        <v>293</v>
      </c>
      <c r="F193" s="1">
        <v>250</v>
      </c>
      <c r="G193" s="1">
        <v>20</v>
      </c>
      <c r="H193" s="1">
        <v>5860</v>
      </c>
      <c r="I193" s="1">
        <v>879</v>
      </c>
      <c r="J193" s="1">
        <v>4981</v>
      </c>
      <c r="K193" s="1">
        <v>2930</v>
      </c>
      <c r="L193" s="1">
        <v>2051</v>
      </c>
      <c r="M193" s="6">
        <v>41974</v>
      </c>
      <c r="N193" s="8">
        <v>12</v>
      </c>
      <c r="O193" s="5" t="s">
        <v>31</v>
      </c>
      <c r="P193" s="7" t="s">
        <v>14</v>
      </c>
      <c r="S193" s="13">
        <f>financials[[#This Row],[CUSTO UNITARIO]]*financials[[#This Row],[Units Sold]]</f>
        <v>73250</v>
      </c>
    </row>
    <row r="194" spans="1:19" x14ac:dyDescent="0.25">
      <c r="A194" t="s">
        <v>10</v>
      </c>
      <c r="B194" t="s">
        <v>19</v>
      </c>
      <c r="C194" s="5" t="s">
        <v>36</v>
      </c>
      <c r="D194" s="5" t="s">
        <v>43</v>
      </c>
      <c r="E194">
        <v>571</v>
      </c>
      <c r="F194" s="1">
        <v>10</v>
      </c>
      <c r="G194" s="1">
        <v>12</v>
      </c>
      <c r="H194" s="1">
        <v>6852</v>
      </c>
      <c r="I194" s="1">
        <v>890.76</v>
      </c>
      <c r="J194" s="1">
        <v>5961.24</v>
      </c>
      <c r="K194" s="1">
        <v>1713</v>
      </c>
      <c r="L194" s="1">
        <v>4248.24</v>
      </c>
      <c r="M194" s="6">
        <v>41821</v>
      </c>
      <c r="N194" s="8">
        <v>7</v>
      </c>
      <c r="O194" s="5" t="s">
        <v>26</v>
      </c>
      <c r="P194" s="7" t="s">
        <v>14</v>
      </c>
      <c r="S194" s="13">
        <f>financials[[#This Row],[CUSTO UNITARIO]]*financials[[#This Row],[Units Sold]]</f>
        <v>5710</v>
      </c>
    </row>
    <row r="195" spans="1:19" x14ac:dyDescent="0.25">
      <c r="A195" t="s">
        <v>10</v>
      </c>
      <c r="B195" t="s">
        <v>18</v>
      </c>
      <c r="C195" s="5" t="s">
        <v>38</v>
      </c>
      <c r="D195" s="5" t="s">
        <v>41</v>
      </c>
      <c r="E195">
        <v>2479</v>
      </c>
      <c r="F195" s="1">
        <v>250</v>
      </c>
      <c r="G195" s="1">
        <v>12</v>
      </c>
      <c r="H195" s="1">
        <v>29748</v>
      </c>
      <c r="I195" s="1">
        <v>892.44</v>
      </c>
      <c r="J195" s="1">
        <v>28855.56</v>
      </c>
      <c r="K195" s="1">
        <v>7437</v>
      </c>
      <c r="L195" s="1">
        <v>21418.560000000001</v>
      </c>
      <c r="M195" s="6">
        <v>41640</v>
      </c>
      <c r="N195" s="8">
        <v>1</v>
      </c>
      <c r="O195" s="5" t="s">
        <v>20</v>
      </c>
      <c r="P195" s="7" t="s">
        <v>14</v>
      </c>
      <c r="S195" s="13">
        <f>financials[[#This Row],[CUSTO UNITARIO]]*financials[[#This Row],[Units Sold]]</f>
        <v>619750</v>
      </c>
    </row>
    <row r="196" spans="1:19" x14ac:dyDescent="0.25">
      <c r="A196" t="s">
        <v>9</v>
      </c>
      <c r="B196" t="s">
        <v>18</v>
      </c>
      <c r="C196" s="5" t="s">
        <v>36</v>
      </c>
      <c r="D196" s="5" t="s">
        <v>42</v>
      </c>
      <c r="E196">
        <v>1598</v>
      </c>
      <c r="F196" s="1">
        <v>10</v>
      </c>
      <c r="G196" s="1">
        <v>7</v>
      </c>
      <c r="H196" s="1">
        <v>11186</v>
      </c>
      <c r="I196" s="1">
        <v>894.88</v>
      </c>
      <c r="J196" s="1">
        <v>10291.120000000001</v>
      </c>
      <c r="K196" s="1">
        <v>7990</v>
      </c>
      <c r="L196" s="1">
        <v>2301.1200000000008</v>
      </c>
      <c r="M196" s="6">
        <v>41852</v>
      </c>
      <c r="N196" s="8">
        <v>8</v>
      </c>
      <c r="O196" s="5" t="s">
        <v>27</v>
      </c>
      <c r="P196" s="7" t="s">
        <v>14</v>
      </c>
      <c r="S196" s="13">
        <f>financials[[#This Row],[CUSTO UNITARIO]]*financials[[#This Row],[Units Sold]]</f>
        <v>15980</v>
      </c>
    </row>
    <row r="197" spans="1:19" x14ac:dyDescent="0.25">
      <c r="A197" t="s">
        <v>10</v>
      </c>
      <c r="B197" t="s">
        <v>19</v>
      </c>
      <c r="C197" s="5" t="s">
        <v>37</v>
      </c>
      <c r="D197" s="5" t="s">
        <v>43</v>
      </c>
      <c r="E197">
        <v>500</v>
      </c>
      <c r="F197" s="1">
        <v>120</v>
      </c>
      <c r="G197" s="1">
        <v>12</v>
      </c>
      <c r="H197" s="1">
        <v>6000</v>
      </c>
      <c r="I197" s="1">
        <v>900</v>
      </c>
      <c r="J197" s="1">
        <v>5100</v>
      </c>
      <c r="K197" s="1">
        <v>1500</v>
      </c>
      <c r="L197" s="1">
        <v>3600</v>
      </c>
      <c r="M197" s="6">
        <v>41699</v>
      </c>
      <c r="N197" s="8">
        <v>3</v>
      </c>
      <c r="O197" s="5" t="s">
        <v>22</v>
      </c>
      <c r="P197" s="7" t="s">
        <v>14</v>
      </c>
      <c r="S197" s="13">
        <f>financials[[#This Row],[CUSTO UNITARIO]]*financials[[#This Row],[Units Sold]]</f>
        <v>60000</v>
      </c>
    </row>
    <row r="198" spans="1:19" x14ac:dyDescent="0.25">
      <c r="A198" t="s">
        <v>7</v>
      </c>
      <c r="B198" t="s">
        <v>19</v>
      </c>
      <c r="C198" s="5" t="s">
        <v>36</v>
      </c>
      <c r="D198" s="5" t="s">
        <v>41</v>
      </c>
      <c r="E198">
        <v>1514</v>
      </c>
      <c r="F198" s="1">
        <v>10</v>
      </c>
      <c r="G198" s="1">
        <v>15</v>
      </c>
      <c r="H198" s="1">
        <v>22710</v>
      </c>
      <c r="I198" s="1">
        <v>908.4</v>
      </c>
      <c r="J198" s="1">
        <v>21801.599999999999</v>
      </c>
      <c r="K198" s="1">
        <v>15140</v>
      </c>
      <c r="L198" s="1">
        <v>6661.5999999999985</v>
      </c>
      <c r="M198" s="6">
        <v>41548</v>
      </c>
      <c r="N198" s="8">
        <v>10</v>
      </c>
      <c r="O198" s="5" t="s">
        <v>29</v>
      </c>
      <c r="P198" s="7" t="s">
        <v>13</v>
      </c>
      <c r="S198" s="13">
        <f>financials[[#This Row],[CUSTO UNITARIO]]*financials[[#This Row],[Units Sold]]</f>
        <v>15140</v>
      </c>
    </row>
    <row r="199" spans="1:19" x14ac:dyDescent="0.25">
      <c r="A199" t="s">
        <v>7</v>
      </c>
      <c r="B199" t="s">
        <v>19</v>
      </c>
      <c r="C199" s="5" t="s">
        <v>38</v>
      </c>
      <c r="D199" s="5" t="s">
        <v>41</v>
      </c>
      <c r="E199">
        <v>1514</v>
      </c>
      <c r="F199" s="1">
        <v>250</v>
      </c>
      <c r="G199" s="1">
        <v>15</v>
      </c>
      <c r="H199" s="1">
        <v>22710</v>
      </c>
      <c r="I199" s="1">
        <v>908.4</v>
      </c>
      <c r="J199" s="1">
        <v>21801.599999999999</v>
      </c>
      <c r="K199" s="1">
        <v>15140</v>
      </c>
      <c r="L199" s="1">
        <v>6661.5999999999985</v>
      </c>
      <c r="M199" s="6">
        <v>41548</v>
      </c>
      <c r="N199" s="8">
        <v>10</v>
      </c>
      <c r="O199" s="5" t="s">
        <v>29</v>
      </c>
      <c r="P199" s="7" t="s">
        <v>13</v>
      </c>
      <c r="S199" s="13">
        <f>financials[[#This Row],[CUSTO UNITARIO]]*financials[[#This Row],[Units Sold]]</f>
        <v>378500</v>
      </c>
    </row>
    <row r="200" spans="1:19" x14ac:dyDescent="0.25">
      <c r="A200" t="s">
        <v>8</v>
      </c>
      <c r="B200" t="s">
        <v>16</v>
      </c>
      <c r="C200" s="5" t="s">
        <v>36</v>
      </c>
      <c r="D200" s="5" t="s">
        <v>41</v>
      </c>
      <c r="E200">
        <v>727</v>
      </c>
      <c r="F200" s="1">
        <v>10</v>
      </c>
      <c r="G200" s="1">
        <v>125</v>
      </c>
      <c r="H200" s="1">
        <v>90875</v>
      </c>
      <c r="I200" s="1">
        <v>908.75</v>
      </c>
      <c r="J200" s="1">
        <v>89966.25</v>
      </c>
      <c r="K200" s="1">
        <v>87240</v>
      </c>
      <c r="L200" s="1">
        <v>2726.25</v>
      </c>
      <c r="M200" s="6">
        <v>41791</v>
      </c>
      <c r="N200" s="8">
        <v>6</v>
      </c>
      <c r="O200" s="5" t="s">
        <v>25</v>
      </c>
      <c r="P200" s="7" t="s">
        <v>14</v>
      </c>
      <c r="S200" s="13">
        <f>financials[[#This Row],[CUSTO UNITARIO]]*financials[[#This Row],[Units Sold]]</f>
        <v>7270</v>
      </c>
    </row>
    <row r="201" spans="1:19" x14ac:dyDescent="0.25">
      <c r="A201" t="s">
        <v>8</v>
      </c>
      <c r="B201" t="s">
        <v>16</v>
      </c>
      <c r="C201" s="5" t="s">
        <v>38</v>
      </c>
      <c r="D201" s="5" t="s">
        <v>41</v>
      </c>
      <c r="E201">
        <v>727</v>
      </c>
      <c r="F201" s="1">
        <v>250</v>
      </c>
      <c r="G201" s="1">
        <v>125</v>
      </c>
      <c r="H201" s="1">
        <v>90875</v>
      </c>
      <c r="I201" s="1">
        <v>908.75</v>
      </c>
      <c r="J201" s="1">
        <v>89966.25</v>
      </c>
      <c r="K201" s="1">
        <v>87240</v>
      </c>
      <c r="L201" s="1">
        <v>2726.25</v>
      </c>
      <c r="M201" s="6">
        <v>41791</v>
      </c>
      <c r="N201" s="8">
        <v>6</v>
      </c>
      <c r="O201" s="5" t="s">
        <v>25</v>
      </c>
      <c r="P201" s="7" t="s">
        <v>14</v>
      </c>
      <c r="S201" s="13">
        <f>financials[[#This Row],[CUSTO UNITARIO]]*financials[[#This Row],[Units Sold]]</f>
        <v>181750</v>
      </c>
    </row>
    <row r="202" spans="1:19" x14ac:dyDescent="0.25">
      <c r="A202" t="s">
        <v>9</v>
      </c>
      <c r="B202" t="s">
        <v>19</v>
      </c>
      <c r="C202" s="5" t="s">
        <v>36</v>
      </c>
      <c r="D202" s="5" t="s">
        <v>42</v>
      </c>
      <c r="E202">
        <v>2689</v>
      </c>
      <c r="F202" s="1">
        <v>10</v>
      </c>
      <c r="G202" s="1">
        <v>7</v>
      </c>
      <c r="H202" s="1">
        <v>18823</v>
      </c>
      <c r="I202" s="1">
        <v>941.15</v>
      </c>
      <c r="J202" s="1">
        <v>17881.849999999999</v>
      </c>
      <c r="K202" s="1">
        <v>13445</v>
      </c>
      <c r="L202" s="1">
        <v>4436.8499999999985</v>
      </c>
      <c r="M202" s="6">
        <v>41913</v>
      </c>
      <c r="N202" s="8">
        <v>10</v>
      </c>
      <c r="O202" s="5" t="s">
        <v>29</v>
      </c>
      <c r="P202" s="7" t="s">
        <v>14</v>
      </c>
      <c r="S202" s="13">
        <f>financials[[#This Row],[CUSTO UNITARIO]]*financials[[#This Row],[Units Sold]]</f>
        <v>26890</v>
      </c>
    </row>
    <row r="203" spans="1:19" x14ac:dyDescent="0.25">
      <c r="A203" t="s">
        <v>9</v>
      </c>
      <c r="B203" t="s">
        <v>19</v>
      </c>
      <c r="C203" s="5" t="s">
        <v>38</v>
      </c>
      <c r="D203" s="5" t="s">
        <v>42</v>
      </c>
      <c r="E203">
        <v>2689</v>
      </c>
      <c r="F203" s="1">
        <v>250</v>
      </c>
      <c r="G203" s="1">
        <v>7</v>
      </c>
      <c r="H203" s="1">
        <v>18823</v>
      </c>
      <c r="I203" s="1">
        <v>941.15</v>
      </c>
      <c r="J203" s="1">
        <v>17881.849999999999</v>
      </c>
      <c r="K203" s="1">
        <v>13445</v>
      </c>
      <c r="L203" s="1">
        <v>4436.8499999999985</v>
      </c>
      <c r="M203" s="6">
        <v>41913</v>
      </c>
      <c r="N203" s="8">
        <v>10</v>
      </c>
      <c r="O203" s="5" t="s">
        <v>29</v>
      </c>
      <c r="P203" s="7" t="s">
        <v>14</v>
      </c>
      <c r="S203" s="13">
        <f>financials[[#This Row],[CUSTO UNITARIO]]*financials[[#This Row],[Units Sold]]</f>
        <v>672250</v>
      </c>
    </row>
    <row r="204" spans="1:19" x14ac:dyDescent="0.25">
      <c r="A204" t="s">
        <v>10</v>
      </c>
      <c r="B204" t="s">
        <v>19</v>
      </c>
      <c r="C204" s="5" t="s">
        <v>35</v>
      </c>
      <c r="D204" s="5" t="s">
        <v>43</v>
      </c>
      <c r="E204">
        <v>604</v>
      </c>
      <c r="F204" s="1">
        <v>5</v>
      </c>
      <c r="G204" s="1">
        <v>12</v>
      </c>
      <c r="H204" s="1">
        <v>7248</v>
      </c>
      <c r="I204" s="1">
        <v>942.24</v>
      </c>
      <c r="J204" s="1">
        <v>6305.76</v>
      </c>
      <c r="K204" s="1">
        <v>1812</v>
      </c>
      <c r="L204" s="1">
        <v>4493.76</v>
      </c>
      <c r="M204" s="6">
        <v>41791</v>
      </c>
      <c r="N204" s="8">
        <v>6</v>
      </c>
      <c r="O204" s="5" t="s">
        <v>25</v>
      </c>
      <c r="P204" s="7" t="s">
        <v>14</v>
      </c>
      <c r="S204" s="13">
        <f>financials[[#This Row],[CUSTO UNITARIO]]*financials[[#This Row],[Units Sold]]</f>
        <v>3020</v>
      </c>
    </row>
    <row r="205" spans="1:19" x14ac:dyDescent="0.25">
      <c r="A205" t="s">
        <v>10</v>
      </c>
      <c r="B205" t="s">
        <v>19</v>
      </c>
      <c r="C205" s="5" t="s">
        <v>37</v>
      </c>
      <c r="D205" s="5" t="s">
        <v>43</v>
      </c>
      <c r="E205">
        <v>604</v>
      </c>
      <c r="F205" s="1">
        <v>120</v>
      </c>
      <c r="G205" s="1">
        <v>12</v>
      </c>
      <c r="H205" s="1">
        <v>7248</v>
      </c>
      <c r="I205" s="1">
        <v>942.24</v>
      </c>
      <c r="J205" s="1">
        <v>6305.76</v>
      </c>
      <c r="K205" s="1">
        <v>1812</v>
      </c>
      <c r="L205" s="1">
        <v>4493.76</v>
      </c>
      <c r="M205" s="6">
        <v>41791</v>
      </c>
      <c r="N205" s="8">
        <v>6</v>
      </c>
      <c r="O205" s="5" t="s">
        <v>25</v>
      </c>
      <c r="P205" s="7" t="s">
        <v>14</v>
      </c>
      <c r="S205" s="13">
        <f>financials[[#This Row],[CUSTO UNITARIO]]*financials[[#This Row],[Units Sold]]</f>
        <v>72480</v>
      </c>
    </row>
    <row r="206" spans="1:19" x14ac:dyDescent="0.25">
      <c r="A206" t="s">
        <v>10</v>
      </c>
      <c r="B206" t="s">
        <v>18</v>
      </c>
      <c r="C206" s="5" t="s">
        <v>38</v>
      </c>
      <c r="D206" s="5" t="s">
        <v>42</v>
      </c>
      <c r="E206">
        <v>880</v>
      </c>
      <c r="F206" s="1">
        <v>250</v>
      </c>
      <c r="G206" s="1">
        <v>12</v>
      </c>
      <c r="H206" s="1">
        <v>10560</v>
      </c>
      <c r="I206" s="1">
        <v>950.4</v>
      </c>
      <c r="J206" s="1">
        <v>9609.6</v>
      </c>
      <c r="K206" s="1">
        <v>2640</v>
      </c>
      <c r="L206" s="1">
        <v>6969.6</v>
      </c>
      <c r="M206" s="6">
        <v>41760</v>
      </c>
      <c r="N206" s="8">
        <v>5</v>
      </c>
      <c r="O206" s="5" t="s">
        <v>24</v>
      </c>
      <c r="P206" s="7" t="s">
        <v>14</v>
      </c>
      <c r="S206" s="13">
        <f>financials[[#This Row],[CUSTO UNITARIO]]*financials[[#This Row],[Units Sold]]</f>
        <v>220000</v>
      </c>
    </row>
    <row r="207" spans="1:19" x14ac:dyDescent="0.25">
      <c r="A207" t="s">
        <v>7</v>
      </c>
      <c r="B207" t="s">
        <v>19</v>
      </c>
      <c r="C207" s="5" t="s">
        <v>38</v>
      </c>
      <c r="D207" s="5" t="s">
        <v>43</v>
      </c>
      <c r="E207">
        <v>641</v>
      </c>
      <c r="F207" s="1">
        <v>250</v>
      </c>
      <c r="G207" s="1">
        <v>15</v>
      </c>
      <c r="H207" s="1">
        <v>9615</v>
      </c>
      <c r="I207" s="1">
        <v>961.5</v>
      </c>
      <c r="J207" s="1">
        <v>8653.5</v>
      </c>
      <c r="K207" s="1">
        <v>6410</v>
      </c>
      <c r="L207" s="1">
        <v>2243.5</v>
      </c>
      <c r="M207" s="6">
        <v>41821</v>
      </c>
      <c r="N207" s="8">
        <v>7</v>
      </c>
      <c r="O207" s="5" t="s">
        <v>26</v>
      </c>
      <c r="P207" s="7" t="s">
        <v>14</v>
      </c>
      <c r="S207" s="13">
        <f>financials[[#This Row],[CUSTO UNITARIO]]*financials[[#This Row],[Units Sold]]</f>
        <v>160250</v>
      </c>
    </row>
    <row r="208" spans="1:19" x14ac:dyDescent="0.25">
      <c r="A208" t="s">
        <v>8</v>
      </c>
      <c r="B208" t="s">
        <v>17</v>
      </c>
      <c r="C208" s="5" t="s">
        <v>36</v>
      </c>
      <c r="D208" s="5" t="s">
        <v>41</v>
      </c>
      <c r="E208">
        <v>787</v>
      </c>
      <c r="F208" s="1">
        <v>10</v>
      </c>
      <c r="G208" s="1">
        <v>125</v>
      </c>
      <c r="H208" s="1">
        <v>98375</v>
      </c>
      <c r="I208" s="1">
        <v>983.75</v>
      </c>
      <c r="J208" s="1">
        <v>97391.25</v>
      </c>
      <c r="K208" s="1">
        <v>94440</v>
      </c>
      <c r="L208" s="1">
        <v>2951.25</v>
      </c>
      <c r="M208" s="6">
        <v>41791</v>
      </c>
      <c r="N208" s="8">
        <v>6</v>
      </c>
      <c r="O208" s="5" t="s">
        <v>25</v>
      </c>
      <c r="P208" s="7" t="s">
        <v>14</v>
      </c>
      <c r="S208" s="13">
        <f>financials[[#This Row],[CUSTO UNITARIO]]*financials[[#This Row],[Units Sold]]</f>
        <v>7870</v>
      </c>
    </row>
    <row r="209" spans="1:19" x14ac:dyDescent="0.25">
      <c r="A209" t="s">
        <v>8</v>
      </c>
      <c r="B209" t="s">
        <v>17</v>
      </c>
      <c r="C209" s="5" t="s">
        <v>38</v>
      </c>
      <c r="D209" s="5" t="s">
        <v>41</v>
      </c>
      <c r="E209">
        <v>787</v>
      </c>
      <c r="F209" s="1">
        <v>250</v>
      </c>
      <c r="G209" s="1">
        <v>125</v>
      </c>
      <c r="H209" s="1">
        <v>98375</v>
      </c>
      <c r="I209" s="1">
        <v>983.75</v>
      </c>
      <c r="J209" s="1">
        <v>97391.25</v>
      </c>
      <c r="K209" s="1">
        <v>94440</v>
      </c>
      <c r="L209" s="1">
        <v>2951.25</v>
      </c>
      <c r="M209" s="6">
        <v>41791</v>
      </c>
      <c r="N209" s="8">
        <v>6</v>
      </c>
      <c r="O209" s="5" t="s">
        <v>25</v>
      </c>
      <c r="P209" s="7" t="s">
        <v>14</v>
      </c>
      <c r="S209" s="13">
        <f>financials[[#This Row],[CUSTO UNITARIO]]*financials[[#This Row],[Units Sold]]</f>
        <v>196750</v>
      </c>
    </row>
    <row r="210" spans="1:19" x14ac:dyDescent="0.25">
      <c r="A210" t="s">
        <v>9</v>
      </c>
      <c r="B210" t="s">
        <v>15</v>
      </c>
      <c r="C210" s="5" t="s">
        <v>35</v>
      </c>
      <c r="D210" s="5" t="s">
        <v>42</v>
      </c>
      <c r="E210">
        <v>1611</v>
      </c>
      <c r="F210" s="1">
        <v>5</v>
      </c>
      <c r="G210" s="1">
        <v>7</v>
      </c>
      <c r="H210" s="1">
        <v>11277</v>
      </c>
      <c r="I210" s="1">
        <v>1014.93</v>
      </c>
      <c r="J210" s="1">
        <v>10262.07</v>
      </c>
      <c r="K210" s="1">
        <v>8055</v>
      </c>
      <c r="L210" s="1">
        <v>2207.0699999999997</v>
      </c>
      <c r="M210" s="6">
        <v>41609</v>
      </c>
      <c r="N210" s="8">
        <v>12</v>
      </c>
      <c r="O210" s="5" t="s">
        <v>31</v>
      </c>
      <c r="P210" s="7" t="s">
        <v>13</v>
      </c>
      <c r="S210" s="13">
        <f>financials[[#This Row],[CUSTO UNITARIO]]*financials[[#This Row],[Units Sold]]</f>
        <v>8055</v>
      </c>
    </row>
    <row r="211" spans="1:19" x14ac:dyDescent="0.25">
      <c r="A211" t="s">
        <v>7</v>
      </c>
      <c r="B211" t="s">
        <v>18</v>
      </c>
      <c r="C211" s="5" t="s">
        <v>37</v>
      </c>
      <c r="D211" s="5" t="s">
        <v>43</v>
      </c>
      <c r="E211">
        <v>681</v>
      </c>
      <c r="F211" s="1">
        <v>120</v>
      </c>
      <c r="G211" s="1">
        <v>15</v>
      </c>
      <c r="H211" s="1">
        <v>10215</v>
      </c>
      <c r="I211" s="1">
        <v>1021.5</v>
      </c>
      <c r="J211" s="1">
        <v>9193.5</v>
      </c>
      <c r="K211" s="1">
        <v>6810</v>
      </c>
      <c r="L211" s="1">
        <v>2383.5</v>
      </c>
      <c r="M211" s="6">
        <v>41640</v>
      </c>
      <c r="N211" s="8">
        <v>1</v>
      </c>
      <c r="O211" s="5" t="s">
        <v>20</v>
      </c>
      <c r="P211" s="7" t="s">
        <v>14</v>
      </c>
      <c r="S211" s="13">
        <f>financials[[#This Row],[CUSTO UNITARIO]]*financials[[#This Row],[Units Sold]]</f>
        <v>81720</v>
      </c>
    </row>
    <row r="212" spans="1:19" x14ac:dyDescent="0.25">
      <c r="A212" t="s">
        <v>9</v>
      </c>
      <c r="B212" t="s">
        <v>18</v>
      </c>
      <c r="C212" s="5" t="s">
        <v>35</v>
      </c>
      <c r="D212" s="5" t="s">
        <v>42</v>
      </c>
      <c r="E212">
        <v>645</v>
      </c>
      <c r="F212" s="1">
        <v>5</v>
      </c>
      <c r="G212" s="1">
        <v>20</v>
      </c>
      <c r="H212" s="1">
        <v>12900</v>
      </c>
      <c r="I212" s="1">
        <v>1032</v>
      </c>
      <c r="J212" s="1">
        <v>11868</v>
      </c>
      <c r="K212" s="1">
        <v>6450</v>
      </c>
      <c r="L212" s="1">
        <v>5418</v>
      </c>
      <c r="M212" s="6">
        <v>41821</v>
      </c>
      <c r="N212" s="8">
        <v>7</v>
      </c>
      <c r="O212" s="5" t="s">
        <v>26</v>
      </c>
      <c r="P212" s="7" t="s">
        <v>14</v>
      </c>
      <c r="S212" s="13">
        <f>financials[[#This Row],[CUSTO UNITARIO]]*financials[[#This Row],[Units Sold]]</f>
        <v>3225</v>
      </c>
    </row>
    <row r="213" spans="1:19" x14ac:dyDescent="0.25">
      <c r="A213" t="s">
        <v>9</v>
      </c>
      <c r="B213" t="s">
        <v>17</v>
      </c>
      <c r="C213" s="5" t="s">
        <v>37</v>
      </c>
      <c r="D213" s="5" t="s">
        <v>42</v>
      </c>
      <c r="E213">
        <v>1033</v>
      </c>
      <c r="F213" s="1">
        <v>120</v>
      </c>
      <c r="G213" s="1">
        <v>20</v>
      </c>
      <c r="H213" s="1">
        <v>20660</v>
      </c>
      <c r="I213" s="1">
        <v>1033</v>
      </c>
      <c r="J213" s="1">
        <v>19627</v>
      </c>
      <c r="K213" s="1">
        <v>10330</v>
      </c>
      <c r="L213" s="1">
        <v>9297</v>
      </c>
      <c r="M213" s="6">
        <v>41609</v>
      </c>
      <c r="N213" s="8">
        <v>12</v>
      </c>
      <c r="O213" s="5" t="s">
        <v>31</v>
      </c>
      <c r="P213" s="7" t="s">
        <v>13</v>
      </c>
      <c r="S213" s="13">
        <f>financials[[#This Row],[CUSTO UNITARIO]]*financials[[#This Row],[Units Sold]]</f>
        <v>123960</v>
      </c>
    </row>
    <row r="214" spans="1:19" x14ac:dyDescent="0.25">
      <c r="A214" t="s">
        <v>7</v>
      </c>
      <c r="B214" t="s">
        <v>16</v>
      </c>
      <c r="C214" s="5" t="s">
        <v>36</v>
      </c>
      <c r="D214" s="5" t="s">
        <v>42</v>
      </c>
      <c r="E214">
        <v>1153</v>
      </c>
      <c r="F214" s="1">
        <v>10</v>
      </c>
      <c r="G214" s="1">
        <v>15</v>
      </c>
      <c r="H214" s="1">
        <v>17295</v>
      </c>
      <c r="I214" s="1">
        <v>1037.7</v>
      </c>
      <c r="J214" s="1">
        <v>16257.3</v>
      </c>
      <c r="K214" s="1">
        <v>11530</v>
      </c>
      <c r="L214" s="1">
        <v>4727.2999999999993</v>
      </c>
      <c r="M214" s="6">
        <v>41913</v>
      </c>
      <c r="N214" s="8">
        <v>10</v>
      </c>
      <c r="O214" s="5" t="s">
        <v>29</v>
      </c>
      <c r="P214" s="7" t="s">
        <v>14</v>
      </c>
      <c r="S214" s="13">
        <f>financials[[#This Row],[CUSTO UNITARIO]]*financials[[#This Row],[Units Sold]]</f>
        <v>11530</v>
      </c>
    </row>
    <row r="215" spans="1:19" x14ac:dyDescent="0.25">
      <c r="A215" t="s">
        <v>7</v>
      </c>
      <c r="B215" t="s">
        <v>16</v>
      </c>
      <c r="C215" s="5" t="s">
        <v>38</v>
      </c>
      <c r="D215" s="5" t="s">
        <v>42</v>
      </c>
      <c r="E215">
        <v>1153</v>
      </c>
      <c r="F215" s="1">
        <v>250</v>
      </c>
      <c r="G215" s="1">
        <v>15</v>
      </c>
      <c r="H215" s="1">
        <v>17295</v>
      </c>
      <c r="I215" s="1">
        <v>1037.7</v>
      </c>
      <c r="J215" s="1">
        <v>16257.3</v>
      </c>
      <c r="K215" s="1">
        <v>11530</v>
      </c>
      <c r="L215" s="1">
        <v>4727.2999999999993</v>
      </c>
      <c r="M215" s="6">
        <v>41913</v>
      </c>
      <c r="N215" s="8">
        <v>10</v>
      </c>
      <c r="O215" s="5" t="s">
        <v>29</v>
      </c>
      <c r="P215" s="7" t="s">
        <v>14</v>
      </c>
      <c r="S215" s="13">
        <f>financials[[#This Row],[CUSTO UNITARIO]]*financials[[#This Row],[Units Sold]]</f>
        <v>288250</v>
      </c>
    </row>
    <row r="216" spans="1:19" x14ac:dyDescent="0.25">
      <c r="A216" t="s">
        <v>9</v>
      </c>
      <c r="B216" t="s">
        <v>18</v>
      </c>
      <c r="C216" s="5" t="s">
        <v>36</v>
      </c>
      <c r="D216" s="5" t="s">
        <v>42</v>
      </c>
      <c r="E216">
        <v>2125</v>
      </c>
      <c r="F216" s="1">
        <v>10</v>
      </c>
      <c r="G216" s="1">
        <v>7</v>
      </c>
      <c r="H216" s="1">
        <v>14875</v>
      </c>
      <c r="I216" s="1">
        <v>1041.25</v>
      </c>
      <c r="J216" s="1">
        <v>13833.75</v>
      </c>
      <c r="K216" s="1">
        <v>10625</v>
      </c>
      <c r="L216" s="1">
        <v>3208.75</v>
      </c>
      <c r="M216" s="6">
        <v>41609</v>
      </c>
      <c r="N216" s="8">
        <v>12</v>
      </c>
      <c r="O216" s="5" t="s">
        <v>31</v>
      </c>
      <c r="P216" s="7" t="s">
        <v>13</v>
      </c>
      <c r="S216" s="13">
        <f>financials[[#This Row],[CUSTO UNITARIO]]*financials[[#This Row],[Units Sold]]</f>
        <v>21250</v>
      </c>
    </row>
    <row r="217" spans="1:19" x14ac:dyDescent="0.25">
      <c r="A217" t="s">
        <v>7</v>
      </c>
      <c r="B217" t="s">
        <v>19</v>
      </c>
      <c r="C217" s="5" t="s">
        <v>37</v>
      </c>
      <c r="D217" s="5" t="s">
        <v>43</v>
      </c>
      <c r="E217">
        <v>655</v>
      </c>
      <c r="F217" s="1">
        <v>120</v>
      </c>
      <c r="G217" s="1">
        <v>15</v>
      </c>
      <c r="H217" s="1">
        <v>9825</v>
      </c>
      <c r="I217" s="1">
        <v>1080.75</v>
      </c>
      <c r="J217" s="1">
        <v>8744.25</v>
      </c>
      <c r="K217" s="1">
        <v>6550</v>
      </c>
      <c r="L217" s="1">
        <v>2194.25</v>
      </c>
      <c r="M217" s="6">
        <v>41518</v>
      </c>
      <c r="N217" s="8">
        <v>9</v>
      </c>
      <c r="O217" s="5" t="s">
        <v>28</v>
      </c>
      <c r="P217" s="7" t="s">
        <v>13</v>
      </c>
      <c r="S217" s="13">
        <f>financials[[#This Row],[CUSTO UNITARIO]]*financials[[#This Row],[Units Sold]]</f>
        <v>78600</v>
      </c>
    </row>
    <row r="218" spans="1:19" x14ac:dyDescent="0.25">
      <c r="A218" t="s">
        <v>9</v>
      </c>
      <c r="B218" t="s">
        <v>17</v>
      </c>
      <c r="C218" s="5" t="s">
        <v>37</v>
      </c>
      <c r="D218" s="5" t="s">
        <v>43</v>
      </c>
      <c r="E218">
        <v>1190</v>
      </c>
      <c r="F218" s="1">
        <v>120</v>
      </c>
      <c r="G218" s="1">
        <v>7</v>
      </c>
      <c r="H218" s="1">
        <v>8330</v>
      </c>
      <c r="I218" s="1">
        <v>1082.9000000000001</v>
      </c>
      <c r="J218" s="1">
        <v>7247.1</v>
      </c>
      <c r="K218" s="1">
        <v>5950</v>
      </c>
      <c r="L218" s="1">
        <v>1297.1000000000004</v>
      </c>
      <c r="M218" s="6">
        <v>41791</v>
      </c>
      <c r="N218" s="8">
        <v>6</v>
      </c>
      <c r="O218" s="5" t="s">
        <v>25</v>
      </c>
      <c r="P218" s="7" t="s">
        <v>14</v>
      </c>
      <c r="S218" s="13">
        <f>financials[[#This Row],[CUSTO UNITARIO]]*financials[[#This Row],[Units Sold]]</f>
        <v>142800</v>
      </c>
    </row>
    <row r="219" spans="1:19" x14ac:dyDescent="0.25">
      <c r="A219" t="s">
        <v>9</v>
      </c>
      <c r="B219" t="s">
        <v>17</v>
      </c>
      <c r="C219" s="5" t="s">
        <v>39</v>
      </c>
      <c r="D219" s="5" t="s">
        <v>43</v>
      </c>
      <c r="E219">
        <v>1190</v>
      </c>
      <c r="F219" s="1">
        <v>260</v>
      </c>
      <c r="G219" s="1">
        <v>7</v>
      </c>
      <c r="H219" s="1">
        <v>8330</v>
      </c>
      <c r="I219" s="1">
        <v>1082.9000000000001</v>
      </c>
      <c r="J219" s="1">
        <v>7247.1</v>
      </c>
      <c r="K219" s="1">
        <v>5950</v>
      </c>
      <c r="L219" s="1">
        <v>1297.1000000000004</v>
      </c>
      <c r="M219" s="6">
        <v>41791</v>
      </c>
      <c r="N219" s="8">
        <v>6</v>
      </c>
      <c r="O219" s="5" t="s">
        <v>25</v>
      </c>
      <c r="P219" s="7" t="s">
        <v>14</v>
      </c>
      <c r="S219" s="13">
        <f>financials[[#This Row],[CUSTO UNITARIO]]*financials[[#This Row],[Units Sold]]</f>
        <v>309400</v>
      </c>
    </row>
    <row r="220" spans="1:19" x14ac:dyDescent="0.25">
      <c r="A220" t="s">
        <v>9</v>
      </c>
      <c r="B220" t="s">
        <v>19</v>
      </c>
      <c r="C220" s="5" t="s">
        <v>36</v>
      </c>
      <c r="D220" s="5" t="s">
        <v>42</v>
      </c>
      <c r="E220">
        <v>1946</v>
      </c>
      <c r="F220" s="1">
        <v>10</v>
      </c>
      <c r="G220" s="1">
        <v>7</v>
      </c>
      <c r="H220" s="1">
        <v>13622</v>
      </c>
      <c r="I220" s="1">
        <v>1089.76</v>
      </c>
      <c r="J220" s="1">
        <v>12532.24</v>
      </c>
      <c r="K220" s="1">
        <v>9730</v>
      </c>
      <c r="L220" s="1">
        <v>2802.24</v>
      </c>
      <c r="M220" s="6">
        <v>41609</v>
      </c>
      <c r="N220" s="8">
        <v>12</v>
      </c>
      <c r="O220" s="5" t="s">
        <v>31</v>
      </c>
      <c r="P220" s="7" t="s">
        <v>13</v>
      </c>
      <c r="S220" s="13">
        <f>financials[[#This Row],[CUSTO UNITARIO]]*financials[[#This Row],[Units Sold]]</f>
        <v>19460</v>
      </c>
    </row>
    <row r="221" spans="1:19" x14ac:dyDescent="0.25">
      <c r="A221" t="s">
        <v>7</v>
      </c>
      <c r="B221" t="s">
        <v>18</v>
      </c>
      <c r="C221" s="5" t="s">
        <v>38</v>
      </c>
      <c r="D221" s="5" t="s">
        <v>43</v>
      </c>
      <c r="E221">
        <v>492</v>
      </c>
      <c r="F221" s="1">
        <v>250</v>
      </c>
      <c r="G221" s="1">
        <v>15</v>
      </c>
      <c r="H221" s="1">
        <v>7380</v>
      </c>
      <c r="I221" s="1">
        <v>1107</v>
      </c>
      <c r="J221" s="1">
        <v>6273</v>
      </c>
      <c r="K221" s="1">
        <v>4920</v>
      </c>
      <c r="L221" s="1">
        <v>1353</v>
      </c>
      <c r="M221" s="6">
        <v>41821</v>
      </c>
      <c r="N221" s="8">
        <v>7</v>
      </c>
      <c r="O221" s="5" t="s">
        <v>26</v>
      </c>
      <c r="P221" s="7" t="s">
        <v>14</v>
      </c>
      <c r="S221" s="13">
        <f>financials[[#This Row],[CUSTO UNITARIO]]*financials[[#This Row],[Units Sold]]</f>
        <v>123000</v>
      </c>
    </row>
    <row r="222" spans="1:19" x14ac:dyDescent="0.25">
      <c r="A222" t="s">
        <v>10</v>
      </c>
      <c r="B222" t="s">
        <v>17</v>
      </c>
      <c r="C222" s="5" t="s">
        <v>34</v>
      </c>
      <c r="D222" s="5" t="s">
        <v>42</v>
      </c>
      <c r="E222">
        <v>1865</v>
      </c>
      <c r="F222" s="1">
        <v>3</v>
      </c>
      <c r="G222" s="1">
        <v>12</v>
      </c>
      <c r="H222" s="1">
        <v>22380</v>
      </c>
      <c r="I222" s="1">
        <v>1119</v>
      </c>
      <c r="J222" s="1">
        <v>21261</v>
      </c>
      <c r="K222" s="1">
        <v>5595</v>
      </c>
      <c r="L222" s="1">
        <v>15666</v>
      </c>
      <c r="M222" s="6">
        <v>41671</v>
      </c>
      <c r="N222" s="8">
        <v>2</v>
      </c>
      <c r="O222" s="5" t="s">
        <v>21</v>
      </c>
      <c r="P222" s="7" t="s">
        <v>14</v>
      </c>
      <c r="S222" s="13">
        <f>financials[[#This Row],[CUSTO UNITARIO]]*financials[[#This Row],[Units Sold]]</f>
        <v>5595</v>
      </c>
    </row>
    <row r="223" spans="1:19" x14ac:dyDescent="0.25">
      <c r="A223" t="s">
        <v>9</v>
      </c>
      <c r="B223" t="s">
        <v>15</v>
      </c>
      <c r="C223" s="5" t="s">
        <v>35</v>
      </c>
      <c r="D223" s="5" t="s">
        <v>42</v>
      </c>
      <c r="E223">
        <v>708</v>
      </c>
      <c r="F223" s="1">
        <v>5</v>
      </c>
      <c r="G223" s="1">
        <v>20</v>
      </c>
      <c r="H223" s="1">
        <v>14160</v>
      </c>
      <c r="I223" s="1">
        <v>1132.8</v>
      </c>
      <c r="J223" s="1">
        <v>13027.2</v>
      </c>
      <c r="K223" s="1">
        <v>7080</v>
      </c>
      <c r="L223" s="1">
        <v>5947.2000000000007</v>
      </c>
      <c r="M223" s="6">
        <v>41791</v>
      </c>
      <c r="N223" s="8">
        <v>6</v>
      </c>
      <c r="O223" s="5" t="s">
        <v>25</v>
      </c>
      <c r="P223" s="7" t="s">
        <v>14</v>
      </c>
      <c r="S223" s="13">
        <f>financials[[#This Row],[CUSTO UNITARIO]]*financials[[#This Row],[Units Sold]]</f>
        <v>3540</v>
      </c>
    </row>
    <row r="224" spans="1:19" x14ac:dyDescent="0.25">
      <c r="A224" t="s">
        <v>9</v>
      </c>
      <c r="B224" t="s">
        <v>15</v>
      </c>
      <c r="C224" s="5" t="s">
        <v>39</v>
      </c>
      <c r="D224" s="5" t="s">
        <v>42</v>
      </c>
      <c r="E224">
        <v>708</v>
      </c>
      <c r="F224" s="1">
        <v>260</v>
      </c>
      <c r="G224" s="1">
        <v>20</v>
      </c>
      <c r="H224" s="1">
        <v>14160</v>
      </c>
      <c r="I224" s="1">
        <v>1132.8</v>
      </c>
      <c r="J224" s="1">
        <v>13027.2</v>
      </c>
      <c r="K224" s="1">
        <v>7080</v>
      </c>
      <c r="L224" s="1">
        <v>5947.2000000000007</v>
      </c>
      <c r="M224" s="6">
        <v>41791</v>
      </c>
      <c r="N224" s="8">
        <v>6</v>
      </c>
      <c r="O224" s="5" t="s">
        <v>25</v>
      </c>
      <c r="P224" s="7" t="s">
        <v>14</v>
      </c>
      <c r="S224" s="13">
        <f>financials[[#This Row],[CUSTO UNITARIO]]*financials[[#This Row],[Units Sold]]</f>
        <v>184080</v>
      </c>
    </row>
    <row r="225" spans="1:19" x14ac:dyDescent="0.25">
      <c r="A225" t="s">
        <v>9</v>
      </c>
      <c r="B225" t="s">
        <v>18</v>
      </c>
      <c r="C225" s="5" t="s">
        <v>34</v>
      </c>
      <c r="D225" s="5" t="s">
        <v>43</v>
      </c>
      <c r="E225">
        <v>442</v>
      </c>
      <c r="F225" s="1">
        <v>3</v>
      </c>
      <c r="G225" s="1">
        <v>20</v>
      </c>
      <c r="H225" s="1">
        <v>8840</v>
      </c>
      <c r="I225" s="1">
        <v>1149.2</v>
      </c>
      <c r="J225" s="1">
        <v>7690.8</v>
      </c>
      <c r="K225" s="1">
        <v>4420</v>
      </c>
      <c r="L225" s="1">
        <v>3270.8</v>
      </c>
      <c r="M225" s="6">
        <v>41518</v>
      </c>
      <c r="N225" s="8">
        <v>9</v>
      </c>
      <c r="O225" s="5" t="s">
        <v>28</v>
      </c>
      <c r="P225" s="7" t="s">
        <v>13</v>
      </c>
      <c r="S225" s="13">
        <f>financials[[#This Row],[CUSTO UNITARIO]]*financials[[#This Row],[Units Sold]]</f>
        <v>1326</v>
      </c>
    </row>
    <row r="226" spans="1:19" x14ac:dyDescent="0.25">
      <c r="A226" t="s">
        <v>8</v>
      </c>
      <c r="B226" t="s">
        <v>15</v>
      </c>
      <c r="C226" s="5" t="s">
        <v>37</v>
      </c>
      <c r="D226" s="5" t="s">
        <v>41</v>
      </c>
      <c r="E226">
        <v>923</v>
      </c>
      <c r="F226" s="1">
        <v>120</v>
      </c>
      <c r="G226" s="1">
        <v>125</v>
      </c>
      <c r="H226" s="1">
        <v>115375</v>
      </c>
      <c r="I226" s="1">
        <v>1153.75</v>
      </c>
      <c r="J226" s="1">
        <v>114221.25</v>
      </c>
      <c r="K226" s="1">
        <v>110760</v>
      </c>
      <c r="L226" s="1">
        <v>3461.25</v>
      </c>
      <c r="M226" s="6">
        <v>41852</v>
      </c>
      <c r="N226" s="8">
        <v>8</v>
      </c>
      <c r="O226" s="5" t="s">
        <v>27</v>
      </c>
      <c r="P226" s="7" t="s">
        <v>14</v>
      </c>
      <c r="S226" s="13">
        <f>financials[[#This Row],[CUSTO UNITARIO]]*financials[[#This Row],[Units Sold]]</f>
        <v>110760</v>
      </c>
    </row>
    <row r="227" spans="1:19" x14ac:dyDescent="0.25">
      <c r="A227" t="s">
        <v>7</v>
      </c>
      <c r="B227" t="s">
        <v>15</v>
      </c>
      <c r="C227" s="5" t="s">
        <v>35</v>
      </c>
      <c r="D227" s="5" t="s">
        <v>41</v>
      </c>
      <c r="E227">
        <v>1967</v>
      </c>
      <c r="F227" s="1">
        <v>5</v>
      </c>
      <c r="G227" s="1">
        <v>15</v>
      </c>
      <c r="H227" s="1">
        <v>29505</v>
      </c>
      <c r="I227" s="1">
        <v>1180.2</v>
      </c>
      <c r="J227" s="1">
        <v>28324.799999999999</v>
      </c>
      <c r="K227" s="1">
        <v>19670</v>
      </c>
      <c r="L227" s="1">
        <v>8654.7999999999993</v>
      </c>
      <c r="M227" s="6">
        <v>41699</v>
      </c>
      <c r="N227" s="8">
        <v>3</v>
      </c>
      <c r="O227" s="5" t="s">
        <v>22</v>
      </c>
      <c r="P227" s="7" t="s">
        <v>14</v>
      </c>
      <c r="S227" s="13">
        <f>financials[[#This Row],[CUSTO UNITARIO]]*financials[[#This Row],[Units Sold]]</f>
        <v>9835</v>
      </c>
    </row>
    <row r="228" spans="1:19" x14ac:dyDescent="0.25">
      <c r="A228" t="s">
        <v>9</v>
      </c>
      <c r="B228" t="s">
        <v>16</v>
      </c>
      <c r="C228" s="5" t="s">
        <v>35</v>
      </c>
      <c r="D228" s="5" t="s">
        <v>43</v>
      </c>
      <c r="E228">
        <v>1298</v>
      </c>
      <c r="F228" s="1">
        <v>5</v>
      </c>
      <c r="G228" s="1">
        <v>7</v>
      </c>
      <c r="H228" s="1">
        <v>9086</v>
      </c>
      <c r="I228" s="1">
        <v>1181.18</v>
      </c>
      <c r="J228" s="1">
        <v>7904.82</v>
      </c>
      <c r="K228" s="1">
        <v>6490</v>
      </c>
      <c r="L228" s="1">
        <v>1414.8199999999997</v>
      </c>
      <c r="M228" s="6">
        <v>41671</v>
      </c>
      <c r="N228" s="8">
        <v>2</v>
      </c>
      <c r="O228" s="5" t="s">
        <v>21</v>
      </c>
      <c r="P228" s="7" t="s">
        <v>14</v>
      </c>
      <c r="S228" s="13">
        <f>financials[[#This Row],[CUSTO UNITARIO]]*financials[[#This Row],[Units Sold]]</f>
        <v>6490</v>
      </c>
    </row>
    <row r="229" spans="1:19" x14ac:dyDescent="0.25">
      <c r="A229" t="s">
        <v>7</v>
      </c>
      <c r="B229" t="s">
        <v>16</v>
      </c>
      <c r="C229" s="5" t="s">
        <v>37</v>
      </c>
      <c r="D229" s="5" t="s">
        <v>43</v>
      </c>
      <c r="E229">
        <v>790</v>
      </c>
      <c r="F229" s="1">
        <v>120</v>
      </c>
      <c r="G229" s="1">
        <v>15</v>
      </c>
      <c r="H229" s="1">
        <v>11850</v>
      </c>
      <c r="I229" s="1">
        <v>1185</v>
      </c>
      <c r="J229" s="1">
        <v>10665</v>
      </c>
      <c r="K229" s="1">
        <v>7900</v>
      </c>
      <c r="L229" s="1">
        <v>2765</v>
      </c>
      <c r="M229" s="6">
        <v>41760</v>
      </c>
      <c r="N229" s="8">
        <v>5</v>
      </c>
      <c r="O229" s="5" t="s">
        <v>24</v>
      </c>
      <c r="P229" s="7" t="s">
        <v>14</v>
      </c>
      <c r="S229" s="13">
        <f>financials[[#This Row],[CUSTO UNITARIO]]*financials[[#This Row],[Units Sold]]</f>
        <v>94800</v>
      </c>
    </row>
    <row r="230" spans="1:19" x14ac:dyDescent="0.25">
      <c r="A230" t="s">
        <v>9</v>
      </c>
      <c r="B230" t="s">
        <v>15</v>
      </c>
      <c r="C230" s="5" t="s">
        <v>36</v>
      </c>
      <c r="D230" s="5" t="s">
        <v>41</v>
      </c>
      <c r="E230">
        <v>4251</v>
      </c>
      <c r="F230" s="1">
        <v>10</v>
      </c>
      <c r="G230" s="1">
        <v>7</v>
      </c>
      <c r="H230" s="1">
        <v>29757</v>
      </c>
      <c r="I230" s="1">
        <v>1190.28</v>
      </c>
      <c r="J230" s="1">
        <v>28566.720000000001</v>
      </c>
      <c r="K230" s="1">
        <v>21255</v>
      </c>
      <c r="L230" s="1">
        <v>7311.7199999999993</v>
      </c>
      <c r="M230" s="6">
        <v>41640</v>
      </c>
      <c r="N230" s="8">
        <v>1</v>
      </c>
      <c r="O230" s="5" t="s">
        <v>20</v>
      </c>
      <c r="P230" s="7" t="s">
        <v>14</v>
      </c>
      <c r="S230" s="13">
        <f>financials[[#This Row],[CUSTO UNITARIO]]*financials[[#This Row],[Units Sold]]</f>
        <v>42510</v>
      </c>
    </row>
    <row r="231" spans="1:19" x14ac:dyDescent="0.25">
      <c r="A231" t="s">
        <v>9</v>
      </c>
      <c r="B231" t="s">
        <v>18</v>
      </c>
      <c r="C231" s="5" t="s">
        <v>34</v>
      </c>
      <c r="D231" s="5" t="s">
        <v>42</v>
      </c>
      <c r="E231">
        <v>663</v>
      </c>
      <c r="F231" s="1">
        <v>3</v>
      </c>
      <c r="G231" s="1">
        <v>20</v>
      </c>
      <c r="H231" s="1">
        <v>13260</v>
      </c>
      <c r="I231" s="1">
        <v>1193.4000000000001</v>
      </c>
      <c r="J231" s="1">
        <v>12066.6</v>
      </c>
      <c r="K231" s="1">
        <v>6630</v>
      </c>
      <c r="L231" s="1">
        <v>5436.6</v>
      </c>
      <c r="M231" s="6">
        <v>41760</v>
      </c>
      <c r="N231" s="8">
        <v>5</v>
      </c>
      <c r="O231" s="5" t="s">
        <v>24</v>
      </c>
      <c r="P231" s="7" t="s">
        <v>14</v>
      </c>
      <c r="S231" s="13">
        <f>financials[[#This Row],[CUSTO UNITARIO]]*financials[[#This Row],[Units Sold]]</f>
        <v>1989</v>
      </c>
    </row>
    <row r="232" spans="1:19" x14ac:dyDescent="0.25">
      <c r="A232" t="s">
        <v>9</v>
      </c>
      <c r="B232" t="s">
        <v>18</v>
      </c>
      <c r="C232" s="5" t="s">
        <v>37</v>
      </c>
      <c r="D232" s="5" t="s">
        <v>42</v>
      </c>
      <c r="E232">
        <v>1001</v>
      </c>
      <c r="F232" s="1">
        <v>120</v>
      </c>
      <c r="G232" s="1">
        <v>20</v>
      </c>
      <c r="H232" s="1">
        <v>20020</v>
      </c>
      <c r="I232" s="1">
        <v>1201.2</v>
      </c>
      <c r="J232" s="1">
        <v>18818.8</v>
      </c>
      <c r="K232" s="1">
        <v>10010</v>
      </c>
      <c r="L232" s="1">
        <v>8808.7999999999993</v>
      </c>
      <c r="M232" s="6">
        <v>41852</v>
      </c>
      <c r="N232" s="8">
        <v>8</v>
      </c>
      <c r="O232" s="5" t="s">
        <v>27</v>
      </c>
      <c r="P232" s="7" t="s">
        <v>14</v>
      </c>
      <c r="S232" s="13">
        <f>financials[[#This Row],[CUSTO UNITARIO]]*financials[[#This Row],[Units Sold]]</f>
        <v>120120</v>
      </c>
    </row>
    <row r="233" spans="1:19" x14ac:dyDescent="0.25">
      <c r="A233" t="s">
        <v>9</v>
      </c>
      <c r="B233" t="s">
        <v>16</v>
      </c>
      <c r="C233" s="5" t="s">
        <v>38</v>
      </c>
      <c r="D233" s="5" t="s">
        <v>43</v>
      </c>
      <c r="E233">
        <v>1579</v>
      </c>
      <c r="F233" s="1">
        <v>250</v>
      </c>
      <c r="G233" s="1">
        <v>7</v>
      </c>
      <c r="H233" s="1">
        <v>11053</v>
      </c>
      <c r="I233" s="1">
        <v>1215.83</v>
      </c>
      <c r="J233" s="1">
        <v>9837.17</v>
      </c>
      <c r="K233" s="1">
        <v>7895</v>
      </c>
      <c r="L233" s="1">
        <v>1942.17</v>
      </c>
      <c r="M233" s="6">
        <v>41699</v>
      </c>
      <c r="N233" s="8">
        <v>3</v>
      </c>
      <c r="O233" s="5" t="s">
        <v>22</v>
      </c>
      <c r="P233" s="7" t="s">
        <v>14</v>
      </c>
      <c r="S233" s="13">
        <f>financials[[#This Row],[CUSTO UNITARIO]]*financials[[#This Row],[Units Sold]]</f>
        <v>394750</v>
      </c>
    </row>
    <row r="234" spans="1:19" x14ac:dyDescent="0.25">
      <c r="A234" t="s">
        <v>7</v>
      </c>
      <c r="B234" t="s">
        <v>19</v>
      </c>
      <c r="C234" s="5" t="s">
        <v>35</v>
      </c>
      <c r="D234" s="5" t="s">
        <v>41</v>
      </c>
      <c r="E234">
        <v>2031</v>
      </c>
      <c r="F234" s="1">
        <v>5</v>
      </c>
      <c r="G234" s="1">
        <v>15</v>
      </c>
      <c r="H234" s="1">
        <v>30465</v>
      </c>
      <c r="I234" s="1">
        <v>1218.5999999999999</v>
      </c>
      <c r="J234" s="1">
        <v>29246.400000000001</v>
      </c>
      <c r="K234" s="1">
        <v>20310</v>
      </c>
      <c r="L234" s="1">
        <v>8936.4000000000015</v>
      </c>
      <c r="M234" s="6">
        <v>41913</v>
      </c>
      <c r="N234" s="8">
        <v>10</v>
      </c>
      <c r="O234" s="5" t="s">
        <v>29</v>
      </c>
      <c r="P234" s="7" t="s">
        <v>14</v>
      </c>
      <c r="S234" s="13">
        <f>financials[[#This Row],[CUSTO UNITARIO]]*financials[[#This Row],[Units Sold]]</f>
        <v>10155</v>
      </c>
    </row>
    <row r="235" spans="1:19" x14ac:dyDescent="0.25">
      <c r="A235" t="s">
        <v>7</v>
      </c>
      <c r="B235" t="s">
        <v>19</v>
      </c>
      <c r="C235" s="5" t="s">
        <v>36</v>
      </c>
      <c r="D235" s="5" t="s">
        <v>41</v>
      </c>
      <c r="E235">
        <v>2031</v>
      </c>
      <c r="F235" s="1">
        <v>10</v>
      </c>
      <c r="G235" s="1">
        <v>15</v>
      </c>
      <c r="H235" s="1">
        <v>30465</v>
      </c>
      <c r="I235" s="1">
        <v>1218.5999999999999</v>
      </c>
      <c r="J235" s="1">
        <v>29246.400000000001</v>
      </c>
      <c r="K235" s="1">
        <v>20310</v>
      </c>
      <c r="L235" s="1">
        <v>8936.4000000000015</v>
      </c>
      <c r="M235" s="6">
        <v>41913</v>
      </c>
      <c r="N235" s="8">
        <v>10</v>
      </c>
      <c r="O235" s="5" t="s">
        <v>29</v>
      </c>
      <c r="P235" s="7" t="s">
        <v>14</v>
      </c>
      <c r="S235" s="13">
        <f>financials[[#This Row],[CUSTO UNITARIO]]*financials[[#This Row],[Units Sold]]</f>
        <v>20310</v>
      </c>
    </row>
    <row r="236" spans="1:19" x14ac:dyDescent="0.25">
      <c r="A236" t="s">
        <v>7</v>
      </c>
      <c r="B236" t="s">
        <v>16</v>
      </c>
      <c r="C236" s="5" t="s">
        <v>35</v>
      </c>
      <c r="D236" s="5" t="s">
        <v>43</v>
      </c>
      <c r="E236">
        <v>677</v>
      </c>
      <c r="F236" s="1">
        <v>5</v>
      </c>
      <c r="G236" s="1">
        <v>15</v>
      </c>
      <c r="H236" s="1">
        <v>10155</v>
      </c>
      <c r="I236" s="1">
        <v>1218.5999999999999</v>
      </c>
      <c r="J236" s="1">
        <v>8936.4</v>
      </c>
      <c r="K236" s="1">
        <v>6770</v>
      </c>
      <c r="L236" s="1">
        <v>2166.3999999999996</v>
      </c>
      <c r="M236" s="6">
        <v>41699</v>
      </c>
      <c r="N236" s="8">
        <v>3</v>
      </c>
      <c r="O236" s="5" t="s">
        <v>22</v>
      </c>
      <c r="P236" s="7" t="s">
        <v>14</v>
      </c>
      <c r="S236" s="13">
        <f>financials[[#This Row],[CUSTO UNITARIO]]*financials[[#This Row],[Units Sold]]</f>
        <v>3385</v>
      </c>
    </row>
    <row r="237" spans="1:19" x14ac:dyDescent="0.25">
      <c r="A237" t="s">
        <v>9</v>
      </c>
      <c r="B237" t="s">
        <v>17</v>
      </c>
      <c r="C237" s="5" t="s">
        <v>38</v>
      </c>
      <c r="D237" s="5" t="s">
        <v>43</v>
      </c>
      <c r="E237">
        <v>1491</v>
      </c>
      <c r="F237" s="1">
        <v>250</v>
      </c>
      <c r="G237" s="1">
        <v>7</v>
      </c>
      <c r="H237" s="1">
        <v>10437</v>
      </c>
      <c r="I237" s="1">
        <v>1252.44</v>
      </c>
      <c r="J237" s="1">
        <v>9184.56</v>
      </c>
      <c r="K237" s="1">
        <v>7455</v>
      </c>
      <c r="L237" s="1">
        <v>1729.5599999999995</v>
      </c>
      <c r="M237" s="6">
        <v>41699</v>
      </c>
      <c r="N237" s="8">
        <v>3</v>
      </c>
      <c r="O237" s="5" t="s">
        <v>22</v>
      </c>
      <c r="P237" s="7" t="s">
        <v>14</v>
      </c>
      <c r="S237" s="13">
        <f>financials[[#This Row],[CUSTO UNITARIO]]*financials[[#This Row],[Units Sold]]</f>
        <v>372750</v>
      </c>
    </row>
    <row r="238" spans="1:19" x14ac:dyDescent="0.25">
      <c r="A238" t="s">
        <v>9</v>
      </c>
      <c r="B238" t="s">
        <v>16</v>
      </c>
      <c r="C238" s="5" t="s">
        <v>38</v>
      </c>
      <c r="D238" s="5" t="s">
        <v>42</v>
      </c>
      <c r="E238">
        <v>1265</v>
      </c>
      <c r="F238" s="1">
        <v>250</v>
      </c>
      <c r="G238" s="1">
        <v>20</v>
      </c>
      <c r="H238" s="1">
        <v>25300</v>
      </c>
      <c r="I238" s="1">
        <v>1265</v>
      </c>
      <c r="J238" s="1">
        <v>24035</v>
      </c>
      <c r="K238" s="1">
        <v>12650</v>
      </c>
      <c r="L238" s="1">
        <v>11385</v>
      </c>
      <c r="M238" s="6">
        <v>41579</v>
      </c>
      <c r="N238" s="8">
        <v>11</v>
      </c>
      <c r="O238" s="5" t="s">
        <v>30</v>
      </c>
      <c r="P238" s="7" t="s">
        <v>13</v>
      </c>
      <c r="S238" s="13">
        <f>financials[[#This Row],[CUSTO UNITARIO]]*financials[[#This Row],[Units Sold]]</f>
        <v>316250</v>
      </c>
    </row>
    <row r="239" spans="1:19" x14ac:dyDescent="0.25">
      <c r="A239" t="s">
        <v>6</v>
      </c>
      <c r="B239" t="s">
        <v>18</v>
      </c>
      <c r="C239" s="5" t="s">
        <v>34</v>
      </c>
      <c r="D239" s="5" t="s">
        <v>41</v>
      </c>
      <c r="E239">
        <v>214</v>
      </c>
      <c r="F239" s="1">
        <v>3</v>
      </c>
      <c r="G239" s="1">
        <v>300</v>
      </c>
      <c r="H239" s="1">
        <v>64200</v>
      </c>
      <c r="I239" s="1">
        <v>1284</v>
      </c>
      <c r="J239" s="1">
        <v>62916</v>
      </c>
      <c r="K239" s="1">
        <v>53500</v>
      </c>
      <c r="L239" s="1">
        <v>9416</v>
      </c>
      <c r="M239" s="6">
        <v>41548</v>
      </c>
      <c r="N239" s="8">
        <v>10</v>
      </c>
      <c r="O239" s="5" t="s">
        <v>29</v>
      </c>
      <c r="P239" s="7" t="s">
        <v>13</v>
      </c>
      <c r="S239" s="13">
        <f>financials[[#This Row],[CUSTO UNITARIO]]*financials[[#This Row],[Units Sold]]</f>
        <v>642</v>
      </c>
    </row>
    <row r="240" spans="1:19" x14ac:dyDescent="0.25">
      <c r="A240" t="s">
        <v>6</v>
      </c>
      <c r="B240" t="s">
        <v>18</v>
      </c>
      <c r="C240" s="5" t="s">
        <v>38</v>
      </c>
      <c r="D240" s="5" t="s">
        <v>41</v>
      </c>
      <c r="E240">
        <v>214</v>
      </c>
      <c r="F240" s="1">
        <v>250</v>
      </c>
      <c r="G240" s="1">
        <v>300</v>
      </c>
      <c r="H240" s="1">
        <v>64200</v>
      </c>
      <c r="I240" s="1">
        <v>1284</v>
      </c>
      <c r="J240" s="1">
        <v>62916</v>
      </c>
      <c r="K240" s="1">
        <v>53500</v>
      </c>
      <c r="L240" s="1">
        <v>9416</v>
      </c>
      <c r="M240" s="6">
        <v>41548</v>
      </c>
      <c r="N240" s="8">
        <v>10</v>
      </c>
      <c r="O240" s="5" t="s">
        <v>29</v>
      </c>
      <c r="P240" s="7" t="s">
        <v>13</v>
      </c>
      <c r="S240" s="13">
        <f>financials[[#This Row],[CUSTO UNITARIO]]*financials[[#This Row],[Units Sold]]</f>
        <v>53500</v>
      </c>
    </row>
    <row r="241" spans="1:19" x14ac:dyDescent="0.25">
      <c r="A241" t="s">
        <v>7</v>
      </c>
      <c r="B241" t="s">
        <v>18</v>
      </c>
      <c r="C241" s="5" t="s">
        <v>37</v>
      </c>
      <c r="D241" s="5" t="s">
        <v>43</v>
      </c>
      <c r="E241">
        <v>660</v>
      </c>
      <c r="F241" s="1">
        <v>120</v>
      </c>
      <c r="G241" s="1">
        <v>15</v>
      </c>
      <c r="H241" s="1">
        <v>9900</v>
      </c>
      <c r="I241" s="1">
        <v>1287</v>
      </c>
      <c r="J241" s="1">
        <v>8613</v>
      </c>
      <c r="K241" s="1">
        <v>6600</v>
      </c>
      <c r="L241" s="1">
        <v>2013</v>
      </c>
      <c r="M241" s="6">
        <v>41518</v>
      </c>
      <c r="N241" s="8">
        <v>9</v>
      </c>
      <c r="O241" s="5" t="s">
        <v>28</v>
      </c>
      <c r="P241" s="7" t="s">
        <v>13</v>
      </c>
      <c r="S241" s="13">
        <f>financials[[#This Row],[CUSTO UNITARIO]]*financials[[#This Row],[Units Sold]]</f>
        <v>79200</v>
      </c>
    </row>
    <row r="242" spans="1:19" x14ac:dyDescent="0.25">
      <c r="A242" t="s">
        <v>9</v>
      </c>
      <c r="B242" t="s">
        <v>17</v>
      </c>
      <c r="C242" s="5" t="s">
        <v>36</v>
      </c>
      <c r="D242" s="5" t="s">
        <v>42</v>
      </c>
      <c r="E242">
        <v>1303</v>
      </c>
      <c r="F242" s="1">
        <v>10</v>
      </c>
      <c r="G242" s="1">
        <v>20</v>
      </c>
      <c r="H242" s="1">
        <v>26060</v>
      </c>
      <c r="I242" s="1">
        <v>1303</v>
      </c>
      <c r="J242" s="1">
        <v>24757</v>
      </c>
      <c r="K242" s="1">
        <v>13030</v>
      </c>
      <c r="L242" s="1">
        <v>11727</v>
      </c>
      <c r="M242" s="6">
        <v>41671</v>
      </c>
      <c r="N242" s="8">
        <v>2</v>
      </c>
      <c r="O242" s="5" t="s">
        <v>21</v>
      </c>
      <c r="P242" s="7" t="s">
        <v>14</v>
      </c>
      <c r="S242" s="13">
        <f>financials[[#This Row],[CUSTO UNITARIO]]*financials[[#This Row],[Units Sold]]</f>
        <v>13030</v>
      </c>
    </row>
    <row r="243" spans="1:19" x14ac:dyDescent="0.25">
      <c r="A243" t="s">
        <v>9</v>
      </c>
      <c r="B243" t="s">
        <v>16</v>
      </c>
      <c r="C243" s="5" t="s">
        <v>36</v>
      </c>
      <c r="D243" s="5" t="s">
        <v>43</v>
      </c>
      <c r="E243">
        <v>1438.5</v>
      </c>
      <c r="F243" s="1">
        <v>10</v>
      </c>
      <c r="G243" s="1">
        <v>7</v>
      </c>
      <c r="H243" s="1">
        <v>10069.5</v>
      </c>
      <c r="I243" s="1">
        <v>1309.0350000000001</v>
      </c>
      <c r="J243" s="1">
        <v>8760.4650000000001</v>
      </c>
      <c r="K243" s="1">
        <v>7192.5</v>
      </c>
      <c r="L243" s="1">
        <v>1567.9649999999992</v>
      </c>
      <c r="M243" s="6">
        <v>41640</v>
      </c>
      <c r="N243" s="8">
        <v>1</v>
      </c>
      <c r="O243" s="5" t="s">
        <v>20</v>
      </c>
      <c r="P243" s="7" t="s">
        <v>14</v>
      </c>
      <c r="S243" s="13">
        <f>financials[[#This Row],[CUSTO UNITARIO]]*financials[[#This Row],[Units Sold]]</f>
        <v>14385</v>
      </c>
    </row>
    <row r="244" spans="1:19" x14ac:dyDescent="0.25">
      <c r="A244" t="s">
        <v>9</v>
      </c>
      <c r="B244" t="s">
        <v>18</v>
      </c>
      <c r="C244" s="5" t="s">
        <v>37</v>
      </c>
      <c r="D244" s="5" t="s">
        <v>42</v>
      </c>
      <c r="E244">
        <v>2338</v>
      </c>
      <c r="F244" s="1">
        <v>120</v>
      </c>
      <c r="G244" s="1">
        <v>7</v>
      </c>
      <c r="H244" s="1">
        <v>16366</v>
      </c>
      <c r="I244" s="1">
        <v>1309.28</v>
      </c>
      <c r="J244" s="1">
        <v>15056.72</v>
      </c>
      <c r="K244" s="1">
        <v>11690</v>
      </c>
      <c r="L244" s="1">
        <v>3366.7199999999993</v>
      </c>
      <c r="M244" s="6">
        <v>41791</v>
      </c>
      <c r="N244" s="8">
        <v>6</v>
      </c>
      <c r="O244" s="5" t="s">
        <v>25</v>
      </c>
      <c r="P244" s="7" t="s">
        <v>14</v>
      </c>
      <c r="S244" s="13">
        <f>financials[[#This Row],[CUSTO UNITARIO]]*financials[[#This Row],[Units Sold]]</f>
        <v>280560</v>
      </c>
    </row>
    <row r="245" spans="1:19" x14ac:dyDescent="0.25">
      <c r="A245" t="s">
        <v>9</v>
      </c>
      <c r="B245" t="s">
        <v>18</v>
      </c>
      <c r="C245" s="5" t="s">
        <v>38</v>
      </c>
      <c r="D245" s="5" t="s">
        <v>42</v>
      </c>
      <c r="E245">
        <v>2338</v>
      </c>
      <c r="F245" s="1">
        <v>250</v>
      </c>
      <c r="G245" s="1">
        <v>7</v>
      </c>
      <c r="H245" s="1">
        <v>16366</v>
      </c>
      <c r="I245" s="1">
        <v>1309.28</v>
      </c>
      <c r="J245" s="1">
        <v>15056.72</v>
      </c>
      <c r="K245" s="1">
        <v>11690</v>
      </c>
      <c r="L245" s="1">
        <v>3366.7199999999993</v>
      </c>
      <c r="M245" s="6">
        <v>41791</v>
      </c>
      <c r="N245" s="8">
        <v>6</v>
      </c>
      <c r="O245" s="5" t="s">
        <v>25</v>
      </c>
      <c r="P245" s="7" t="s">
        <v>14</v>
      </c>
      <c r="S245" s="13">
        <f>financials[[#This Row],[CUSTO UNITARIO]]*financials[[#This Row],[Units Sold]]</f>
        <v>584500</v>
      </c>
    </row>
    <row r="246" spans="1:19" x14ac:dyDescent="0.25">
      <c r="A246" t="s">
        <v>7</v>
      </c>
      <c r="B246" t="s">
        <v>18</v>
      </c>
      <c r="C246" s="5" t="s">
        <v>39</v>
      </c>
      <c r="D246" s="5" t="s">
        <v>42</v>
      </c>
      <c r="E246">
        <v>970</v>
      </c>
      <c r="F246" s="1">
        <v>260</v>
      </c>
      <c r="G246" s="1">
        <v>15</v>
      </c>
      <c r="H246" s="1">
        <v>14550</v>
      </c>
      <c r="I246" s="1">
        <v>1309.5</v>
      </c>
      <c r="J246" s="1">
        <v>13240.5</v>
      </c>
      <c r="K246" s="1">
        <v>9700</v>
      </c>
      <c r="L246" s="1">
        <v>3540.5</v>
      </c>
      <c r="M246" s="6">
        <v>41579</v>
      </c>
      <c r="N246" s="8">
        <v>11</v>
      </c>
      <c r="O246" s="5" t="s">
        <v>30</v>
      </c>
      <c r="P246" s="7" t="s">
        <v>13</v>
      </c>
      <c r="S246" s="13">
        <f>financials[[#This Row],[CUSTO UNITARIO]]*financials[[#This Row],[Units Sold]]</f>
        <v>252200</v>
      </c>
    </row>
    <row r="247" spans="1:19" x14ac:dyDescent="0.25">
      <c r="A247" t="s">
        <v>10</v>
      </c>
      <c r="B247" t="s">
        <v>19</v>
      </c>
      <c r="C247" s="5" t="s">
        <v>39</v>
      </c>
      <c r="D247" s="5" t="s">
        <v>42</v>
      </c>
      <c r="E247">
        <v>1375</v>
      </c>
      <c r="F247" s="1">
        <v>260</v>
      </c>
      <c r="G247" s="1">
        <v>12</v>
      </c>
      <c r="H247" s="1">
        <v>16500</v>
      </c>
      <c r="I247" s="1">
        <v>1320</v>
      </c>
      <c r="J247" s="1">
        <v>15180</v>
      </c>
      <c r="K247" s="1">
        <v>4125</v>
      </c>
      <c r="L247" s="1">
        <v>11055</v>
      </c>
      <c r="M247" s="6">
        <v>41609</v>
      </c>
      <c r="N247" s="8">
        <v>12</v>
      </c>
      <c r="O247" s="5" t="s">
        <v>31</v>
      </c>
      <c r="P247" s="7" t="s">
        <v>13</v>
      </c>
      <c r="S247" s="13">
        <f>financials[[#This Row],[CUSTO UNITARIO]]*financials[[#This Row],[Units Sold]]</f>
        <v>357500</v>
      </c>
    </row>
    <row r="248" spans="1:19" x14ac:dyDescent="0.25">
      <c r="A248" t="s">
        <v>7</v>
      </c>
      <c r="B248" t="s">
        <v>15</v>
      </c>
      <c r="C248" s="5" t="s">
        <v>37</v>
      </c>
      <c r="D248" s="5" t="s">
        <v>42</v>
      </c>
      <c r="E248">
        <v>1262</v>
      </c>
      <c r="F248" s="1">
        <v>120</v>
      </c>
      <c r="G248" s="1">
        <v>15</v>
      </c>
      <c r="H248" s="1">
        <v>18930</v>
      </c>
      <c r="I248" s="1">
        <v>1325.1</v>
      </c>
      <c r="J248" s="1">
        <v>17604.900000000001</v>
      </c>
      <c r="K248" s="1">
        <v>12620</v>
      </c>
      <c r="L248" s="1">
        <v>4984.9000000000015</v>
      </c>
      <c r="M248" s="6">
        <v>41760</v>
      </c>
      <c r="N248" s="8">
        <v>5</v>
      </c>
      <c r="O248" s="5" t="s">
        <v>24</v>
      </c>
      <c r="P248" s="7" t="s">
        <v>14</v>
      </c>
      <c r="S248" s="13">
        <f>financials[[#This Row],[CUSTO UNITARIO]]*financials[[#This Row],[Units Sold]]</f>
        <v>151440</v>
      </c>
    </row>
    <row r="249" spans="1:19" x14ac:dyDescent="0.25">
      <c r="A249" t="s">
        <v>10</v>
      </c>
      <c r="B249" t="s">
        <v>19</v>
      </c>
      <c r="C249" s="5" t="s">
        <v>38</v>
      </c>
      <c r="D249" s="5" t="s">
        <v>43</v>
      </c>
      <c r="E249">
        <v>1005</v>
      </c>
      <c r="F249" s="1">
        <v>250</v>
      </c>
      <c r="G249" s="1">
        <v>12</v>
      </c>
      <c r="H249" s="1">
        <v>12060</v>
      </c>
      <c r="I249" s="1">
        <v>1326.6</v>
      </c>
      <c r="J249" s="1">
        <v>10733.4</v>
      </c>
      <c r="K249" s="1">
        <v>3015</v>
      </c>
      <c r="L249" s="1">
        <v>7718.4</v>
      </c>
      <c r="M249" s="6">
        <v>41518</v>
      </c>
      <c r="N249" s="8">
        <v>9</v>
      </c>
      <c r="O249" s="5" t="s">
        <v>28</v>
      </c>
      <c r="P249" s="7" t="s">
        <v>13</v>
      </c>
      <c r="S249" s="13">
        <f>financials[[#This Row],[CUSTO UNITARIO]]*financials[[#This Row],[Units Sold]]</f>
        <v>251250</v>
      </c>
    </row>
    <row r="250" spans="1:19" x14ac:dyDescent="0.25">
      <c r="A250" t="s">
        <v>9</v>
      </c>
      <c r="B250" t="s">
        <v>16</v>
      </c>
      <c r="C250" s="5" t="s">
        <v>34</v>
      </c>
      <c r="D250" s="5" t="s">
        <v>42</v>
      </c>
      <c r="E250">
        <v>1117.5</v>
      </c>
      <c r="F250" s="1">
        <v>3</v>
      </c>
      <c r="G250" s="1">
        <v>20</v>
      </c>
      <c r="H250" s="1">
        <v>22350</v>
      </c>
      <c r="I250" s="1">
        <v>1341</v>
      </c>
      <c r="J250" s="1">
        <v>21009</v>
      </c>
      <c r="K250" s="1">
        <v>11175</v>
      </c>
      <c r="L250" s="1">
        <v>9834</v>
      </c>
      <c r="M250" s="6">
        <v>41640</v>
      </c>
      <c r="N250" s="8">
        <v>1</v>
      </c>
      <c r="O250" s="5" t="s">
        <v>20</v>
      </c>
      <c r="P250" s="7" t="s">
        <v>14</v>
      </c>
      <c r="S250" s="13">
        <f>financials[[#This Row],[CUSTO UNITARIO]]*financials[[#This Row],[Units Sold]]</f>
        <v>3352.5</v>
      </c>
    </row>
    <row r="251" spans="1:19" x14ac:dyDescent="0.25">
      <c r="A251" t="s">
        <v>9</v>
      </c>
      <c r="B251" t="s">
        <v>19</v>
      </c>
      <c r="C251" s="5" t="s">
        <v>38</v>
      </c>
      <c r="D251" s="5" t="s">
        <v>42</v>
      </c>
      <c r="E251">
        <v>1123</v>
      </c>
      <c r="F251" s="1">
        <v>250</v>
      </c>
      <c r="G251" s="1">
        <v>20</v>
      </c>
      <c r="H251" s="1">
        <v>22460</v>
      </c>
      <c r="I251" s="1">
        <v>1347.6</v>
      </c>
      <c r="J251" s="1">
        <v>21112.400000000001</v>
      </c>
      <c r="K251" s="1">
        <v>11230</v>
      </c>
      <c r="L251" s="1">
        <v>9882.4000000000015</v>
      </c>
      <c r="M251" s="6">
        <v>41579</v>
      </c>
      <c r="N251" s="8">
        <v>11</v>
      </c>
      <c r="O251" s="5" t="s">
        <v>30</v>
      </c>
      <c r="P251" s="7" t="s">
        <v>13</v>
      </c>
      <c r="S251" s="13">
        <f>financials[[#This Row],[CUSTO UNITARIO]]*financials[[#This Row],[Units Sold]]</f>
        <v>280750</v>
      </c>
    </row>
    <row r="252" spans="1:19" x14ac:dyDescent="0.25">
      <c r="A252" t="s">
        <v>9</v>
      </c>
      <c r="B252" t="s">
        <v>18</v>
      </c>
      <c r="C252" s="5" t="s">
        <v>36</v>
      </c>
      <c r="D252" s="5" t="s">
        <v>42</v>
      </c>
      <c r="E252">
        <v>2409</v>
      </c>
      <c r="F252" s="1">
        <v>10</v>
      </c>
      <c r="G252" s="1">
        <v>7</v>
      </c>
      <c r="H252" s="1">
        <v>16863</v>
      </c>
      <c r="I252" s="1">
        <v>1349.04</v>
      </c>
      <c r="J252" s="1">
        <v>15513.96</v>
      </c>
      <c r="K252" s="1">
        <v>12045</v>
      </c>
      <c r="L252" s="1">
        <v>3468.9599999999991</v>
      </c>
      <c r="M252" s="6">
        <v>41518</v>
      </c>
      <c r="N252" s="8">
        <v>9</v>
      </c>
      <c r="O252" s="5" t="s">
        <v>28</v>
      </c>
      <c r="P252" s="7" t="s">
        <v>13</v>
      </c>
      <c r="S252" s="13">
        <f>financials[[#This Row],[CUSTO UNITARIO]]*financials[[#This Row],[Units Sold]]</f>
        <v>24090</v>
      </c>
    </row>
    <row r="253" spans="1:19" x14ac:dyDescent="0.25">
      <c r="A253" t="s">
        <v>7</v>
      </c>
      <c r="B253" t="s">
        <v>17</v>
      </c>
      <c r="C253" s="5" t="s">
        <v>36</v>
      </c>
      <c r="D253" s="5" t="s">
        <v>41</v>
      </c>
      <c r="E253">
        <v>2261</v>
      </c>
      <c r="F253" s="1">
        <v>10</v>
      </c>
      <c r="G253" s="1">
        <v>15</v>
      </c>
      <c r="H253" s="1">
        <v>33915</v>
      </c>
      <c r="I253" s="1">
        <v>1356.6</v>
      </c>
      <c r="J253" s="1">
        <v>32558.400000000001</v>
      </c>
      <c r="K253" s="1">
        <v>22610</v>
      </c>
      <c r="L253" s="1">
        <v>9948.4000000000015</v>
      </c>
      <c r="M253" s="6">
        <v>41609</v>
      </c>
      <c r="N253" s="8">
        <v>12</v>
      </c>
      <c r="O253" s="5" t="s">
        <v>31</v>
      </c>
      <c r="P253" s="7" t="s">
        <v>13</v>
      </c>
      <c r="S253" s="13">
        <f>financials[[#This Row],[CUSTO UNITARIO]]*financials[[#This Row],[Units Sold]]</f>
        <v>22610</v>
      </c>
    </row>
    <row r="254" spans="1:19" x14ac:dyDescent="0.25">
      <c r="A254" t="s">
        <v>7</v>
      </c>
      <c r="B254" t="s">
        <v>18</v>
      </c>
      <c r="C254" s="5" t="s">
        <v>37</v>
      </c>
      <c r="D254" s="5" t="s">
        <v>42</v>
      </c>
      <c r="E254">
        <v>1530</v>
      </c>
      <c r="F254" s="1">
        <v>120</v>
      </c>
      <c r="G254" s="1">
        <v>15</v>
      </c>
      <c r="H254" s="1">
        <v>22950</v>
      </c>
      <c r="I254" s="1">
        <v>1377</v>
      </c>
      <c r="J254" s="1">
        <v>21573</v>
      </c>
      <c r="K254" s="1">
        <v>15300</v>
      </c>
      <c r="L254" s="1">
        <v>6273</v>
      </c>
      <c r="M254" s="6">
        <v>41760</v>
      </c>
      <c r="N254" s="8">
        <v>5</v>
      </c>
      <c r="O254" s="5" t="s">
        <v>24</v>
      </c>
      <c r="P254" s="7" t="s">
        <v>14</v>
      </c>
      <c r="S254" s="13">
        <f>financials[[#This Row],[CUSTO UNITARIO]]*financials[[#This Row],[Units Sold]]</f>
        <v>183600</v>
      </c>
    </row>
    <row r="255" spans="1:19" x14ac:dyDescent="0.25">
      <c r="A255" t="s">
        <v>9</v>
      </c>
      <c r="B255" t="s">
        <v>15</v>
      </c>
      <c r="C255" s="5" t="s">
        <v>36</v>
      </c>
      <c r="D255" s="5" t="s">
        <v>42</v>
      </c>
      <c r="E255">
        <v>1389</v>
      </c>
      <c r="F255" s="1">
        <v>10</v>
      </c>
      <c r="G255" s="1">
        <v>20</v>
      </c>
      <c r="H255" s="1">
        <v>27780</v>
      </c>
      <c r="I255" s="1">
        <v>1389</v>
      </c>
      <c r="J255" s="1">
        <v>26391</v>
      </c>
      <c r="K255" s="1">
        <v>13890</v>
      </c>
      <c r="L255" s="1">
        <v>12501</v>
      </c>
      <c r="M255" s="6">
        <v>41548</v>
      </c>
      <c r="N255" s="8">
        <v>10</v>
      </c>
      <c r="O255" s="5" t="s">
        <v>29</v>
      </c>
      <c r="P255" s="7" t="s">
        <v>13</v>
      </c>
      <c r="S255" s="13">
        <f>financials[[#This Row],[CUSTO UNITARIO]]*financials[[#This Row],[Units Sold]]</f>
        <v>13890</v>
      </c>
    </row>
    <row r="256" spans="1:19" x14ac:dyDescent="0.25">
      <c r="A256" t="s">
        <v>9</v>
      </c>
      <c r="B256" t="s">
        <v>15</v>
      </c>
      <c r="C256" s="5" t="s">
        <v>38</v>
      </c>
      <c r="D256" s="5" t="s">
        <v>42</v>
      </c>
      <c r="E256">
        <v>1389</v>
      </c>
      <c r="F256" s="1">
        <v>250</v>
      </c>
      <c r="G256" s="1">
        <v>20</v>
      </c>
      <c r="H256" s="1">
        <v>27780</v>
      </c>
      <c r="I256" s="1">
        <v>1389</v>
      </c>
      <c r="J256" s="1">
        <v>26391</v>
      </c>
      <c r="K256" s="1">
        <v>13890</v>
      </c>
      <c r="L256" s="1">
        <v>12501</v>
      </c>
      <c r="M256" s="6">
        <v>41548</v>
      </c>
      <c r="N256" s="8">
        <v>10</v>
      </c>
      <c r="O256" s="5" t="s">
        <v>29</v>
      </c>
      <c r="P256" s="7" t="s">
        <v>13</v>
      </c>
      <c r="S256" s="13">
        <f>financials[[#This Row],[CUSTO UNITARIO]]*financials[[#This Row],[Units Sold]]</f>
        <v>347250</v>
      </c>
    </row>
    <row r="257" spans="1:19" x14ac:dyDescent="0.25">
      <c r="A257" t="s">
        <v>9</v>
      </c>
      <c r="B257" t="s">
        <v>15</v>
      </c>
      <c r="C257" s="5" t="s">
        <v>37</v>
      </c>
      <c r="D257" s="5" t="s">
        <v>43</v>
      </c>
      <c r="E257">
        <v>1808</v>
      </c>
      <c r="F257" s="1">
        <v>120</v>
      </c>
      <c r="G257" s="1">
        <v>7</v>
      </c>
      <c r="H257" s="1">
        <v>12656</v>
      </c>
      <c r="I257" s="1">
        <v>1392.16</v>
      </c>
      <c r="J257" s="1">
        <v>11263.84</v>
      </c>
      <c r="K257" s="1">
        <v>9040</v>
      </c>
      <c r="L257" s="1">
        <v>2223.84</v>
      </c>
      <c r="M257" s="6">
        <v>41944</v>
      </c>
      <c r="N257" s="8">
        <v>11</v>
      </c>
      <c r="O257" s="5" t="s">
        <v>30</v>
      </c>
      <c r="P257" s="7" t="s">
        <v>14</v>
      </c>
      <c r="S257" s="13">
        <f>financials[[#This Row],[CUSTO UNITARIO]]*financials[[#This Row],[Units Sold]]</f>
        <v>216960</v>
      </c>
    </row>
    <row r="258" spans="1:19" x14ac:dyDescent="0.25">
      <c r="A258" t="s">
        <v>10</v>
      </c>
      <c r="B258" t="s">
        <v>18</v>
      </c>
      <c r="C258" s="5" t="s">
        <v>35</v>
      </c>
      <c r="D258" s="5" t="s">
        <v>42</v>
      </c>
      <c r="E258">
        <v>2342</v>
      </c>
      <c r="F258" s="1">
        <v>5</v>
      </c>
      <c r="G258" s="1">
        <v>12</v>
      </c>
      <c r="H258" s="1">
        <v>28104</v>
      </c>
      <c r="I258" s="1">
        <v>1405.2</v>
      </c>
      <c r="J258" s="1">
        <v>26698.799999999999</v>
      </c>
      <c r="K258" s="1">
        <v>7026</v>
      </c>
      <c r="L258" s="1">
        <v>19672.8</v>
      </c>
      <c r="M258" s="6">
        <v>41944</v>
      </c>
      <c r="N258" s="8">
        <v>11</v>
      </c>
      <c r="O258" s="5" t="s">
        <v>30</v>
      </c>
      <c r="P258" s="7" t="s">
        <v>14</v>
      </c>
      <c r="S258" s="13">
        <f>financials[[#This Row],[CUSTO UNITARIO]]*financials[[#This Row],[Units Sold]]</f>
        <v>11710</v>
      </c>
    </row>
    <row r="259" spans="1:19" x14ac:dyDescent="0.25">
      <c r="A259" t="s">
        <v>9</v>
      </c>
      <c r="B259" t="s">
        <v>19</v>
      </c>
      <c r="C259" s="5" t="s">
        <v>35</v>
      </c>
      <c r="D259" s="5" t="s">
        <v>43</v>
      </c>
      <c r="E259">
        <v>1368</v>
      </c>
      <c r="F259" s="1">
        <v>5</v>
      </c>
      <c r="G259" s="1">
        <v>7</v>
      </c>
      <c r="H259" s="1">
        <v>9576</v>
      </c>
      <c r="I259" s="1">
        <v>1436.4</v>
      </c>
      <c r="J259" s="1">
        <v>8139.6</v>
      </c>
      <c r="K259" s="1">
        <v>6840</v>
      </c>
      <c r="L259" s="1">
        <v>1299.6000000000004</v>
      </c>
      <c r="M259" s="6">
        <v>41671</v>
      </c>
      <c r="N259" s="8">
        <v>2</v>
      </c>
      <c r="O259" s="5" t="s">
        <v>21</v>
      </c>
      <c r="P259" s="7" t="s">
        <v>14</v>
      </c>
      <c r="S259" s="13">
        <f>financials[[#This Row],[CUSTO UNITARIO]]*financials[[#This Row],[Units Sold]]</f>
        <v>6840</v>
      </c>
    </row>
    <row r="260" spans="1:19" x14ac:dyDescent="0.25">
      <c r="A260" t="s">
        <v>10</v>
      </c>
      <c r="B260" t="s">
        <v>15</v>
      </c>
      <c r="C260" s="5" t="s">
        <v>36</v>
      </c>
      <c r="D260" s="5" t="s">
        <v>42</v>
      </c>
      <c r="E260">
        <v>2431</v>
      </c>
      <c r="F260" s="1">
        <v>10</v>
      </c>
      <c r="G260" s="1">
        <v>12</v>
      </c>
      <c r="H260" s="1">
        <v>29172</v>
      </c>
      <c r="I260" s="1">
        <v>1458.6</v>
      </c>
      <c r="J260" s="1">
        <v>27713.4</v>
      </c>
      <c r="K260" s="1">
        <v>7293</v>
      </c>
      <c r="L260" s="1">
        <v>20420.400000000001</v>
      </c>
      <c r="M260" s="6">
        <v>41974</v>
      </c>
      <c r="N260" s="8">
        <v>12</v>
      </c>
      <c r="O260" s="5" t="s">
        <v>31</v>
      </c>
      <c r="P260" s="7" t="s">
        <v>14</v>
      </c>
      <c r="S260" s="13">
        <f>financials[[#This Row],[CUSTO UNITARIO]]*financials[[#This Row],[Units Sold]]</f>
        <v>24310</v>
      </c>
    </row>
    <row r="261" spans="1:19" x14ac:dyDescent="0.25">
      <c r="A261" t="s">
        <v>10</v>
      </c>
      <c r="B261" t="s">
        <v>15</v>
      </c>
      <c r="C261" s="5" t="s">
        <v>37</v>
      </c>
      <c r="D261" s="5" t="s">
        <v>42</v>
      </c>
      <c r="E261">
        <v>2431</v>
      </c>
      <c r="F261" s="1">
        <v>120</v>
      </c>
      <c r="G261" s="1">
        <v>12</v>
      </c>
      <c r="H261" s="1">
        <v>29172</v>
      </c>
      <c r="I261" s="1">
        <v>1458.6</v>
      </c>
      <c r="J261" s="1">
        <v>27713.4</v>
      </c>
      <c r="K261" s="1">
        <v>7293</v>
      </c>
      <c r="L261" s="1">
        <v>20420.400000000001</v>
      </c>
      <c r="M261" s="6">
        <v>41974</v>
      </c>
      <c r="N261" s="8">
        <v>12</v>
      </c>
      <c r="O261" s="5" t="s">
        <v>31</v>
      </c>
      <c r="P261" s="7" t="s">
        <v>14</v>
      </c>
      <c r="S261" s="13">
        <f>financials[[#This Row],[CUSTO UNITARIO]]*financials[[#This Row],[Units Sold]]</f>
        <v>291720</v>
      </c>
    </row>
    <row r="262" spans="1:19" x14ac:dyDescent="0.25">
      <c r="A262" t="s">
        <v>10</v>
      </c>
      <c r="B262" t="s">
        <v>17</v>
      </c>
      <c r="C262" s="5" t="s">
        <v>38</v>
      </c>
      <c r="D262" s="5" t="s">
        <v>42</v>
      </c>
      <c r="E262">
        <v>1738.5</v>
      </c>
      <c r="F262" s="1">
        <v>250</v>
      </c>
      <c r="G262" s="1">
        <v>12</v>
      </c>
      <c r="H262" s="1">
        <v>20862</v>
      </c>
      <c r="I262" s="1">
        <v>1460.34</v>
      </c>
      <c r="J262" s="1">
        <v>19401.66</v>
      </c>
      <c r="K262" s="1">
        <v>5215.5</v>
      </c>
      <c r="L262" s="1">
        <v>14186.16</v>
      </c>
      <c r="M262" s="6">
        <v>41730</v>
      </c>
      <c r="N262" s="8">
        <v>4</v>
      </c>
      <c r="O262" s="5" t="s">
        <v>23</v>
      </c>
      <c r="P262" s="7" t="s">
        <v>14</v>
      </c>
      <c r="S262" s="13">
        <f>financials[[#This Row],[CUSTO UNITARIO]]*financials[[#This Row],[Units Sold]]</f>
        <v>434625</v>
      </c>
    </row>
    <row r="263" spans="1:19" x14ac:dyDescent="0.25">
      <c r="A263" t="s">
        <v>6</v>
      </c>
      <c r="B263" t="s">
        <v>19</v>
      </c>
      <c r="C263" s="5" t="s">
        <v>34</v>
      </c>
      <c r="D263" s="5" t="s">
        <v>41</v>
      </c>
      <c r="E263">
        <v>494</v>
      </c>
      <c r="F263" s="1">
        <v>3</v>
      </c>
      <c r="G263" s="1">
        <v>300</v>
      </c>
      <c r="H263" s="1">
        <v>148200</v>
      </c>
      <c r="I263" s="1">
        <v>1482</v>
      </c>
      <c r="J263" s="1">
        <v>146718</v>
      </c>
      <c r="K263" s="1">
        <v>123500</v>
      </c>
      <c r="L263" s="1">
        <v>23218</v>
      </c>
      <c r="M263" s="6">
        <v>41548</v>
      </c>
      <c r="N263" s="8">
        <v>10</v>
      </c>
      <c r="O263" s="5" t="s">
        <v>29</v>
      </c>
      <c r="P263" s="7" t="s">
        <v>13</v>
      </c>
      <c r="S263" s="13">
        <f>financials[[#This Row],[CUSTO UNITARIO]]*financials[[#This Row],[Units Sold]]</f>
        <v>1482</v>
      </c>
    </row>
    <row r="264" spans="1:19" x14ac:dyDescent="0.25">
      <c r="A264" t="s">
        <v>6</v>
      </c>
      <c r="B264" t="s">
        <v>19</v>
      </c>
      <c r="C264" s="5" t="s">
        <v>38</v>
      </c>
      <c r="D264" s="5" t="s">
        <v>41</v>
      </c>
      <c r="E264">
        <v>494</v>
      </c>
      <c r="F264" s="1">
        <v>250</v>
      </c>
      <c r="G264" s="1">
        <v>300</v>
      </c>
      <c r="H264" s="1">
        <v>148200</v>
      </c>
      <c r="I264" s="1">
        <v>1482</v>
      </c>
      <c r="J264" s="1">
        <v>146718</v>
      </c>
      <c r="K264" s="1">
        <v>123500</v>
      </c>
      <c r="L264" s="1">
        <v>23218</v>
      </c>
      <c r="M264" s="6">
        <v>41548</v>
      </c>
      <c r="N264" s="8">
        <v>10</v>
      </c>
      <c r="O264" s="5" t="s">
        <v>29</v>
      </c>
      <c r="P264" s="7" t="s">
        <v>13</v>
      </c>
      <c r="S264" s="13">
        <f>financials[[#This Row],[CUSTO UNITARIO]]*financials[[#This Row],[Units Sold]]</f>
        <v>123500</v>
      </c>
    </row>
    <row r="265" spans="1:19" x14ac:dyDescent="0.25">
      <c r="A265" t="s">
        <v>9</v>
      </c>
      <c r="B265" t="s">
        <v>18</v>
      </c>
      <c r="C265" s="5" t="s">
        <v>34</v>
      </c>
      <c r="D265" s="5" t="s">
        <v>41</v>
      </c>
      <c r="E265">
        <v>2580</v>
      </c>
      <c r="F265" s="1">
        <v>3</v>
      </c>
      <c r="G265" s="1">
        <v>20</v>
      </c>
      <c r="H265" s="1">
        <v>51600</v>
      </c>
      <c r="I265" s="1">
        <v>1548</v>
      </c>
      <c r="J265" s="1">
        <v>50052</v>
      </c>
      <c r="K265" s="1">
        <v>25800</v>
      </c>
      <c r="L265" s="1">
        <v>24252</v>
      </c>
      <c r="M265" s="6">
        <v>41730</v>
      </c>
      <c r="N265" s="8">
        <v>4</v>
      </c>
      <c r="O265" s="5" t="s">
        <v>23</v>
      </c>
      <c r="P265" s="7" t="s">
        <v>14</v>
      </c>
      <c r="S265" s="13">
        <f>financials[[#This Row],[CUSTO UNITARIO]]*financials[[#This Row],[Units Sold]]</f>
        <v>7740</v>
      </c>
    </row>
    <row r="266" spans="1:19" x14ac:dyDescent="0.25">
      <c r="A266" t="s">
        <v>6</v>
      </c>
      <c r="B266" t="s">
        <v>18</v>
      </c>
      <c r="C266" s="5" t="s">
        <v>39</v>
      </c>
      <c r="D266" s="5" t="s">
        <v>41</v>
      </c>
      <c r="E266">
        <v>259</v>
      </c>
      <c r="F266" s="1">
        <v>260</v>
      </c>
      <c r="G266" s="1">
        <v>300</v>
      </c>
      <c r="H266" s="1">
        <v>77700</v>
      </c>
      <c r="I266" s="1">
        <v>1554</v>
      </c>
      <c r="J266" s="1">
        <v>76146</v>
      </c>
      <c r="K266" s="1">
        <v>64750</v>
      </c>
      <c r="L266" s="1">
        <v>11396</v>
      </c>
      <c r="M266" s="6">
        <v>41699</v>
      </c>
      <c r="N266" s="8">
        <v>3</v>
      </c>
      <c r="O266" s="5" t="s">
        <v>22</v>
      </c>
      <c r="P266" s="7" t="s">
        <v>14</v>
      </c>
      <c r="S266" s="13">
        <f>financials[[#This Row],[CUSTO UNITARIO]]*financials[[#This Row],[Units Sold]]</f>
        <v>67340</v>
      </c>
    </row>
    <row r="267" spans="1:19" x14ac:dyDescent="0.25">
      <c r="A267" t="s">
        <v>9</v>
      </c>
      <c r="B267" t="s">
        <v>17</v>
      </c>
      <c r="C267" s="5" t="s">
        <v>34</v>
      </c>
      <c r="D267" s="5" t="s">
        <v>42</v>
      </c>
      <c r="E267">
        <v>1563</v>
      </c>
      <c r="F267" s="1">
        <v>3</v>
      </c>
      <c r="G267" s="1">
        <v>20</v>
      </c>
      <c r="H267" s="1">
        <v>31260</v>
      </c>
      <c r="I267" s="1">
        <v>1563</v>
      </c>
      <c r="J267" s="1">
        <v>29697</v>
      </c>
      <c r="K267" s="1">
        <v>15630</v>
      </c>
      <c r="L267" s="1">
        <v>14067</v>
      </c>
      <c r="M267" s="6">
        <v>41760</v>
      </c>
      <c r="N267" s="8">
        <v>5</v>
      </c>
      <c r="O267" s="5" t="s">
        <v>24</v>
      </c>
      <c r="P267" s="7" t="s">
        <v>14</v>
      </c>
      <c r="S267" s="13">
        <f>financials[[#This Row],[CUSTO UNITARIO]]*financials[[#This Row],[Units Sold]]</f>
        <v>4689</v>
      </c>
    </row>
    <row r="268" spans="1:19" x14ac:dyDescent="0.25">
      <c r="A268" t="s">
        <v>9</v>
      </c>
      <c r="B268" t="s">
        <v>15</v>
      </c>
      <c r="C268" s="5" t="s">
        <v>39</v>
      </c>
      <c r="D268" s="5" t="s">
        <v>42</v>
      </c>
      <c r="E268">
        <v>1118</v>
      </c>
      <c r="F268" s="1">
        <v>260</v>
      </c>
      <c r="G268" s="1">
        <v>20</v>
      </c>
      <c r="H268" s="1">
        <v>22360</v>
      </c>
      <c r="I268" s="1">
        <v>1565.2</v>
      </c>
      <c r="J268" s="1">
        <v>20794.8</v>
      </c>
      <c r="K268" s="1">
        <v>11180</v>
      </c>
      <c r="L268" s="1">
        <v>9614.7999999999993</v>
      </c>
      <c r="M268" s="6">
        <v>41944</v>
      </c>
      <c r="N268" s="8">
        <v>11</v>
      </c>
      <c r="O268" s="5" t="s">
        <v>30</v>
      </c>
      <c r="P268" s="7" t="s">
        <v>14</v>
      </c>
      <c r="S268" s="13">
        <f>financials[[#This Row],[CUSTO UNITARIO]]*financials[[#This Row],[Units Sold]]</f>
        <v>290680</v>
      </c>
    </row>
    <row r="269" spans="1:19" x14ac:dyDescent="0.25">
      <c r="A269" t="s">
        <v>7</v>
      </c>
      <c r="B269" t="s">
        <v>18</v>
      </c>
      <c r="C269" s="5" t="s">
        <v>36</v>
      </c>
      <c r="D269" s="5" t="s">
        <v>42</v>
      </c>
      <c r="E269">
        <v>1743</v>
      </c>
      <c r="F269" s="1">
        <v>10</v>
      </c>
      <c r="G269" s="1">
        <v>15</v>
      </c>
      <c r="H269" s="1">
        <v>26145</v>
      </c>
      <c r="I269" s="1">
        <v>1568.7</v>
      </c>
      <c r="J269" s="1">
        <v>24576.3</v>
      </c>
      <c r="K269" s="1">
        <v>17430</v>
      </c>
      <c r="L269" s="1">
        <v>7146.2999999999993</v>
      </c>
      <c r="M269" s="6">
        <v>41852</v>
      </c>
      <c r="N269" s="8">
        <v>8</v>
      </c>
      <c r="O269" s="5" t="s">
        <v>27</v>
      </c>
      <c r="P269" s="7" t="s">
        <v>14</v>
      </c>
      <c r="S269" s="13">
        <f>financials[[#This Row],[CUSTO UNITARIO]]*financials[[#This Row],[Units Sold]]</f>
        <v>17430</v>
      </c>
    </row>
    <row r="270" spans="1:19" x14ac:dyDescent="0.25">
      <c r="A270" t="s">
        <v>9</v>
      </c>
      <c r="B270" t="s">
        <v>17</v>
      </c>
      <c r="C270" s="5" t="s">
        <v>37</v>
      </c>
      <c r="D270" s="5" t="s">
        <v>42</v>
      </c>
      <c r="E270">
        <v>1579</v>
      </c>
      <c r="F270" s="1">
        <v>120</v>
      </c>
      <c r="G270" s="1">
        <v>20</v>
      </c>
      <c r="H270" s="1">
        <v>31580</v>
      </c>
      <c r="I270" s="1">
        <v>1579</v>
      </c>
      <c r="J270" s="1">
        <v>30001</v>
      </c>
      <c r="K270" s="1">
        <v>15790</v>
      </c>
      <c r="L270" s="1">
        <v>14211</v>
      </c>
      <c r="M270" s="6">
        <v>41852</v>
      </c>
      <c r="N270" s="8">
        <v>8</v>
      </c>
      <c r="O270" s="5" t="s">
        <v>27</v>
      </c>
      <c r="P270" s="7" t="s">
        <v>14</v>
      </c>
      <c r="S270" s="13">
        <f>financials[[#This Row],[CUSTO UNITARIO]]*financials[[#This Row],[Units Sold]]</f>
        <v>189480</v>
      </c>
    </row>
    <row r="271" spans="1:19" x14ac:dyDescent="0.25">
      <c r="A271" t="s">
        <v>10</v>
      </c>
      <c r="B271" t="s">
        <v>18</v>
      </c>
      <c r="C271" s="5" t="s">
        <v>36</v>
      </c>
      <c r="D271" s="5" t="s">
        <v>43</v>
      </c>
      <c r="E271">
        <v>1013</v>
      </c>
      <c r="F271" s="1">
        <v>10</v>
      </c>
      <c r="G271" s="1">
        <v>12</v>
      </c>
      <c r="H271" s="1">
        <v>12156</v>
      </c>
      <c r="I271" s="1">
        <v>1580.28</v>
      </c>
      <c r="J271" s="1">
        <v>10575.72</v>
      </c>
      <c r="K271" s="1">
        <v>3039</v>
      </c>
      <c r="L271" s="1">
        <v>7536.7199999999993</v>
      </c>
      <c r="M271" s="6">
        <v>41974</v>
      </c>
      <c r="N271" s="8">
        <v>12</v>
      </c>
      <c r="O271" s="5" t="s">
        <v>31</v>
      </c>
      <c r="P271" s="7" t="s">
        <v>14</v>
      </c>
      <c r="S271" s="13">
        <f>financials[[#This Row],[CUSTO UNITARIO]]*financials[[#This Row],[Units Sold]]</f>
        <v>10130</v>
      </c>
    </row>
    <row r="272" spans="1:19" x14ac:dyDescent="0.25">
      <c r="A272" t="s">
        <v>10</v>
      </c>
      <c r="B272" t="s">
        <v>18</v>
      </c>
      <c r="C272" s="5" t="s">
        <v>37</v>
      </c>
      <c r="D272" s="5" t="s">
        <v>43</v>
      </c>
      <c r="E272">
        <v>1013</v>
      </c>
      <c r="F272" s="1">
        <v>120</v>
      </c>
      <c r="G272" s="1">
        <v>12</v>
      </c>
      <c r="H272" s="1">
        <v>12156</v>
      </c>
      <c r="I272" s="1">
        <v>1580.28</v>
      </c>
      <c r="J272" s="1">
        <v>10575.72</v>
      </c>
      <c r="K272" s="1">
        <v>3039</v>
      </c>
      <c r="L272" s="1">
        <v>7536.7199999999993</v>
      </c>
      <c r="M272" s="6">
        <v>41974</v>
      </c>
      <c r="N272" s="8">
        <v>12</v>
      </c>
      <c r="O272" s="5" t="s">
        <v>31</v>
      </c>
      <c r="P272" s="7" t="s">
        <v>14</v>
      </c>
      <c r="S272" s="13">
        <f>financials[[#This Row],[CUSTO UNITARIO]]*financials[[#This Row],[Units Sold]]</f>
        <v>121560</v>
      </c>
    </row>
    <row r="273" spans="1:19" x14ac:dyDescent="0.25">
      <c r="A273" t="s">
        <v>10</v>
      </c>
      <c r="B273" t="s">
        <v>17</v>
      </c>
      <c r="C273" s="5" t="s">
        <v>34</v>
      </c>
      <c r="D273" s="5" t="s">
        <v>43</v>
      </c>
      <c r="E273">
        <v>1198</v>
      </c>
      <c r="F273" s="1">
        <v>3</v>
      </c>
      <c r="G273" s="1">
        <v>12</v>
      </c>
      <c r="H273" s="1">
        <v>14376</v>
      </c>
      <c r="I273" s="1">
        <v>1581.36</v>
      </c>
      <c r="J273" s="1">
        <v>12794.64</v>
      </c>
      <c r="K273" s="1">
        <v>3594</v>
      </c>
      <c r="L273" s="1">
        <v>9200.64</v>
      </c>
      <c r="M273" s="6">
        <v>41548</v>
      </c>
      <c r="N273" s="8">
        <v>10</v>
      </c>
      <c r="O273" s="5" t="s">
        <v>29</v>
      </c>
      <c r="P273" s="7" t="s">
        <v>13</v>
      </c>
      <c r="S273" s="13">
        <f>financials[[#This Row],[CUSTO UNITARIO]]*financials[[#This Row],[Units Sold]]</f>
        <v>3594</v>
      </c>
    </row>
    <row r="274" spans="1:19" x14ac:dyDescent="0.25">
      <c r="A274" t="s">
        <v>10</v>
      </c>
      <c r="B274" t="s">
        <v>17</v>
      </c>
      <c r="C274" s="5" t="s">
        <v>36</v>
      </c>
      <c r="D274" s="5" t="s">
        <v>43</v>
      </c>
      <c r="E274">
        <v>1198</v>
      </c>
      <c r="F274" s="1">
        <v>10</v>
      </c>
      <c r="G274" s="1">
        <v>12</v>
      </c>
      <c r="H274" s="1">
        <v>14376</v>
      </c>
      <c r="I274" s="1">
        <v>1581.36</v>
      </c>
      <c r="J274" s="1">
        <v>12794.64</v>
      </c>
      <c r="K274" s="1">
        <v>3594</v>
      </c>
      <c r="L274" s="1">
        <v>9200.64</v>
      </c>
      <c r="M274" s="6">
        <v>41548</v>
      </c>
      <c r="N274" s="8">
        <v>10</v>
      </c>
      <c r="O274" s="5" t="s">
        <v>29</v>
      </c>
      <c r="P274" s="7" t="s">
        <v>13</v>
      </c>
      <c r="S274" s="13">
        <f>financials[[#This Row],[CUSTO UNITARIO]]*financials[[#This Row],[Units Sold]]</f>
        <v>11980</v>
      </c>
    </row>
    <row r="275" spans="1:19" x14ac:dyDescent="0.25">
      <c r="A275" t="s">
        <v>10</v>
      </c>
      <c r="B275" t="s">
        <v>15</v>
      </c>
      <c r="C275" s="5" t="s">
        <v>34</v>
      </c>
      <c r="D275" s="5" t="s">
        <v>42</v>
      </c>
      <c r="E275">
        <v>1884</v>
      </c>
      <c r="F275" s="1">
        <v>3</v>
      </c>
      <c r="G275" s="1">
        <v>12</v>
      </c>
      <c r="H275" s="1">
        <v>22608</v>
      </c>
      <c r="I275" s="1">
        <v>1582.56</v>
      </c>
      <c r="J275" s="1">
        <v>21025.439999999999</v>
      </c>
      <c r="K275" s="1">
        <v>5652</v>
      </c>
      <c r="L275" s="1">
        <v>15373.439999999999</v>
      </c>
      <c r="M275" s="6">
        <v>41852</v>
      </c>
      <c r="N275" s="8">
        <v>8</v>
      </c>
      <c r="O275" s="5" t="s">
        <v>27</v>
      </c>
      <c r="P275" s="7" t="s">
        <v>14</v>
      </c>
      <c r="S275" s="13">
        <f>financials[[#This Row],[CUSTO UNITARIO]]*financials[[#This Row],[Units Sold]]</f>
        <v>5652</v>
      </c>
    </row>
    <row r="276" spans="1:19" x14ac:dyDescent="0.25">
      <c r="A276" t="s">
        <v>7</v>
      </c>
      <c r="B276" t="s">
        <v>18</v>
      </c>
      <c r="C276" s="5" t="s">
        <v>36</v>
      </c>
      <c r="D276" s="5" t="s">
        <v>42</v>
      </c>
      <c r="E276">
        <v>2116</v>
      </c>
      <c r="F276" s="1">
        <v>10</v>
      </c>
      <c r="G276" s="1">
        <v>15</v>
      </c>
      <c r="H276" s="1">
        <v>31740</v>
      </c>
      <c r="I276" s="1">
        <v>1587</v>
      </c>
      <c r="J276" s="1">
        <v>30153</v>
      </c>
      <c r="K276" s="1">
        <v>21160</v>
      </c>
      <c r="L276" s="1">
        <v>8993</v>
      </c>
      <c r="M276" s="6">
        <v>41609</v>
      </c>
      <c r="N276" s="8">
        <v>12</v>
      </c>
      <c r="O276" s="5" t="s">
        <v>31</v>
      </c>
      <c r="P276" s="7" t="s">
        <v>13</v>
      </c>
      <c r="S276" s="13">
        <f>financials[[#This Row],[CUSTO UNITARIO]]*financials[[#This Row],[Units Sold]]</f>
        <v>21160</v>
      </c>
    </row>
    <row r="277" spans="1:19" x14ac:dyDescent="0.25">
      <c r="A277" t="s">
        <v>9</v>
      </c>
      <c r="B277" t="s">
        <v>16</v>
      </c>
      <c r="C277" s="5" t="s">
        <v>37</v>
      </c>
      <c r="D277" s="5" t="s">
        <v>42</v>
      </c>
      <c r="E277">
        <v>2907</v>
      </c>
      <c r="F277" s="1">
        <v>120</v>
      </c>
      <c r="G277" s="1">
        <v>7</v>
      </c>
      <c r="H277" s="1">
        <v>20349</v>
      </c>
      <c r="I277" s="1">
        <v>1627.92</v>
      </c>
      <c r="J277" s="1">
        <v>18721.080000000002</v>
      </c>
      <c r="K277" s="1">
        <v>14535</v>
      </c>
      <c r="L277" s="1">
        <v>4186.0800000000017</v>
      </c>
      <c r="M277" s="6">
        <v>41791</v>
      </c>
      <c r="N277" s="8">
        <v>6</v>
      </c>
      <c r="O277" s="5" t="s">
        <v>25</v>
      </c>
      <c r="P277" s="7" t="s">
        <v>14</v>
      </c>
      <c r="S277" s="13">
        <f>financials[[#This Row],[CUSTO UNITARIO]]*financials[[#This Row],[Units Sold]]</f>
        <v>348840</v>
      </c>
    </row>
    <row r="278" spans="1:19" x14ac:dyDescent="0.25">
      <c r="A278" t="s">
        <v>9</v>
      </c>
      <c r="B278" t="s">
        <v>16</v>
      </c>
      <c r="C278" s="5" t="s">
        <v>39</v>
      </c>
      <c r="D278" s="5" t="s">
        <v>42</v>
      </c>
      <c r="E278">
        <v>2907</v>
      </c>
      <c r="F278" s="1">
        <v>260</v>
      </c>
      <c r="G278" s="1">
        <v>7</v>
      </c>
      <c r="H278" s="1">
        <v>20349</v>
      </c>
      <c r="I278" s="1">
        <v>1627.92</v>
      </c>
      <c r="J278" s="1">
        <v>18721.080000000002</v>
      </c>
      <c r="K278" s="1">
        <v>14535</v>
      </c>
      <c r="L278" s="1">
        <v>4186.0800000000017</v>
      </c>
      <c r="M278" s="6">
        <v>41791</v>
      </c>
      <c r="N278" s="8">
        <v>6</v>
      </c>
      <c r="O278" s="5" t="s">
        <v>25</v>
      </c>
      <c r="P278" s="7" t="s">
        <v>14</v>
      </c>
      <c r="S278" s="13">
        <f>financials[[#This Row],[CUSTO UNITARIO]]*financials[[#This Row],[Units Sold]]</f>
        <v>755820</v>
      </c>
    </row>
    <row r="279" spans="1:19" x14ac:dyDescent="0.25">
      <c r="A279" t="s">
        <v>9</v>
      </c>
      <c r="B279" t="s">
        <v>16</v>
      </c>
      <c r="C279" s="5" t="s">
        <v>35</v>
      </c>
      <c r="D279" s="5" t="s">
        <v>43</v>
      </c>
      <c r="E279">
        <v>2328</v>
      </c>
      <c r="F279" s="1">
        <v>5</v>
      </c>
      <c r="G279" s="1">
        <v>7</v>
      </c>
      <c r="H279" s="1">
        <v>16296</v>
      </c>
      <c r="I279" s="1">
        <v>1629.6</v>
      </c>
      <c r="J279" s="1">
        <v>14666.4</v>
      </c>
      <c r="K279" s="1">
        <v>11640</v>
      </c>
      <c r="L279" s="1">
        <v>3026.3999999999996</v>
      </c>
      <c r="M279" s="6">
        <v>41883</v>
      </c>
      <c r="N279" s="8">
        <v>9</v>
      </c>
      <c r="O279" s="5" t="s">
        <v>28</v>
      </c>
      <c r="P279" s="7" t="s">
        <v>14</v>
      </c>
      <c r="S279" s="13">
        <f>financials[[#This Row],[CUSTO UNITARIO]]*financials[[#This Row],[Units Sold]]</f>
        <v>11640</v>
      </c>
    </row>
    <row r="280" spans="1:19" x14ac:dyDescent="0.25">
      <c r="A280" t="s">
        <v>10</v>
      </c>
      <c r="B280" t="s">
        <v>16</v>
      </c>
      <c r="C280" s="5" t="s">
        <v>36</v>
      </c>
      <c r="D280" s="5" t="s">
        <v>43</v>
      </c>
      <c r="E280">
        <v>914</v>
      </c>
      <c r="F280" s="1">
        <v>10</v>
      </c>
      <c r="G280" s="1">
        <v>12</v>
      </c>
      <c r="H280" s="1">
        <v>10968</v>
      </c>
      <c r="I280" s="1">
        <v>1645.2</v>
      </c>
      <c r="J280" s="1">
        <v>9322.7999999999993</v>
      </c>
      <c r="K280" s="1">
        <v>2742</v>
      </c>
      <c r="L280" s="1">
        <v>6580.7999999999993</v>
      </c>
      <c r="M280" s="6">
        <v>41974</v>
      </c>
      <c r="N280" s="8">
        <v>12</v>
      </c>
      <c r="O280" s="5" t="s">
        <v>31</v>
      </c>
      <c r="P280" s="7" t="s">
        <v>14</v>
      </c>
      <c r="S280" s="13">
        <f>financials[[#This Row],[CUSTO UNITARIO]]*financials[[#This Row],[Units Sold]]</f>
        <v>9140</v>
      </c>
    </row>
    <row r="281" spans="1:19" x14ac:dyDescent="0.25">
      <c r="A281" t="s">
        <v>10</v>
      </c>
      <c r="B281" t="s">
        <v>16</v>
      </c>
      <c r="C281" s="5" t="s">
        <v>37</v>
      </c>
      <c r="D281" s="5" t="s">
        <v>43</v>
      </c>
      <c r="E281">
        <v>914</v>
      </c>
      <c r="F281" s="1">
        <v>120</v>
      </c>
      <c r="G281" s="1">
        <v>12</v>
      </c>
      <c r="H281" s="1">
        <v>10968</v>
      </c>
      <c r="I281" s="1">
        <v>1645.2</v>
      </c>
      <c r="J281" s="1">
        <v>9322.7999999999993</v>
      </c>
      <c r="K281" s="1">
        <v>2742</v>
      </c>
      <c r="L281" s="1">
        <v>6580.7999999999993</v>
      </c>
      <c r="M281" s="6">
        <v>41974</v>
      </c>
      <c r="N281" s="8">
        <v>12</v>
      </c>
      <c r="O281" s="5" t="s">
        <v>31</v>
      </c>
      <c r="P281" s="7" t="s">
        <v>14</v>
      </c>
      <c r="S281" s="13">
        <f>financials[[#This Row],[CUSTO UNITARIO]]*financials[[#This Row],[Units Sold]]</f>
        <v>109680</v>
      </c>
    </row>
    <row r="282" spans="1:19" x14ac:dyDescent="0.25">
      <c r="A282" t="s">
        <v>8</v>
      </c>
      <c r="B282" t="s">
        <v>19</v>
      </c>
      <c r="C282" s="5" t="s">
        <v>36</v>
      </c>
      <c r="D282" s="5" t="s">
        <v>41</v>
      </c>
      <c r="E282">
        <v>662</v>
      </c>
      <c r="F282" s="1">
        <v>10</v>
      </c>
      <c r="G282" s="1">
        <v>125</v>
      </c>
      <c r="H282" s="1">
        <v>82750</v>
      </c>
      <c r="I282" s="1">
        <v>1655</v>
      </c>
      <c r="J282" s="1">
        <v>81095</v>
      </c>
      <c r="K282" s="1">
        <v>79440</v>
      </c>
      <c r="L282" s="1">
        <v>1655</v>
      </c>
      <c r="M282" s="6">
        <v>41791</v>
      </c>
      <c r="N282" s="8">
        <v>6</v>
      </c>
      <c r="O282" s="5" t="s">
        <v>25</v>
      </c>
      <c r="P282" s="7" t="s">
        <v>14</v>
      </c>
      <c r="S282" s="13">
        <f>financials[[#This Row],[CUSTO UNITARIO]]*financials[[#This Row],[Units Sold]]</f>
        <v>6620</v>
      </c>
    </row>
    <row r="283" spans="1:19" x14ac:dyDescent="0.25">
      <c r="A283" t="s">
        <v>8</v>
      </c>
      <c r="B283" t="s">
        <v>19</v>
      </c>
      <c r="C283" s="5" t="s">
        <v>38</v>
      </c>
      <c r="D283" s="5" t="s">
        <v>41</v>
      </c>
      <c r="E283">
        <v>662</v>
      </c>
      <c r="F283" s="1">
        <v>250</v>
      </c>
      <c r="G283" s="1">
        <v>125</v>
      </c>
      <c r="H283" s="1">
        <v>82750</v>
      </c>
      <c r="I283" s="1">
        <v>1655</v>
      </c>
      <c r="J283" s="1">
        <v>81095</v>
      </c>
      <c r="K283" s="1">
        <v>79440</v>
      </c>
      <c r="L283" s="1">
        <v>1655</v>
      </c>
      <c r="M283" s="6">
        <v>41791</v>
      </c>
      <c r="N283" s="8">
        <v>6</v>
      </c>
      <c r="O283" s="5" t="s">
        <v>25</v>
      </c>
      <c r="P283" s="7" t="s">
        <v>14</v>
      </c>
      <c r="S283" s="13">
        <f>financials[[#This Row],[CUSTO UNITARIO]]*financials[[#This Row],[Units Sold]]</f>
        <v>165500</v>
      </c>
    </row>
    <row r="284" spans="1:19" x14ac:dyDescent="0.25">
      <c r="A284" t="s">
        <v>10</v>
      </c>
      <c r="B284" t="s">
        <v>15</v>
      </c>
      <c r="C284" s="5" t="s">
        <v>34</v>
      </c>
      <c r="D284" s="5" t="s">
        <v>42</v>
      </c>
      <c r="E284">
        <v>2299</v>
      </c>
      <c r="F284" s="1">
        <v>3</v>
      </c>
      <c r="G284" s="1">
        <v>12</v>
      </c>
      <c r="H284" s="1">
        <v>27588</v>
      </c>
      <c r="I284" s="1">
        <v>1655.28</v>
      </c>
      <c r="J284" s="1">
        <v>25932.720000000001</v>
      </c>
      <c r="K284" s="1">
        <v>6897</v>
      </c>
      <c r="L284" s="1">
        <v>19035.72</v>
      </c>
      <c r="M284" s="6">
        <v>41548</v>
      </c>
      <c r="N284" s="8">
        <v>10</v>
      </c>
      <c r="O284" s="5" t="s">
        <v>29</v>
      </c>
      <c r="P284" s="7" t="s">
        <v>13</v>
      </c>
      <c r="S284" s="13">
        <f>financials[[#This Row],[CUSTO UNITARIO]]*financials[[#This Row],[Units Sold]]</f>
        <v>6897</v>
      </c>
    </row>
    <row r="285" spans="1:19" x14ac:dyDescent="0.25">
      <c r="A285" t="s">
        <v>10</v>
      </c>
      <c r="B285" t="s">
        <v>15</v>
      </c>
      <c r="C285" s="5" t="s">
        <v>36</v>
      </c>
      <c r="D285" s="5" t="s">
        <v>42</v>
      </c>
      <c r="E285">
        <v>2299</v>
      </c>
      <c r="F285" s="1">
        <v>10</v>
      </c>
      <c r="G285" s="1">
        <v>12</v>
      </c>
      <c r="H285" s="1">
        <v>27588</v>
      </c>
      <c r="I285" s="1">
        <v>1655.28</v>
      </c>
      <c r="J285" s="1">
        <v>25932.720000000001</v>
      </c>
      <c r="K285" s="1">
        <v>6897</v>
      </c>
      <c r="L285" s="1">
        <v>19035.72</v>
      </c>
      <c r="M285" s="6">
        <v>41548</v>
      </c>
      <c r="N285" s="8">
        <v>10</v>
      </c>
      <c r="O285" s="5" t="s">
        <v>29</v>
      </c>
      <c r="P285" s="7" t="s">
        <v>13</v>
      </c>
      <c r="S285" s="13">
        <f>financials[[#This Row],[CUSTO UNITARIO]]*financials[[#This Row],[Units Sold]]</f>
        <v>22990</v>
      </c>
    </row>
    <row r="286" spans="1:19" x14ac:dyDescent="0.25">
      <c r="A286" t="s">
        <v>7</v>
      </c>
      <c r="B286" t="s">
        <v>17</v>
      </c>
      <c r="C286" s="5" t="s">
        <v>36</v>
      </c>
      <c r="D286" s="5" t="s">
        <v>42</v>
      </c>
      <c r="E286">
        <v>1227</v>
      </c>
      <c r="F286" s="1">
        <v>10</v>
      </c>
      <c r="G286" s="1">
        <v>15</v>
      </c>
      <c r="H286" s="1">
        <v>18405</v>
      </c>
      <c r="I286" s="1">
        <v>1656.45</v>
      </c>
      <c r="J286" s="1">
        <v>16748.55</v>
      </c>
      <c r="K286" s="1">
        <v>12270</v>
      </c>
      <c r="L286" s="1">
        <v>4478.5499999999993</v>
      </c>
      <c r="M286" s="6">
        <v>41913</v>
      </c>
      <c r="N286" s="8">
        <v>10</v>
      </c>
      <c r="O286" s="5" t="s">
        <v>29</v>
      </c>
      <c r="P286" s="7" t="s">
        <v>14</v>
      </c>
      <c r="S286" s="13">
        <f>financials[[#This Row],[CUSTO UNITARIO]]*financials[[#This Row],[Units Sold]]</f>
        <v>12270</v>
      </c>
    </row>
    <row r="287" spans="1:19" x14ac:dyDescent="0.25">
      <c r="A287" t="s">
        <v>7</v>
      </c>
      <c r="B287" t="s">
        <v>17</v>
      </c>
      <c r="C287" s="5" t="s">
        <v>38</v>
      </c>
      <c r="D287" s="5" t="s">
        <v>42</v>
      </c>
      <c r="E287">
        <v>1227</v>
      </c>
      <c r="F287" s="1">
        <v>250</v>
      </c>
      <c r="G287" s="1">
        <v>15</v>
      </c>
      <c r="H287" s="1">
        <v>18405</v>
      </c>
      <c r="I287" s="1">
        <v>1656.45</v>
      </c>
      <c r="J287" s="1">
        <v>16748.55</v>
      </c>
      <c r="K287" s="1">
        <v>12270</v>
      </c>
      <c r="L287" s="1">
        <v>4478.5499999999993</v>
      </c>
      <c r="M287" s="6">
        <v>41913</v>
      </c>
      <c r="N287" s="8">
        <v>10</v>
      </c>
      <c r="O287" s="5" t="s">
        <v>29</v>
      </c>
      <c r="P287" s="7" t="s">
        <v>14</v>
      </c>
      <c r="S287" s="13">
        <f>financials[[#This Row],[CUSTO UNITARIO]]*financials[[#This Row],[Units Sold]]</f>
        <v>306750</v>
      </c>
    </row>
    <row r="288" spans="1:19" x14ac:dyDescent="0.25">
      <c r="A288" t="s">
        <v>9</v>
      </c>
      <c r="B288" t="s">
        <v>15</v>
      </c>
      <c r="C288" s="5" t="s">
        <v>36</v>
      </c>
      <c r="D288" s="5" t="s">
        <v>41</v>
      </c>
      <c r="E288">
        <v>2074</v>
      </c>
      <c r="F288" s="1">
        <v>10</v>
      </c>
      <c r="G288" s="1">
        <v>20</v>
      </c>
      <c r="H288" s="1">
        <v>41480</v>
      </c>
      <c r="I288" s="1">
        <v>1659.2</v>
      </c>
      <c r="J288" s="1">
        <v>39820.800000000003</v>
      </c>
      <c r="K288" s="1">
        <v>20740</v>
      </c>
      <c r="L288" s="1">
        <v>19080.800000000003</v>
      </c>
      <c r="M288" s="6">
        <v>41883</v>
      </c>
      <c r="N288" s="8">
        <v>9</v>
      </c>
      <c r="O288" s="5" t="s">
        <v>28</v>
      </c>
      <c r="P288" s="7" t="s">
        <v>14</v>
      </c>
      <c r="S288" s="13">
        <f>financials[[#This Row],[CUSTO UNITARIO]]*financials[[#This Row],[Units Sold]]</f>
        <v>20740</v>
      </c>
    </row>
    <row r="289" spans="1:19" x14ac:dyDescent="0.25">
      <c r="A289" t="s">
        <v>9</v>
      </c>
      <c r="B289" t="s">
        <v>19</v>
      </c>
      <c r="C289" s="5" t="s">
        <v>35</v>
      </c>
      <c r="D289" s="5" t="s">
        <v>43</v>
      </c>
      <c r="E289">
        <v>1727</v>
      </c>
      <c r="F289" s="1">
        <v>5</v>
      </c>
      <c r="G289" s="1">
        <v>7</v>
      </c>
      <c r="H289" s="1">
        <v>12089</v>
      </c>
      <c r="I289" s="1">
        <v>1692.46</v>
      </c>
      <c r="J289" s="1">
        <v>10396.540000000001</v>
      </c>
      <c r="K289" s="1">
        <v>8635</v>
      </c>
      <c r="L289" s="1">
        <v>1761.5400000000009</v>
      </c>
      <c r="M289" s="6">
        <v>41548</v>
      </c>
      <c r="N289" s="8">
        <v>10</v>
      </c>
      <c r="O289" s="5" t="s">
        <v>29</v>
      </c>
      <c r="P289" s="7" t="s">
        <v>13</v>
      </c>
      <c r="S289" s="13">
        <f>financials[[#This Row],[CUSTO UNITARIO]]*financials[[#This Row],[Units Sold]]</f>
        <v>8635</v>
      </c>
    </row>
    <row r="290" spans="1:19" x14ac:dyDescent="0.25">
      <c r="A290" t="s">
        <v>9</v>
      </c>
      <c r="B290" t="s">
        <v>19</v>
      </c>
      <c r="C290" s="5" t="s">
        <v>39</v>
      </c>
      <c r="D290" s="5" t="s">
        <v>43</v>
      </c>
      <c r="E290">
        <v>1727</v>
      </c>
      <c r="F290" s="1">
        <v>260</v>
      </c>
      <c r="G290" s="1">
        <v>7</v>
      </c>
      <c r="H290" s="1">
        <v>12089</v>
      </c>
      <c r="I290" s="1">
        <v>1692.46</v>
      </c>
      <c r="J290" s="1">
        <v>10396.540000000001</v>
      </c>
      <c r="K290" s="1">
        <v>8635</v>
      </c>
      <c r="L290" s="1">
        <v>1761.5400000000009</v>
      </c>
      <c r="M290" s="6">
        <v>41548</v>
      </c>
      <c r="N290" s="8">
        <v>10</v>
      </c>
      <c r="O290" s="5" t="s">
        <v>29</v>
      </c>
      <c r="P290" s="7" t="s">
        <v>13</v>
      </c>
      <c r="S290" s="13">
        <f>financials[[#This Row],[CUSTO UNITARIO]]*financials[[#This Row],[Units Sold]]</f>
        <v>449020</v>
      </c>
    </row>
    <row r="291" spans="1:19" x14ac:dyDescent="0.25">
      <c r="A291" t="s">
        <v>9</v>
      </c>
      <c r="B291" t="s">
        <v>17</v>
      </c>
      <c r="C291" s="5" t="s">
        <v>36</v>
      </c>
      <c r="D291" s="5" t="s">
        <v>43</v>
      </c>
      <c r="E291">
        <v>1731</v>
      </c>
      <c r="F291" s="1">
        <v>10</v>
      </c>
      <c r="G291" s="1">
        <v>7</v>
      </c>
      <c r="H291" s="1">
        <v>12117</v>
      </c>
      <c r="I291" s="1">
        <v>1696.38</v>
      </c>
      <c r="J291" s="1">
        <v>10420.619999999999</v>
      </c>
      <c r="K291" s="1">
        <v>8655</v>
      </c>
      <c r="L291" s="1">
        <v>1765.619999999999</v>
      </c>
      <c r="M291" s="6">
        <v>41913</v>
      </c>
      <c r="N291" s="8">
        <v>10</v>
      </c>
      <c r="O291" s="5" t="s">
        <v>29</v>
      </c>
      <c r="P291" s="7" t="s">
        <v>14</v>
      </c>
      <c r="S291" s="13">
        <f>financials[[#This Row],[CUSTO UNITARIO]]*financials[[#This Row],[Units Sold]]</f>
        <v>17310</v>
      </c>
    </row>
    <row r="292" spans="1:19" x14ac:dyDescent="0.25">
      <c r="A292" t="s">
        <v>9</v>
      </c>
      <c r="B292" t="s">
        <v>17</v>
      </c>
      <c r="C292" s="5" t="s">
        <v>39</v>
      </c>
      <c r="D292" s="5" t="s">
        <v>43</v>
      </c>
      <c r="E292">
        <v>1731</v>
      </c>
      <c r="F292" s="1">
        <v>260</v>
      </c>
      <c r="G292" s="1">
        <v>7</v>
      </c>
      <c r="H292" s="1">
        <v>12117</v>
      </c>
      <c r="I292" s="1">
        <v>1696.38</v>
      </c>
      <c r="J292" s="1">
        <v>10420.619999999999</v>
      </c>
      <c r="K292" s="1">
        <v>8655</v>
      </c>
      <c r="L292" s="1">
        <v>1765.619999999999</v>
      </c>
      <c r="M292" s="6">
        <v>41913</v>
      </c>
      <c r="N292" s="8">
        <v>10</v>
      </c>
      <c r="O292" s="5" t="s">
        <v>29</v>
      </c>
      <c r="P292" s="7" t="s">
        <v>14</v>
      </c>
      <c r="S292" s="13">
        <f>financials[[#This Row],[CUSTO UNITARIO]]*financials[[#This Row],[Units Sold]]</f>
        <v>450060</v>
      </c>
    </row>
    <row r="293" spans="1:19" x14ac:dyDescent="0.25">
      <c r="A293" t="s">
        <v>9</v>
      </c>
      <c r="B293" t="s">
        <v>16</v>
      </c>
      <c r="C293" s="5" t="s">
        <v>37</v>
      </c>
      <c r="D293" s="5" t="s">
        <v>43</v>
      </c>
      <c r="E293">
        <v>606</v>
      </c>
      <c r="F293" s="1">
        <v>120</v>
      </c>
      <c r="G293" s="1">
        <v>20</v>
      </c>
      <c r="H293" s="1">
        <v>12120</v>
      </c>
      <c r="I293" s="1">
        <v>1696.8000000000002</v>
      </c>
      <c r="J293" s="1">
        <v>10423.200000000001</v>
      </c>
      <c r="K293" s="1">
        <v>6060</v>
      </c>
      <c r="L293" s="1">
        <v>4363.2000000000007</v>
      </c>
      <c r="M293" s="6">
        <v>41730</v>
      </c>
      <c r="N293" s="8">
        <v>4</v>
      </c>
      <c r="O293" s="5" t="s">
        <v>23</v>
      </c>
      <c r="P293" s="7" t="s">
        <v>14</v>
      </c>
      <c r="S293" s="13">
        <f>financials[[#This Row],[CUSTO UNITARIO]]*financials[[#This Row],[Units Sold]]</f>
        <v>72720</v>
      </c>
    </row>
    <row r="294" spans="1:19" x14ac:dyDescent="0.25">
      <c r="A294" t="s">
        <v>10</v>
      </c>
      <c r="B294" t="s">
        <v>18</v>
      </c>
      <c r="C294" s="5" t="s">
        <v>34</v>
      </c>
      <c r="D294" s="5" t="s">
        <v>42</v>
      </c>
      <c r="E294">
        <v>1580</v>
      </c>
      <c r="F294" s="1">
        <v>3</v>
      </c>
      <c r="G294" s="1">
        <v>12</v>
      </c>
      <c r="H294" s="1">
        <v>18960</v>
      </c>
      <c r="I294" s="1">
        <v>1706.4</v>
      </c>
      <c r="J294" s="1">
        <v>17253.599999999999</v>
      </c>
      <c r="K294" s="1">
        <v>4740</v>
      </c>
      <c r="L294" s="1">
        <v>12513.599999999999</v>
      </c>
      <c r="M294" s="6">
        <v>41883</v>
      </c>
      <c r="N294" s="8">
        <v>9</v>
      </c>
      <c r="O294" s="5" t="s">
        <v>28</v>
      </c>
      <c r="P294" s="7" t="s">
        <v>14</v>
      </c>
      <c r="S294" s="13">
        <f>financials[[#This Row],[CUSTO UNITARIO]]*financials[[#This Row],[Units Sold]]</f>
        <v>4740</v>
      </c>
    </row>
    <row r="295" spans="1:19" x14ac:dyDescent="0.25">
      <c r="A295" t="s">
        <v>9</v>
      </c>
      <c r="B295" t="s">
        <v>16</v>
      </c>
      <c r="C295" s="5" t="s">
        <v>36</v>
      </c>
      <c r="D295" s="5" t="s">
        <v>42</v>
      </c>
      <c r="E295">
        <v>973</v>
      </c>
      <c r="F295" s="1">
        <v>10</v>
      </c>
      <c r="G295" s="1">
        <v>20</v>
      </c>
      <c r="H295" s="1">
        <v>19460</v>
      </c>
      <c r="I295" s="1">
        <v>1751.4</v>
      </c>
      <c r="J295" s="1">
        <v>17708.599999999999</v>
      </c>
      <c r="K295" s="1">
        <v>9730</v>
      </c>
      <c r="L295" s="1">
        <v>7978.5999999999985</v>
      </c>
      <c r="M295" s="6">
        <v>41699</v>
      </c>
      <c r="N295" s="8">
        <v>3</v>
      </c>
      <c r="O295" s="5" t="s">
        <v>22</v>
      </c>
      <c r="P295" s="7" t="s">
        <v>14</v>
      </c>
      <c r="S295" s="13">
        <f>financials[[#This Row],[CUSTO UNITARIO]]*financials[[#This Row],[Units Sold]]</f>
        <v>9730</v>
      </c>
    </row>
    <row r="296" spans="1:19" x14ac:dyDescent="0.25">
      <c r="A296" t="s">
        <v>9</v>
      </c>
      <c r="B296" t="s">
        <v>15</v>
      </c>
      <c r="C296" s="5" t="s">
        <v>36</v>
      </c>
      <c r="D296" s="5" t="s">
        <v>42</v>
      </c>
      <c r="E296">
        <v>1802</v>
      </c>
      <c r="F296" s="1">
        <v>10</v>
      </c>
      <c r="G296" s="1">
        <v>20</v>
      </c>
      <c r="H296" s="1">
        <v>36040</v>
      </c>
      <c r="I296" s="1">
        <v>1802</v>
      </c>
      <c r="J296" s="1">
        <v>34238</v>
      </c>
      <c r="K296" s="1">
        <v>18020</v>
      </c>
      <c r="L296" s="1">
        <v>16218</v>
      </c>
      <c r="M296" s="6">
        <v>41609</v>
      </c>
      <c r="N296" s="8">
        <v>12</v>
      </c>
      <c r="O296" s="5" t="s">
        <v>31</v>
      </c>
      <c r="P296" s="7" t="s">
        <v>13</v>
      </c>
      <c r="S296" s="13">
        <f>financials[[#This Row],[CUSTO UNITARIO]]*financials[[#This Row],[Units Sold]]</f>
        <v>18020</v>
      </c>
    </row>
    <row r="297" spans="1:19" x14ac:dyDescent="0.25">
      <c r="A297" t="s">
        <v>7</v>
      </c>
      <c r="B297" t="s">
        <v>16</v>
      </c>
      <c r="C297" s="5" t="s">
        <v>34</v>
      </c>
      <c r="D297" s="5" t="s">
        <v>42</v>
      </c>
      <c r="E297">
        <v>2030</v>
      </c>
      <c r="F297" s="1">
        <v>3</v>
      </c>
      <c r="G297" s="1">
        <v>15</v>
      </c>
      <c r="H297" s="1">
        <v>30450</v>
      </c>
      <c r="I297" s="1">
        <v>1827</v>
      </c>
      <c r="J297" s="1">
        <v>28623</v>
      </c>
      <c r="K297" s="1">
        <v>20300</v>
      </c>
      <c r="L297" s="1">
        <v>8323</v>
      </c>
      <c r="M297" s="6">
        <v>41944</v>
      </c>
      <c r="N297" s="8">
        <v>11</v>
      </c>
      <c r="O297" s="5" t="s">
        <v>30</v>
      </c>
      <c r="P297" s="7" t="s">
        <v>14</v>
      </c>
      <c r="S297" s="13">
        <f>financials[[#This Row],[CUSTO UNITARIO]]*financials[[#This Row],[Units Sold]]</f>
        <v>6090</v>
      </c>
    </row>
    <row r="298" spans="1:19" x14ac:dyDescent="0.25">
      <c r="A298" t="s">
        <v>8</v>
      </c>
      <c r="B298" t="s">
        <v>15</v>
      </c>
      <c r="C298" s="5" t="s">
        <v>34</v>
      </c>
      <c r="D298" s="5" t="s">
        <v>41</v>
      </c>
      <c r="E298">
        <v>742.5</v>
      </c>
      <c r="F298" s="1">
        <v>3</v>
      </c>
      <c r="G298" s="1">
        <v>125</v>
      </c>
      <c r="H298" s="1">
        <v>92812.5</v>
      </c>
      <c r="I298" s="1">
        <v>1856.25</v>
      </c>
      <c r="J298" s="1">
        <v>90956.25</v>
      </c>
      <c r="K298" s="1">
        <v>89100</v>
      </c>
      <c r="L298" s="1">
        <v>1856.25</v>
      </c>
      <c r="M298" s="6">
        <v>41730</v>
      </c>
      <c r="N298" s="8">
        <v>4</v>
      </c>
      <c r="O298" s="5" t="s">
        <v>23</v>
      </c>
      <c r="P298" s="7" t="s">
        <v>14</v>
      </c>
      <c r="S298" s="13">
        <f>financials[[#This Row],[CUSTO UNITARIO]]*financials[[#This Row],[Units Sold]]</f>
        <v>2227.5</v>
      </c>
    </row>
    <row r="299" spans="1:19" x14ac:dyDescent="0.25">
      <c r="A299" t="s">
        <v>10</v>
      </c>
      <c r="B299" t="s">
        <v>18</v>
      </c>
      <c r="C299" s="5" t="s">
        <v>38</v>
      </c>
      <c r="D299" s="5" t="s">
        <v>42</v>
      </c>
      <c r="E299">
        <v>2215</v>
      </c>
      <c r="F299" s="1">
        <v>250</v>
      </c>
      <c r="G299" s="1">
        <v>12</v>
      </c>
      <c r="H299" s="1">
        <v>26580</v>
      </c>
      <c r="I299" s="1">
        <v>1860.6</v>
      </c>
      <c r="J299" s="1">
        <v>24719.4</v>
      </c>
      <c r="K299" s="1">
        <v>6645</v>
      </c>
      <c r="L299" s="1">
        <v>18074.400000000001</v>
      </c>
      <c r="M299" s="6">
        <v>41518</v>
      </c>
      <c r="N299" s="8">
        <v>9</v>
      </c>
      <c r="O299" s="5" t="s">
        <v>28</v>
      </c>
      <c r="P299" s="7" t="s">
        <v>13</v>
      </c>
      <c r="S299" s="13">
        <f>financials[[#This Row],[CUSTO UNITARIO]]*financials[[#This Row],[Units Sold]]</f>
        <v>553750</v>
      </c>
    </row>
    <row r="300" spans="1:19" x14ac:dyDescent="0.25">
      <c r="A300" t="s">
        <v>9</v>
      </c>
      <c r="B300" t="s">
        <v>16</v>
      </c>
      <c r="C300" s="5" t="s">
        <v>38</v>
      </c>
      <c r="D300" s="5" t="s">
        <v>41</v>
      </c>
      <c r="E300">
        <v>266</v>
      </c>
      <c r="F300" s="1">
        <v>250</v>
      </c>
      <c r="G300" s="1">
        <v>350</v>
      </c>
      <c r="H300" s="1">
        <v>93100</v>
      </c>
      <c r="I300" s="1">
        <v>1862</v>
      </c>
      <c r="J300" s="1">
        <v>91238</v>
      </c>
      <c r="K300" s="1">
        <v>69160</v>
      </c>
      <c r="L300" s="1">
        <v>22078</v>
      </c>
      <c r="M300" s="6">
        <v>41609</v>
      </c>
      <c r="N300" s="8">
        <v>12</v>
      </c>
      <c r="O300" s="5" t="s">
        <v>31</v>
      </c>
      <c r="P300" s="7" t="s">
        <v>13</v>
      </c>
      <c r="S300" s="13">
        <f>financials[[#This Row],[CUSTO UNITARIO]]*financials[[#This Row],[Units Sold]]</f>
        <v>66500</v>
      </c>
    </row>
    <row r="301" spans="1:19" x14ac:dyDescent="0.25">
      <c r="A301" t="s">
        <v>9</v>
      </c>
      <c r="B301" t="s">
        <v>18</v>
      </c>
      <c r="C301" s="5" t="s">
        <v>37</v>
      </c>
      <c r="D301" s="5" t="s">
        <v>43</v>
      </c>
      <c r="E301">
        <v>2665</v>
      </c>
      <c r="F301" s="1">
        <v>120</v>
      </c>
      <c r="G301" s="1">
        <v>7</v>
      </c>
      <c r="H301" s="1">
        <v>18655</v>
      </c>
      <c r="I301" s="1">
        <v>1865.5</v>
      </c>
      <c r="J301" s="1">
        <v>16789.5</v>
      </c>
      <c r="K301" s="1">
        <v>13325</v>
      </c>
      <c r="L301" s="1">
        <v>3464.5</v>
      </c>
      <c r="M301" s="6">
        <v>41944</v>
      </c>
      <c r="N301" s="8">
        <v>11</v>
      </c>
      <c r="O301" s="5" t="s">
        <v>30</v>
      </c>
      <c r="P301" s="7" t="s">
        <v>14</v>
      </c>
      <c r="S301" s="13">
        <f>financials[[#This Row],[CUSTO UNITARIO]]*financials[[#This Row],[Units Sold]]</f>
        <v>319800</v>
      </c>
    </row>
    <row r="302" spans="1:19" x14ac:dyDescent="0.25">
      <c r="A302" t="s">
        <v>9</v>
      </c>
      <c r="B302" t="s">
        <v>19</v>
      </c>
      <c r="C302" s="5" t="s">
        <v>36</v>
      </c>
      <c r="D302" s="5" t="s">
        <v>42</v>
      </c>
      <c r="E302">
        <v>1038</v>
      </c>
      <c r="F302" s="1">
        <v>10</v>
      </c>
      <c r="G302" s="1">
        <v>20</v>
      </c>
      <c r="H302" s="1">
        <v>20760</v>
      </c>
      <c r="I302" s="1">
        <v>1868.4</v>
      </c>
      <c r="J302" s="1">
        <v>18891.599999999999</v>
      </c>
      <c r="K302" s="1">
        <v>10380</v>
      </c>
      <c r="L302" s="1">
        <v>8511.5999999999985</v>
      </c>
      <c r="M302" s="6">
        <v>41791</v>
      </c>
      <c r="N302" s="8">
        <v>6</v>
      </c>
      <c r="O302" s="5" t="s">
        <v>25</v>
      </c>
      <c r="P302" s="7" t="s">
        <v>14</v>
      </c>
      <c r="S302" s="13">
        <f>financials[[#This Row],[CUSTO UNITARIO]]*financials[[#This Row],[Units Sold]]</f>
        <v>10380</v>
      </c>
    </row>
    <row r="303" spans="1:19" x14ac:dyDescent="0.25">
      <c r="A303" t="s">
        <v>9</v>
      </c>
      <c r="B303" t="s">
        <v>19</v>
      </c>
      <c r="C303" s="5" t="s">
        <v>39</v>
      </c>
      <c r="D303" s="5" t="s">
        <v>42</v>
      </c>
      <c r="E303">
        <v>1038</v>
      </c>
      <c r="F303" s="1">
        <v>260</v>
      </c>
      <c r="G303" s="1">
        <v>20</v>
      </c>
      <c r="H303" s="1">
        <v>20760</v>
      </c>
      <c r="I303" s="1">
        <v>1868.4</v>
      </c>
      <c r="J303" s="1">
        <v>18891.599999999999</v>
      </c>
      <c r="K303" s="1">
        <v>10380</v>
      </c>
      <c r="L303" s="1">
        <v>8511.5999999999985</v>
      </c>
      <c r="M303" s="6">
        <v>41791</v>
      </c>
      <c r="N303" s="8">
        <v>6</v>
      </c>
      <c r="O303" s="5" t="s">
        <v>25</v>
      </c>
      <c r="P303" s="7" t="s">
        <v>14</v>
      </c>
      <c r="S303" s="13">
        <f>financials[[#This Row],[CUSTO UNITARIO]]*financials[[#This Row],[Units Sold]]</f>
        <v>269880</v>
      </c>
    </row>
    <row r="304" spans="1:19" x14ac:dyDescent="0.25">
      <c r="A304" t="s">
        <v>10</v>
      </c>
      <c r="B304" t="s">
        <v>18</v>
      </c>
      <c r="C304" s="5" t="s">
        <v>36</v>
      </c>
      <c r="D304" s="5" t="s">
        <v>42</v>
      </c>
      <c r="E304">
        <v>1775</v>
      </c>
      <c r="F304" s="1">
        <v>10</v>
      </c>
      <c r="G304" s="1">
        <v>12</v>
      </c>
      <c r="H304" s="1">
        <v>21300</v>
      </c>
      <c r="I304" s="1">
        <v>1917</v>
      </c>
      <c r="J304" s="1">
        <v>19383</v>
      </c>
      <c r="K304" s="1">
        <v>5325</v>
      </c>
      <c r="L304" s="1">
        <v>14058</v>
      </c>
      <c r="M304" s="6">
        <v>41579</v>
      </c>
      <c r="N304" s="8">
        <v>11</v>
      </c>
      <c r="O304" s="5" t="s">
        <v>30</v>
      </c>
      <c r="P304" s="7" t="s">
        <v>13</v>
      </c>
      <c r="S304" s="13">
        <f>financials[[#This Row],[CUSTO UNITARIO]]*financials[[#This Row],[Units Sold]]</f>
        <v>17750</v>
      </c>
    </row>
    <row r="305" spans="1:19" x14ac:dyDescent="0.25">
      <c r="A305" t="s">
        <v>9</v>
      </c>
      <c r="B305" t="s">
        <v>17</v>
      </c>
      <c r="C305" s="5" t="s">
        <v>36</v>
      </c>
      <c r="D305" s="5" t="s">
        <v>43</v>
      </c>
      <c r="E305">
        <v>2532</v>
      </c>
      <c r="F305" s="1">
        <v>10</v>
      </c>
      <c r="G305" s="1">
        <v>7</v>
      </c>
      <c r="H305" s="1">
        <v>17724</v>
      </c>
      <c r="I305" s="1">
        <v>1949.6399999999999</v>
      </c>
      <c r="J305" s="1">
        <v>15774.36</v>
      </c>
      <c r="K305" s="1">
        <v>12660</v>
      </c>
      <c r="L305" s="1">
        <v>3114.3599999999997</v>
      </c>
      <c r="M305" s="6">
        <v>41730</v>
      </c>
      <c r="N305" s="8">
        <v>4</v>
      </c>
      <c r="O305" s="5" t="s">
        <v>23</v>
      </c>
      <c r="P305" s="7" t="s">
        <v>14</v>
      </c>
      <c r="S305" s="13">
        <f>financials[[#This Row],[CUSTO UNITARIO]]*financials[[#This Row],[Units Sold]]</f>
        <v>25320</v>
      </c>
    </row>
    <row r="306" spans="1:19" x14ac:dyDescent="0.25">
      <c r="A306" t="s">
        <v>10</v>
      </c>
      <c r="B306" t="s">
        <v>16</v>
      </c>
      <c r="C306" s="5" t="s">
        <v>35</v>
      </c>
      <c r="D306" s="5" t="s">
        <v>42</v>
      </c>
      <c r="E306">
        <v>2723</v>
      </c>
      <c r="F306" s="1">
        <v>5</v>
      </c>
      <c r="G306" s="1">
        <v>12</v>
      </c>
      <c r="H306" s="1">
        <v>32676</v>
      </c>
      <c r="I306" s="1">
        <v>1960.56</v>
      </c>
      <c r="J306" s="1">
        <v>30715.439999999999</v>
      </c>
      <c r="K306" s="1">
        <v>8169</v>
      </c>
      <c r="L306" s="1">
        <v>22546.44</v>
      </c>
      <c r="M306" s="6">
        <v>41944</v>
      </c>
      <c r="N306" s="8">
        <v>11</v>
      </c>
      <c r="O306" s="5" t="s">
        <v>30</v>
      </c>
      <c r="P306" s="7" t="s">
        <v>14</v>
      </c>
      <c r="S306" s="13">
        <f>financials[[#This Row],[CUSTO UNITARIO]]*financials[[#This Row],[Units Sold]]</f>
        <v>13615</v>
      </c>
    </row>
    <row r="307" spans="1:19" x14ac:dyDescent="0.25">
      <c r="A307" t="s">
        <v>7</v>
      </c>
      <c r="B307" t="s">
        <v>17</v>
      </c>
      <c r="C307" s="5" t="s">
        <v>36</v>
      </c>
      <c r="D307" s="5" t="s">
        <v>42</v>
      </c>
      <c r="E307">
        <v>2620</v>
      </c>
      <c r="F307" s="1">
        <v>10</v>
      </c>
      <c r="G307" s="1">
        <v>15</v>
      </c>
      <c r="H307" s="1">
        <v>39300</v>
      </c>
      <c r="I307" s="1">
        <v>1965</v>
      </c>
      <c r="J307" s="1">
        <v>37335</v>
      </c>
      <c r="K307" s="1">
        <v>26200</v>
      </c>
      <c r="L307" s="1">
        <v>11135</v>
      </c>
      <c r="M307" s="6">
        <v>41883</v>
      </c>
      <c r="N307" s="8">
        <v>9</v>
      </c>
      <c r="O307" s="5" t="s">
        <v>28</v>
      </c>
      <c r="P307" s="7" t="s">
        <v>14</v>
      </c>
      <c r="S307" s="13">
        <f>financials[[#This Row],[CUSTO UNITARIO]]*financials[[#This Row],[Units Sold]]</f>
        <v>26200</v>
      </c>
    </row>
    <row r="308" spans="1:19" x14ac:dyDescent="0.25">
      <c r="A308" t="s">
        <v>10</v>
      </c>
      <c r="B308" t="s">
        <v>19</v>
      </c>
      <c r="C308" s="5" t="s">
        <v>35</v>
      </c>
      <c r="D308" s="5" t="s">
        <v>42</v>
      </c>
      <c r="E308">
        <v>2340</v>
      </c>
      <c r="F308" s="1">
        <v>5</v>
      </c>
      <c r="G308" s="1">
        <v>12</v>
      </c>
      <c r="H308" s="1">
        <v>28080</v>
      </c>
      <c r="I308" s="1">
        <v>1965.6</v>
      </c>
      <c r="J308" s="1">
        <v>26114.400000000001</v>
      </c>
      <c r="K308" s="1">
        <v>7020</v>
      </c>
      <c r="L308" s="1">
        <v>19094.400000000001</v>
      </c>
      <c r="M308" s="6">
        <v>41640</v>
      </c>
      <c r="N308" s="8">
        <v>1</v>
      </c>
      <c r="O308" s="5" t="s">
        <v>20</v>
      </c>
      <c r="P308" s="7" t="s">
        <v>14</v>
      </c>
      <c r="S308" s="13">
        <f>financials[[#This Row],[CUSTO UNITARIO]]*financials[[#This Row],[Units Sold]]</f>
        <v>11700</v>
      </c>
    </row>
    <row r="309" spans="1:19" x14ac:dyDescent="0.25">
      <c r="A309" t="s">
        <v>10</v>
      </c>
      <c r="B309" t="s">
        <v>17</v>
      </c>
      <c r="C309" s="5" t="s">
        <v>35</v>
      </c>
      <c r="D309" s="5" t="s">
        <v>42</v>
      </c>
      <c r="E309">
        <v>2342</v>
      </c>
      <c r="F309" s="1">
        <v>5</v>
      </c>
      <c r="G309" s="1">
        <v>12</v>
      </c>
      <c r="H309" s="1">
        <v>28104</v>
      </c>
      <c r="I309" s="1">
        <v>1967.28</v>
      </c>
      <c r="J309" s="1">
        <v>26136.720000000001</v>
      </c>
      <c r="K309" s="1">
        <v>7026</v>
      </c>
      <c r="L309" s="1">
        <v>19110.72</v>
      </c>
      <c r="M309" s="6">
        <v>41944</v>
      </c>
      <c r="N309" s="8">
        <v>11</v>
      </c>
      <c r="O309" s="5" t="s">
        <v>30</v>
      </c>
      <c r="P309" s="7" t="s">
        <v>14</v>
      </c>
      <c r="S309" s="13">
        <f>financials[[#This Row],[CUSTO UNITARIO]]*financials[[#This Row],[Units Sold]]</f>
        <v>11710</v>
      </c>
    </row>
    <row r="310" spans="1:19" x14ac:dyDescent="0.25">
      <c r="A310" t="s">
        <v>7</v>
      </c>
      <c r="B310" t="s">
        <v>16</v>
      </c>
      <c r="C310" s="5" t="s">
        <v>36</v>
      </c>
      <c r="D310" s="5" t="s">
        <v>42</v>
      </c>
      <c r="E310">
        <v>2198</v>
      </c>
      <c r="F310" s="1">
        <v>10</v>
      </c>
      <c r="G310" s="1">
        <v>15</v>
      </c>
      <c r="H310" s="1">
        <v>32970</v>
      </c>
      <c r="I310" s="1">
        <v>1978.2</v>
      </c>
      <c r="J310" s="1">
        <v>30991.8</v>
      </c>
      <c r="K310" s="1">
        <v>21980</v>
      </c>
      <c r="L310" s="1">
        <v>9011.7999999999993</v>
      </c>
      <c r="M310" s="6">
        <v>41852</v>
      </c>
      <c r="N310" s="8">
        <v>8</v>
      </c>
      <c r="O310" s="5" t="s">
        <v>27</v>
      </c>
      <c r="P310" s="7" t="s">
        <v>14</v>
      </c>
      <c r="S310" s="13">
        <f>financials[[#This Row],[CUSTO UNITARIO]]*financials[[#This Row],[Units Sold]]</f>
        <v>21980</v>
      </c>
    </row>
    <row r="311" spans="1:19" x14ac:dyDescent="0.25">
      <c r="A311" t="s">
        <v>9</v>
      </c>
      <c r="B311" t="s">
        <v>16</v>
      </c>
      <c r="C311" s="5" t="s">
        <v>37</v>
      </c>
      <c r="D311" s="5" t="s">
        <v>42</v>
      </c>
      <c r="E311">
        <v>1421</v>
      </c>
      <c r="F311" s="1">
        <v>120</v>
      </c>
      <c r="G311" s="1">
        <v>20</v>
      </c>
      <c r="H311" s="1">
        <v>28420</v>
      </c>
      <c r="I311" s="1">
        <v>1989.4</v>
      </c>
      <c r="J311" s="1">
        <v>26430.6</v>
      </c>
      <c r="K311" s="1">
        <v>14210</v>
      </c>
      <c r="L311" s="1">
        <v>12220.599999999999</v>
      </c>
      <c r="M311" s="6">
        <v>41609</v>
      </c>
      <c r="N311" s="8">
        <v>12</v>
      </c>
      <c r="O311" s="5" t="s">
        <v>31</v>
      </c>
      <c r="P311" s="7" t="s">
        <v>13</v>
      </c>
      <c r="S311" s="13">
        <f>financials[[#This Row],[CUSTO UNITARIO]]*financials[[#This Row],[Units Sold]]</f>
        <v>170520</v>
      </c>
    </row>
    <row r="312" spans="1:19" x14ac:dyDescent="0.25">
      <c r="A312" t="s">
        <v>8</v>
      </c>
      <c r="B312" t="s">
        <v>18</v>
      </c>
      <c r="C312" s="5" t="s">
        <v>36</v>
      </c>
      <c r="D312" s="5" t="s">
        <v>41</v>
      </c>
      <c r="E312">
        <v>809</v>
      </c>
      <c r="F312" s="1">
        <v>10</v>
      </c>
      <c r="G312" s="1">
        <v>125</v>
      </c>
      <c r="H312" s="1">
        <v>101125</v>
      </c>
      <c r="I312" s="1">
        <v>2022.5</v>
      </c>
      <c r="J312" s="1">
        <v>99102.5</v>
      </c>
      <c r="K312" s="1">
        <v>97080</v>
      </c>
      <c r="L312" s="1">
        <v>2022.5</v>
      </c>
      <c r="M312" s="6">
        <v>41548</v>
      </c>
      <c r="N312" s="8">
        <v>10</v>
      </c>
      <c r="O312" s="5" t="s">
        <v>29</v>
      </c>
      <c r="P312" s="7" t="s">
        <v>13</v>
      </c>
      <c r="S312" s="13">
        <f>financials[[#This Row],[CUSTO UNITARIO]]*financials[[#This Row],[Units Sold]]</f>
        <v>8090</v>
      </c>
    </row>
    <row r="313" spans="1:19" x14ac:dyDescent="0.25">
      <c r="A313" t="s">
        <v>8</v>
      </c>
      <c r="B313" t="s">
        <v>18</v>
      </c>
      <c r="C313" s="5" t="s">
        <v>37</v>
      </c>
      <c r="D313" s="5" t="s">
        <v>41</v>
      </c>
      <c r="E313">
        <v>809</v>
      </c>
      <c r="F313" s="1">
        <v>120</v>
      </c>
      <c r="G313" s="1">
        <v>125</v>
      </c>
      <c r="H313" s="1">
        <v>101125</v>
      </c>
      <c r="I313" s="1">
        <v>2022.5</v>
      </c>
      <c r="J313" s="1">
        <v>99102.5</v>
      </c>
      <c r="K313" s="1">
        <v>97080</v>
      </c>
      <c r="L313" s="1">
        <v>2022.5</v>
      </c>
      <c r="M313" s="6">
        <v>41548</v>
      </c>
      <c r="N313" s="8">
        <v>10</v>
      </c>
      <c r="O313" s="5" t="s">
        <v>29</v>
      </c>
      <c r="P313" s="7" t="s">
        <v>13</v>
      </c>
      <c r="S313" s="13">
        <f>financials[[#This Row],[CUSTO UNITARIO]]*financials[[#This Row],[Units Sold]]</f>
        <v>97080</v>
      </c>
    </row>
    <row r="314" spans="1:19" x14ac:dyDescent="0.25">
      <c r="A314" t="s">
        <v>9</v>
      </c>
      <c r="B314" t="s">
        <v>19</v>
      </c>
      <c r="C314" s="5" t="s">
        <v>35</v>
      </c>
      <c r="D314" s="5" t="s">
        <v>43</v>
      </c>
      <c r="E314">
        <v>2420</v>
      </c>
      <c r="F314" s="1">
        <v>5</v>
      </c>
      <c r="G314" s="1">
        <v>7</v>
      </c>
      <c r="H314" s="1">
        <v>16940</v>
      </c>
      <c r="I314" s="1">
        <v>2032.8</v>
      </c>
      <c r="J314" s="1">
        <v>14907.2</v>
      </c>
      <c r="K314" s="1">
        <v>12100</v>
      </c>
      <c r="L314" s="1">
        <v>2807.2000000000007</v>
      </c>
      <c r="M314" s="6">
        <v>41883</v>
      </c>
      <c r="N314" s="8">
        <v>9</v>
      </c>
      <c r="O314" s="5" t="s">
        <v>28</v>
      </c>
      <c r="P314" s="7" t="s">
        <v>14</v>
      </c>
      <c r="S314" s="13">
        <f>financials[[#This Row],[CUSTO UNITARIO]]*financials[[#This Row],[Units Sold]]</f>
        <v>12100</v>
      </c>
    </row>
    <row r="315" spans="1:19" x14ac:dyDescent="0.25">
      <c r="A315" t="s">
        <v>9</v>
      </c>
      <c r="B315" t="s">
        <v>16</v>
      </c>
      <c r="C315" s="5" t="s">
        <v>35</v>
      </c>
      <c r="D315" s="5" t="s">
        <v>42</v>
      </c>
      <c r="E315">
        <v>1282</v>
      </c>
      <c r="F315" s="1">
        <v>5</v>
      </c>
      <c r="G315" s="1">
        <v>20</v>
      </c>
      <c r="H315" s="1">
        <v>25640</v>
      </c>
      <c r="I315" s="1">
        <v>2051.1999999999998</v>
      </c>
      <c r="J315" s="1">
        <v>23588.799999999999</v>
      </c>
      <c r="K315" s="1">
        <v>12820</v>
      </c>
      <c r="L315" s="1">
        <v>10768.8</v>
      </c>
      <c r="M315" s="6">
        <v>41791</v>
      </c>
      <c r="N315" s="8">
        <v>6</v>
      </c>
      <c r="O315" s="5" t="s">
        <v>25</v>
      </c>
      <c r="P315" s="7" t="s">
        <v>14</v>
      </c>
      <c r="S315" s="13">
        <f>financials[[#This Row],[CUSTO UNITARIO]]*financials[[#This Row],[Units Sold]]</f>
        <v>6410</v>
      </c>
    </row>
    <row r="316" spans="1:19" x14ac:dyDescent="0.25">
      <c r="A316" t="s">
        <v>9</v>
      </c>
      <c r="B316" t="s">
        <v>16</v>
      </c>
      <c r="C316" s="5" t="s">
        <v>39</v>
      </c>
      <c r="D316" s="5" t="s">
        <v>42</v>
      </c>
      <c r="E316">
        <v>1282</v>
      </c>
      <c r="F316" s="1">
        <v>260</v>
      </c>
      <c r="G316" s="1">
        <v>20</v>
      </c>
      <c r="H316" s="1">
        <v>25640</v>
      </c>
      <c r="I316" s="1">
        <v>2051.1999999999998</v>
      </c>
      <c r="J316" s="1">
        <v>23588.799999999999</v>
      </c>
      <c r="K316" s="1">
        <v>12820</v>
      </c>
      <c r="L316" s="1">
        <v>10768.8</v>
      </c>
      <c r="M316" s="6">
        <v>41791</v>
      </c>
      <c r="N316" s="8">
        <v>6</v>
      </c>
      <c r="O316" s="5" t="s">
        <v>25</v>
      </c>
      <c r="P316" s="7" t="s">
        <v>14</v>
      </c>
      <c r="S316" s="13">
        <f>financials[[#This Row],[CUSTO UNITARIO]]*financials[[#This Row],[Units Sold]]</f>
        <v>333320</v>
      </c>
    </row>
    <row r="317" spans="1:19" x14ac:dyDescent="0.25">
      <c r="A317" t="s">
        <v>9</v>
      </c>
      <c r="B317" t="s">
        <v>19</v>
      </c>
      <c r="C317" s="5" t="s">
        <v>34</v>
      </c>
      <c r="D317" s="5" t="s">
        <v>43</v>
      </c>
      <c r="E317">
        <v>2706</v>
      </c>
      <c r="F317" s="1">
        <v>3</v>
      </c>
      <c r="G317" s="1">
        <v>7</v>
      </c>
      <c r="H317" s="1">
        <v>18942</v>
      </c>
      <c r="I317" s="1">
        <v>2083.62</v>
      </c>
      <c r="J317" s="1">
        <v>16858.38</v>
      </c>
      <c r="K317" s="1">
        <v>13530</v>
      </c>
      <c r="L317" s="1">
        <v>3328.380000000001</v>
      </c>
      <c r="M317" s="6">
        <v>41579</v>
      </c>
      <c r="N317" s="8">
        <v>11</v>
      </c>
      <c r="O317" s="5" t="s">
        <v>30</v>
      </c>
      <c r="P317" s="7" t="s">
        <v>13</v>
      </c>
      <c r="S317" s="13">
        <f>financials[[#This Row],[CUSTO UNITARIO]]*financials[[#This Row],[Units Sold]]</f>
        <v>8118</v>
      </c>
    </row>
    <row r="318" spans="1:19" x14ac:dyDescent="0.25">
      <c r="A318" t="s">
        <v>7</v>
      </c>
      <c r="B318" t="s">
        <v>19</v>
      </c>
      <c r="C318" s="5" t="s">
        <v>34</v>
      </c>
      <c r="D318" s="5" t="s">
        <v>42</v>
      </c>
      <c r="E318">
        <v>2791</v>
      </c>
      <c r="F318" s="1">
        <v>3</v>
      </c>
      <c r="G318" s="1">
        <v>15</v>
      </c>
      <c r="H318" s="1">
        <v>41865</v>
      </c>
      <c r="I318" s="1">
        <v>2093.25</v>
      </c>
      <c r="J318" s="1">
        <v>39771.75</v>
      </c>
      <c r="K318" s="1">
        <v>27910</v>
      </c>
      <c r="L318" s="1">
        <v>11861.75</v>
      </c>
      <c r="M318" s="6">
        <v>41944</v>
      </c>
      <c r="N318" s="8">
        <v>11</v>
      </c>
      <c r="O318" s="5" t="s">
        <v>30</v>
      </c>
      <c r="P318" s="7" t="s">
        <v>14</v>
      </c>
      <c r="S318" s="13">
        <f>financials[[#This Row],[CUSTO UNITARIO]]*financials[[#This Row],[Units Sold]]</f>
        <v>8373</v>
      </c>
    </row>
    <row r="319" spans="1:19" x14ac:dyDescent="0.25">
      <c r="A319" t="s">
        <v>9</v>
      </c>
      <c r="B319" t="s">
        <v>17</v>
      </c>
      <c r="C319" s="5" t="s">
        <v>35</v>
      </c>
      <c r="D319" s="5" t="s">
        <v>42</v>
      </c>
      <c r="E319">
        <v>1757</v>
      </c>
      <c r="F319" s="1">
        <v>5</v>
      </c>
      <c r="G319" s="1">
        <v>20</v>
      </c>
      <c r="H319" s="1">
        <v>35140</v>
      </c>
      <c r="I319" s="1">
        <v>2108.4</v>
      </c>
      <c r="J319" s="1">
        <v>33031.599999999999</v>
      </c>
      <c r="K319" s="1">
        <v>17570</v>
      </c>
      <c r="L319" s="1">
        <v>15461.599999999999</v>
      </c>
      <c r="M319" s="6">
        <v>41548</v>
      </c>
      <c r="N319" s="8">
        <v>10</v>
      </c>
      <c r="O319" s="5" t="s">
        <v>29</v>
      </c>
      <c r="P319" s="7" t="s">
        <v>13</v>
      </c>
      <c r="S319" s="13">
        <f>financials[[#This Row],[CUSTO UNITARIO]]*financials[[#This Row],[Units Sold]]</f>
        <v>8785</v>
      </c>
    </row>
    <row r="320" spans="1:19" x14ac:dyDescent="0.25">
      <c r="A320" t="s">
        <v>9</v>
      </c>
      <c r="B320" t="s">
        <v>17</v>
      </c>
      <c r="C320" s="5" t="s">
        <v>36</v>
      </c>
      <c r="D320" s="5" t="s">
        <v>42</v>
      </c>
      <c r="E320">
        <v>1757</v>
      </c>
      <c r="F320" s="1">
        <v>10</v>
      </c>
      <c r="G320" s="1">
        <v>20</v>
      </c>
      <c r="H320" s="1">
        <v>35140</v>
      </c>
      <c r="I320" s="1">
        <v>2108.4</v>
      </c>
      <c r="J320" s="1">
        <v>33031.599999999999</v>
      </c>
      <c r="K320" s="1">
        <v>17570</v>
      </c>
      <c r="L320" s="1">
        <v>15461.599999999999</v>
      </c>
      <c r="M320" s="6">
        <v>41548</v>
      </c>
      <c r="N320" s="8">
        <v>10</v>
      </c>
      <c r="O320" s="5" t="s">
        <v>29</v>
      </c>
      <c r="P320" s="7" t="s">
        <v>13</v>
      </c>
      <c r="S320" s="13">
        <f>financials[[#This Row],[CUSTO UNITARIO]]*financials[[#This Row],[Units Sold]]</f>
        <v>17570</v>
      </c>
    </row>
    <row r="321" spans="1:19" x14ac:dyDescent="0.25">
      <c r="A321" t="s">
        <v>10</v>
      </c>
      <c r="B321" t="s">
        <v>16</v>
      </c>
      <c r="C321" s="5" t="s">
        <v>38</v>
      </c>
      <c r="D321" s="5" t="s">
        <v>42</v>
      </c>
      <c r="E321">
        <v>1956</v>
      </c>
      <c r="F321" s="1">
        <v>250</v>
      </c>
      <c r="G321" s="1">
        <v>12</v>
      </c>
      <c r="H321" s="1">
        <v>23472</v>
      </c>
      <c r="I321" s="1">
        <v>2112.48</v>
      </c>
      <c r="J321" s="1">
        <v>21359.52</v>
      </c>
      <c r="K321" s="1">
        <v>5868</v>
      </c>
      <c r="L321" s="1">
        <v>15491.52</v>
      </c>
      <c r="M321" s="6">
        <v>41640</v>
      </c>
      <c r="N321" s="8">
        <v>1</v>
      </c>
      <c r="O321" s="5" t="s">
        <v>20</v>
      </c>
      <c r="P321" s="7" t="s">
        <v>14</v>
      </c>
      <c r="S321" s="13">
        <f>financials[[#This Row],[CUSTO UNITARIO]]*financials[[#This Row],[Units Sold]]</f>
        <v>489000</v>
      </c>
    </row>
    <row r="322" spans="1:19" x14ac:dyDescent="0.25">
      <c r="A322" t="s">
        <v>9</v>
      </c>
      <c r="B322" t="s">
        <v>15</v>
      </c>
      <c r="C322" s="5" t="s">
        <v>37</v>
      </c>
      <c r="D322" s="5" t="s">
        <v>41</v>
      </c>
      <c r="E322">
        <v>2646</v>
      </c>
      <c r="F322" s="1">
        <v>120</v>
      </c>
      <c r="G322" s="1">
        <v>20</v>
      </c>
      <c r="H322" s="1">
        <v>52920</v>
      </c>
      <c r="I322" s="1">
        <v>2116.8000000000002</v>
      </c>
      <c r="J322" s="1">
        <v>50803.199999999997</v>
      </c>
      <c r="K322" s="1">
        <v>26460</v>
      </c>
      <c r="L322" s="1">
        <v>24343.199999999997</v>
      </c>
      <c r="M322" s="6">
        <v>41518</v>
      </c>
      <c r="N322" s="8">
        <v>9</v>
      </c>
      <c r="O322" s="5" t="s">
        <v>28</v>
      </c>
      <c r="P322" s="7" t="s">
        <v>13</v>
      </c>
      <c r="S322" s="13">
        <f>financials[[#This Row],[CUSTO UNITARIO]]*financials[[#This Row],[Units Sold]]</f>
        <v>317520</v>
      </c>
    </row>
    <row r="323" spans="1:19" x14ac:dyDescent="0.25">
      <c r="A323" t="s">
        <v>10</v>
      </c>
      <c r="B323" t="s">
        <v>17</v>
      </c>
      <c r="C323" s="5" t="s">
        <v>37</v>
      </c>
      <c r="D323" s="5" t="s">
        <v>42</v>
      </c>
      <c r="E323">
        <v>1967</v>
      </c>
      <c r="F323" s="1">
        <v>120</v>
      </c>
      <c r="G323" s="1">
        <v>12</v>
      </c>
      <c r="H323" s="1">
        <v>23604</v>
      </c>
      <c r="I323" s="1">
        <v>2124.36</v>
      </c>
      <c r="J323" s="1">
        <v>21479.64</v>
      </c>
      <c r="K323" s="1">
        <v>5901</v>
      </c>
      <c r="L323" s="1">
        <v>15578.64</v>
      </c>
      <c r="M323" s="6">
        <v>41699</v>
      </c>
      <c r="N323" s="8">
        <v>3</v>
      </c>
      <c r="O323" s="5" t="s">
        <v>22</v>
      </c>
      <c r="P323" s="7" t="s">
        <v>14</v>
      </c>
      <c r="S323" s="13">
        <f>financials[[#This Row],[CUSTO UNITARIO]]*financials[[#This Row],[Units Sold]]</f>
        <v>236040</v>
      </c>
    </row>
    <row r="324" spans="1:19" x14ac:dyDescent="0.25">
      <c r="A324" t="s">
        <v>7</v>
      </c>
      <c r="B324" t="s">
        <v>19</v>
      </c>
      <c r="C324" s="5" t="s">
        <v>37</v>
      </c>
      <c r="D324" s="5" t="s">
        <v>42</v>
      </c>
      <c r="E324">
        <v>2861</v>
      </c>
      <c r="F324" s="1">
        <v>120</v>
      </c>
      <c r="G324" s="1">
        <v>15</v>
      </c>
      <c r="H324" s="1">
        <v>42915</v>
      </c>
      <c r="I324" s="1">
        <v>2145.75</v>
      </c>
      <c r="J324" s="1">
        <v>40769.25</v>
      </c>
      <c r="K324" s="1">
        <v>28610</v>
      </c>
      <c r="L324" s="1">
        <v>12159.25</v>
      </c>
      <c r="M324" s="6">
        <v>41640</v>
      </c>
      <c r="N324" s="8">
        <v>1</v>
      </c>
      <c r="O324" s="5" t="s">
        <v>20</v>
      </c>
      <c r="P324" s="7" t="s">
        <v>14</v>
      </c>
      <c r="S324" s="13">
        <f>financials[[#This Row],[CUSTO UNITARIO]]*financials[[#This Row],[Units Sold]]</f>
        <v>343320</v>
      </c>
    </row>
    <row r="325" spans="1:19" x14ac:dyDescent="0.25">
      <c r="A325" t="s">
        <v>9</v>
      </c>
      <c r="B325" t="s">
        <v>17</v>
      </c>
      <c r="C325" s="5" t="s">
        <v>36</v>
      </c>
      <c r="D325" s="5" t="s">
        <v>42</v>
      </c>
      <c r="E325">
        <v>1535</v>
      </c>
      <c r="F325" s="1">
        <v>10</v>
      </c>
      <c r="G325" s="1">
        <v>20</v>
      </c>
      <c r="H325" s="1">
        <v>30700</v>
      </c>
      <c r="I325" s="1">
        <v>2149</v>
      </c>
      <c r="J325" s="1">
        <v>28551</v>
      </c>
      <c r="K325" s="1">
        <v>15350</v>
      </c>
      <c r="L325" s="1">
        <v>13201</v>
      </c>
      <c r="M325" s="6">
        <v>41883</v>
      </c>
      <c r="N325" s="8">
        <v>9</v>
      </c>
      <c r="O325" s="5" t="s">
        <v>28</v>
      </c>
      <c r="P325" s="7" t="s">
        <v>14</v>
      </c>
      <c r="S325" s="13">
        <f>financials[[#This Row],[CUSTO UNITARIO]]*financials[[#This Row],[Units Sold]]</f>
        <v>15350</v>
      </c>
    </row>
    <row r="326" spans="1:19" x14ac:dyDescent="0.25">
      <c r="A326" t="s">
        <v>9</v>
      </c>
      <c r="B326" t="s">
        <v>19</v>
      </c>
      <c r="C326" s="5" t="s">
        <v>36</v>
      </c>
      <c r="D326" s="5" t="s">
        <v>43</v>
      </c>
      <c r="E326">
        <v>905</v>
      </c>
      <c r="F326" s="1">
        <v>10</v>
      </c>
      <c r="G326" s="1">
        <v>20</v>
      </c>
      <c r="H326" s="1">
        <v>18100</v>
      </c>
      <c r="I326" s="1">
        <v>2172</v>
      </c>
      <c r="J326" s="1">
        <v>15928</v>
      </c>
      <c r="K326" s="1">
        <v>9050</v>
      </c>
      <c r="L326" s="1">
        <v>6878</v>
      </c>
      <c r="M326" s="6">
        <v>41913</v>
      </c>
      <c r="N326" s="8">
        <v>10</v>
      </c>
      <c r="O326" s="5" t="s">
        <v>29</v>
      </c>
      <c r="P326" s="7" t="s">
        <v>14</v>
      </c>
      <c r="S326" s="13">
        <f>financials[[#This Row],[CUSTO UNITARIO]]*financials[[#This Row],[Units Sold]]</f>
        <v>9050</v>
      </c>
    </row>
    <row r="327" spans="1:19" x14ac:dyDescent="0.25">
      <c r="A327" t="s">
        <v>9</v>
      </c>
      <c r="B327" t="s">
        <v>19</v>
      </c>
      <c r="C327" s="5" t="s">
        <v>37</v>
      </c>
      <c r="D327" s="5" t="s">
        <v>43</v>
      </c>
      <c r="E327">
        <v>905</v>
      </c>
      <c r="F327" s="1">
        <v>120</v>
      </c>
      <c r="G327" s="1">
        <v>20</v>
      </c>
      <c r="H327" s="1">
        <v>18100</v>
      </c>
      <c r="I327" s="1">
        <v>2172</v>
      </c>
      <c r="J327" s="1">
        <v>15928</v>
      </c>
      <c r="K327" s="1">
        <v>9050</v>
      </c>
      <c r="L327" s="1">
        <v>6878</v>
      </c>
      <c r="M327" s="6">
        <v>41913</v>
      </c>
      <c r="N327" s="8">
        <v>10</v>
      </c>
      <c r="O327" s="5" t="s">
        <v>29</v>
      </c>
      <c r="P327" s="7" t="s">
        <v>14</v>
      </c>
      <c r="S327" s="13">
        <f>financials[[#This Row],[CUSTO UNITARIO]]*financials[[#This Row],[Units Sold]]</f>
        <v>108600</v>
      </c>
    </row>
    <row r="328" spans="1:19" x14ac:dyDescent="0.25">
      <c r="A328" t="s">
        <v>8</v>
      </c>
      <c r="B328" t="s">
        <v>17</v>
      </c>
      <c r="C328" s="5" t="s">
        <v>38</v>
      </c>
      <c r="D328" s="5" t="s">
        <v>41</v>
      </c>
      <c r="E328">
        <v>1744</v>
      </c>
      <c r="F328" s="1">
        <v>250</v>
      </c>
      <c r="G328" s="1">
        <v>125</v>
      </c>
      <c r="H328" s="1">
        <v>218000</v>
      </c>
      <c r="I328" s="1">
        <v>2180</v>
      </c>
      <c r="J328" s="1">
        <v>215820</v>
      </c>
      <c r="K328" s="1">
        <v>209280</v>
      </c>
      <c r="L328" s="1">
        <v>6540</v>
      </c>
      <c r="M328" s="6">
        <v>41944</v>
      </c>
      <c r="N328" s="8">
        <v>11</v>
      </c>
      <c r="O328" s="5" t="s">
        <v>30</v>
      </c>
      <c r="P328" s="7" t="s">
        <v>14</v>
      </c>
      <c r="S328" s="13">
        <f>financials[[#This Row],[CUSTO UNITARIO]]*financials[[#This Row],[Units Sold]]</f>
        <v>436000</v>
      </c>
    </row>
    <row r="329" spans="1:19" x14ac:dyDescent="0.25">
      <c r="A329" t="s">
        <v>9</v>
      </c>
      <c r="B329" t="s">
        <v>18</v>
      </c>
      <c r="C329" s="5" t="s">
        <v>36</v>
      </c>
      <c r="D329" s="5" t="s">
        <v>42</v>
      </c>
      <c r="E329">
        <v>1366</v>
      </c>
      <c r="F329" s="1">
        <v>10</v>
      </c>
      <c r="G329" s="1">
        <v>20</v>
      </c>
      <c r="H329" s="1">
        <v>27320</v>
      </c>
      <c r="I329" s="1">
        <v>2185.6</v>
      </c>
      <c r="J329" s="1">
        <v>25134.400000000001</v>
      </c>
      <c r="K329" s="1">
        <v>13660</v>
      </c>
      <c r="L329" s="1">
        <v>11474.400000000001</v>
      </c>
      <c r="M329" s="6">
        <v>41791</v>
      </c>
      <c r="N329" s="8">
        <v>6</v>
      </c>
      <c r="O329" s="5" t="s">
        <v>25</v>
      </c>
      <c r="P329" s="7" t="s">
        <v>14</v>
      </c>
      <c r="S329" s="13">
        <f>financials[[#This Row],[CUSTO UNITARIO]]*financials[[#This Row],[Units Sold]]</f>
        <v>13660</v>
      </c>
    </row>
    <row r="330" spans="1:19" x14ac:dyDescent="0.25">
      <c r="A330" t="s">
        <v>9</v>
      </c>
      <c r="B330" t="s">
        <v>18</v>
      </c>
      <c r="C330" s="5" t="s">
        <v>39</v>
      </c>
      <c r="D330" s="5" t="s">
        <v>42</v>
      </c>
      <c r="E330">
        <v>1366</v>
      </c>
      <c r="F330" s="1">
        <v>260</v>
      </c>
      <c r="G330" s="1">
        <v>20</v>
      </c>
      <c r="H330" s="1">
        <v>27320</v>
      </c>
      <c r="I330" s="1">
        <v>2185.6</v>
      </c>
      <c r="J330" s="1">
        <v>25134.400000000001</v>
      </c>
      <c r="K330" s="1">
        <v>13660</v>
      </c>
      <c r="L330" s="1">
        <v>11474.400000000001</v>
      </c>
      <c r="M330" s="6">
        <v>41791</v>
      </c>
      <c r="N330" s="8">
        <v>6</v>
      </c>
      <c r="O330" s="5" t="s">
        <v>25</v>
      </c>
      <c r="P330" s="7" t="s">
        <v>14</v>
      </c>
      <c r="S330" s="13">
        <f>financials[[#This Row],[CUSTO UNITARIO]]*financials[[#This Row],[Units Sold]]</f>
        <v>355160</v>
      </c>
    </row>
    <row r="331" spans="1:19" x14ac:dyDescent="0.25">
      <c r="A331" t="s">
        <v>7</v>
      </c>
      <c r="B331" t="s">
        <v>15</v>
      </c>
      <c r="C331" s="5" t="s">
        <v>39</v>
      </c>
      <c r="D331" s="5" t="s">
        <v>42</v>
      </c>
      <c r="E331">
        <v>1630.5</v>
      </c>
      <c r="F331" s="1">
        <v>260</v>
      </c>
      <c r="G331" s="1">
        <v>15</v>
      </c>
      <c r="H331" s="1">
        <v>24457.5</v>
      </c>
      <c r="I331" s="1">
        <v>2201.1750000000002</v>
      </c>
      <c r="J331" s="1">
        <v>22256.324999999997</v>
      </c>
      <c r="K331" s="1">
        <v>16305</v>
      </c>
      <c r="L331" s="1">
        <v>5951.3249999999989</v>
      </c>
      <c r="M331" s="6">
        <v>41821</v>
      </c>
      <c r="N331" s="8">
        <v>7</v>
      </c>
      <c r="O331" s="5" t="s">
        <v>26</v>
      </c>
      <c r="P331" s="7" t="s">
        <v>14</v>
      </c>
      <c r="S331" s="13">
        <f>financials[[#This Row],[CUSTO UNITARIO]]*financials[[#This Row],[Units Sold]]</f>
        <v>423930</v>
      </c>
    </row>
    <row r="332" spans="1:19" x14ac:dyDescent="0.25">
      <c r="A332" t="s">
        <v>7</v>
      </c>
      <c r="B332" t="s">
        <v>17</v>
      </c>
      <c r="C332" s="5" t="s">
        <v>36</v>
      </c>
      <c r="D332" s="5" t="s">
        <v>42</v>
      </c>
      <c r="E332">
        <v>2101</v>
      </c>
      <c r="F332" s="1">
        <v>10</v>
      </c>
      <c r="G332" s="1">
        <v>15</v>
      </c>
      <c r="H332" s="1">
        <v>31515</v>
      </c>
      <c r="I332" s="1">
        <v>2206.0500000000002</v>
      </c>
      <c r="J332" s="1">
        <v>29308.95</v>
      </c>
      <c r="K332" s="1">
        <v>21010</v>
      </c>
      <c r="L332" s="1">
        <v>8298.9500000000007</v>
      </c>
      <c r="M332" s="6">
        <v>41852</v>
      </c>
      <c r="N332" s="8">
        <v>8</v>
      </c>
      <c r="O332" s="5" t="s">
        <v>27</v>
      </c>
      <c r="P332" s="7" t="s">
        <v>14</v>
      </c>
      <c r="S332" s="13">
        <f>financials[[#This Row],[CUSTO UNITARIO]]*financials[[#This Row],[Units Sold]]</f>
        <v>21010</v>
      </c>
    </row>
    <row r="333" spans="1:19" x14ac:dyDescent="0.25">
      <c r="A333" t="s">
        <v>8</v>
      </c>
      <c r="B333" t="s">
        <v>19</v>
      </c>
      <c r="C333" s="5" t="s">
        <v>36</v>
      </c>
      <c r="D333" s="5" t="s">
        <v>41</v>
      </c>
      <c r="E333">
        <v>1823</v>
      </c>
      <c r="F333" s="1">
        <v>10</v>
      </c>
      <c r="G333" s="1">
        <v>125</v>
      </c>
      <c r="H333" s="1">
        <v>227875</v>
      </c>
      <c r="I333" s="1">
        <v>2278.75</v>
      </c>
      <c r="J333" s="1">
        <v>225596.25</v>
      </c>
      <c r="K333" s="1">
        <v>218760</v>
      </c>
      <c r="L333" s="1">
        <v>6836.25</v>
      </c>
      <c r="M333" s="6">
        <v>41821</v>
      </c>
      <c r="N333" s="8">
        <v>7</v>
      </c>
      <c r="O333" s="5" t="s">
        <v>26</v>
      </c>
      <c r="P333" s="7" t="s">
        <v>14</v>
      </c>
      <c r="S333" s="13">
        <f>financials[[#This Row],[CUSTO UNITARIO]]*financials[[#This Row],[Units Sold]]</f>
        <v>18230</v>
      </c>
    </row>
    <row r="334" spans="1:19" x14ac:dyDescent="0.25">
      <c r="A334" t="s">
        <v>10</v>
      </c>
      <c r="B334" t="s">
        <v>17</v>
      </c>
      <c r="C334" s="5" t="s">
        <v>38</v>
      </c>
      <c r="D334" s="5" t="s">
        <v>43</v>
      </c>
      <c r="E334">
        <v>1734</v>
      </c>
      <c r="F334" s="1">
        <v>250</v>
      </c>
      <c r="G334" s="1">
        <v>12</v>
      </c>
      <c r="H334" s="1">
        <v>20808</v>
      </c>
      <c r="I334" s="1">
        <v>2288.88</v>
      </c>
      <c r="J334" s="1">
        <v>18519.12</v>
      </c>
      <c r="K334" s="1">
        <v>5202</v>
      </c>
      <c r="L334" s="1">
        <v>13317.119999999999</v>
      </c>
      <c r="M334" s="6">
        <v>41640</v>
      </c>
      <c r="N334" s="8">
        <v>1</v>
      </c>
      <c r="O334" s="5" t="s">
        <v>20</v>
      </c>
      <c r="P334" s="7" t="s">
        <v>14</v>
      </c>
      <c r="S334" s="13">
        <f>financials[[#This Row],[CUSTO UNITARIO]]*financials[[#This Row],[Units Sold]]</f>
        <v>433500</v>
      </c>
    </row>
    <row r="335" spans="1:19" x14ac:dyDescent="0.25">
      <c r="A335" t="s">
        <v>9</v>
      </c>
      <c r="B335" t="s">
        <v>15</v>
      </c>
      <c r="C335" s="5" t="s">
        <v>35</v>
      </c>
      <c r="D335" s="5" t="s">
        <v>43</v>
      </c>
      <c r="E335">
        <v>2734</v>
      </c>
      <c r="F335" s="1">
        <v>5</v>
      </c>
      <c r="G335" s="1">
        <v>7</v>
      </c>
      <c r="H335" s="1">
        <v>19138</v>
      </c>
      <c r="I335" s="1">
        <v>2296.56</v>
      </c>
      <c r="J335" s="1">
        <v>16841.439999999999</v>
      </c>
      <c r="K335" s="1">
        <v>13670</v>
      </c>
      <c r="L335" s="1">
        <v>3171.4399999999987</v>
      </c>
      <c r="M335" s="6">
        <v>41913</v>
      </c>
      <c r="N335" s="8">
        <v>10</v>
      </c>
      <c r="O335" s="5" t="s">
        <v>29</v>
      </c>
      <c r="P335" s="7" t="s">
        <v>14</v>
      </c>
      <c r="S335" s="13">
        <f>financials[[#This Row],[CUSTO UNITARIO]]*financials[[#This Row],[Units Sold]]</f>
        <v>13670</v>
      </c>
    </row>
    <row r="336" spans="1:19" x14ac:dyDescent="0.25">
      <c r="A336" t="s">
        <v>9</v>
      </c>
      <c r="B336" t="s">
        <v>15</v>
      </c>
      <c r="C336" s="5" t="s">
        <v>39</v>
      </c>
      <c r="D336" s="5" t="s">
        <v>43</v>
      </c>
      <c r="E336">
        <v>2734</v>
      </c>
      <c r="F336" s="1">
        <v>260</v>
      </c>
      <c r="G336" s="1">
        <v>7</v>
      </c>
      <c r="H336" s="1">
        <v>19138</v>
      </c>
      <c r="I336" s="1">
        <v>2296.56</v>
      </c>
      <c r="J336" s="1">
        <v>16841.439999999999</v>
      </c>
      <c r="K336" s="1">
        <v>13670</v>
      </c>
      <c r="L336" s="1">
        <v>3171.4399999999987</v>
      </c>
      <c r="M336" s="6">
        <v>41913</v>
      </c>
      <c r="N336" s="8">
        <v>10</v>
      </c>
      <c r="O336" s="5" t="s">
        <v>29</v>
      </c>
      <c r="P336" s="7" t="s">
        <v>14</v>
      </c>
      <c r="S336" s="13">
        <f>financials[[#This Row],[CUSTO UNITARIO]]*financials[[#This Row],[Units Sold]]</f>
        <v>710840</v>
      </c>
    </row>
    <row r="337" spans="1:19" x14ac:dyDescent="0.25">
      <c r="A337" t="s">
        <v>9</v>
      </c>
      <c r="B337" t="s">
        <v>18</v>
      </c>
      <c r="C337" s="5" t="s">
        <v>38</v>
      </c>
      <c r="D337" s="5" t="s">
        <v>42</v>
      </c>
      <c r="E337">
        <v>2297</v>
      </c>
      <c r="F337" s="1">
        <v>250</v>
      </c>
      <c r="G337" s="1">
        <v>20</v>
      </c>
      <c r="H337" s="1">
        <v>45940</v>
      </c>
      <c r="I337" s="1">
        <v>2297</v>
      </c>
      <c r="J337" s="1">
        <v>43643</v>
      </c>
      <c r="K337" s="1">
        <v>22970</v>
      </c>
      <c r="L337" s="1">
        <v>20673</v>
      </c>
      <c r="M337" s="6">
        <v>41579</v>
      </c>
      <c r="N337" s="8">
        <v>11</v>
      </c>
      <c r="O337" s="5" t="s">
        <v>30</v>
      </c>
      <c r="P337" s="7" t="s">
        <v>13</v>
      </c>
      <c r="S337" s="13">
        <f>financials[[#This Row],[CUSTO UNITARIO]]*financials[[#This Row],[Units Sold]]</f>
        <v>574250</v>
      </c>
    </row>
    <row r="338" spans="1:19" x14ac:dyDescent="0.25">
      <c r="A338" t="s">
        <v>9</v>
      </c>
      <c r="B338" t="s">
        <v>15</v>
      </c>
      <c r="C338" s="5" t="s">
        <v>37</v>
      </c>
      <c r="D338" s="5" t="s">
        <v>41</v>
      </c>
      <c r="E338">
        <v>3850.5</v>
      </c>
      <c r="F338" s="1">
        <v>120</v>
      </c>
      <c r="G338" s="1">
        <v>20</v>
      </c>
      <c r="H338" s="1">
        <v>77010</v>
      </c>
      <c r="I338" s="1">
        <v>2310.3000000000002</v>
      </c>
      <c r="J338" s="1">
        <v>74699.700000000012</v>
      </c>
      <c r="K338" s="1">
        <v>38505</v>
      </c>
      <c r="L338" s="1">
        <v>36194.700000000004</v>
      </c>
      <c r="M338" s="6">
        <v>41730</v>
      </c>
      <c r="N338" s="8">
        <v>4</v>
      </c>
      <c r="O338" s="5" t="s">
        <v>23</v>
      </c>
      <c r="P338" s="7" t="s">
        <v>14</v>
      </c>
      <c r="S338" s="13">
        <f>financials[[#This Row],[CUSTO UNITARIO]]*financials[[#This Row],[Units Sold]]</f>
        <v>462060</v>
      </c>
    </row>
    <row r="339" spans="1:19" x14ac:dyDescent="0.25">
      <c r="A339" t="s">
        <v>10</v>
      </c>
      <c r="B339" t="s">
        <v>19</v>
      </c>
      <c r="C339" s="5" t="s">
        <v>36</v>
      </c>
      <c r="D339" s="5" t="s">
        <v>42</v>
      </c>
      <c r="E339">
        <v>2763</v>
      </c>
      <c r="F339" s="1">
        <v>10</v>
      </c>
      <c r="G339" s="1">
        <v>12</v>
      </c>
      <c r="H339" s="1">
        <v>33156</v>
      </c>
      <c r="I339" s="1">
        <v>2320.92</v>
      </c>
      <c r="J339" s="1">
        <v>30835.08</v>
      </c>
      <c r="K339" s="1">
        <v>8289</v>
      </c>
      <c r="L339" s="1">
        <v>22546.080000000002</v>
      </c>
      <c r="M339" s="6">
        <v>41579</v>
      </c>
      <c r="N339" s="8">
        <v>11</v>
      </c>
      <c r="O339" s="5" t="s">
        <v>30</v>
      </c>
      <c r="P339" s="7" t="s">
        <v>13</v>
      </c>
      <c r="S339" s="13">
        <f>financials[[#This Row],[CUSTO UNITARIO]]*financials[[#This Row],[Units Sold]]</f>
        <v>27630</v>
      </c>
    </row>
    <row r="340" spans="1:19" x14ac:dyDescent="0.25">
      <c r="A340" t="s">
        <v>10</v>
      </c>
      <c r="B340" t="s">
        <v>17</v>
      </c>
      <c r="C340" s="5" t="s">
        <v>36</v>
      </c>
      <c r="D340" s="5" t="s">
        <v>43</v>
      </c>
      <c r="E340">
        <v>1393</v>
      </c>
      <c r="F340" s="1">
        <v>10</v>
      </c>
      <c r="G340" s="1">
        <v>12</v>
      </c>
      <c r="H340" s="1">
        <v>16716</v>
      </c>
      <c r="I340" s="1">
        <v>2340.2399999999998</v>
      </c>
      <c r="J340" s="1">
        <v>14375.76</v>
      </c>
      <c r="K340" s="1">
        <v>4179</v>
      </c>
      <c r="L340" s="1">
        <v>10196.76</v>
      </c>
      <c r="M340" s="6">
        <v>41913</v>
      </c>
      <c r="N340" s="8">
        <v>10</v>
      </c>
      <c r="O340" s="5" t="s">
        <v>29</v>
      </c>
      <c r="P340" s="7" t="s">
        <v>14</v>
      </c>
      <c r="S340" s="13">
        <f>financials[[#This Row],[CUSTO UNITARIO]]*financials[[#This Row],[Units Sold]]</f>
        <v>13930</v>
      </c>
    </row>
    <row r="341" spans="1:19" x14ac:dyDescent="0.25">
      <c r="A341" t="s">
        <v>10</v>
      </c>
      <c r="B341" t="s">
        <v>17</v>
      </c>
      <c r="C341" s="5" t="s">
        <v>39</v>
      </c>
      <c r="D341" s="5" t="s">
        <v>43</v>
      </c>
      <c r="E341">
        <v>1393</v>
      </c>
      <c r="F341" s="1">
        <v>260</v>
      </c>
      <c r="G341" s="1">
        <v>12</v>
      </c>
      <c r="H341" s="1">
        <v>16716</v>
      </c>
      <c r="I341" s="1">
        <v>2340.2399999999998</v>
      </c>
      <c r="J341" s="1">
        <v>14375.76</v>
      </c>
      <c r="K341" s="1">
        <v>4179</v>
      </c>
      <c r="L341" s="1">
        <v>10196.76</v>
      </c>
      <c r="M341" s="6">
        <v>41913</v>
      </c>
      <c r="N341" s="8">
        <v>10</v>
      </c>
      <c r="O341" s="5" t="s">
        <v>29</v>
      </c>
      <c r="P341" s="7" t="s">
        <v>14</v>
      </c>
      <c r="S341" s="13">
        <f>financials[[#This Row],[CUSTO UNITARIO]]*financials[[#This Row],[Units Sold]]</f>
        <v>362180</v>
      </c>
    </row>
    <row r="342" spans="1:19" x14ac:dyDescent="0.25">
      <c r="A342" t="s">
        <v>10</v>
      </c>
      <c r="B342" t="s">
        <v>17</v>
      </c>
      <c r="C342" s="5" t="s">
        <v>38</v>
      </c>
      <c r="D342" s="5" t="s">
        <v>42</v>
      </c>
      <c r="E342">
        <v>2234</v>
      </c>
      <c r="F342" s="1">
        <v>250</v>
      </c>
      <c r="G342" s="1">
        <v>12</v>
      </c>
      <c r="H342" s="1">
        <v>26808</v>
      </c>
      <c r="I342" s="1">
        <v>2412.7199999999998</v>
      </c>
      <c r="J342" s="1">
        <v>24395.279999999999</v>
      </c>
      <c r="K342" s="1">
        <v>6702</v>
      </c>
      <c r="L342" s="1">
        <v>17693.28</v>
      </c>
      <c r="M342" s="6">
        <v>41518</v>
      </c>
      <c r="N342" s="8">
        <v>9</v>
      </c>
      <c r="O342" s="5" t="s">
        <v>28</v>
      </c>
      <c r="P342" s="7" t="s">
        <v>13</v>
      </c>
      <c r="S342" s="13">
        <f>financials[[#This Row],[CUSTO UNITARIO]]*financials[[#This Row],[Units Sold]]</f>
        <v>558500</v>
      </c>
    </row>
    <row r="343" spans="1:19" x14ac:dyDescent="0.25">
      <c r="A343" t="s">
        <v>9</v>
      </c>
      <c r="B343" t="s">
        <v>18</v>
      </c>
      <c r="C343" s="5" t="s">
        <v>39</v>
      </c>
      <c r="D343" s="5" t="s">
        <v>42</v>
      </c>
      <c r="E343">
        <v>1520</v>
      </c>
      <c r="F343" s="1">
        <v>260</v>
      </c>
      <c r="G343" s="1">
        <v>20</v>
      </c>
      <c r="H343" s="1">
        <v>30400</v>
      </c>
      <c r="I343" s="1">
        <v>2432</v>
      </c>
      <c r="J343" s="1">
        <v>27968</v>
      </c>
      <c r="K343" s="1">
        <v>15200</v>
      </c>
      <c r="L343" s="1">
        <v>12768</v>
      </c>
      <c r="M343" s="6">
        <v>41944</v>
      </c>
      <c r="N343" s="8">
        <v>11</v>
      </c>
      <c r="O343" s="5" t="s">
        <v>30</v>
      </c>
      <c r="P343" s="7" t="s">
        <v>14</v>
      </c>
      <c r="S343" s="13">
        <f>financials[[#This Row],[CUSTO UNITARIO]]*financials[[#This Row],[Units Sold]]</f>
        <v>395200</v>
      </c>
    </row>
    <row r="344" spans="1:19" x14ac:dyDescent="0.25">
      <c r="A344" t="s">
        <v>9</v>
      </c>
      <c r="B344" t="s">
        <v>17</v>
      </c>
      <c r="C344" s="5" t="s">
        <v>36</v>
      </c>
      <c r="D344" s="5" t="s">
        <v>43</v>
      </c>
      <c r="E344">
        <v>2696</v>
      </c>
      <c r="F344" s="1">
        <v>10</v>
      </c>
      <c r="G344" s="1">
        <v>7</v>
      </c>
      <c r="H344" s="1">
        <v>18872</v>
      </c>
      <c r="I344" s="1">
        <v>2453.36</v>
      </c>
      <c r="J344" s="1">
        <v>16418.64</v>
      </c>
      <c r="K344" s="1">
        <v>13480</v>
      </c>
      <c r="L344" s="1">
        <v>2938.6399999999994</v>
      </c>
      <c r="M344" s="6">
        <v>41852</v>
      </c>
      <c r="N344" s="8">
        <v>8</v>
      </c>
      <c r="O344" s="5" t="s">
        <v>27</v>
      </c>
      <c r="P344" s="7" t="s">
        <v>14</v>
      </c>
      <c r="S344" s="13">
        <f>financials[[#This Row],[CUSTO UNITARIO]]*financials[[#This Row],[Units Sold]]</f>
        <v>26960</v>
      </c>
    </row>
    <row r="345" spans="1:19" x14ac:dyDescent="0.25">
      <c r="A345" t="s">
        <v>9</v>
      </c>
      <c r="B345" t="s">
        <v>19</v>
      </c>
      <c r="C345" s="5" t="s">
        <v>36</v>
      </c>
      <c r="D345" s="5" t="s">
        <v>43</v>
      </c>
      <c r="E345">
        <v>1122</v>
      </c>
      <c r="F345" s="1">
        <v>10</v>
      </c>
      <c r="G345" s="1">
        <v>20</v>
      </c>
      <c r="H345" s="1">
        <v>22440</v>
      </c>
      <c r="I345" s="1">
        <v>2468.4</v>
      </c>
      <c r="J345" s="1">
        <v>19971.599999999999</v>
      </c>
      <c r="K345" s="1">
        <v>11220</v>
      </c>
      <c r="L345" s="1">
        <v>8751.5999999999985</v>
      </c>
      <c r="M345" s="6">
        <v>41699</v>
      </c>
      <c r="N345" s="8">
        <v>3</v>
      </c>
      <c r="O345" s="5" t="s">
        <v>22</v>
      </c>
      <c r="P345" s="7" t="s">
        <v>14</v>
      </c>
      <c r="S345" s="13">
        <f>financials[[#This Row],[CUSTO UNITARIO]]*financials[[#This Row],[Units Sold]]</f>
        <v>11220</v>
      </c>
    </row>
    <row r="346" spans="1:19" x14ac:dyDescent="0.25">
      <c r="A346" t="s">
        <v>10</v>
      </c>
      <c r="B346" t="s">
        <v>15</v>
      </c>
      <c r="C346" s="5" t="s">
        <v>35</v>
      </c>
      <c r="D346" s="5" t="s">
        <v>42</v>
      </c>
      <c r="E346">
        <v>2321</v>
      </c>
      <c r="F346" s="1">
        <v>5</v>
      </c>
      <c r="G346" s="1">
        <v>12</v>
      </c>
      <c r="H346" s="1">
        <v>27852</v>
      </c>
      <c r="I346" s="1">
        <v>2506.6799999999998</v>
      </c>
      <c r="J346" s="1">
        <v>25345.32</v>
      </c>
      <c r="K346" s="1">
        <v>6963</v>
      </c>
      <c r="L346" s="1">
        <v>18382.32</v>
      </c>
      <c r="M346" s="6">
        <v>41944</v>
      </c>
      <c r="N346" s="8">
        <v>11</v>
      </c>
      <c r="O346" s="5" t="s">
        <v>30</v>
      </c>
      <c r="P346" s="7" t="s">
        <v>14</v>
      </c>
      <c r="S346" s="13">
        <f>financials[[#This Row],[CUSTO UNITARIO]]*financials[[#This Row],[Units Sold]]</f>
        <v>11605</v>
      </c>
    </row>
    <row r="347" spans="1:19" x14ac:dyDescent="0.25">
      <c r="A347" t="s">
        <v>10</v>
      </c>
      <c r="B347" t="s">
        <v>15</v>
      </c>
      <c r="C347" s="5" t="s">
        <v>34</v>
      </c>
      <c r="D347" s="5" t="s">
        <v>43</v>
      </c>
      <c r="E347">
        <v>1937</v>
      </c>
      <c r="F347" s="1">
        <v>3</v>
      </c>
      <c r="G347" s="1">
        <v>12</v>
      </c>
      <c r="H347" s="1">
        <v>23244</v>
      </c>
      <c r="I347" s="1">
        <v>2556.84</v>
      </c>
      <c r="J347" s="1">
        <v>20687.16</v>
      </c>
      <c r="K347" s="1">
        <v>5811</v>
      </c>
      <c r="L347" s="1">
        <v>14876.16</v>
      </c>
      <c r="M347" s="6">
        <v>41671</v>
      </c>
      <c r="N347" s="8">
        <v>2</v>
      </c>
      <c r="O347" s="5" t="s">
        <v>21</v>
      </c>
      <c r="P347" s="7" t="s">
        <v>14</v>
      </c>
      <c r="S347" s="13">
        <f>financials[[#This Row],[CUSTO UNITARIO]]*financials[[#This Row],[Units Sold]]</f>
        <v>5811</v>
      </c>
    </row>
    <row r="348" spans="1:19" x14ac:dyDescent="0.25">
      <c r="A348" t="s">
        <v>7</v>
      </c>
      <c r="B348" t="s">
        <v>15</v>
      </c>
      <c r="C348" s="5" t="s">
        <v>34</v>
      </c>
      <c r="D348" s="5" t="s">
        <v>42</v>
      </c>
      <c r="E348">
        <v>2844</v>
      </c>
      <c r="F348" s="1">
        <v>3</v>
      </c>
      <c r="G348" s="1">
        <v>15</v>
      </c>
      <c r="H348" s="1">
        <v>42660</v>
      </c>
      <c r="I348" s="1">
        <v>2559.6</v>
      </c>
      <c r="J348" s="1">
        <v>40100.400000000001</v>
      </c>
      <c r="K348" s="1">
        <v>28440</v>
      </c>
      <c r="L348" s="1">
        <v>11660.400000000001</v>
      </c>
      <c r="M348" s="6">
        <v>41791</v>
      </c>
      <c r="N348" s="8">
        <v>6</v>
      </c>
      <c r="O348" s="5" t="s">
        <v>25</v>
      </c>
      <c r="P348" s="7" t="s">
        <v>14</v>
      </c>
      <c r="S348" s="13">
        <f>financials[[#This Row],[CUSTO UNITARIO]]*financials[[#This Row],[Units Sold]]</f>
        <v>8532</v>
      </c>
    </row>
    <row r="349" spans="1:19" x14ac:dyDescent="0.25">
      <c r="A349" t="s">
        <v>7</v>
      </c>
      <c r="B349" t="s">
        <v>15</v>
      </c>
      <c r="C349" s="5" t="s">
        <v>38</v>
      </c>
      <c r="D349" s="5" t="s">
        <v>42</v>
      </c>
      <c r="E349">
        <v>2844</v>
      </c>
      <c r="F349" s="1">
        <v>250</v>
      </c>
      <c r="G349" s="1">
        <v>15</v>
      </c>
      <c r="H349" s="1">
        <v>42660</v>
      </c>
      <c r="I349" s="1">
        <v>2559.6</v>
      </c>
      <c r="J349" s="1">
        <v>40100.400000000001</v>
      </c>
      <c r="K349" s="1">
        <v>28440</v>
      </c>
      <c r="L349" s="1">
        <v>11660.400000000001</v>
      </c>
      <c r="M349" s="6">
        <v>41791</v>
      </c>
      <c r="N349" s="8">
        <v>6</v>
      </c>
      <c r="O349" s="5" t="s">
        <v>25</v>
      </c>
      <c r="P349" s="7" t="s">
        <v>14</v>
      </c>
      <c r="S349" s="13">
        <f>financials[[#This Row],[CUSTO UNITARIO]]*financials[[#This Row],[Units Sold]]</f>
        <v>711000</v>
      </c>
    </row>
    <row r="350" spans="1:19" x14ac:dyDescent="0.25">
      <c r="A350" t="s">
        <v>9</v>
      </c>
      <c r="B350" t="s">
        <v>19</v>
      </c>
      <c r="C350" s="5" t="s">
        <v>34</v>
      </c>
      <c r="D350" s="5" t="s">
        <v>42</v>
      </c>
      <c r="E350">
        <v>1834</v>
      </c>
      <c r="F350" s="1">
        <v>3</v>
      </c>
      <c r="G350" s="1">
        <v>20</v>
      </c>
      <c r="H350" s="1">
        <v>36680</v>
      </c>
      <c r="I350" s="1">
        <v>2567.6</v>
      </c>
      <c r="J350" s="1">
        <v>34112.400000000001</v>
      </c>
      <c r="K350" s="1">
        <v>18340</v>
      </c>
      <c r="L350" s="1">
        <v>15772.400000000001</v>
      </c>
      <c r="M350" s="6">
        <v>41518</v>
      </c>
      <c r="N350" s="8">
        <v>9</v>
      </c>
      <c r="O350" s="5" t="s">
        <v>28</v>
      </c>
      <c r="P350" s="7" t="s">
        <v>13</v>
      </c>
      <c r="S350" s="13">
        <f>financials[[#This Row],[CUSTO UNITARIO]]*financials[[#This Row],[Units Sold]]</f>
        <v>5502</v>
      </c>
    </row>
    <row r="351" spans="1:19" x14ac:dyDescent="0.25">
      <c r="A351" t="s">
        <v>7</v>
      </c>
      <c r="B351" t="s">
        <v>15</v>
      </c>
      <c r="C351" s="5" t="s">
        <v>34</v>
      </c>
      <c r="D351" s="5" t="s">
        <v>43</v>
      </c>
      <c r="E351">
        <v>1560</v>
      </c>
      <c r="F351" s="1">
        <v>3</v>
      </c>
      <c r="G351" s="1">
        <v>15</v>
      </c>
      <c r="H351" s="1">
        <v>23400</v>
      </c>
      <c r="I351" s="1">
        <v>2574</v>
      </c>
      <c r="J351" s="1">
        <v>20826</v>
      </c>
      <c r="K351" s="1">
        <v>15600</v>
      </c>
      <c r="L351" s="1">
        <v>5226</v>
      </c>
      <c r="M351" s="6">
        <v>41579</v>
      </c>
      <c r="N351" s="8">
        <v>11</v>
      </c>
      <c r="O351" s="5" t="s">
        <v>30</v>
      </c>
      <c r="P351" s="7" t="s">
        <v>13</v>
      </c>
      <c r="S351" s="13">
        <f>financials[[#This Row],[CUSTO UNITARIO]]*financials[[#This Row],[Units Sold]]</f>
        <v>4680</v>
      </c>
    </row>
    <row r="352" spans="1:19" x14ac:dyDescent="0.25">
      <c r="A352" t="s">
        <v>9</v>
      </c>
      <c r="B352" t="s">
        <v>15</v>
      </c>
      <c r="C352" s="5" t="s">
        <v>38</v>
      </c>
      <c r="D352" s="5" t="s">
        <v>43</v>
      </c>
      <c r="E352">
        <v>865.5</v>
      </c>
      <c r="F352" s="1">
        <v>250</v>
      </c>
      <c r="G352" s="1">
        <v>20</v>
      </c>
      <c r="H352" s="1">
        <v>17310</v>
      </c>
      <c r="I352" s="1">
        <v>2596.5</v>
      </c>
      <c r="J352" s="1">
        <v>14713.5</v>
      </c>
      <c r="K352" s="1">
        <v>8655</v>
      </c>
      <c r="L352" s="1">
        <v>6058.5</v>
      </c>
      <c r="M352" s="6">
        <v>41821</v>
      </c>
      <c r="N352" s="8">
        <v>7</v>
      </c>
      <c r="O352" s="5" t="s">
        <v>26</v>
      </c>
      <c r="P352" s="7" t="s">
        <v>14</v>
      </c>
      <c r="S352" s="13">
        <f>financials[[#This Row],[CUSTO UNITARIO]]*financials[[#This Row],[Units Sold]]</f>
        <v>216375</v>
      </c>
    </row>
    <row r="353" spans="1:19" x14ac:dyDescent="0.25">
      <c r="A353" t="s">
        <v>7</v>
      </c>
      <c r="B353" t="s">
        <v>18</v>
      </c>
      <c r="C353" s="5" t="s">
        <v>36</v>
      </c>
      <c r="D353" s="5" t="s">
        <v>43</v>
      </c>
      <c r="E353">
        <v>1175</v>
      </c>
      <c r="F353" s="1">
        <v>10</v>
      </c>
      <c r="G353" s="1">
        <v>15</v>
      </c>
      <c r="H353" s="1">
        <v>17625</v>
      </c>
      <c r="I353" s="1">
        <v>2643.75</v>
      </c>
      <c r="J353" s="1">
        <v>14981.25</v>
      </c>
      <c r="K353" s="1">
        <v>11750</v>
      </c>
      <c r="L353" s="1">
        <v>3231.25</v>
      </c>
      <c r="M353" s="6">
        <v>41913</v>
      </c>
      <c r="N353" s="8">
        <v>10</v>
      </c>
      <c r="O353" s="5" t="s">
        <v>29</v>
      </c>
      <c r="P353" s="7" t="s">
        <v>14</v>
      </c>
      <c r="S353" s="13">
        <f>financials[[#This Row],[CUSTO UNITARIO]]*financials[[#This Row],[Units Sold]]</f>
        <v>11750</v>
      </c>
    </row>
    <row r="354" spans="1:19" x14ac:dyDescent="0.25">
      <c r="A354" t="s">
        <v>7</v>
      </c>
      <c r="B354" t="s">
        <v>18</v>
      </c>
      <c r="C354" s="5" t="s">
        <v>38</v>
      </c>
      <c r="D354" s="5" t="s">
        <v>43</v>
      </c>
      <c r="E354">
        <v>1175</v>
      </c>
      <c r="F354" s="1">
        <v>250</v>
      </c>
      <c r="G354" s="1">
        <v>15</v>
      </c>
      <c r="H354" s="1">
        <v>17625</v>
      </c>
      <c r="I354" s="1">
        <v>2643.75</v>
      </c>
      <c r="J354" s="1">
        <v>14981.25</v>
      </c>
      <c r="K354" s="1">
        <v>11750</v>
      </c>
      <c r="L354" s="1">
        <v>3231.25</v>
      </c>
      <c r="M354" s="6">
        <v>41913</v>
      </c>
      <c r="N354" s="8">
        <v>10</v>
      </c>
      <c r="O354" s="5" t="s">
        <v>29</v>
      </c>
      <c r="P354" s="7" t="s">
        <v>14</v>
      </c>
      <c r="S354" s="13">
        <f>financials[[#This Row],[CUSTO UNITARIO]]*financials[[#This Row],[Units Sold]]</f>
        <v>293750</v>
      </c>
    </row>
    <row r="355" spans="1:19" x14ac:dyDescent="0.25">
      <c r="A355" t="s">
        <v>9</v>
      </c>
      <c r="B355" t="s">
        <v>19</v>
      </c>
      <c r="C355" s="5" t="s">
        <v>36</v>
      </c>
      <c r="D355" s="5" t="s">
        <v>43</v>
      </c>
      <c r="E355">
        <v>2535</v>
      </c>
      <c r="F355" s="1">
        <v>10</v>
      </c>
      <c r="G355" s="1">
        <v>7</v>
      </c>
      <c r="H355" s="1">
        <v>17745</v>
      </c>
      <c r="I355" s="1">
        <v>2661.75</v>
      </c>
      <c r="J355" s="1">
        <v>15083.25</v>
      </c>
      <c r="K355" s="1">
        <v>12675</v>
      </c>
      <c r="L355" s="1">
        <v>2408.25</v>
      </c>
      <c r="M355" s="6">
        <v>41730</v>
      </c>
      <c r="N355" s="8">
        <v>4</v>
      </c>
      <c r="O355" s="5" t="s">
        <v>23</v>
      </c>
      <c r="P355" s="7" t="s">
        <v>14</v>
      </c>
      <c r="S355" s="13">
        <f>financials[[#This Row],[CUSTO UNITARIO]]*financials[[#This Row],[Units Sold]]</f>
        <v>25350</v>
      </c>
    </row>
    <row r="356" spans="1:19" x14ac:dyDescent="0.25">
      <c r="A356" t="s">
        <v>9</v>
      </c>
      <c r="B356" t="s">
        <v>16</v>
      </c>
      <c r="C356" s="5" t="s">
        <v>36</v>
      </c>
      <c r="D356" s="5" t="s">
        <v>42</v>
      </c>
      <c r="E356">
        <v>2663</v>
      </c>
      <c r="F356" s="1">
        <v>10</v>
      </c>
      <c r="G356" s="1">
        <v>20</v>
      </c>
      <c r="H356" s="1">
        <v>53260</v>
      </c>
      <c r="I356" s="1">
        <v>2663</v>
      </c>
      <c r="J356" s="1">
        <v>50597</v>
      </c>
      <c r="K356" s="1">
        <v>26630</v>
      </c>
      <c r="L356" s="1">
        <v>23967</v>
      </c>
      <c r="M356" s="6">
        <v>41974</v>
      </c>
      <c r="N356" s="8">
        <v>12</v>
      </c>
      <c r="O356" s="5" t="s">
        <v>31</v>
      </c>
      <c r="P356" s="7" t="s">
        <v>14</v>
      </c>
      <c r="S356" s="13">
        <f>financials[[#This Row],[CUSTO UNITARIO]]*financials[[#This Row],[Units Sold]]</f>
        <v>26630</v>
      </c>
    </row>
    <row r="357" spans="1:19" x14ac:dyDescent="0.25">
      <c r="A357" t="s">
        <v>9</v>
      </c>
      <c r="B357" t="s">
        <v>16</v>
      </c>
      <c r="C357" s="5" t="s">
        <v>38</v>
      </c>
      <c r="D357" s="5" t="s">
        <v>42</v>
      </c>
      <c r="E357">
        <v>2663</v>
      </c>
      <c r="F357" s="1">
        <v>250</v>
      </c>
      <c r="G357" s="1">
        <v>20</v>
      </c>
      <c r="H357" s="1">
        <v>53260</v>
      </c>
      <c r="I357" s="1">
        <v>2663</v>
      </c>
      <c r="J357" s="1">
        <v>50597</v>
      </c>
      <c r="K357" s="1">
        <v>26630</v>
      </c>
      <c r="L357" s="1">
        <v>23967</v>
      </c>
      <c r="M357" s="6">
        <v>41974</v>
      </c>
      <c r="N357" s="8">
        <v>12</v>
      </c>
      <c r="O357" s="5" t="s">
        <v>31</v>
      </c>
      <c r="P357" s="7" t="s">
        <v>14</v>
      </c>
      <c r="S357" s="13">
        <f>financials[[#This Row],[CUSTO UNITARIO]]*financials[[#This Row],[Units Sold]]</f>
        <v>665750</v>
      </c>
    </row>
    <row r="358" spans="1:19" x14ac:dyDescent="0.25">
      <c r="A358" t="s">
        <v>10</v>
      </c>
      <c r="B358" t="s">
        <v>15</v>
      </c>
      <c r="C358" s="5" t="s">
        <v>38</v>
      </c>
      <c r="D358" s="5" t="s">
        <v>42</v>
      </c>
      <c r="E358">
        <v>3244.5</v>
      </c>
      <c r="F358" s="1">
        <v>250</v>
      </c>
      <c r="G358" s="1">
        <v>12</v>
      </c>
      <c r="H358" s="1">
        <v>38934</v>
      </c>
      <c r="I358" s="1">
        <v>2725.38</v>
      </c>
      <c r="J358" s="1">
        <v>36208.620000000003</v>
      </c>
      <c r="K358" s="1">
        <v>9733.5</v>
      </c>
      <c r="L358" s="1">
        <v>26475.120000000003</v>
      </c>
      <c r="M358" s="6">
        <v>41640</v>
      </c>
      <c r="N358" s="8">
        <v>1</v>
      </c>
      <c r="O358" s="5" t="s">
        <v>20</v>
      </c>
      <c r="P358" s="7" t="s">
        <v>14</v>
      </c>
      <c r="S358" s="13">
        <f>financials[[#This Row],[CUSTO UNITARIO]]*financials[[#This Row],[Units Sold]]</f>
        <v>811125</v>
      </c>
    </row>
    <row r="359" spans="1:19" x14ac:dyDescent="0.25">
      <c r="A359" t="s">
        <v>10</v>
      </c>
      <c r="B359" t="s">
        <v>18</v>
      </c>
      <c r="C359" s="5" t="s">
        <v>39</v>
      </c>
      <c r="D359" s="5" t="s">
        <v>43</v>
      </c>
      <c r="E359">
        <v>1770</v>
      </c>
      <c r="F359" s="1">
        <v>260</v>
      </c>
      <c r="G359" s="1">
        <v>12</v>
      </c>
      <c r="H359" s="1">
        <v>21240</v>
      </c>
      <c r="I359" s="1">
        <v>2761.2</v>
      </c>
      <c r="J359" s="1">
        <v>18478.8</v>
      </c>
      <c r="K359" s="1">
        <v>5310</v>
      </c>
      <c r="L359" s="1">
        <v>13168.8</v>
      </c>
      <c r="M359" s="6">
        <v>41609</v>
      </c>
      <c r="N359" s="8">
        <v>12</v>
      </c>
      <c r="O359" s="5" t="s">
        <v>31</v>
      </c>
      <c r="P359" s="7" t="s">
        <v>13</v>
      </c>
      <c r="S359" s="13">
        <f>financials[[#This Row],[CUSTO UNITARIO]]*financials[[#This Row],[Units Sold]]</f>
        <v>460200</v>
      </c>
    </row>
    <row r="360" spans="1:19" x14ac:dyDescent="0.25">
      <c r="A360" t="s">
        <v>9</v>
      </c>
      <c r="B360" t="s">
        <v>17</v>
      </c>
      <c r="C360" s="5" t="s">
        <v>35</v>
      </c>
      <c r="D360" s="5" t="s">
        <v>42</v>
      </c>
      <c r="E360">
        <v>1976</v>
      </c>
      <c r="F360" s="1">
        <v>5</v>
      </c>
      <c r="G360" s="1">
        <v>20</v>
      </c>
      <c r="H360" s="1">
        <v>39520</v>
      </c>
      <c r="I360" s="1">
        <v>2766.4</v>
      </c>
      <c r="J360" s="1">
        <v>36753.599999999999</v>
      </c>
      <c r="K360" s="1">
        <v>19760</v>
      </c>
      <c r="L360" s="1">
        <v>16993.599999999999</v>
      </c>
      <c r="M360" s="6">
        <v>41913</v>
      </c>
      <c r="N360" s="8">
        <v>10</v>
      </c>
      <c r="O360" s="5" t="s">
        <v>29</v>
      </c>
      <c r="P360" s="7" t="s">
        <v>14</v>
      </c>
      <c r="S360" s="13">
        <f>financials[[#This Row],[CUSTO UNITARIO]]*financials[[#This Row],[Units Sold]]</f>
        <v>9880</v>
      </c>
    </row>
    <row r="361" spans="1:19" x14ac:dyDescent="0.25">
      <c r="A361" t="s">
        <v>9</v>
      </c>
      <c r="B361" t="s">
        <v>17</v>
      </c>
      <c r="C361" s="5" t="s">
        <v>37</v>
      </c>
      <c r="D361" s="5" t="s">
        <v>42</v>
      </c>
      <c r="E361">
        <v>1976</v>
      </c>
      <c r="F361" s="1">
        <v>120</v>
      </c>
      <c r="G361" s="1">
        <v>20</v>
      </c>
      <c r="H361" s="1">
        <v>39520</v>
      </c>
      <c r="I361" s="1">
        <v>2766.4</v>
      </c>
      <c r="J361" s="1">
        <v>36753.599999999999</v>
      </c>
      <c r="K361" s="1">
        <v>19760</v>
      </c>
      <c r="L361" s="1">
        <v>16993.599999999999</v>
      </c>
      <c r="M361" s="6">
        <v>41913</v>
      </c>
      <c r="N361" s="8">
        <v>10</v>
      </c>
      <c r="O361" s="5" t="s">
        <v>29</v>
      </c>
      <c r="P361" s="7" t="s">
        <v>14</v>
      </c>
      <c r="S361" s="13">
        <f>financials[[#This Row],[CUSTO UNITARIO]]*financials[[#This Row],[Units Sold]]</f>
        <v>237120</v>
      </c>
    </row>
    <row r="362" spans="1:19" x14ac:dyDescent="0.25">
      <c r="A362" t="s">
        <v>9</v>
      </c>
      <c r="B362" t="s">
        <v>16</v>
      </c>
      <c r="C362" s="5" t="s">
        <v>37</v>
      </c>
      <c r="D362" s="5" t="s">
        <v>42</v>
      </c>
      <c r="E362">
        <v>2832</v>
      </c>
      <c r="F362" s="1">
        <v>120</v>
      </c>
      <c r="G362" s="1">
        <v>20</v>
      </c>
      <c r="H362" s="1">
        <v>56640</v>
      </c>
      <c r="I362" s="1">
        <v>2832</v>
      </c>
      <c r="J362" s="1">
        <v>53808</v>
      </c>
      <c r="K362" s="1">
        <v>28320</v>
      </c>
      <c r="L362" s="1">
        <v>25488</v>
      </c>
      <c r="M362" s="6">
        <v>41852</v>
      </c>
      <c r="N362" s="8">
        <v>8</v>
      </c>
      <c r="O362" s="5" t="s">
        <v>27</v>
      </c>
      <c r="P362" s="7" t="s">
        <v>14</v>
      </c>
      <c r="S362" s="13">
        <f>financials[[#This Row],[CUSTO UNITARIO]]*financials[[#This Row],[Units Sold]]</f>
        <v>339840</v>
      </c>
    </row>
    <row r="363" spans="1:19" x14ac:dyDescent="0.25">
      <c r="A363" t="s">
        <v>9</v>
      </c>
      <c r="B363" t="s">
        <v>19</v>
      </c>
      <c r="C363" s="5" t="s">
        <v>38</v>
      </c>
      <c r="D363" s="5" t="s">
        <v>43</v>
      </c>
      <c r="E363">
        <v>2903</v>
      </c>
      <c r="F363" s="1">
        <v>250</v>
      </c>
      <c r="G363" s="1">
        <v>7</v>
      </c>
      <c r="H363" s="1">
        <v>20321</v>
      </c>
      <c r="I363" s="1">
        <v>2844.94</v>
      </c>
      <c r="J363" s="1">
        <v>17476.060000000001</v>
      </c>
      <c r="K363" s="1">
        <v>14515</v>
      </c>
      <c r="L363" s="1">
        <v>2961.0600000000013</v>
      </c>
      <c r="M363" s="6">
        <v>41699</v>
      </c>
      <c r="N363" s="8">
        <v>3</v>
      </c>
      <c r="O363" s="5" t="s">
        <v>22</v>
      </c>
      <c r="P363" s="7" t="s">
        <v>14</v>
      </c>
      <c r="S363" s="13">
        <f>financials[[#This Row],[CUSTO UNITARIO]]*financials[[#This Row],[Units Sold]]</f>
        <v>725750</v>
      </c>
    </row>
    <row r="364" spans="1:19" x14ac:dyDescent="0.25">
      <c r="A364" t="s">
        <v>9</v>
      </c>
      <c r="B364" t="s">
        <v>17</v>
      </c>
      <c r="C364" s="5" t="s">
        <v>39</v>
      </c>
      <c r="D364" s="5" t="s">
        <v>43</v>
      </c>
      <c r="E364">
        <v>3421.5</v>
      </c>
      <c r="F364" s="1">
        <v>260</v>
      </c>
      <c r="G364" s="1">
        <v>7</v>
      </c>
      <c r="H364" s="1">
        <v>23950.5</v>
      </c>
      <c r="I364" s="1">
        <v>2874.06</v>
      </c>
      <c r="J364" s="1">
        <v>21076.44</v>
      </c>
      <c r="K364" s="1">
        <v>17107.5</v>
      </c>
      <c r="L364" s="1">
        <v>3968.9399999999987</v>
      </c>
      <c r="M364" s="6">
        <v>41821</v>
      </c>
      <c r="N364" s="8">
        <v>7</v>
      </c>
      <c r="O364" s="5" t="s">
        <v>26</v>
      </c>
      <c r="P364" s="7" t="s">
        <v>14</v>
      </c>
      <c r="S364" s="13">
        <f>financials[[#This Row],[CUSTO UNITARIO]]*financials[[#This Row],[Units Sold]]</f>
        <v>889590</v>
      </c>
    </row>
    <row r="365" spans="1:19" x14ac:dyDescent="0.25">
      <c r="A365" t="s">
        <v>9</v>
      </c>
      <c r="B365" t="s">
        <v>16</v>
      </c>
      <c r="C365" s="5" t="s">
        <v>34</v>
      </c>
      <c r="D365" s="5" t="s">
        <v>43</v>
      </c>
      <c r="E365">
        <v>2996</v>
      </c>
      <c r="F365" s="1">
        <v>3</v>
      </c>
      <c r="G365" s="1">
        <v>7</v>
      </c>
      <c r="H365" s="1">
        <v>20972</v>
      </c>
      <c r="I365" s="1">
        <v>2936.08</v>
      </c>
      <c r="J365" s="1">
        <v>18035.919999999998</v>
      </c>
      <c r="K365" s="1">
        <v>14980</v>
      </c>
      <c r="L365" s="1">
        <v>3055.9199999999983</v>
      </c>
      <c r="M365" s="6">
        <v>41548</v>
      </c>
      <c r="N365" s="8">
        <v>10</v>
      </c>
      <c r="O365" s="5" t="s">
        <v>29</v>
      </c>
      <c r="P365" s="7" t="s">
        <v>13</v>
      </c>
      <c r="S365" s="13">
        <f>financials[[#This Row],[CUSTO UNITARIO]]*financials[[#This Row],[Units Sold]]</f>
        <v>8988</v>
      </c>
    </row>
    <row r="366" spans="1:19" x14ac:dyDescent="0.25">
      <c r="A366" t="s">
        <v>9</v>
      </c>
      <c r="B366" t="s">
        <v>16</v>
      </c>
      <c r="C366" s="5" t="s">
        <v>35</v>
      </c>
      <c r="D366" s="5" t="s">
        <v>43</v>
      </c>
      <c r="E366">
        <v>2996</v>
      </c>
      <c r="F366" s="1">
        <v>5</v>
      </c>
      <c r="G366" s="1">
        <v>7</v>
      </c>
      <c r="H366" s="1">
        <v>20972</v>
      </c>
      <c r="I366" s="1">
        <v>2936.08</v>
      </c>
      <c r="J366" s="1">
        <v>18035.919999999998</v>
      </c>
      <c r="K366" s="1">
        <v>14980</v>
      </c>
      <c r="L366" s="1">
        <v>3055.9199999999983</v>
      </c>
      <c r="M366" s="6">
        <v>41548</v>
      </c>
      <c r="N366" s="8">
        <v>10</v>
      </c>
      <c r="O366" s="5" t="s">
        <v>29</v>
      </c>
      <c r="P366" s="7" t="s">
        <v>13</v>
      </c>
      <c r="S366" s="13">
        <f>financials[[#This Row],[CUSTO UNITARIO]]*financials[[#This Row],[Units Sold]]</f>
        <v>14980</v>
      </c>
    </row>
    <row r="367" spans="1:19" x14ac:dyDescent="0.25">
      <c r="A367" t="s">
        <v>6</v>
      </c>
      <c r="B367" t="s">
        <v>18</v>
      </c>
      <c r="C367" s="5" t="s">
        <v>38</v>
      </c>
      <c r="D367" s="5" t="s">
        <v>41</v>
      </c>
      <c r="E367">
        <v>986</v>
      </c>
      <c r="F367" s="1">
        <v>250</v>
      </c>
      <c r="G367" s="1">
        <v>300</v>
      </c>
      <c r="H367" s="1">
        <v>295800</v>
      </c>
      <c r="I367" s="1">
        <v>2958</v>
      </c>
      <c r="J367" s="1">
        <v>292842</v>
      </c>
      <c r="K367" s="1">
        <v>246500</v>
      </c>
      <c r="L367" s="1">
        <v>46342</v>
      </c>
      <c r="M367" s="6">
        <v>41883</v>
      </c>
      <c r="N367" s="8">
        <v>9</v>
      </c>
      <c r="O367" s="5" t="s">
        <v>28</v>
      </c>
      <c r="P367" s="7" t="s">
        <v>14</v>
      </c>
      <c r="S367" s="13">
        <f>financials[[#This Row],[CUSTO UNITARIO]]*financials[[#This Row],[Units Sold]]</f>
        <v>246500</v>
      </c>
    </row>
    <row r="368" spans="1:19" x14ac:dyDescent="0.25">
      <c r="A368" t="s">
        <v>9</v>
      </c>
      <c r="B368" t="s">
        <v>19</v>
      </c>
      <c r="C368" s="5" t="s">
        <v>36</v>
      </c>
      <c r="D368" s="5" t="s">
        <v>43</v>
      </c>
      <c r="E368">
        <v>1233</v>
      </c>
      <c r="F368" s="1">
        <v>10</v>
      </c>
      <c r="G368" s="1">
        <v>20</v>
      </c>
      <c r="H368" s="1">
        <v>24660</v>
      </c>
      <c r="I368" s="1">
        <v>2959.2</v>
      </c>
      <c r="J368" s="1">
        <v>21700.799999999999</v>
      </c>
      <c r="K368" s="1">
        <v>12330</v>
      </c>
      <c r="L368" s="1">
        <v>9370.7999999999993</v>
      </c>
      <c r="M368" s="6">
        <v>41974</v>
      </c>
      <c r="N368" s="8">
        <v>12</v>
      </c>
      <c r="O368" s="5" t="s">
        <v>31</v>
      </c>
      <c r="P368" s="7" t="s">
        <v>14</v>
      </c>
      <c r="S368" s="13">
        <f>financials[[#This Row],[CUSTO UNITARIO]]*financials[[#This Row],[Units Sold]]</f>
        <v>12330</v>
      </c>
    </row>
    <row r="369" spans="1:19" x14ac:dyDescent="0.25">
      <c r="A369" t="s">
        <v>9</v>
      </c>
      <c r="B369" t="s">
        <v>19</v>
      </c>
      <c r="C369" s="5" t="s">
        <v>38</v>
      </c>
      <c r="D369" s="5" t="s">
        <v>43</v>
      </c>
      <c r="E369">
        <v>1233</v>
      </c>
      <c r="F369" s="1">
        <v>250</v>
      </c>
      <c r="G369" s="1">
        <v>20</v>
      </c>
      <c r="H369" s="1">
        <v>24660</v>
      </c>
      <c r="I369" s="1">
        <v>2959.2</v>
      </c>
      <c r="J369" s="1">
        <v>21700.799999999999</v>
      </c>
      <c r="K369" s="1">
        <v>12330</v>
      </c>
      <c r="L369" s="1">
        <v>9370.7999999999993</v>
      </c>
      <c r="M369" s="6">
        <v>41974</v>
      </c>
      <c r="N369" s="8">
        <v>12</v>
      </c>
      <c r="O369" s="5" t="s">
        <v>31</v>
      </c>
      <c r="P369" s="7" t="s">
        <v>14</v>
      </c>
      <c r="S369" s="13">
        <f>financials[[#This Row],[CUSTO UNITARIO]]*financials[[#This Row],[Units Sold]]</f>
        <v>308250</v>
      </c>
    </row>
    <row r="370" spans="1:19" x14ac:dyDescent="0.25">
      <c r="A370" t="s">
        <v>7</v>
      </c>
      <c r="B370" t="s">
        <v>17</v>
      </c>
      <c r="C370" s="5" t="s">
        <v>35</v>
      </c>
      <c r="D370" s="5" t="s">
        <v>42</v>
      </c>
      <c r="E370">
        <v>2501</v>
      </c>
      <c r="F370" s="1">
        <v>5</v>
      </c>
      <c r="G370" s="1">
        <v>15</v>
      </c>
      <c r="H370" s="1">
        <v>37515</v>
      </c>
      <c r="I370" s="1">
        <v>3001.2</v>
      </c>
      <c r="J370" s="1">
        <v>34513.800000000003</v>
      </c>
      <c r="K370" s="1">
        <v>25010</v>
      </c>
      <c r="L370" s="1">
        <v>9503.8000000000029</v>
      </c>
      <c r="M370" s="6">
        <v>41699</v>
      </c>
      <c r="N370" s="8">
        <v>3</v>
      </c>
      <c r="O370" s="5" t="s">
        <v>22</v>
      </c>
      <c r="P370" s="7" t="s">
        <v>14</v>
      </c>
      <c r="S370" s="13">
        <f>financials[[#This Row],[CUSTO UNITARIO]]*financials[[#This Row],[Units Sold]]</f>
        <v>12505</v>
      </c>
    </row>
    <row r="371" spans="1:19" x14ac:dyDescent="0.25">
      <c r="A371" t="s">
        <v>10</v>
      </c>
      <c r="B371" t="s">
        <v>15</v>
      </c>
      <c r="C371" s="5" t="s">
        <v>38</v>
      </c>
      <c r="D371" s="5" t="s">
        <v>43</v>
      </c>
      <c r="E371">
        <v>2109</v>
      </c>
      <c r="F371" s="1">
        <v>250</v>
      </c>
      <c r="G371" s="1">
        <v>12</v>
      </c>
      <c r="H371" s="1">
        <v>25308</v>
      </c>
      <c r="I371" s="1">
        <v>3036.96</v>
      </c>
      <c r="J371" s="1">
        <v>22271.040000000001</v>
      </c>
      <c r="K371" s="1">
        <v>6327</v>
      </c>
      <c r="L371" s="1">
        <v>15944.04</v>
      </c>
      <c r="M371" s="6">
        <v>41760</v>
      </c>
      <c r="N371" s="8">
        <v>5</v>
      </c>
      <c r="O371" s="5" t="s">
        <v>24</v>
      </c>
      <c r="P371" s="7" t="s">
        <v>14</v>
      </c>
      <c r="S371" s="13">
        <f>financials[[#This Row],[CUSTO UNITARIO]]*financials[[#This Row],[Units Sold]]</f>
        <v>527250</v>
      </c>
    </row>
    <row r="372" spans="1:19" x14ac:dyDescent="0.25">
      <c r="A372" t="s">
        <v>9</v>
      </c>
      <c r="B372" t="s">
        <v>19</v>
      </c>
      <c r="C372" s="5" t="s">
        <v>39</v>
      </c>
      <c r="D372" s="5" t="s">
        <v>42</v>
      </c>
      <c r="E372">
        <v>1694</v>
      </c>
      <c r="F372" s="1">
        <v>260</v>
      </c>
      <c r="G372" s="1">
        <v>20</v>
      </c>
      <c r="H372" s="1">
        <v>33880</v>
      </c>
      <c r="I372" s="1">
        <v>3049.2</v>
      </c>
      <c r="J372" s="1">
        <v>30830.799999999999</v>
      </c>
      <c r="K372" s="1">
        <v>16940</v>
      </c>
      <c r="L372" s="1">
        <v>13890.8</v>
      </c>
      <c r="M372" s="6">
        <v>41944</v>
      </c>
      <c r="N372" s="8">
        <v>11</v>
      </c>
      <c r="O372" s="5" t="s">
        <v>30</v>
      </c>
      <c r="P372" s="7" t="s">
        <v>14</v>
      </c>
      <c r="S372" s="13">
        <f>financials[[#This Row],[CUSTO UNITARIO]]*financials[[#This Row],[Units Sold]]</f>
        <v>440440</v>
      </c>
    </row>
    <row r="373" spans="1:19" x14ac:dyDescent="0.25">
      <c r="A373" t="s">
        <v>7</v>
      </c>
      <c r="B373" t="s">
        <v>15</v>
      </c>
      <c r="C373" s="5" t="s">
        <v>36</v>
      </c>
      <c r="D373" s="5" t="s">
        <v>43</v>
      </c>
      <c r="E373">
        <v>1565</v>
      </c>
      <c r="F373" s="1">
        <v>10</v>
      </c>
      <c r="G373" s="1">
        <v>15</v>
      </c>
      <c r="H373" s="1">
        <v>23475</v>
      </c>
      <c r="I373" s="1">
        <v>3051.75</v>
      </c>
      <c r="J373" s="1">
        <v>20423.25</v>
      </c>
      <c r="K373" s="1">
        <v>15650</v>
      </c>
      <c r="L373" s="1">
        <v>4773.25</v>
      </c>
      <c r="M373" s="6">
        <v>41913</v>
      </c>
      <c r="N373" s="8">
        <v>10</v>
      </c>
      <c r="O373" s="5" t="s">
        <v>29</v>
      </c>
      <c r="P373" s="7" t="s">
        <v>14</v>
      </c>
      <c r="S373" s="13">
        <f>financials[[#This Row],[CUSTO UNITARIO]]*financials[[#This Row],[Units Sold]]</f>
        <v>15650</v>
      </c>
    </row>
    <row r="374" spans="1:19" x14ac:dyDescent="0.25">
      <c r="A374" t="s">
        <v>7</v>
      </c>
      <c r="B374" t="s">
        <v>15</v>
      </c>
      <c r="C374" s="5" t="s">
        <v>38</v>
      </c>
      <c r="D374" s="5" t="s">
        <v>43</v>
      </c>
      <c r="E374">
        <v>1565</v>
      </c>
      <c r="F374" s="1">
        <v>250</v>
      </c>
      <c r="G374" s="1">
        <v>15</v>
      </c>
      <c r="H374" s="1">
        <v>23475</v>
      </c>
      <c r="I374" s="1">
        <v>3051.75</v>
      </c>
      <c r="J374" s="1">
        <v>20423.25</v>
      </c>
      <c r="K374" s="1">
        <v>15650</v>
      </c>
      <c r="L374" s="1">
        <v>4773.25</v>
      </c>
      <c r="M374" s="6">
        <v>41913</v>
      </c>
      <c r="N374" s="8">
        <v>10</v>
      </c>
      <c r="O374" s="5" t="s">
        <v>29</v>
      </c>
      <c r="P374" s="7" t="s">
        <v>14</v>
      </c>
      <c r="S374" s="13">
        <f>financials[[#This Row],[CUSTO UNITARIO]]*financials[[#This Row],[Units Sold]]</f>
        <v>391250</v>
      </c>
    </row>
    <row r="375" spans="1:19" x14ac:dyDescent="0.25">
      <c r="A375" t="s">
        <v>7</v>
      </c>
      <c r="B375" t="s">
        <v>16</v>
      </c>
      <c r="C375" s="5" t="s">
        <v>36</v>
      </c>
      <c r="D375" s="5" t="s">
        <v>42</v>
      </c>
      <c r="E375">
        <v>2931</v>
      </c>
      <c r="F375" s="1">
        <v>10</v>
      </c>
      <c r="G375" s="1">
        <v>15</v>
      </c>
      <c r="H375" s="1">
        <v>43965</v>
      </c>
      <c r="I375" s="1">
        <v>3077.55</v>
      </c>
      <c r="J375" s="1">
        <v>40887.449999999997</v>
      </c>
      <c r="K375" s="1">
        <v>29310</v>
      </c>
      <c r="L375" s="1">
        <v>11577.449999999997</v>
      </c>
      <c r="M375" s="6">
        <v>41518</v>
      </c>
      <c r="N375" s="8">
        <v>9</v>
      </c>
      <c r="O375" s="5" t="s">
        <v>28</v>
      </c>
      <c r="P375" s="7" t="s">
        <v>13</v>
      </c>
      <c r="S375" s="13">
        <f>financials[[#This Row],[CUSTO UNITARIO]]*financials[[#This Row],[Units Sold]]</f>
        <v>29310</v>
      </c>
    </row>
    <row r="376" spans="1:19" x14ac:dyDescent="0.25">
      <c r="A376" t="s">
        <v>10</v>
      </c>
      <c r="B376" t="s">
        <v>18</v>
      </c>
      <c r="C376" s="5" t="s">
        <v>39</v>
      </c>
      <c r="D376" s="5" t="s">
        <v>43</v>
      </c>
      <c r="E376">
        <v>2574</v>
      </c>
      <c r="F376" s="1">
        <v>260</v>
      </c>
      <c r="G376" s="1">
        <v>12</v>
      </c>
      <c r="H376" s="1">
        <v>30888</v>
      </c>
      <c r="I376" s="1">
        <v>3088.8</v>
      </c>
      <c r="J376" s="1">
        <v>27799.200000000001</v>
      </c>
      <c r="K376" s="1">
        <v>7722</v>
      </c>
      <c r="L376" s="1">
        <v>20077.2</v>
      </c>
      <c r="M376" s="6">
        <v>41852</v>
      </c>
      <c r="N376" s="8">
        <v>8</v>
      </c>
      <c r="O376" s="5" t="s">
        <v>27</v>
      </c>
      <c r="P376" s="7" t="s">
        <v>14</v>
      </c>
      <c r="S376" s="13">
        <f>financials[[#This Row],[CUSTO UNITARIO]]*financials[[#This Row],[Units Sold]]</f>
        <v>669240</v>
      </c>
    </row>
    <row r="377" spans="1:19" x14ac:dyDescent="0.25">
      <c r="A377" t="s">
        <v>9</v>
      </c>
      <c r="B377" t="s">
        <v>18</v>
      </c>
      <c r="C377" s="5" t="s">
        <v>36</v>
      </c>
      <c r="D377" s="5" t="s">
        <v>42</v>
      </c>
      <c r="E377">
        <v>1934</v>
      </c>
      <c r="F377" s="1">
        <v>10</v>
      </c>
      <c r="G377" s="1">
        <v>20</v>
      </c>
      <c r="H377" s="1">
        <v>38680</v>
      </c>
      <c r="I377" s="1">
        <v>3094.4</v>
      </c>
      <c r="J377" s="1">
        <v>35585.599999999999</v>
      </c>
      <c r="K377" s="1">
        <v>19340</v>
      </c>
      <c r="L377" s="1">
        <v>16245.599999999999</v>
      </c>
      <c r="M377" s="6">
        <v>41883</v>
      </c>
      <c r="N377" s="8">
        <v>9</v>
      </c>
      <c r="O377" s="5" t="s">
        <v>28</v>
      </c>
      <c r="P377" s="7" t="s">
        <v>14</v>
      </c>
      <c r="S377" s="13">
        <f>financials[[#This Row],[CUSTO UNITARIO]]*financials[[#This Row],[Units Sold]]</f>
        <v>19340</v>
      </c>
    </row>
    <row r="378" spans="1:19" x14ac:dyDescent="0.25">
      <c r="A378" t="s">
        <v>7</v>
      </c>
      <c r="B378" t="s">
        <v>17</v>
      </c>
      <c r="C378" s="5" t="s">
        <v>35</v>
      </c>
      <c r="D378" s="5" t="s">
        <v>43</v>
      </c>
      <c r="E378">
        <v>2072</v>
      </c>
      <c r="F378" s="1">
        <v>5</v>
      </c>
      <c r="G378" s="1">
        <v>15</v>
      </c>
      <c r="H378" s="1">
        <v>31080</v>
      </c>
      <c r="I378" s="1">
        <v>3108</v>
      </c>
      <c r="J378" s="1">
        <v>27972</v>
      </c>
      <c r="K378" s="1">
        <v>20720</v>
      </c>
      <c r="L378" s="1">
        <v>7252</v>
      </c>
      <c r="M378" s="6">
        <v>41974</v>
      </c>
      <c r="N378" s="8">
        <v>12</v>
      </c>
      <c r="O378" s="5" t="s">
        <v>31</v>
      </c>
      <c r="P378" s="7" t="s">
        <v>14</v>
      </c>
      <c r="S378" s="13">
        <f>financials[[#This Row],[CUSTO UNITARIO]]*financials[[#This Row],[Units Sold]]</f>
        <v>10360</v>
      </c>
    </row>
    <row r="379" spans="1:19" x14ac:dyDescent="0.25">
      <c r="A379" t="s">
        <v>7</v>
      </c>
      <c r="B379" t="s">
        <v>17</v>
      </c>
      <c r="C379" s="5" t="s">
        <v>39</v>
      </c>
      <c r="D379" s="5" t="s">
        <v>43</v>
      </c>
      <c r="E379">
        <v>2072</v>
      </c>
      <c r="F379" s="1">
        <v>260</v>
      </c>
      <c r="G379" s="1">
        <v>15</v>
      </c>
      <c r="H379" s="1">
        <v>31080</v>
      </c>
      <c r="I379" s="1">
        <v>3108</v>
      </c>
      <c r="J379" s="1">
        <v>27972</v>
      </c>
      <c r="K379" s="1">
        <v>20720</v>
      </c>
      <c r="L379" s="1">
        <v>7252</v>
      </c>
      <c r="M379" s="6">
        <v>41974</v>
      </c>
      <c r="N379" s="8">
        <v>12</v>
      </c>
      <c r="O379" s="5" t="s">
        <v>31</v>
      </c>
      <c r="P379" s="7" t="s">
        <v>14</v>
      </c>
      <c r="S379" s="13">
        <f>financials[[#This Row],[CUSTO UNITARIO]]*financials[[#This Row],[Units Sold]]</f>
        <v>538720</v>
      </c>
    </row>
    <row r="380" spans="1:19" x14ac:dyDescent="0.25">
      <c r="A380" t="s">
        <v>7</v>
      </c>
      <c r="B380" t="s">
        <v>18</v>
      </c>
      <c r="C380" s="5" t="s">
        <v>34</v>
      </c>
      <c r="D380" s="5" t="s">
        <v>43</v>
      </c>
      <c r="E380">
        <v>1513</v>
      </c>
      <c r="F380" s="1">
        <v>3</v>
      </c>
      <c r="G380" s="1">
        <v>15</v>
      </c>
      <c r="H380" s="1">
        <v>22695</v>
      </c>
      <c r="I380" s="1">
        <v>3177.3</v>
      </c>
      <c r="J380" s="1">
        <v>19517.7</v>
      </c>
      <c r="K380" s="1">
        <v>15130</v>
      </c>
      <c r="L380" s="1">
        <v>4387.7000000000007</v>
      </c>
      <c r="M380" s="6">
        <v>41944</v>
      </c>
      <c r="N380" s="8">
        <v>11</v>
      </c>
      <c r="O380" s="5" t="s">
        <v>30</v>
      </c>
      <c r="P380" s="7" t="s">
        <v>14</v>
      </c>
      <c r="S380" s="13">
        <f>financials[[#This Row],[CUSTO UNITARIO]]*financials[[#This Row],[Units Sold]]</f>
        <v>4539</v>
      </c>
    </row>
    <row r="381" spans="1:19" x14ac:dyDescent="0.25">
      <c r="A381" t="s">
        <v>10</v>
      </c>
      <c r="B381" t="s">
        <v>17</v>
      </c>
      <c r="C381" s="5" t="s">
        <v>36</v>
      </c>
      <c r="D381" s="5" t="s">
        <v>43</v>
      </c>
      <c r="E381">
        <v>2425.5</v>
      </c>
      <c r="F381" s="1">
        <v>10</v>
      </c>
      <c r="G381" s="1">
        <v>12</v>
      </c>
      <c r="H381" s="1">
        <v>29106</v>
      </c>
      <c r="I381" s="1">
        <v>3201.66</v>
      </c>
      <c r="J381" s="1">
        <v>25904.340000000004</v>
      </c>
      <c r="K381" s="1">
        <v>7276.5</v>
      </c>
      <c r="L381" s="1">
        <v>18627.840000000004</v>
      </c>
      <c r="M381" s="6">
        <v>41821</v>
      </c>
      <c r="N381" s="8">
        <v>7</v>
      </c>
      <c r="O381" s="5" t="s">
        <v>26</v>
      </c>
      <c r="P381" s="7" t="s">
        <v>14</v>
      </c>
      <c r="S381" s="13">
        <f>financials[[#This Row],[CUSTO UNITARIO]]*financials[[#This Row],[Units Sold]]</f>
        <v>24255</v>
      </c>
    </row>
    <row r="382" spans="1:19" x14ac:dyDescent="0.25">
      <c r="A382" t="s">
        <v>9</v>
      </c>
      <c r="B382" t="s">
        <v>15</v>
      </c>
      <c r="C382" s="5" t="s">
        <v>35</v>
      </c>
      <c r="D382" s="5" t="s">
        <v>43</v>
      </c>
      <c r="E382">
        <v>1249</v>
      </c>
      <c r="F382" s="1">
        <v>5</v>
      </c>
      <c r="G382" s="1">
        <v>20</v>
      </c>
      <c r="H382" s="1">
        <v>24980</v>
      </c>
      <c r="I382" s="1">
        <v>3247.4</v>
      </c>
      <c r="J382" s="1">
        <v>21732.6</v>
      </c>
      <c r="K382" s="1">
        <v>12490</v>
      </c>
      <c r="L382" s="1">
        <v>9242.5999999999985</v>
      </c>
      <c r="M382" s="6">
        <v>41913</v>
      </c>
      <c r="N382" s="8">
        <v>10</v>
      </c>
      <c r="O382" s="5" t="s">
        <v>29</v>
      </c>
      <c r="P382" s="7" t="s">
        <v>14</v>
      </c>
      <c r="S382" s="13">
        <f>financials[[#This Row],[CUSTO UNITARIO]]*financials[[#This Row],[Units Sold]]</f>
        <v>6245</v>
      </c>
    </row>
    <row r="383" spans="1:19" x14ac:dyDescent="0.25">
      <c r="A383" t="s">
        <v>9</v>
      </c>
      <c r="B383" t="s">
        <v>15</v>
      </c>
      <c r="C383" s="5" t="s">
        <v>36</v>
      </c>
      <c r="D383" s="5" t="s">
        <v>43</v>
      </c>
      <c r="E383">
        <v>1249</v>
      </c>
      <c r="F383" s="1">
        <v>10</v>
      </c>
      <c r="G383" s="1">
        <v>20</v>
      </c>
      <c r="H383" s="1">
        <v>24980</v>
      </c>
      <c r="I383" s="1">
        <v>3247.4</v>
      </c>
      <c r="J383" s="1">
        <v>21732.6</v>
      </c>
      <c r="K383" s="1">
        <v>12490</v>
      </c>
      <c r="L383" s="1">
        <v>9242.5999999999985</v>
      </c>
      <c r="M383" s="6">
        <v>41913</v>
      </c>
      <c r="N383" s="8">
        <v>10</v>
      </c>
      <c r="O383" s="5" t="s">
        <v>29</v>
      </c>
      <c r="P383" s="7" t="s">
        <v>14</v>
      </c>
      <c r="S383" s="13">
        <f>financials[[#This Row],[CUSTO UNITARIO]]*financials[[#This Row],[Units Sold]]</f>
        <v>12490</v>
      </c>
    </row>
    <row r="384" spans="1:19" x14ac:dyDescent="0.25">
      <c r="A384" t="s">
        <v>7</v>
      </c>
      <c r="B384" t="s">
        <v>17</v>
      </c>
      <c r="C384" s="5" t="s">
        <v>36</v>
      </c>
      <c r="D384" s="5" t="s">
        <v>43</v>
      </c>
      <c r="E384">
        <v>2167</v>
      </c>
      <c r="F384" s="1">
        <v>10</v>
      </c>
      <c r="G384" s="1">
        <v>15</v>
      </c>
      <c r="H384" s="1">
        <v>32505</v>
      </c>
      <c r="I384" s="1">
        <v>3250.5</v>
      </c>
      <c r="J384" s="1">
        <v>29254.5</v>
      </c>
      <c r="K384" s="1">
        <v>21670</v>
      </c>
      <c r="L384" s="1">
        <v>7584.5</v>
      </c>
      <c r="M384" s="6">
        <v>41548</v>
      </c>
      <c r="N384" s="8">
        <v>10</v>
      </c>
      <c r="O384" s="5" t="s">
        <v>29</v>
      </c>
      <c r="P384" s="7" t="s">
        <v>13</v>
      </c>
      <c r="S384" s="13">
        <f>financials[[#This Row],[CUSTO UNITARIO]]*financials[[#This Row],[Units Sold]]</f>
        <v>21670</v>
      </c>
    </row>
    <row r="385" spans="1:19" x14ac:dyDescent="0.25">
      <c r="A385" t="s">
        <v>7</v>
      </c>
      <c r="B385" t="s">
        <v>17</v>
      </c>
      <c r="C385" s="5" t="s">
        <v>38</v>
      </c>
      <c r="D385" s="5" t="s">
        <v>43</v>
      </c>
      <c r="E385">
        <v>2167</v>
      </c>
      <c r="F385" s="1">
        <v>250</v>
      </c>
      <c r="G385" s="1">
        <v>15</v>
      </c>
      <c r="H385" s="1">
        <v>32505</v>
      </c>
      <c r="I385" s="1">
        <v>3250.5</v>
      </c>
      <c r="J385" s="1">
        <v>29254.5</v>
      </c>
      <c r="K385" s="1">
        <v>21670</v>
      </c>
      <c r="L385" s="1">
        <v>7584.5</v>
      </c>
      <c r="M385" s="6">
        <v>41548</v>
      </c>
      <c r="N385" s="8">
        <v>10</v>
      </c>
      <c r="O385" s="5" t="s">
        <v>29</v>
      </c>
      <c r="P385" s="7" t="s">
        <v>13</v>
      </c>
      <c r="S385" s="13">
        <f>financials[[#This Row],[CUSTO UNITARIO]]*financials[[#This Row],[Units Sold]]</f>
        <v>541750</v>
      </c>
    </row>
    <row r="386" spans="1:19" x14ac:dyDescent="0.25">
      <c r="A386" t="s">
        <v>10</v>
      </c>
      <c r="B386" t="s">
        <v>16</v>
      </c>
      <c r="C386" s="5" t="s">
        <v>38</v>
      </c>
      <c r="D386" s="5" t="s">
        <v>43</v>
      </c>
      <c r="E386">
        <v>1806</v>
      </c>
      <c r="F386" s="1">
        <v>250</v>
      </c>
      <c r="G386" s="1">
        <v>12</v>
      </c>
      <c r="H386" s="1">
        <v>21672</v>
      </c>
      <c r="I386" s="1">
        <v>3250.8</v>
      </c>
      <c r="J386" s="1">
        <v>18421.2</v>
      </c>
      <c r="K386" s="1">
        <v>5418</v>
      </c>
      <c r="L386" s="1">
        <v>13003.2</v>
      </c>
      <c r="M386" s="6">
        <v>41760</v>
      </c>
      <c r="N386" s="8">
        <v>5</v>
      </c>
      <c r="O386" s="5" t="s">
        <v>24</v>
      </c>
      <c r="P386" s="7" t="s">
        <v>14</v>
      </c>
      <c r="S386" s="13">
        <f>financials[[#This Row],[CUSTO UNITARIO]]*financials[[#This Row],[Units Sold]]</f>
        <v>451500</v>
      </c>
    </row>
    <row r="387" spans="1:19" x14ac:dyDescent="0.25">
      <c r="A387" t="s">
        <v>7</v>
      </c>
      <c r="B387" t="s">
        <v>19</v>
      </c>
      <c r="C387" s="5" t="s">
        <v>36</v>
      </c>
      <c r="D387" s="5" t="s">
        <v>43</v>
      </c>
      <c r="E387">
        <v>1984</v>
      </c>
      <c r="F387" s="1">
        <v>10</v>
      </c>
      <c r="G387" s="1">
        <v>15</v>
      </c>
      <c r="H387" s="1">
        <v>29760</v>
      </c>
      <c r="I387" s="1">
        <v>3273.6</v>
      </c>
      <c r="J387" s="1">
        <v>26486.400000000001</v>
      </c>
      <c r="K387" s="1">
        <v>19840</v>
      </c>
      <c r="L387" s="1">
        <v>6646.4000000000015</v>
      </c>
      <c r="M387" s="6">
        <v>41852</v>
      </c>
      <c r="N387" s="8">
        <v>8</v>
      </c>
      <c r="O387" s="5" t="s">
        <v>27</v>
      </c>
      <c r="P387" s="7" t="s">
        <v>14</v>
      </c>
      <c r="S387" s="13">
        <f>financials[[#This Row],[CUSTO UNITARIO]]*financials[[#This Row],[Units Sold]]</f>
        <v>19840</v>
      </c>
    </row>
    <row r="388" spans="1:19" x14ac:dyDescent="0.25">
      <c r="A388" t="s">
        <v>9</v>
      </c>
      <c r="B388" t="s">
        <v>15</v>
      </c>
      <c r="C388" s="5" t="s">
        <v>38</v>
      </c>
      <c r="D388" s="5" t="s">
        <v>41</v>
      </c>
      <c r="E388">
        <v>943.5</v>
      </c>
      <c r="F388" s="1">
        <v>250</v>
      </c>
      <c r="G388" s="1">
        <v>350</v>
      </c>
      <c r="H388" s="1">
        <v>330225</v>
      </c>
      <c r="I388" s="1">
        <v>3302.25</v>
      </c>
      <c r="J388" s="1">
        <v>326922.75</v>
      </c>
      <c r="K388" s="1">
        <v>245310</v>
      </c>
      <c r="L388" s="1">
        <v>81612.75</v>
      </c>
      <c r="M388" s="6">
        <v>41730</v>
      </c>
      <c r="N388" s="8">
        <v>4</v>
      </c>
      <c r="O388" s="5" t="s">
        <v>23</v>
      </c>
      <c r="P388" s="7" t="s">
        <v>14</v>
      </c>
      <c r="S388" s="13">
        <f>financials[[#This Row],[CUSTO UNITARIO]]*financials[[#This Row],[Units Sold]]</f>
        <v>235875</v>
      </c>
    </row>
    <row r="389" spans="1:19" x14ac:dyDescent="0.25">
      <c r="A389" t="s">
        <v>10</v>
      </c>
      <c r="B389" t="s">
        <v>16</v>
      </c>
      <c r="C389" s="5" t="s">
        <v>39</v>
      </c>
      <c r="D389" s="5" t="s">
        <v>43</v>
      </c>
      <c r="E389">
        <v>2015</v>
      </c>
      <c r="F389" s="1">
        <v>260</v>
      </c>
      <c r="G389" s="1">
        <v>12</v>
      </c>
      <c r="H389" s="1">
        <v>24180</v>
      </c>
      <c r="I389" s="1">
        <v>3385.2</v>
      </c>
      <c r="J389" s="1">
        <v>20794.8</v>
      </c>
      <c r="K389" s="1">
        <v>6045</v>
      </c>
      <c r="L389" s="1">
        <v>14749.8</v>
      </c>
      <c r="M389" s="6">
        <v>41609</v>
      </c>
      <c r="N389" s="8">
        <v>12</v>
      </c>
      <c r="O389" s="5" t="s">
        <v>31</v>
      </c>
      <c r="P389" s="7" t="s">
        <v>13</v>
      </c>
      <c r="S389" s="13">
        <f>financials[[#This Row],[CUSTO UNITARIO]]*financials[[#This Row],[Units Sold]]</f>
        <v>523900</v>
      </c>
    </row>
    <row r="390" spans="1:19" x14ac:dyDescent="0.25">
      <c r="A390" t="s">
        <v>7</v>
      </c>
      <c r="B390" t="s">
        <v>17</v>
      </c>
      <c r="C390" s="5" t="s">
        <v>36</v>
      </c>
      <c r="D390" s="5" t="s">
        <v>42</v>
      </c>
      <c r="E390">
        <v>3801</v>
      </c>
      <c r="F390" s="1">
        <v>10</v>
      </c>
      <c r="G390" s="1">
        <v>15</v>
      </c>
      <c r="H390" s="1">
        <v>57015</v>
      </c>
      <c r="I390" s="1">
        <v>3420.8999999999996</v>
      </c>
      <c r="J390" s="1">
        <v>53594.100000000006</v>
      </c>
      <c r="K390" s="1">
        <v>38010</v>
      </c>
      <c r="L390" s="1">
        <v>15584.100000000002</v>
      </c>
      <c r="M390" s="6">
        <v>41730</v>
      </c>
      <c r="N390" s="8">
        <v>4</v>
      </c>
      <c r="O390" s="5" t="s">
        <v>23</v>
      </c>
      <c r="P390" s="7" t="s">
        <v>14</v>
      </c>
      <c r="S390" s="13">
        <f>financials[[#This Row],[CUSTO UNITARIO]]*financials[[#This Row],[Units Sold]]</f>
        <v>38010</v>
      </c>
    </row>
    <row r="391" spans="1:19" x14ac:dyDescent="0.25">
      <c r="A391" t="s">
        <v>9</v>
      </c>
      <c r="B391" t="s">
        <v>18</v>
      </c>
      <c r="C391" s="5" t="s">
        <v>36</v>
      </c>
      <c r="D391" s="5" t="s">
        <v>43</v>
      </c>
      <c r="E391">
        <v>1158</v>
      </c>
      <c r="F391" s="1">
        <v>10</v>
      </c>
      <c r="G391" s="1">
        <v>20</v>
      </c>
      <c r="H391" s="1">
        <v>23160</v>
      </c>
      <c r="I391" s="1">
        <v>3474</v>
      </c>
      <c r="J391" s="1">
        <v>19686</v>
      </c>
      <c r="K391" s="1">
        <v>11580</v>
      </c>
      <c r="L391" s="1">
        <v>8106</v>
      </c>
      <c r="M391" s="6">
        <v>41699</v>
      </c>
      <c r="N391" s="8">
        <v>3</v>
      </c>
      <c r="O391" s="5" t="s">
        <v>22</v>
      </c>
      <c r="P391" s="7" t="s">
        <v>14</v>
      </c>
      <c r="S391" s="13">
        <f>financials[[#This Row],[CUSTO UNITARIO]]*financials[[#This Row],[Units Sold]]</f>
        <v>11580</v>
      </c>
    </row>
    <row r="392" spans="1:19" x14ac:dyDescent="0.25">
      <c r="A392" t="s">
        <v>7</v>
      </c>
      <c r="B392" t="s">
        <v>19</v>
      </c>
      <c r="C392" s="5" t="s">
        <v>37</v>
      </c>
      <c r="D392" s="5" t="s">
        <v>42</v>
      </c>
      <c r="E392">
        <v>2628</v>
      </c>
      <c r="F392" s="1">
        <v>120</v>
      </c>
      <c r="G392" s="1">
        <v>15</v>
      </c>
      <c r="H392" s="1">
        <v>39420</v>
      </c>
      <c r="I392" s="1">
        <v>3547.8</v>
      </c>
      <c r="J392" s="1">
        <v>35872.199999999997</v>
      </c>
      <c r="K392" s="1">
        <v>26280</v>
      </c>
      <c r="L392" s="1">
        <v>9592.1999999999971</v>
      </c>
      <c r="M392" s="6">
        <v>41730</v>
      </c>
      <c r="N392" s="8">
        <v>4</v>
      </c>
      <c r="O392" s="5" t="s">
        <v>23</v>
      </c>
      <c r="P392" s="7" t="s">
        <v>14</v>
      </c>
      <c r="S392" s="13">
        <f>financials[[#This Row],[CUSTO UNITARIO]]*financials[[#This Row],[Units Sold]]</f>
        <v>315360</v>
      </c>
    </row>
    <row r="393" spans="1:19" x14ac:dyDescent="0.25">
      <c r="A393" t="s">
        <v>7</v>
      </c>
      <c r="B393" t="s">
        <v>19</v>
      </c>
      <c r="C393" s="5" t="s">
        <v>35</v>
      </c>
      <c r="D393" s="5" t="s">
        <v>43</v>
      </c>
      <c r="E393">
        <v>2157</v>
      </c>
      <c r="F393" s="1">
        <v>5</v>
      </c>
      <c r="G393" s="1">
        <v>15</v>
      </c>
      <c r="H393" s="1">
        <v>32355</v>
      </c>
      <c r="I393" s="1">
        <v>3559.05</v>
      </c>
      <c r="J393" s="1">
        <v>28795.95</v>
      </c>
      <c r="K393" s="1">
        <v>21570</v>
      </c>
      <c r="L393" s="1">
        <v>7225.9500000000007</v>
      </c>
      <c r="M393" s="6">
        <v>41974</v>
      </c>
      <c r="N393" s="8">
        <v>12</v>
      </c>
      <c r="O393" s="5" t="s">
        <v>31</v>
      </c>
      <c r="P393" s="7" t="s">
        <v>14</v>
      </c>
      <c r="S393" s="13">
        <f>financials[[#This Row],[CUSTO UNITARIO]]*financials[[#This Row],[Units Sold]]</f>
        <v>10785</v>
      </c>
    </row>
    <row r="394" spans="1:19" x14ac:dyDescent="0.25">
      <c r="A394" t="s">
        <v>7</v>
      </c>
      <c r="B394" t="s">
        <v>19</v>
      </c>
      <c r="C394" s="5" t="s">
        <v>39</v>
      </c>
      <c r="D394" s="5" t="s">
        <v>43</v>
      </c>
      <c r="E394">
        <v>2157</v>
      </c>
      <c r="F394" s="1">
        <v>260</v>
      </c>
      <c r="G394" s="1">
        <v>15</v>
      </c>
      <c r="H394" s="1">
        <v>32355</v>
      </c>
      <c r="I394" s="1">
        <v>3559.05</v>
      </c>
      <c r="J394" s="1">
        <v>28795.95</v>
      </c>
      <c r="K394" s="1">
        <v>21570</v>
      </c>
      <c r="L394" s="1">
        <v>7225.9500000000007</v>
      </c>
      <c r="M394" s="6">
        <v>41974</v>
      </c>
      <c r="N394" s="8">
        <v>12</v>
      </c>
      <c r="O394" s="5" t="s">
        <v>31</v>
      </c>
      <c r="P394" s="7" t="s">
        <v>14</v>
      </c>
      <c r="S394" s="13">
        <f>financials[[#This Row],[CUSTO UNITARIO]]*financials[[#This Row],[Units Sold]]</f>
        <v>560820</v>
      </c>
    </row>
    <row r="395" spans="1:19" x14ac:dyDescent="0.25">
      <c r="A395" t="s">
        <v>7</v>
      </c>
      <c r="B395" t="s">
        <v>15</v>
      </c>
      <c r="C395" s="5" t="s">
        <v>36</v>
      </c>
      <c r="D395" s="5" t="s">
        <v>43</v>
      </c>
      <c r="E395">
        <v>1614</v>
      </c>
      <c r="F395" s="1">
        <v>10</v>
      </c>
      <c r="G395" s="1">
        <v>15</v>
      </c>
      <c r="H395" s="1">
        <v>24210</v>
      </c>
      <c r="I395" s="1">
        <v>3631.5</v>
      </c>
      <c r="J395" s="1">
        <v>20578.5</v>
      </c>
      <c r="K395" s="1">
        <v>16140</v>
      </c>
      <c r="L395" s="1">
        <v>4438.5</v>
      </c>
      <c r="M395" s="6">
        <v>41730</v>
      </c>
      <c r="N395" s="8">
        <v>4</v>
      </c>
      <c r="O395" s="5" t="s">
        <v>23</v>
      </c>
      <c r="P395" s="7" t="s">
        <v>14</v>
      </c>
      <c r="S395" s="13">
        <f>financials[[#This Row],[CUSTO UNITARIO]]*financials[[#This Row],[Units Sold]]</f>
        <v>16140</v>
      </c>
    </row>
    <row r="396" spans="1:19" x14ac:dyDescent="0.25">
      <c r="A396" t="s">
        <v>7</v>
      </c>
      <c r="B396" t="s">
        <v>15</v>
      </c>
      <c r="C396" s="5" t="s">
        <v>36</v>
      </c>
      <c r="D396" s="5" t="s">
        <v>43</v>
      </c>
      <c r="E396">
        <v>1743</v>
      </c>
      <c r="F396" s="1">
        <v>10</v>
      </c>
      <c r="G396" s="1">
        <v>15</v>
      </c>
      <c r="H396" s="1">
        <v>26145</v>
      </c>
      <c r="I396" s="1">
        <v>3660.3</v>
      </c>
      <c r="J396" s="1">
        <v>22484.7</v>
      </c>
      <c r="K396" s="1">
        <v>17430</v>
      </c>
      <c r="L396" s="1">
        <v>5054.7000000000007</v>
      </c>
      <c r="M396" s="6">
        <v>41548</v>
      </c>
      <c r="N396" s="8">
        <v>10</v>
      </c>
      <c r="O396" s="5" t="s">
        <v>29</v>
      </c>
      <c r="P396" s="7" t="s">
        <v>13</v>
      </c>
      <c r="S396" s="13">
        <f>financials[[#This Row],[CUSTO UNITARIO]]*financials[[#This Row],[Units Sold]]</f>
        <v>17430</v>
      </c>
    </row>
    <row r="397" spans="1:19" x14ac:dyDescent="0.25">
      <c r="A397" t="s">
        <v>7</v>
      </c>
      <c r="B397" t="s">
        <v>15</v>
      </c>
      <c r="C397" s="5" t="s">
        <v>39</v>
      </c>
      <c r="D397" s="5" t="s">
        <v>43</v>
      </c>
      <c r="E397">
        <v>1743</v>
      </c>
      <c r="F397" s="1">
        <v>260</v>
      </c>
      <c r="G397" s="1">
        <v>15</v>
      </c>
      <c r="H397" s="1">
        <v>26145</v>
      </c>
      <c r="I397" s="1">
        <v>3660.3</v>
      </c>
      <c r="J397" s="1">
        <v>22484.7</v>
      </c>
      <c r="K397" s="1">
        <v>17430</v>
      </c>
      <c r="L397" s="1">
        <v>5054.7000000000007</v>
      </c>
      <c r="M397" s="6">
        <v>41548</v>
      </c>
      <c r="N397" s="8">
        <v>10</v>
      </c>
      <c r="O397" s="5" t="s">
        <v>29</v>
      </c>
      <c r="P397" s="7" t="s">
        <v>13</v>
      </c>
      <c r="S397" s="13">
        <f>financials[[#This Row],[CUSTO UNITARIO]]*financials[[#This Row],[Units Sold]]</f>
        <v>453180</v>
      </c>
    </row>
    <row r="398" spans="1:19" x14ac:dyDescent="0.25">
      <c r="A398" t="s">
        <v>9</v>
      </c>
      <c r="B398" t="s">
        <v>18</v>
      </c>
      <c r="C398" s="5" t="s">
        <v>36</v>
      </c>
      <c r="D398" s="5" t="s">
        <v>43</v>
      </c>
      <c r="E398">
        <v>1531</v>
      </c>
      <c r="F398" s="1">
        <v>10</v>
      </c>
      <c r="G398" s="1">
        <v>20</v>
      </c>
      <c r="H398" s="1">
        <v>30620</v>
      </c>
      <c r="I398" s="1">
        <v>3674.4</v>
      </c>
      <c r="J398" s="1">
        <v>26945.599999999999</v>
      </c>
      <c r="K398" s="1">
        <v>15310</v>
      </c>
      <c r="L398" s="1">
        <v>11635.599999999999</v>
      </c>
      <c r="M398" s="6">
        <v>41974</v>
      </c>
      <c r="N398" s="8">
        <v>12</v>
      </c>
      <c r="O398" s="5" t="s">
        <v>31</v>
      </c>
      <c r="P398" s="7" t="s">
        <v>14</v>
      </c>
      <c r="S398" s="13">
        <f>financials[[#This Row],[CUSTO UNITARIO]]*financials[[#This Row],[Units Sold]]</f>
        <v>15310</v>
      </c>
    </row>
    <row r="399" spans="1:19" x14ac:dyDescent="0.25">
      <c r="A399" t="s">
        <v>9</v>
      </c>
      <c r="B399" t="s">
        <v>18</v>
      </c>
      <c r="C399" s="5" t="s">
        <v>38</v>
      </c>
      <c r="D399" s="5" t="s">
        <v>43</v>
      </c>
      <c r="E399">
        <v>1531</v>
      </c>
      <c r="F399" s="1">
        <v>250</v>
      </c>
      <c r="G399" s="1">
        <v>20</v>
      </c>
      <c r="H399" s="1">
        <v>30620</v>
      </c>
      <c r="I399" s="1">
        <v>3674.4</v>
      </c>
      <c r="J399" s="1">
        <v>26945.599999999999</v>
      </c>
      <c r="K399" s="1">
        <v>15310</v>
      </c>
      <c r="L399" s="1">
        <v>11635.599999999999</v>
      </c>
      <c r="M399" s="6">
        <v>41974</v>
      </c>
      <c r="N399" s="8">
        <v>12</v>
      </c>
      <c r="O399" s="5" t="s">
        <v>31</v>
      </c>
      <c r="P399" s="7" t="s">
        <v>14</v>
      </c>
      <c r="S399" s="13">
        <f>financials[[#This Row],[CUSTO UNITARIO]]*financials[[#This Row],[Units Sold]]</f>
        <v>382750</v>
      </c>
    </row>
    <row r="400" spans="1:19" x14ac:dyDescent="0.25">
      <c r="A400" t="s">
        <v>7</v>
      </c>
      <c r="B400" t="s">
        <v>16</v>
      </c>
      <c r="C400" s="5" t="s">
        <v>36</v>
      </c>
      <c r="D400" s="5" t="s">
        <v>43</v>
      </c>
      <c r="E400">
        <v>1767</v>
      </c>
      <c r="F400" s="1">
        <v>10</v>
      </c>
      <c r="G400" s="1">
        <v>15</v>
      </c>
      <c r="H400" s="1">
        <v>26505</v>
      </c>
      <c r="I400" s="1">
        <v>3710.7</v>
      </c>
      <c r="J400" s="1">
        <v>22794.3</v>
      </c>
      <c r="K400" s="1">
        <v>17670</v>
      </c>
      <c r="L400" s="1">
        <v>5124.2999999999993</v>
      </c>
      <c r="M400" s="6">
        <v>41883</v>
      </c>
      <c r="N400" s="8">
        <v>9</v>
      </c>
      <c r="O400" s="5" t="s">
        <v>28</v>
      </c>
      <c r="P400" s="7" t="s">
        <v>14</v>
      </c>
      <c r="S400" s="13">
        <f>financials[[#This Row],[CUSTO UNITARIO]]*financials[[#This Row],[Units Sold]]</f>
        <v>17670</v>
      </c>
    </row>
    <row r="401" spans="1:19" x14ac:dyDescent="0.25">
      <c r="A401" t="s">
        <v>10</v>
      </c>
      <c r="B401" t="s">
        <v>15</v>
      </c>
      <c r="C401" s="5" t="s">
        <v>36</v>
      </c>
      <c r="D401" s="5" t="s">
        <v>43</v>
      </c>
      <c r="E401">
        <v>2222</v>
      </c>
      <c r="F401" s="1">
        <v>10</v>
      </c>
      <c r="G401" s="1">
        <v>12</v>
      </c>
      <c r="H401" s="1">
        <v>26664</v>
      </c>
      <c r="I401" s="1">
        <v>3732.96</v>
      </c>
      <c r="J401" s="1">
        <v>22931.040000000001</v>
      </c>
      <c r="K401" s="1">
        <v>6666</v>
      </c>
      <c r="L401" s="1">
        <v>16265.04</v>
      </c>
      <c r="M401" s="6">
        <v>41579</v>
      </c>
      <c r="N401" s="8">
        <v>11</v>
      </c>
      <c r="O401" s="5" t="s">
        <v>30</v>
      </c>
      <c r="P401" s="7" t="s">
        <v>13</v>
      </c>
      <c r="S401" s="13">
        <f>financials[[#This Row],[CUSTO UNITARIO]]*financials[[#This Row],[Units Sold]]</f>
        <v>22220</v>
      </c>
    </row>
    <row r="402" spans="1:19" x14ac:dyDescent="0.25">
      <c r="A402" t="s">
        <v>10</v>
      </c>
      <c r="B402" t="s">
        <v>19</v>
      </c>
      <c r="C402" s="5" t="s">
        <v>35</v>
      </c>
      <c r="D402" s="5" t="s">
        <v>43</v>
      </c>
      <c r="E402">
        <v>2661</v>
      </c>
      <c r="F402" s="1">
        <v>5</v>
      </c>
      <c r="G402" s="1">
        <v>12</v>
      </c>
      <c r="H402" s="1">
        <v>31932</v>
      </c>
      <c r="I402" s="1">
        <v>3831.84</v>
      </c>
      <c r="J402" s="1">
        <v>28100.16</v>
      </c>
      <c r="K402" s="1">
        <v>7983</v>
      </c>
      <c r="L402" s="1">
        <v>20117.16</v>
      </c>
      <c r="M402" s="6">
        <v>41760</v>
      </c>
      <c r="N402" s="8">
        <v>5</v>
      </c>
      <c r="O402" s="5" t="s">
        <v>24</v>
      </c>
      <c r="P402" s="7" t="s">
        <v>14</v>
      </c>
      <c r="S402" s="13">
        <f>financials[[#This Row],[CUSTO UNITARIO]]*financials[[#This Row],[Units Sold]]</f>
        <v>13305</v>
      </c>
    </row>
    <row r="403" spans="1:19" x14ac:dyDescent="0.25">
      <c r="A403" t="s">
        <v>9</v>
      </c>
      <c r="B403" t="s">
        <v>16</v>
      </c>
      <c r="C403" s="5" t="s">
        <v>34</v>
      </c>
      <c r="D403" s="5" t="s">
        <v>41</v>
      </c>
      <c r="E403">
        <v>274</v>
      </c>
      <c r="F403" s="1">
        <v>3</v>
      </c>
      <c r="G403" s="1">
        <v>350</v>
      </c>
      <c r="H403" s="1">
        <v>95900</v>
      </c>
      <c r="I403" s="1">
        <v>3836</v>
      </c>
      <c r="J403" s="1">
        <v>92064</v>
      </c>
      <c r="K403" s="1">
        <v>71240</v>
      </c>
      <c r="L403" s="1">
        <v>20824</v>
      </c>
      <c r="M403" s="6">
        <v>41974</v>
      </c>
      <c r="N403" s="8">
        <v>12</v>
      </c>
      <c r="O403" s="5" t="s">
        <v>31</v>
      </c>
      <c r="P403" s="7" t="s">
        <v>14</v>
      </c>
      <c r="S403" s="13">
        <f>financials[[#This Row],[CUSTO UNITARIO]]*financials[[#This Row],[Units Sold]]</f>
        <v>822</v>
      </c>
    </row>
    <row r="404" spans="1:19" x14ac:dyDescent="0.25">
      <c r="A404" t="s">
        <v>9</v>
      </c>
      <c r="B404" t="s">
        <v>16</v>
      </c>
      <c r="C404" s="5" t="s">
        <v>36</v>
      </c>
      <c r="D404" s="5" t="s">
        <v>41</v>
      </c>
      <c r="E404">
        <v>274</v>
      </c>
      <c r="F404" s="1">
        <v>10</v>
      </c>
      <c r="G404" s="1">
        <v>350</v>
      </c>
      <c r="H404" s="1">
        <v>95900</v>
      </c>
      <c r="I404" s="1">
        <v>3836</v>
      </c>
      <c r="J404" s="1">
        <v>92064</v>
      </c>
      <c r="K404" s="1">
        <v>71240</v>
      </c>
      <c r="L404" s="1">
        <v>20824</v>
      </c>
      <c r="M404" s="6">
        <v>41974</v>
      </c>
      <c r="N404" s="8">
        <v>12</v>
      </c>
      <c r="O404" s="5" t="s">
        <v>31</v>
      </c>
      <c r="P404" s="7" t="s">
        <v>14</v>
      </c>
      <c r="S404" s="13">
        <f>financials[[#This Row],[CUSTO UNITARIO]]*financials[[#This Row],[Units Sold]]</f>
        <v>2740</v>
      </c>
    </row>
    <row r="405" spans="1:19" x14ac:dyDescent="0.25">
      <c r="A405" t="s">
        <v>9</v>
      </c>
      <c r="B405" t="s">
        <v>17</v>
      </c>
      <c r="C405" s="5" t="s">
        <v>36</v>
      </c>
      <c r="D405" s="5" t="s">
        <v>43</v>
      </c>
      <c r="E405">
        <v>1954</v>
      </c>
      <c r="F405" s="1">
        <v>10</v>
      </c>
      <c r="G405" s="1">
        <v>20</v>
      </c>
      <c r="H405" s="1">
        <v>39080</v>
      </c>
      <c r="I405" s="1">
        <v>3908</v>
      </c>
      <c r="J405" s="1">
        <v>35172</v>
      </c>
      <c r="K405" s="1">
        <v>19540</v>
      </c>
      <c r="L405" s="1">
        <v>15632</v>
      </c>
      <c r="M405" s="6">
        <v>41699</v>
      </c>
      <c r="N405" s="8">
        <v>3</v>
      </c>
      <c r="O405" s="5" t="s">
        <v>22</v>
      </c>
      <c r="P405" s="7" t="s">
        <v>14</v>
      </c>
      <c r="S405" s="13">
        <f>financials[[#This Row],[CUSTO UNITARIO]]*financials[[#This Row],[Units Sold]]</f>
        <v>19540</v>
      </c>
    </row>
    <row r="406" spans="1:19" x14ac:dyDescent="0.25">
      <c r="A406" t="s">
        <v>7</v>
      </c>
      <c r="B406" t="s">
        <v>19</v>
      </c>
      <c r="C406" s="5" t="s">
        <v>39</v>
      </c>
      <c r="D406" s="5" t="s">
        <v>43</v>
      </c>
      <c r="E406">
        <v>1870</v>
      </c>
      <c r="F406" s="1">
        <v>260</v>
      </c>
      <c r="G406" s="1">
        <v>15</v>
      </c>
      <c r="H406" s="1">
        <v>28050</v>
      </c>
      <c r="I406" s="1">
        <v>3927</v>
      </c>
      <c r="J406" s="1">
        <v>24123</v>
      </c>
      <c r="K406" s="1">
        <v>18700</v>
      </c>
      <c r="L406" s="1">
        <v>5423</v>
      </c>
      <c r="M406" s="6">
        <v>41579</v>
      </c>
      <c r="N406" s="8">
        <v>11</v>
      </c>
      <c r="O406" s="5" t="s">
        <v>30</v>
      </c>
      <c r="P406" s="7" t="s">
        <v>13</v>
      </c>
      <c r="S406" s="13">
        <f>financials[[#This Row],[CUSTO UNITARIO]]*financials[[#This Row],[Units Sold]]</f>
        <v>486200</v>
      </c>
    </row>
    <row r="407" spans="1:19" x14ac:dyDescent="0.25">
      <c r="A407" t="s">
        <v>8</v>
      </c>
      <c r="B407" t="s">
        <v>18</v>
      </c>
      <c r="C407" s="5" t="s">
        <v>36</v>
      </c>
      <c r="D407" s="5" t="s">
        <v>41</v>
      </c>
      <c r="E407">
        <v>795</v>
      </c>
      <c r="F407" s="1">
        <v>10</v>
      </c>
      <c r="G407" s="1">
        <v>125</v>
      </c>
      <c r="H407" s="1">
        <v>99375</v>
      </c>
      <c r="I407" s="1">
        <v>3975</v>
      </c>
      <c r="J407" s="1">
        <v>95400</v>
      </c>
      <c r="K407" s="1">
        <v>95400</v>
      </c>
      <c r="L407" s="1">
        <v>0</v>
      </c>
      <c r="M407" s="6">
        <v>41699</v>
      </c>
      <c r="N407" s="8">
        <v>3</v>
      </c>
      <c r="O407" s="5" t="s">
        <v>22</v>
      </c>
      <c r="P407" s="7" t="s">
        <v>14</v>
      </c>
      <c r="S407" s="13">
        <f>financials[[#This Row],[CUSTO UNITARIO]]*financials[[#This Row],[Units Sold]]</f>
        <v>7950</v>
      </c>
    </row>
    <row r="408" spans="1:19" x14ac:dyDescent="0.25">
      <c r="A408" t="s">
        <v>10</v>
      </c>
      <c r="B408" t="s">
        <v>15</v>
      </c>
      <c r="C408" s="5" t="s">
        <v>39</v>
      </c>
      <c r="D408" s="5" t="s">
        <v>43</v>
      </c>
      <c r="E408">
        <v>2761</v>
      </c>
      <c r="F408" s="1">
        <v>260</v>
      </c>
      <c r="G408" s="1">
        <v>12</v>
      </c>
      <c r="H408" s="1">
        <v>33132</v>
      </c>
      <c r="I408" s="1">
        <v>3975.84</v>
      </c>
      <c r="J408" s="1">
        <v>29156.16</v>
      </c>
      <c r="K408" s="1">
        <v>8283</v>
      </c>
      <c r="L408" s="1">
        <v>20873.16</v>
      </c>
      <c r="M408" s="6">
        <v>41518</v>
      </c>
      <c r="N408" s="8">
        <v>9</v>
      </c>
      <c r="O408" s="5" t="s">
        <v>28</v>
      </c>
      <c r="P408" s="7" t="s">
        <v>13</v>
      </c>
      <c r="S408" s="13">
        <f>financials[[#This Row],[CUSTO UNITARIO]]*financials[[#This Row],[Units Sold]]</f>
        <v>717860</v>
      </c>
    </row>
    <row r="409" spans="1:19" x14ac:dyDescent="0.25">
      <c r="A409" t="s">
        <v>9</v>
      </c>
      <c r="B409" t="s">
        <v>19</v>
      </c>
      <c r="C409" s="5" t="s">
        <v>39</v>
      </c>
      <c r="D409" s="5" t="s">
        <v>43</v>
      </c>
      <c r="E409">
        <v>2039</v>
      </c>
      <c r="F409" s="1">
        <v>260</v>
      </c>
      <c r="G409" s="1">
        <v>20</v>
      </c>
      <c r="H409" s="1">
        <v>40780</v>
      </c>
      <c r="I409" s="1">
        <v>4078</v>
      </c>
      <c r="J409" s="1">
        <v>36702</v>
      </c>
      <c r="K409" s="1">
        <v>20390</v>
      </c>
      <c r="L409" s="1">
        <v>16312</v>
      </c>
      <c r="M409" s="6">
        <v>41760</v>
      </c>
      <c r="N409" s="8">
        <v>5</v>
      </c>
      <c r="O409" s="5" t="s">
        <v>24</v>
      </c>
      <c r="P409" s="7" t="s">
        <v>14</v>
      </c>
      <c r="S409" s="13">
        <f>financials[[#This Row],[CUSTO UNITARIO]]*financials[[#This Row],[Units Sold]]</f>
        <v>530140</v>
      </c>
    </row>
    <row r="410" spans="1:19" x14ac:dyDescent="0.25">
      <c r="A410" t="s">
        <v>9</v>
      </c>
      <c r="B410" t="s">
        <v>19</v>
      </c>
      <c r="C410" s="5" t="s">
        <v>35</v>
      </c>
      <c r="D410" s="5" t="s">
        <v>43</v>
      </c>
      <c r="E410">
        <v>1715</v>
      </c>
      <c r="F410" s="1">
        <v>5</v>
      </c>
      <c r="G410" s="1">
        <v>20</v>
      </c>
      <c r="H410" s="1">
        <v>34300</v>
      </c>
      <c r="I410" s="1">
        <v>4116</v>
      </c>
      <c r="J410" s="1">
        <v>30184</v>
      </c>
      <c r="K410" s="1">
        <v>17150</v>
      </c>
      <c r="L410" s="1">
        <v>13034</v>
      </c>
      <c r="M410" s="6">
        <v>41548</v>
      </c>
      <c r="N410" s="8">
        <v>10</v>
      </c>
      <c r="O410" s="5" t="s">
        <v>29</v>
      </c>
      <c r="P410" s="7" t="s">
        <v>13</v>
      </c>
      <c r="S410" s="13">
        <f>financials[[#This Row],[CUSTO UNITARIO]]*financials[[#This Row],[Units Sold]]</f>
        <v>8575</v>
      </c>
    </row>
    <row r="411" spans="1:19" x14ac:dyDescent="0.25">
      <c r="A411" t="s">
        <v>9</v>
      </c>
      <c r="B411" t="s">
        <v>19</v>
      </c>
      <c r="C411" s="5" t="s">
        <v>36</v>
      </c>
      <c r="D411" s="5" t="s">
        <v>43</v>
      </c>
      <c r="E411">
        <v>1715</v>
      </c>
      <c r="F411" s="1">
        <v>10</v>
      </c>
      <c r="G411" s="1">
        <v>20</v>
      </c>
      <c r="H411" s="1">
        <v>34300</v>
      </c>
      <c r="I411" s="1">
        <v>4116</v>
      </c>
      <c r="J411" s="1">
        <v>30184</v>
      </c>
      <c r="K411" s="1">
        <v>17150</v>
      </c>
      <c r="L411" s="1">
        <v>13034</v>
      </c>
      <c r="M411" s="6">
        <v>41548</v>
      </c>
      <c r="N411" s="8">
        <v>10</v>
      </c>
      <c r="O411" s="5" t="s">
        <v>29</v>
      </c>
      <c r="P411" s="7" t="s">
        <v>13</v>
      </c>
      <c r="S411" s="13">
        <f>financials[[#This Row],[CUSTO UNITARIO]]*financials[[#This Row],[Units Sold]]</f>
        <v>17150</v>
      </c>
    </row>
    <row r="412" spans="1:19" x14ac:dyDescent="0.25">
      <c r="A412" t="s">
        <v>8</v>
      </c>
      <c r="B412" t="s">
        <v>19</v>
      </c>
      <c r="C412" s="5" t="s">
        <v>35</v>
      </c>
      <c r="D412" s="5" t="s">
        <v>41</v>
      </c>
      <c r="E412">
        <v>1660</v>
      </c>
      <c r="F412" s="1">
        <v>5</v>
      </c>
      <c r="G412" s="1">
        <v>125</v>
      </c>
      <c r="H412" s="1">
        <v>207500</v>
      </c>
      <c r="I412" s="1">
        <v>4150</v>
      </c>
      <c r="J412" s="1">
        <v>203350</v>
      </c>
      <c r="K412" s="1">
        <v>199200</v>
      </c>
      <c r="L412" s="1">
        <v>4150</v>
      </c>
      <c r="M412" s="6">
        <v>41579</v>
      </c>
      <c r="N412" s="8">
        <v>11</v>
      </c>
      <c r="O412" s="5" t="s">
        <v>30</v>
      </c>
      <c r="P412" s="7" t="s">
        <v>13</v>
      </c>
      <c r="S412" s="13">
        <f>financials[[#This Row],[CUSTO UNITARIO]]*financials[[#This Row],[Units Sold]]</f>
        <v>8300</v>
      </c>
    </row>
    <row r="413" spans="1:19" x14ac:dyDescent="0.25">
      <c r="A413" t="s">
        <v>10</v>
      </c>
      <c r="B413" t="s">
        <v>17</v>
      </c>
      <c r="C413" s="5" t="s">
        <v>39</v>
      </c>
      <c r="D413" s="5" t="s">
        <v>43</v>
      </c>
      <c r="E413">
        <v>2475</v>
      </c>
      <c r="F413" s="1">
        <v>260</v>
      </c>
      <c r="G413" s="1">
        <v>12</v>
      </c>
      <c r="H413" s="1">
        <v>29700</v>
      </c>
      <c r="I413" s="1">
        <v>4158</v>
      </c>
      <c r="J413" s="1">
        <v>25542</v>
      </c>
      <c r="K413" s="1">
        <v>7425</v>
      </c>
      <c r="L413" s="1">
        <v>18117</v>
      </c>
      <c r="M413" s="6">
        <v>41852</v>
      </c>
      <c r="N413" s="8">
        <v>8</v>
      </c>
      <c r="O413" s="5" t="s">
        <v>27</v>
      </c>
      <c r="P413" s="7" t="s">
        <v>14</v>
      </c>
      <c r="S413" s="13">
        <f>financials[[#This Row],[CUSTO UNITARIO]]*financials[[#This Row],[Units Sold]]</f>
        <v>643500</v>
      </c>
    </row>
    <row r="414" spans="1:19" x14ac:dyDescent="0.25">
      <c r="A414" t="s">
        <v>10</v>
      </c>
      <c r="B414" t="s">
        <v>15</v>
      </c>
      <c r="C414" s="5" t="s">
        <v>39</v>
      </c>
      <c r="D414" s="5" t="s">
        <v>43</v>
      </c>
      <c r="E414">
        <v>3520.5</v>
      </c>
      <c r="F414" s="1">
        <v>260</v>
      </c>
      <c r="G414" s="1">
        <v>12</v>
      </c>
      <c r="H414" s="1">
        <v>42246</v>
      </c>
      <c r="I414" s="1">
        <v>4224.6000000000004</v>
      </c>
      <c r="J414" s="1">
        <v>38021.399999999994</v>
      </c>
      <c r="K414" s="1">
        <v>10561.5</v>
      </c>
      <c r="L414" s="1">
        <v>27459.899999999998</v>
      </c>
      <c r="M414" s="6">
        <v>41730</v>
      </c>
      <c r="N414" s="8">
        <v>4</v>
      </c>
      <c r="O414" s="5" t="s">
        <v>23</v>
      </c>
      <c r="P414" s="7" t="s">
        <v>14</v>
      </c>
      <c r="S414" s="13">
        <f>financials[[#This Row],[CUSTO UNITARIO]]*financials[[#This Row],[Units Sold]]</f>
        <v>915330</v>
      </c>
    </row>
    <row r="415" spans="1:19" x14ac:dyDescent="0.25">
      <c r="A415" t="s">
        <v>9</v>
      </c>
      <c r="B415" t="s">
        <v>19</v>
      </c>
      <c r="C415" s="5" t="s">
        <v>34</v>
      </c>
      <c r="D415" s="5" t="s">
        <v>41</v>
      </c>
      <c r="E415">
        <v>1210</v>
      </c>
      <c r="F415" s="1">
        <v>3</v>
      </c>
      <c r="G415" s="1">
        <v>350</v>
      </c>
      <c r="H415" s="1">
        <v>423500</v>
      </c>
      <c r="I415" s="1">
        <v>4235</v>
      </c>
      <c r="J415" s="1">
        <v>419265</v>
      </c>
      <c r="K415" s="1">
        <v>314600</v>
      </c>
      <c r="L415" s="1">
        <v>104665</v>
      </c>
      <c r="M415" s="6">
        <v>41699</v>
      </c>
      <c r="N415" s="8">
        <v>3</v>
      </c>
      <c r="O415" s="5" t="s">
        <v>22</v>
      </c>
      <c r="P415" s="7" t="s">
        <v>14</v>
      </c>
      <c r="S415" s="13">
        <f>financials[[#This Row],[CUSTO UNITARIO]]*financials[[#This Row],[Units Sold]]</f>
        <v>3630</v>
      </c>
    </row>
    <row r="416" spans="1:19" x14ac:dyDescent="0.25">
      <c r="A416" t="s">
        <v>8</v>
      </c>
      <c r="B416" t="s">
        <v>19</v>
      </c>
      <c r="C416" s="5" t="s">
        <v>38</v>
      </c>
      <c r="D416" s="5" t="s">
        <v>43</v>
      </c>
      <c r="E416">
        <v>341</v>
      </c>
      <c r="F416" s="1">
        <v>250</v>
      </c>
      <c r="G416" s="1">
        <v>125</v>
      </c>
      <c r="H416" s="1">
        <v>42625</v>
      </c>
      <c r="I416" s="1">
        <v>4262.5</v>
      </c>
      <c r="J416" s="1">
        <v>38362.5</v>
      </c>
      <c r="K416" s="1">
        <v>40920</v>
      </c>
      <c r="L416" s="1">
        <v>-2557.5</v>
      </c>
      <c r="M416" s="6">
        <v>41760</v>
      </c>
      <c r="N416" s="8">
        <v>5</v>
      </c>
      <c r="O416" s="5" t="s">
        <v>24</v>
      </c>
      <c r="P416" s="7" t="s">
        <v>14</v>
      </c>
      <c r="S416" s="13">
        <f>financials[[#This Row],[CUSTO UNITARIO]]*financials[[#This Row],[Units Sold]]</f>
        <v>85250</v>
      </c>
    </row>
    <row r="417" spans="1:19" x14ac:dyDescent="0.25">
      <c r="A417" t="s">
        <v>8</v>
      </c>
      <c r="B417" t="s">
        <v>17</v>
      </c>
      <c r="C417" s="5" t="s">
        <v>36</v>
      </c>
      <c r="D417" s="5" t="s">
        <v>42</v>
      </c>
      <c r="E417">
        <v>704</v>
      </c>
      <c r="F417" s="1">
        <v>10</v>
      </c>
      <c r="G417" s="1">
        <v>125</v>
      </c>
      <c r="H417" s="1">
        <v>88000</v>
      </c>
      <c r="I417" s="1">
        <v>4400</v>
      </c>
      <c r="J417" s="1">
        <v>83600</v>
      </c>
      <c r="K417" s="1">
        <v>84480</v>
      </c>
      <c r="L417" s="1">
        <v>-880</v>
      </c>
      <c r="M417" s="6">
        <v>41548</v>
      </c>
      <c r="N417" s="8">
        <v>10</v>
      </c>
      <c r="O417" s="5" t="s">
        <v>29</v>
      </c>
      <c r="P417" s="7" t="s">
        <v>13</v>
      </c>
      <c r="S417" s="13">
        <f>financials[[#This Row],[CUSTO UNITARIO]]*financials[[#This Row],[Units Sold]]</f>
        <v>7040</v>
      </c>
    </row>
    <row r="418" spans="1:19" x14ac:dyDescent="0.25">
      <c r="A418" t="s">
        <v>8</v>
      </c>
      <c r="B418" t="s">
        <v>17</v>
      </c>
      <c r="C418" s="5" t="s">
        <v>37</v>
      </c>
      <c r="D418" s="5" t="s">
        <v>42</v>
      </c>
      <c r="E418">
        <v>704</v>
      </c>
      <c r="F418" s="1">
        <v>120</v>
      </c>
      <c r="G418" s="1">
        <v>125</v>
      </c>
      <c r="H418" s="1">
        <v>88000</v>
      </c>
      <c r="I418" s="1">
        <v>4400</v>
      </c>
      <c r="J418" s="1">
        <v>83600</v>
      </c>
      <c r="K418" s="1">
        <v>84480</v>
      </c>
      <c r="L418" s="1">
        <v>-880</v>
      </c>
      <c r="M418" s="6">
        <v>41548</v>
      </c>
      <c r="N418" s="8">
        <v>10</v>
      </c>
      <c r="O418" s="5" t="s">
        <v>29</v>
      </c>
      <c r="P418" s="7" t="s">
        <v>13</v>
      </c>
      <c r="S418" s="13">
        <f>financials[[#This Row],[CUSTO UNITARIO]]*financials[[#This Row],[Units Sold]]</f>
        <v>84480</v>
      </c>
    </row>
    <row r="419" spans="1:19" x14ac:dyDescent="0.25">
      <c r="A419" t="s">
        <v>7</v>
      </c>
      <c r="B419" t="s">
        <v>16</v>
      </c>
      <c r="C419" s="5" t="s">
        <v>39</v>
      </c>
      <c r="D419" s="5" t="s">
        <v>43</v>
      </c>
      <c r="E419">
        <v>2548</v>
      </c>
      <c r="F419" s="1">
        <v>260</v>
      </c>
      <c r="G419" s="1">
        <v>15</v>
      </c>
      <c r="H419" s="1">
        <v>38220</v>
      </c>
      <c r="I419" s="1">
        <v>4586.3999999999996</v>
      </c>
      <c r="J419" s="1">
        <v>33633.599999999999</v>
      </c>
      <c r="K419" s="1">
        <v>25480</v>
      </c>
      <c r="L419" s="1">
        <v>8153.5999999999985</v>
      </c>
      <c r="M419" s="6">
        <v>41579</v>
      </c>
      <c r="N419" s="8">
        <v>11</v>
      </c>
      <c r="O419" s="5" t="s">
        <v>30</v>
      </c>
      <c r="P419" s="7" t="s">
        <v>13</v>
      </c>
      <c r="S419" s="13">
        <f>financials[[#This Row],[CUSTO UNITARIO]]*financials[[#This Row],[Units Sold]]</f>
        <v>662480</v>
      </c>
    </row>
    <row r="420" spans="1:19" x14ac:dyDescent="0.25">
      <c r="A420" t="s">
        <v>9</v>
      </c>
      <c r="B420" t="s">
        <v>19</v>
      </c>
      <c r="C420" s="5" t="s">
        <v>36</v>
      </c>
      <c r="D420" s="5" t="s">
        <v>42</v>
      </c>
      <c r="E420">
        <v>2993</v>
      </c>
      <c r="F420" s="1">
        <v>10</v>
      </c>
      <c r="G420" s="1">
        <v>20</v>
      </c>
      <c r="H420" s="1">
        <v>59860</v>
      </c>
      <c r="I420" s="1">
        <v>4788.8</v>
      </c>
      <c r="J420" s="1">
        <v>55071.199999999997</v>
      </c>
      <c r="K420" s="1">
        <v>29930</v>
      </c>
      <c r="L420" s="1">
        <v>25141.199999999997</v>
      </c>
      <c r="M420" s="6">
        <v>41883</v>
      </c>
      <c r="N420" s="8">
        <v>9</v>
      </c>
      <c r="O420" s="5" t="s">
        <v>28</v>
      </c>
      <c r="P420" s="7" t="s">
        <v>14</v>
      </c>
      <c r="S420" s="13">
        <f>financials[[#This Row],[CUSTO UNITARIO]]*financials[[#This Row],[Units Sold]]</f>
        <v>29930</v>
      </c>
    </row>
    <row r="421" spans="1:19" x14ac:dyDescent="0.25">
      <c r="A421" t="s">
        <v>8</v>
      </c>
      <c r="B421" t="s">
        <v>17</v>
      </c>
      <c r="C421" s="5" t="s">
        <v>35</v>
      </c>
      <c r="D421" s="5" t="s">
        <v>41</v>
      </c>
      <c r="E421">
        <v>1287</v>
      </c>
      <c r="F421" s="1">
        <v>5</v>
      </c>
      <c r="G421" s="1">
        <v>125</v>
      </c>
      <c r="H421" s="1">
        <v>160875</v>
      </c>
      <c r="I421" s="1">
        <v>4826.25</v>
      </c>
      <c r="J421" s="1">
        <v>156048.75</v>
      </c>
      <c r="K421" s="1">
        <v>154440</v>
      </c>
      <c r="L421" s="1">
        <v>1608.75</v>
      </c>
      <c r="M421" s="6">
        <v>41974</v>
      </c>
      <c r="N421" s="8">
        <v>12</v>
      </c>
      <c r="O421" s="5" t="s">
        <v>31</v>
      </c>
      <c r="P421" s="7" t="s">
        <v>14</v>
      </c>
      <c r="S421" s="13">
        <f>financials[[#This Row],[CUSTO UNITARIO]]*financials[[#This Row],[Units Sold]]</f>
        <v>6435</v>
      </c>
    </row>
    <row r="422" spans="1:19" x14ac:dyDescent="0.25">
      <c r="A422" t="s">
        <v>8</v>
      </c>
      <c r="B422" t="s">
        <v>17</v>
      </c>
      <c r="C422" s="5" t="s">
        <v>36</v>
      </c>
      <c r="D422" s="5" t="s">
        <v>41</v>
      </c>
      <c r="E422">
        <v>1287</v>
      </c>
      <c r="F422" s="1">
        <v>10</v>
      </c>
      <c r="G422" s="1">
        <v>125</v>
      </c>
      <c r="H422" s="1">
        <v>160875</v>
      </c>
      <c r="I422" s="1">
        <v>4826.25</v>
      </c>
      <c r="J422" s="1">
        <v>156048.75</v>
      </c>
      <c r="K422" s="1">
        <v>154440</v>
      </c>
      <c r="L422" s="1">
        <v>1608.75</v>
      </c>
      <c r="M422" s="6">
        <v>41974</v>
      </c>
      <c r="N422" s="8">
        <v>12</v>
      </c>
      <c r="O422" s="5" t="s">
        <v>31</v>
      </c>
      <c r="P422" s="7" t="s">
        <v>14</v>
      </c>
      <c r="S422" s="13">
        <f>financials[[#This Row],[CUSTO UNITARIO]]*financials[[#This Row],[Units Sold]]</f>
        <v>12870</v>
      </c>
    </row>
    <row r="423" spans="1:19" x14ac:dyDescent="0.25">
      <c r="A423" t="s">
        <v>9</v>
      </c>
      <c r="B423" t="s">
        <v>17</v>
      </c>
      <c r="C423" s="5" t="s">
        <v>38</v>
      </c>
      <c r="D423" s="5" t="s">
        <v>42</v>
      </c>
      <c r="E423">
        <v>2682</v>
      </c>
      <c r="F423" s="1">
        <v>250</v>
      </c>
      <c r="G423" s="1">
        <v>20</v>
      </c>
      <c r="H423" s="1">
        <v>53640</v>
      </c>
      <c r="I423" s="1">
        <v>4827.6000000000004</v>
      </c>
      <c r="J423" s="1">
        <v>48812.4</v>
      </c>
      <c r="K423" s="1">
        <v>26820</v>
      </c>
      <c r="L423" s="1">
        <v>21992.400000000001</v>
      </c>
      <c r="M423" s="6">
        <v>41579</v>
      </c>
      <c r="N423" s="8">
        <v>11</v>
      </c>
      <c r="O423" s="5" t="s">
        <v>30</v>
      </c>
      <c r="P423" s="7" t="s">
        <v>13</v>
      </c>
      <c r="S423" s="13">
        <f>financials[[#This Row],[CUSTO UNITARIO]]*financials[[#This Row],[Units Sold]]</f>
        <v>670500</v>
      </c>
    </row>
    <row r="424" spans="1:19" x14ac:dyDescent="0.25">
      <c r="A424" t="s">
        <v>7</v>
      </c>
      <c r="B424" t="s">
        <v>15</v>
      </c>
      <c r="C424" s="5" t="s">
        <v>34</v>
      </c>
      <c r="D424" s="5" t="s">
        <v>43</v>
      </c>
      <c r="E424">
        <v>2300</v>
      </c>
      <c r="F424" s="1">
        <v>3</v>
      </c>
      <c r="G424" s="1">
        <v>15</v>
      </c>
      <c r="H424" s="1">
        <v>34500</v>
      </c>
      <c r="I424" s="1">
        <v>4830</v>
      </c>
      <c r="J424" s="1">
        <v>29670</v>
      </c>
      <c r="K424" s="1">
        <v>23000</v>
      </c>
      <c r="L424" s="1">
        <v>6670</v>
      </c>
      <c r="M424" s="6">
        <v>41974</v>
      </c>
      <c r="N424" s="8">
        <v>12</v>
      </c>
      <c r="O424" s="5" t="s">
        <v>31</v>
      </c>
      <c r="P424" s="7" t="s">
        <v>14</v>
      </c>
      <c r="S424" s="13">
        <f>financials[[#This Row],[CUSTO UNITARIO]]*financials[[#This Row],[Units Sold]]</f>
        <v>6900</v>
      </c>
    </row>
    <row r="425" spans="1:19" x14ac:dyDescent="0.25">
      <c r="A425" t="s">
        <v>7</v>
      </c>
      <c r="B425" t="s">
        <v>15</v>
      </c>
      <c r="C425" s="5" t="s">
        <v>35</v>
      </c>
      <c r="D425" s="5" t="s">
        <v>43</v>
      </c>
      <c r="E425">
        <v>2300</v>
      </c>
      <c r="F425" s="1">
        <v>5</v>
      </c>
      <c r="G425" s="1">
        <v>15</v>
      </c>
      <c r="H425" s="1">
        <v>34500</v>
      </c>
      <c r="I425" s="1">
        <v>4830</v>
      </c>
      <c r="J425" s="1">
        <v>29670</v>
      </c>
      <c r="K425" s="1">
        <v>23000</v>
      </c>
      <c r="L425" s="1">
        <v>6670</v>
      </c>
      <c r="M425" s="6">
        <v>41974</v>
      </c>
      <c r="N425" s="8">
        <v>12</v>
      </c>
      <c r="O425" s="5" t="s">
        <v>31</v>
      </c>
      <c r="P425" s="7" t="s">
        <v>14</v>
      </c>
      <c r="S425" s="13">
        <f>financials[[#This Row],[CUSTO UNITARIO]]*financials[[#This Row],[Units Sold]]</f>
        <v>11500</v>
      </c>
    </row>
    <row r="426" spans="1:19" x14ac:dyDescent="0.25">
      <c r="A426" t="s">
        <v>7</v>
      </c>
      <c r="B426" t="s">
        <v>15</v>
      </c>
      <c r="C426" s="5" t="s">
        <v>34</v>
      </c>
      <c r="D426" s="5" t="s">
        <v>43</v>
      </c>
      <c r="E426">
        <v>2689</v>
      </c>
      <c r="F426" s="1">
        <v>3</v>
      </c>
      <c r="G426" s="1">
        <v>15</v>
      </c>
      <c r="H426" s="1">
        <v>40335</v>
      </c>
      <c r="I426" s="1">
        <v>4840.2</v>
      </c>
      <c r="J426" s="1">
        <v>35494.800000000003</v>
      </c>
      <c r="K426" s="1">
        <v>26890</v>
      </c>
      <c r="L426" s="1">
        <v>8604.8000000000029</v>
      </c>
      <c r="M426" s="6">
        <v>41944</v>
      </c>
      <c r="N426" s="8">
        <v>11</v>
      </c>
      <c r="O426" s="5" t="s">
        <v>30</v>
      </c>
      <c r="P426" s="7" t="s">
        <v>14</v>
      </c>
      <c r="S426" s="13">
        <f>financials[[#This Row],[CUSTO UNITARIO]]*financials[[#This Row],[Units Sold]]</f>
        <v>8067</v>
      </c>
    </row>
    <row r="427" spans="1:19" x14ac:dyDescent="0.25">
      <c r="A427" t="s">
        <v>9</v>
      </c>
      <c r="B427" t="s">
        <v>16</v>
      </c>
      <c r="C427" s="5" t="s">
        <v>34</v>
      </c>
      <c r="D427" s="5" t="s">
        <v>43</v>
      </c>
      <c r="E427">
        <v>1743</v>
      </c>
      <c r="F427" s="1">
        <v>3</v>
      </c>
      <c r="G427" s="1">
        <v>20</v>
      </c>
      <c r="H427" s="1">
        <v>34860</v>
      </c>
      <c r="I427" s="1">
        <v>4880.3999999999996</v>
      </c>
      <c r="J427" s="1">
        <v>29979.599999999999</v>
      </c>
      <c r="K427" s="1">
        <v>17430</v>
      </c>
      <c r="L427" s="1">
        <v>12549.599999999999</v>
      </c>
      <c r="M427" s="6">
        <v>41760</v>
      </c>
      <c r="N427" s="8">
        <v>5</v>
      </c>
      <c r="O427" s="5" t="s">
        <v>24</v>
      </c>
      <c r="P427" s="7" t="s">
        <v>14</v>
      </c>
      <c r="S427" s="13">
        <f>financials[[#This Row],[CUSTO UNITARIO]]*financials[[#This Row],[Units Sold]]</f>
        <v>5229</v>
      </c>
    </row>
    <row r="428" spans="1:19" x14ac:dyDescent="0.25">
      <c r="A428" t="s">
        <v>9</v>
      </c>
      <c r="B428" t="s">
        <v>16</v>
      </c>
      <c r="C428" s="5" t="s">
        <v>38</v>
      </c>
      <c r="D428" s="5" t="s">
        <v>41</v>
      </c>
      <c r="E428">
        <v>349</v>
      </c>
      <c r="F428" s="1">
        <v>250</v>
      </c>
      <c r="G428" s="1">
        <v>350</v>
      </c>
      <c r="H428" s="1">
        <v>122150</v>
      </c>
      <c r="I428" s="1">
        <v>4886</v>
      </c>
      <c r="J428" s="1">
        <v>117264</v>
      </c>
      <c r="K428" s="1">
        <v>90740</v>
      </c>
      <c r="L428" s="1">
        <v>26524</v>
      </c>
      <c r="M428" s="6">
        <v>41518</v>
      </c>
      <c r="N428" s="8">
        <v>9</v>
      </c>
      <c r="O428" s="5" t="s">
        <v>28</v>
      </c>
      <c r="P428" s="7" t="s">
        <v>13</v>
      </c>
      <c r="S428" s="13">
        <f>financials[[#This Row],[CUSTO UNITARIO]]*financials[[#This Row],[Units Sold]]</f>
        <v>87250</v>
      </c>
    </row>
    <row r="429" spans="1:19" x14ac:dyDescent="0.25">
      <c r="A429" t="s">
        <v>9</v>
      </c>
      <c r="B429" t="s">
        <v>19</v>
      </c>
      <c r="C429" s="5" t="s">
        <v>34</v>
      </c>
      <c r="D429" s="5" t="s">
        <v>41</v>
      </c>
      <c r="E429">
        <v>1397</v>
      </c>
      <c r="F429" s="1">
        <v>3</v>
      </c>
      <c r="G429" s="1">
        <v>350</v>
      </c>
      <c r="H429" s="1">
        <v>488950</v>
      </c>
      <c r="I429" s="1">
        <v>4889.5</v>
      </c>
      <c r="J429" s="1">
        <v>484060.5</v>
      </c>
      <c r="K429" s="1">
        <v>363220</v>
      </c>
      <c r="L429" s="1">
        <v>120840.5</v>
      </c>
      <c r="M429" s="6">
        <v>41913</v>
      </c>
      <c r="N429" s="8">
        <v>10</v>
      </c>
      <c r="O429" s="5" t="s">
        <v>29</v>
      </c>
      <c r="P429" s="7" t="s">
        <v>14</v>
      </c>
      <c r="S429" s="13">
        <f>financials[[#This Row],[CUSTO UNITARIO]]*financials[[#This Row],[Units Sold]]</f>
        <v>4191</v>
      </c>
    </row>
    <row r="430" spans="1:19" x14ac:dyDescent="0.25">
      <c r="A430" t="s">
        <v>9</v>
      </c>
      <c r="B430" t="s">
        <v>19</v>
      </c>
      <c r="C430" s="5" t="s">
        <v>38</v>
      </c>
      <c r="D430" s="5" t="s">
        <v>41</v>
      </c>
      <c r="E430">
        <v>1397</v>
      </c>
      <c r="F430" s="1">
        <v>250</v>
      </c>
      <c r="G430" s="1">
        <v>350</v>
      </c>
      <c r="H430" s="1">
        <v>488950</v>
      </c>
      <c r="I430" s="1">
        <v>4889.5</v>
      </c>
      <c r="J430" s="1">
        <v>484060.5</v>
      </c>
      <c r="K430" s="1">
        <v>363220</v>
      </c>
      <c r="L430" s="1">
        <v>120840.5</v>
      </c>
      <c r="M430" s="6">
        <v>41913</v>
      </c>
      <c r="N430" s="8">
        <v>10</v>
      </c>
      <c r="O430" s="5" t="s">
        <v>29</v>
      </c>
      <c r="P430" s="7" t="s">
        <v>14</v>
      </c>
      <c r="S430" s="13">
        <f>financials[[#This Row],[CUSTO UNITARIO]]*financials[[#This Row],[Units Sold]]</f>
        <v>349250</v>
      </c>
    </row>
    <row r="431" spans="1:19" x14ac:dyDescent="0.25">
      <c r="A431" t="s">
        <v>10</v>
      </c>
      <c r="B431" t="s">
        <v>16</v>
      </c>
      <c r="C431" s="5" t="s">
        <v>36</v>
      </c>
      <c r="D431" s="5" t="s">
        <v>43</v>
      </c>
      <c r="E431">
        <v>2914</v>
      </c>
      <c r="F431" s="1">
        <v>10</v>
      </c>
      <c r="G431" s="1">
        <v>12</v>
      </c>
      <c r="H431" s="1">
        <v>34968</v>
      </c>
      <c r="I431" s="1">
        <v>4895.5200000000004</v>
      </c>
      <c r="J431" s="1">
        <v>30072.48</v>
      </c>
      <c r="K431" s="1">
        <v>8742</v>
      </c>
      <c r="L431" s="1">
        <v>21330.48</v>
      </c>
      <c r="M431" s="6">
        <v>41913</v>
      </c>
      <c r="N431" s="8">
        <v>10</v>
      </c>
      <c r="O431" s="5" t="s">
        <v>29</v>
      </c>
      <c r="P431" s="7" t="s">
        <v>14</v>
      </c>
      <c r="S431" s="13">
        <f>financials[[#This Row],[CUSTO UNITARIO]]*financials[[#This Row],[Units Sold]]</f>
        <v>29140</v>
      </c>
    </row>
    <row r="432" spans="1:19" x14ac:dyDescent="0.25">
      <c r="A432" t="s">
        <v>10</v>
      </c>
      <c r="B432" t="s">
        <v>16</v>
      </c>
      <c r="C432" s="5" t="s">
        <v>39</v>
      </c>
      <c r="D432" s="5" t="s">
        <v>43</v>
      </c>
      <c r="E432">
        <v>2914</v>
      </c>
      <c r="F432" s="1">
        <v>260</v>
      </c>
      <c r="G432" s="1">
        <v>12</v>
      </c>
      <c r="H432" s="1">
        <v>34968</v>
      </c>
      <c r="I432" s="1">
        <v>4895.5200000000004</v>
      </c>
      <c r="J432" s="1">
        <v>30072.48</v>
      </c>
      <c r="K432" s="1">
        <v>8742</v>
      </c>
      <c r="L432" s="1">
        <v>21330.48</v>
      </c>
      <c r="M432" s="6">
        <v>41913</v>
      </c>
      <c r="N432" s="8">
        <v>10</v>
      </c>
      <c r="O432" s="5" t="s">
        <v>29</v>
      </c>
      <c r="P432" s="7" t="s">
        <v>14</v>
      </c>
      <c r="S432" s="13">
        <f>financials[[#This Row],[CUSTO UNITARIO]]*financials[[#This Row],[Units Sold]]</f>
        <v>757640</v>
      </c>
    </row>
    <row r="433" spans="1:19" x14ac:dyDescent="0.25">
      <c r="A433" t="s">
        <v>7</v>
      </c>
      <c r="B433" t="s">
        <v>16</v>
      </c>
      <c r="C433" s="5" t="s">
        <v>36</v>
      </c>
      <c r="D433" s="5" t="s">
        <v>42</v>
      </c>
      <c r="E433">
        <v>3675</v>
      </c>
      <c r="F433" s="1">
        <v>10</v>
      </c>
      <c r="G433" s="1">
        <v>15</v>
      </c>
      <c r="H433" s="1">
        <v>55125</v>
      </c>
      <c r="I433" s="1">
        <v>4961.25</v>
      </c>
      <c r="J433" s="1">
        <v>50163.75</v>
      </c>
      <c r="K433" s="1">
        <v>36750</v>
      </c>
      <c r="L433" s="1">
        <v>13413.75</v>
      </c>
      <c r="M433" s="6">
        <v>41730</v>
      </c>
      <c r="N433" s="8">
        <v>4</v>
      </c>
      <c r="O433" s="5" t="s">
        <v>23</v>
      </c>
      <c r="P433" s="7" t="s">
        <v>14</v>
      </c>
      <c r="S433" s="13">
        <f>financials[[#This Row],[CUSTO UNITARIO]]*financials[[#This Row],[Units Sold]]</f>
        <v>36750</v>
      </c>
    </row>
    <row r="434" spans="1:19" x14ac:dyDescent="0.25">
      <c r="A434" t="s">
        <v>7</v>
      </c>
      <c r="B434" t="s">
        <v>16</v>
      </c>
      <c r="C434" s="5" t="s">
        <v>34</v>
      </c>
      <c r="D434" s="5" t="s">
        <v>43</v>
      </c>
      <c r="E434">
        <v>2567</v>
      </c>
      <c r="F434" s="1">
        <v>3</v>
      </c>
      <c r="G434" s="1">
        <v>15</v>
      </c>
      <c r="H434" s="1">
        <v>38505</v>
      </c>
      <c r="I434" s="1">
        <v>5005.6499999999996</v>
      </c>
      <c r="J434" s="1">
        <v>33499.35</v>
      </c>
      <c r="K434" s="1">
        <v>25670</v>
      </c>
      <c r="L434" s="1">
        <v>7829.3499999999985</v>
      </c>
      <c r="M434" s="6">
        <v>41791</v>
      </c>
      <c r="N434" s="8">
        <v>6</v>
      </c>
      <c r="O434" s="5" t="s">
        <v>25</v>
      </c>
      <c r="P434" s="7" t="s">
        <v>14</v>
      </c>
      <c r="S434" s="13">
        <f>financials[[#This Row],[CUSTO UNITARIO]]*financials[[#This Row],[Units Sold]]</f>
        <v>7701</v>
      </c>
    </row>
    <row r="435" spans="1:19" x14ac:dyDescent="0.25">
      <c r="A435" t="s">
        <v>7</v>
      </c>
      <c r="B435" t="s">
        <v>16</v>
      </c>
      <c r="C435" s="5" t="s">
        <v>38</v>
      </c>
      <c r="D435" s="5" t="s">
        <v>43</v>
      </c>
      <c r="E435">
        <v>2567</v>
      </c>
      <c r="F435" s="1">
        <v>250</v>
      </c>
      <c r="G435" s="1">
        <v>15</v>
      </c>
      <c r="H435" s="1">
        <v>38505</v>
      </c>
      <c r="I435" s="1">
        <v>5005.6499999999996</v>
      </c>
      <c r="J435" s="1">
        <v>33499.35</v>
      </c>
      <c r="K435" s="1">
        <v>25670</v>
      </c>
      <c r="L435" s="1">
        <v>7829.3499999999985</v>
      </c>
      <c r="M435" s="6">
        <v>41791</v>
      </c>
      <c r="N435" s="8">
        <v>6</v>
      </c>
      <c r="O435" s="5" t="s">
        <v>25</v>
      </c>
      <c r="P435" s="7" t="s">
        <v>14</v>
      </c>
      <c r="S435" s="13">
        <f>financials[[#This Row],[CUSTO UNITARIO]]*financials[[#This Row],[Units Sold]]</f>
        <v>641750</v>
      </c>
    </row>
    <row r="436" spans="1:19" x14ac:dyDescent="0.25">
      <c r="A436" t="s">
        <v>8</v>
      </c>
      <c r="B436" t="s">
        <v>18</v>
      </c>
      <c r="C436" s="5" t="s">
        <v>37</v>
      </c>
      <c r="D436" s="5" t="s">
        <v>42</v>
      </c>
      <c r="E436">
        <v>807</v>
      </c>
      <c r="F436" s="1">
        <v>120</v>
      </c>
      <c r="G436" s="1">
        <v>125</v>
      </c>
      <c r="H436" s="1">
        <v>100875</v>
      </c>
      <c r="I436" s="1">
        <v>5043.75</v>
      </c>
      <c r="J436" s="1">
        <v>95831.25</v>
      </c>
      <c r="K436" s="1">
        <v>96840</v>
      </c>
      <c r="L436" s="1">
        <v>-1008.75</v>
      </c>
      <c r="M436" s="6">
        <v>41671</v>
      </c>
      <c r="N436" s="8">
        <v>2</v>
      </c>
      <c r="O436" s="5" t="s">
        <v>21</v>
      </c>
      <c r="P436" s="7" t="s">
        <v>14</v>
      </c>
      <c r="S436" s="13">
        <f>financials[[#This Row],[CUSTO UNITARIO]]*financials[[#This Row],[Units Sold]]</f>
        <v>96840</v>
      </c>
    </row>
    <row r="437" spans="1:19" x14ac:dyDescent="0.25">
      <c r="A437" t="s">
        <v>7</v>
      </c>
      <c r="B437" t="s">
        <v>15</v>
      </c>
      <c r="C437" s="5" t="s">
        <v>36</v>
      </c>
      <c r="D437" s="5" t="s">
        <v>43</v>
      </c>
      <c r="E437">
        <v>2470</v>
      </c>
      <c r="F437" s="1">
        <v>10</v>
      </c>
      <c r="G437" s="1">
        <v>15</v>
      </c>
      <c r="H437" s="1">
        <v>37050</v>
      </c>
      <c r="I437" s="1">
        <v>5187</v>
      </c>
      <c r="J437" s="1">
        <v>31863</v>
      </c>
      <c r="K437" s="1">
        <v>24700</v>
      </c>
      <c r="L437" s="1">
        <v>7163</v>
      </c>
      <c r="M437" s="6">
        <v>41518</v>
      </c>
      <c r="N437" s="8">
        <v>9</v>
      </c>
      <c r="O437" s="5" t="s">
        <v>28</v>
      </c>
      <c r="P437" s="7" t="s">
        <v>13</v>
      </c>
      <c r="S437" s="13">
        <f>financials[[#This Row],[CUSTO UNITARIO]]*financials[[#This Row],[Units Sold]]</f>
        <v>24700</v>
      </c>
    </row>
    <row r="438" spans="1:19" x14ac:dyDescent="0.25">
      <c r="A438" t="s">
        <v>9</v>
      </c>
      <c r="B438" t="s">
        <v>15</v>
      </c>
      <c r="C438" s="5" t="s">
        <v>36</v>
      </c>
      <c r="D438" s="5" t="s">
        <v>43</v>
      </c>
      <c r="E438">
        <v>2394</v>
      </c>
      <c r="F438" s="1">
        <v>10</v>
      </c>
      <c r="G438" s="1">
        <v>20</v>
      </c>
      <c r="H438" s="1">
        <v>47880</v>
      </c>
      <c r="I438" s="1">
        <v>5266.8</v>
      </c>
      <c r="J438" s="1">
        <v>42613.2</v>
      </c>
      <c r="K438" s="1">
        <v>23940</v>
      </c>
      <c r="L438" s="1">
        <v>18673.199999999997</v>
      </c>
      <c r="M438" s="6">
        <v>41852</v>
      </c>
      <c r="N438" s="8">
        <v>8</v>
      </c>
      <c r="O438" s="5" t="s">
        <v>27</v>
      </c>
      <c r="P438" s="7" t="s">
        <v>14</v>
      </c>
      <c r="S438" s="13">
        <f>financials[[#This Row],[CUSTO UNITARIO]]*financials[[#This Row],[Units Sold]]</f>
        <v>23940</v>
      </c>
    </row>
    <row r="439" spans="1:19" x14ac:dyDescent="0.25">
      <c r="A439" t="s">
        <v>7</v>
      </c>
      <c r="B439" t="s">
        <v>16</v>
      </c>
      <c r="C439" s="5" t="s">
        <v>39</v>
      </c>
      <c r="D439" s="5" t="s">
        <v>43</v>
      </c>
      <c r="E439">
        <v>3199.5</v>
      </c>
      <c r="F439" s="1">
        <v>260</v>
      </c>
      <c r="G439" s="1">
        <v>15</v>
      </c>
      <c r="H439" s="1">
        <v>47992.5</v>
      </c>
      <c r="I439" s="1">
        <v>5279.1749999999993</v>
      </c>
      <c r="J439" s="1">
        <v>42713.324999999997</v>
      </c>
      <c r="K439" s="1">
        <v>31995</v>
      </c>
      <c r="L439" s="1">
        <v>10718.324999999999</v>
      </c>
      <c r="M439" s="6">
        <v>41821</v>
      </c>
      <c r="N439" s="8">
        <v>7</v>
      </c>
      <c r="O439" s="5" t="s">
        <v>26</v>
      </c>
      <c r="P439" s="7" t="s">
        <v>14</v>
      </c>
      <c r="S439" s="13">
        <f>financials[[#This Row],[CUSTO UNITARIO]]*financials[[#This Row],[Units Sold]]</f>
        <v>831870</v>
      </c>
    </row>
    <row r="440" spans="1:19" x14ac:dyDescent="0.25">
      <c r="A440" t="s">
        <v>10</v>
      </c>
      <c r="B440" t="s">
        <v>15</v>
      </c>
      <c r="C440" s="5" t="s">
        <v>36</v>
      </c>
      <c r="D440" s="5" t="s">
        <v>43</v>
      </c>
      <c r="E440">
        <v>4026</v>
      </c>
      <c r="F440" s="1">
        <v>10</v>
      </c>
      <c r="G440" s="1">
        <v>12</v>
      </c>
      <c r="H440" s="1">
        <v>48312</v>
      </c>
      <c r="I440" s="1">
        <v>5314.32</v>
      </c>
      <c r="J440" s="1">
        <v>42997.68</v>
      </c>
      <c r="K440" s="1">
        <v>12078</v>
      </c>
      <c r="L440" s="1">
        <v>30919.68</v>
      </c>
      <c r="M440" s="6">
        <v>41821</v>
      </c>
      <c r="N440" s="8">
        <v>7</v>
      </c>
      <c r="O440" s="5" t="s">
        <v>26</v>
      </c>
      <c r="P440" s="7" t="s">
        <v>14</v>
      </c>
      <c r="S440" s="13">
        <f>financials[[#This Row],[CUSTO UNITARIO]]*financials[[#This Row],[Units Sold]]</f>
        <v>40260</v>
      </c>
    </row>
    <row r="441" spans="1:19" x14ac:dyDescent="0.25">
      <c r="A441" t="s">
        <v>8</v>
      </c>
      <c r="B441" t="s">
        <v>19</v>
      </c>
      <c r="C441" s="5" t="s">
        <v>36</v>
      </c>
      <c r="D441" s="5" t="s">
        <v>41</v>
      </c>
      <c r="E441">
        <v>2145</v>
      </c>
      <c r="F441" s="1">
        <v>10</v>
      </c>
      <c r="G441" s="1">
        <v>125</v>
      </c>
      <c r="H441" s="1">
        <v>268125</v>
      </c>
      <c r="I441" s="1">
        <v>5362.5</v>
      </c>
      <c r="J441" s="1">
        <v>262762.5</v>
      </c>
      <c r="K441" s="1">
        <v>257400</v>
      </c>
      <c r="L441" s="1">
        <v>5362.5</v>
      </c>
      <c r="M441" s="6">
        <v>41548</v>
      </c>
      <c r="N441" s="8">
        <v>10</v>
      </c>
      <c r="O441" s="5" t="s">
        <v>29</v>
      </c>
      <c r="P441" s="7" t="s">
        <v>13</v>
      </c>
      <c r="S441" s="13">
        <f>financials[[#This Row],[CUSTO UNITARIO]]*financials[[#This Row],[Units Sold]]</f>
        <v>21450</v>
      </c>
    </row>
    <row r="442" spans="1:19" x14ac:dyDescent="0.25">
      <c r="A442" t="s">
        <v>8</v>
      </c>
      <c r="B442" t="s">
        <v>19</v>
      </c>
      <c r="C442" s="5" t="s">
        <v>37</v>
      </c>
      <c r="D442" s="5" t="s">
        <v>41</v>
      </c>
      <c r="E442">
        <v>2145</v>
      </c>
      <c r="F442" s="1">
        <v>120</v>
      </c>
      <c r="G442" s="1">
        <v>125</v>
      </c>
      <c r="H442" s="1">
        <v>268125</v>
      </c>
      <c r="I442" s="1">
        <v>5362.5</v>
      </c>
      <c r="J442" s="1">
        <v>262762.5</v>
      </c>
      <c r="K442" s="1">
        <v>257400</v>
      </c>
      <c r="L442" s="1">
        <v>5362.5</v>
      </c>
      <c r="M442" s="6">
        <v>41548</v>
      </c>
      <c r="N442" s="8">
        <v>10</v>
      </c>
      <c r="O442" s="5" t="s">
        <v>29</v>
      </c>
      <c r="P442" s="7" t="s">
        <v>13</v>
      </c>
      <c r="S442" s="13">
        <f>financials[[#This Row],[CUSTO UNITARIO]]*financials[[#This Row],[Units Sold]]</f>
        <v>257400</v>
      </c>
    </row>
    <row r="443" spans="1:19" x14ac:dyDescent="0.25">
      <c r="A443" t="s">
        <v>8</v>
      </c>
      <c r="B443" t="s">
        <v>19</v>
      </c>
      <c r="C443" s="5" t="s">
        <v>39</v>
      </c>
      <c r="D443" s="5" t="s">
        <v>41</v>
      </c>
      <c r="E443">
        <v>1074</v>
      </c>
      <c r="F443" s="1">
        <v>260</v>
      </c>
      <c r="G443" s="1">
        <v>125</v>
      </c>
      <c r="H443" s="1">
        <v>134250</v>
      </c>
      <c r="I443" s="1">
        <v>5370</v>
      </c>
      <c r="J443" s="1">
        <v>128880</v>
      </c>
      <c r="K443" s="1">
        <v>128880</v>
      </c>
      <c r="L443" s="1">
        <v>0</v>
      </c>
      <c r="M443" s="6">
        <v>41730</v>
      </c>
      <c r="N443" s="8">
        <v>4</v>
      </c>
      <c r="O443" s="5" t="s">
        <v>23</v>
      </c>
      <c r="P443" s="7" t="s">
        <v>14</v>
      </c>
      <c r="S443" s="13">
        <f>financials[[#This Row],[CUSTO UNITARIO]]*financials[[#This Row],[Units Sold]]</f>
        <v>279240</v>
      </c>
    </row>
    <row r="444" spans="1:19" x14ac:dyDescent="0.25">
      <c r="A444" t="s">
        <v>8</v>
      </c>
      <c r="B444" t="s">
        <v>16</v>
      </c>
      <c r="C444" s="5" t="s">
        <v>36</v>
      </c>
      <c r="D444" s="5" t="s">
        <v>42</v>
      </c>
      <c r="E444">
        <v>861</v>
      </c>
      <c r="F444" s="1">
        <v>10</v>
      </c>
      <c r="G444" s="1">
        <v>125</v>
      </c>
      <c r="H444" s="1">
        <v>107625</v>
      </c>
      <c r="I444" s="1">
        <v>5381.25</v>
      </c>
      <c r="J444" s="1">
        <v>102243.75</v>
      </c>
      <c r="K444" s="1">
        <v>103320</v>
      </c>
      <c r="L444" s="1">
        <v>-1076.25</v>
      </c>
      <c r="M444" s="6">
        <v>41913</v>
      </c>
      <c r="N444" s="8">
        <v>10</v>
      </c>
      <c r="O444" s="5" t="s">
        <v>29</v>
      </c>
      <c r="P444" s="7" t="s">
        <v>14</v>
      </c>
      <c r="S444" s="13">
        <f>financials[[#This Row],[CUSTO UNITARIO]]*financials[[#This Row],[Units Sold]]</f>
        <v>8610</v>
      </c>
    </row>
    <row r="445" spans="1:19" x14ac:dyDescent="0.25">
      <c r="A445" t="s">
        <v>8</v>
      </c>
      <c r="B445" t="s">
        <v>16</v>
      </c>
      <c r="C445" s="5" t="s">
        <v>37</v>
      </c>
      <c r="D445" s="5" t="s">
        <v>42</v>
      </c>
      <c r="E445">
        <v>861</v>
      </c>
      <c r="F445" s="1">
        <v>120</v>
      </c>
      <c r="G445" s="1">
        <v>125</v>
      </c>
      <c r="H445" s="1">
        <v>107625</v>
      </c>
      <c r="I445" s="1">
        <v>5381.25</v>
      </c>
      <c r="J445" s="1">
        <v>102243.75</v>
      </c>
      <c r="K445" s="1">
        <v>103320</v>
      </c>
      <c r="L445" s="1">
        <v>-1076.25</v>
      </c>
      <c r="M445" s="6">
        <v>41913</v>
      </c>
      <c r="N445" s="8">
        <v>10</v>
      </c>
      <c r="O445" s="5" t="s">
        <v>29</v>
      </c>
      <c r="P445" s="7" t="s">
        <v>14</v>
      </c>
      <c r="S445" s="13">
        <f>financials[[#This Row],[CUSTO UNITARIO]]*financials[[#This Row],[Units Sold]]</f>
        <v>103320</v>
      </c>
    </row>
    <row r="446" spans="1:19" x14ac:dyDescent="0.25">
      <c r="A446" t="s">
        <v>6</v>
      </c>
      <c r="B446" t="s">
        <v>17</v>
      </c>
      <c r="C446" s="5" t="s">
        <v>36</v>
      </c>
      <c r="D446" s="5" t="s">
        <v>41</v>
      </c>
      <c r="E446">
        <v>918</v>
      </c>
      <c r="F446" s="1">
        <v>10</v>
      </c>
      <c r="G446" s="1">
        <v>300</v>
      </c>
      <c r="H446" s="1">
        <v>275400</v>
      </c>
      <c r="I446" s="1">
        <v>5508</v>
      </c>
      <c r="J446" s="1">
        <v>269892</v>
      </c>
      <c r="K446" s="1">
        <v>229500</v>
      </c>
      <c r="L446" s="1">
        <v>40392</v>
      </c>
      <c r="M446" s="6">
        <v>41760</v>
      </c>
      <c r="N446" s="8">
        <v>5</v>
      </c>
      <c r="O446" s="5" t="s">
        <v>24</v>
      </c>
      <c r="P446" s="7" t="s">
        <v>14</v>
      </c>
      <c r="S446" s="13">
        <f>financials[[#This Row],[CUSTO UNITARIO]]*financials[[#This Row],[Units Sold]]</f>
        <v>9180</v>
      </c>
    </row>
    <row r="447" spans="1:19" x14ac:dyDescent="0.25">
      <c r="A447" t="s">
        <v>8</v>
      </c>
      <c r="B447" t="s">
        <v>18</v>
      </c>
      <c r="C447" s="5" t="s">
        <v>39</v>
      </c>
      <c r="D447" s="5" t="s">
        <v>41</v>
      </c>
      <c r="E447">
        <v>2276</v>
      </c>
      <c r="F447" s="1">
        <v>260</v>
      </c>
      <c r="G447" s="1">
        <v>125</v>
      </c>
      <c r="H447" s="1">
        <v>284500</v>
      </c>
      <c r="I447" s="1">
        <v>5690</v>
      </c>
      <c r="J447" s="1">
        <v>278810</v>
      </c>
      <c r="K447" s="1">
        <v>273120</v>
      </c>
      <c r="L447" s="1">
        <v>5690</v>
      </c>
      <c r="M447" s="6">
        <v>41760</v>
      </c>
      <c r="N447" s="8">
        <v>5</v>
      </c>
      <c r="O447" s="5" t="s">
        <v>24</v>
      </c>
      <c r="P447" s="7" t="s">
        <v>14</v>
      </c>
      <c r="S447" s="13">
        <f>financials[[#This Row],[CUSTO UNITARIO]]*financials[[#This Row],[Units Sold]]</f>
        <v>591760</v>
      </c>
    </row>
    <row r="448" spans="1:19" x14ac:dyDescent="0.25">
      <c r="A448" t="s">
        <v>8</v>
      </c>
      <c r="B448" t="s">
        <v>19</v>
      </c>
      <c r="C448" s="5" t="s">
        <v>35</v>
      </c>
      <c r="D448" s="5" t="s">
        <v>41</v>
      </c>
      <c r="E448">
        <v>1138</v>
      </c>
      <c r="F448" s="1">
        <v>5</v>
      </c>
      <c r="G448" s="1">
        <v>125</v>
      </c>
      <c r="H448" s="1">
        <v>142250</v>
      </c>
      <c r="I448" s="1">
        <v>5690</v>
      </c>
      <c r="J448" s="1">
        <v>136560</v>
      </c>
      <c r="K448" s="1">
        <v>136560</v>
      </c>
      <c r="L448" s="1">
        <v>0</v>
      </c>
      <c r="M448" s="6">
        <v>41974</v>
      </c>
      <c r="N448" s="8">
        <v>12</v>
      </c>
      <c r="O448" s="5" t="s">
        <v>31</v>
      </c>
      <c r="P448" s="7" t="s">
        <v>14</v>
      </c>
      <c r="S448" s="13">
        <f>financials[[#This Row],[CUSTO UNITARIO]]*financials[[#This Row],[Units Sold]]</f>
        <v>5690</v>
      </c>
    </row>
    <row r="449" spans="1:19" x14ac:dyDescent="0.25">
      <c r="A449" t="s">
        <v>8</v>
      </c>
      <c r="B449" t="s">
        <v>19</v>
      </c>
      <c r="C449" s="5" t="s">
        <v>36</v>
      </c>
      <c r="D449" s="5" t="s">
        <v>41</v>
      </c>
      <c r="E449">
        <v>1138</v>
      </c>
      <c r="F449" s="1">
        <v>10</v>
      </c>
      <c r="G449" s="1">
        <v>125</v>
      </c>
      <c r="H449" s="1">
        <v>142250</v>
      </c>
      <c r="I449" s="1">
        <v>5690</v>
      </c>
      <c r="J449" s="1">
        <v>136560</v>
      </c>
      <c r="K449" s="1">
        <v>136560</v>
      </c>
      <c r="L449" s="1">
        <v>0</v>
      </c>
      <c r="M449" s="6">
        <v>41974</v>
      </c>
      <c r="N449" s="8">
        <v>12</v>
      </c>
      <c r="O449" s="5" t="s">
        <v>31</v>
      </c>
      <c r="P449" s="7" t="s">
        <v>14</v>
      </c>
      <c r="S449" s="13">
        <f>financials[[#This Row],[CUSTO UNITARIO]]*financials[[#This Row],[Units Sold]]</f>
        <v>11380</v>
      </c>
    </row>
    <row r="450" spans="1:19" x14ac:dyDescent="0.25">
      <c r="A450" t="s">
        <v>7</v>
      </c>
      <c r="B450" t="s">
        <v>15</v>
      </c>
      <c r="C450" s="5" t="s">
        <v>36</v>
      </c>
      <c r="D450" s="5" t="s">
        <v>43</v>
      </c>
      <c r="E450">
        <v>2559</v>
      </c>
      <c r="F450" s="1">
        <v>10</v>
      </c>
      <c r="G450" s="1">
        <v>15</v>
      </c>
      <c r="H450" s="1">
        <v>38385</v>
      </c>
      <c r="I450" s="1">
        <v>5757.75</v>
      </c>
      <c r="J450" s="1">
        <v>32627.25</v>
      </c>
      <c r="K450" s="1">
        <v>25590</v>
      </c>
      <c r="L450" s="1">
        <v>7037.25</v>
      </c>
      <c r="M450" s="6">
        <v>41852</v>
      </c>
      <c r="N450" s="8">
        <v>8</v>
      </c>
      <c r="O450" s="5" t="s">
        <v>27</v>
      </c>
      <c r="P450" s="7" t="s">
        <v>14</v>
      </c>
      <c r="S450" s="13">
        <f>financials[[#This Row],[CUSTO UNITARIO]]*financials[[#This Row],[Units Sold]]</f>
        <v>25590</v>
      </c>
    </row>
    <row r="451" spans="1:19" x14ac:dyDescent="0.25">
      <c r="A451" t="s">
        <v>9</v>
      </c>
      <c r="B451" t="s">
        <v>19</v>
      </c>
      <c r="C451" s="5" t="s">
        <v>39</v>
      </c>
      <c r="D451" s="5" t="s">
        <v>43</v>
      </c>
      <c r="E451">
        <v>2629</v>
      </c>
      <c r="F451" s="1">
        <v>260</v>
      </c>
      <c r="G451" s="1">
        <v>20</v>
      </c>
      <c r="H451" s="1">
        <v>52580</v>
      </c>
      <c r="I451" s="1">
        <v>5783.8</v>
      </c>
      <c r="J451" s="1">
        <v>46796.2</v>
      </c>
      <c r="K451" s="1">
        <v>26290</v>
      </c>
      <c r="L451" s="1">
        <v>20506.199999999997</v>
      </c>
      <c r="M451" s="6">
        <v>41640</v>
      </c>
      <c r="N451" s="8">
        <v>1</v>
      </c>
      <c r="O451" s="5" t="s">
        <v>20</v>
      </c>
      <c r="P451" s="7" t="s">
        <v>14</v>
      </c>
      <c r="S451" s="13">
        <f>financials[[#This Row],[CUSTO UNITARIO]]*financials[[#This Row],[Units Sold]]</f>
        <v>683540</v>
      </c>
    </row>
    <row r="452" spans="1:19" x14ac:dyDescent="0.25">
      <c r="A452" t="s">
        <v>9</v>
      </c>
      <c r="B452" t="s">
        <v>19</v>
      </c>
      <c r="C452" s="5" t="s">
        <v>35</v>
      </c>
      <c r="D452" s="5" t="s">
        <v>43</v>
      </c>
      <c r="E452">
        <v>2255</v>
      </c>
      <c r="F452" s="1">
        <v>5</v>
      </c>
      <c r="G452" s="1">
        <v>20</v>
      </c>
      <c r="H452" s="1">
        <v>45100</v>
      </c>
      <c r="I452" s="1">
        <v>5863</v>
      </c>
      <c r="J452" s="1">
        <v>39237</v>
      </c>
      <c r="K452" s="1">
        <v>22550</v>
      </c>
      <c r="L452" s="1">
        <v>16687</v>
      </c>
      <c r="M452" s="6">
        <v>41821</v>
      </c>
      <c r="N452" s="8">
        <v>7</v>
      </c>
      <c r="O452" s="5" t="s">
        <v>26</v>
      </c>
      <c r="P452" s="7" t="s">
        <v>14</v>
      </c>
      <c r="S452" s="13">
        <f>financials[[#This Row],[CUSTO UNITARIO]]*financials[[#This Row],[Units Sold]]</f>
        <v>11275</v>
      </c>
    </row>
    <row r="453" spans="1:19" x14ac:dyDescent="0.25">
      <c r="A453" t="s">
        <v>8</v>
      </c>
      <c r="B453" t="s">
        <v>18</v>
      </c>
      <c r="C453" s="5" t="s">
        <v>36</v>
      </c>
      <c r="D453" s="5" t="s">
        <v>41</v>
      </c>
      <c r="E453">
        <v>1570</v>
      </c>
      <c r="F453" s="1">
        <v>10</v>
      </c>
      <c r="G453" s="1">
        <v>125</v>
      </c>
      <c r="H453" s="1">
        <v>196250</v>
      </c>
      <c r="I453" s="1">
        <v>5887.5</v>
      </c>
      <c r="J453" s="1">
        <v>190362.5</v>
      </c>
      <c r="K453" s="1">
        <v>188400</v>
      </c>
      <c r="L453" s="1">
        <v>1962.5</v>
      </c>
      <c r="M453" s="6">
        <v>41791</v>
      </c>
      <c r="N453" s="8">
        <v>6</v>
      </c>
      <c r="O453" s="5" t="s">
        <v>25</v>
      </c>
      <c r="P453" s="7" t="s">
        <v>14</v>
      </c>
      <c r="S453" s="13">
        <f>financials[[#This Row],[CUSTO UNITARIO]]*financials[[#This Row],[Units Sold]]</f>
        <v>15700</v>
      </c>
    </row>
    <row r="454" spans="1:19" x14ac:dyDescent="0.25">
      <c r="A454" t="s">
        <v>8</v>
      </c>
      <c r="B454" t="s">
        <v>18</v>
      </c>
      <c r="C454" s="5" t="s">
        <v>38</v>
      </c>
      <c r="D454" s="5" t="s">
        <v>41</v>
      </c>
      <c r="E454">
        <v>1570</v>
      </c>
      <c r="F454" s="1">
        <v>250</v>
      </c>
      <c r="G454" s="1">
        <v>125</v>
      </c>
      <c r="H454" s="1">
        <v>196250</v>
      </c>
      <c r="I454" s="1">
        <v>5887.5</v>
      </c>
      <c r="J454" s="1">
        <v>190362.5</v>
      </c>
      <c r="K454" s="1">
        <v>188400</v>
      </c>
      <c r="L454" s="1">
        <v>1962.5</v>
      </c>
      <c r="M454" s="6">
        <v>41791</v>
      </c>
      <c r="N454" s="8">
        <v>6</v>
      </c>
      <c r="O454" s="5" t="s">
        <v>25</v>
      </c>
      <c r="P454" s="7" t="s">
        <v>14</v>
      </c>
      <c r="S454" s="13">
        <f>financials[[#This Row],[CUSTO UNITARIO]]*financials[[#This Row],[Units Sold]]</f>
        <v>392500</v>
      </c>
    </row>
    <row r="455" spans="1:19" x14ac:dyDescent="0.25">
      <c r="A455" t="s">
        <v>9</v>
      </c>
      <c r="B455" t="s">
        <v>17</v>
      </c>
      <c r="C455" s="5" t="s">
        <v>34</v>
      </c>
      <c r="D455" s="5" t="s">
        <v>43</v>
      </c>
      <c r="E455">
        <v>2521.5</v>
      </c>
      <c r="F455" s="1">
        <v>3</v>
      </c>
      <c r="G455" s="1">
        <v>20</v>
      </c>
      <c r="H455" s="1">
        <v>50430</v>
      </c>
      <c r="I455" s="1">
        <v>6051.6</v>
      </c>
      <c r="J455" s="1">
        <v>44378.399999999994</v>
      </c>
      <c r="K455" s="1">
        <v>25215</v>
      </c>
      <c r="L455" s="1">
        <v>19163.399999999998</v>
      </c>
      <c r="M455" s="6">
        <v>41640</v>
      </c>
      <c r="N455" s="8">
        <v>1</v>
      </c>
      <c r="O455" s="5" t="s">
        <v>20</v>
      </c>
      <c r="P455" s="7" t="s">
        <v>14</v>
      </c>
      <c r="S455" s="13">
        <f>financials[[#This Row],[CUSTO UNITARIO]]*financials[[#This Row],[Units Sold]]</f>
        <v>7564.5</v>
      </c>
    </row>
    <row r="456" spans="1:19" x14ac:dyDescent="0.25">
      <c r="A456" t="s">
        <v>9</v>
      </c>
      <c r="B456" t="s">
        <v>17</v>
      </c>
      <c r="C456" s="5" t="s">
        <v>37</v>
      </c>
      <c r="D456" s="5" t="s">
        <v>43</v>
      </c>
      <c r="E456">
        <v>2805</v>
      </c>
      <c r="F456" s="1">
        <v>120</v>
      </c>
      <c r="G456" s="1">
        <v>20</v>
      </c>
      <c r="H456" s="1">
        <v>56100</v>
      </c>
      <c r="I456" s="1">
        <v>6171</v>
      </c>
      <c r="J456" s="1">
        <v>49929</v>
      </c>
      <c r="K456" s="1">
        <v>28050</v>
      </c>
      <c r="L456" s="1">
        <v>21879</v>
      </c>
      <c r="M456" s="6">
        <v>41518</v>
      </c>
      <c r="N456" s="8">
        <v>9</v>
      </c>
      <c r="O456" s="5" t="s">
        <v>28</v>
      </c>
      <c r="P456" s="7" t="s">
        <v>13</v>
      </c>
      <c r="S456" s="13">
        <f>financials[[#This Row],[CUSTO UNITARIO]]*financials[[#This Row],[Units Sold]]</f>
        <v>336600</v>
      </c>
    </row>
    <row r="457" spans="1:19" x14ac:dyDescent="0.25">
      <c r="A457" t="s">
        <v>6</v>
      </c>
      <c r="B457" t="s">
        <v>18</v>
      </c>
      <c r="C457" s="5" t="s">
        <v>34</v>
      </c>
      <c r="D457" s="5" t="s">
        <v>41</v>
      </c>
      <c r="E457">
        <v>689</v>
      </c>
      <c r="F457" s="1">
        <v>3</v>
      </c>
      <c r="G457" s="1">
        <v>300</v>
      </c>
      <c r="H457" s="1">
        <v>206700</v>
      </c>
      <c r="I457" s="1">
        <v>6201</v>
      </c>
      <c r="J457" s="1">
        <v>200499</v>
      </c>
      <c r="K457" s="1">
        <v>172250</v>
      </c>
      <c r="L457" s="1">
        <v>28249</v>
      </c>
      <c r="M457" s="6">
        <v>41791</v>
      </c>
      <c r="N457" s="8">
        <v>6</v>
      </c>
      <c r="O457" s="5" t="s">
        <v>25</v>
      </c>
      <c r="P457" s="7" t="s">
        <v>14</v>
      </c>
      <c r="S457" s="13">
        <f>financials[[#This Row],[CUSTO UNITARIO]]*financials[[#This Row],[Units Sold]]</f>
        <v>2067</v>
      </c>
    </row>
    <row r="458" spans="1:19" x14ac:dyDescent="0.25">
      <c r="A458" t="s">
        <v>6</v>
      </c>
      <c r="B458" t="s">
        <v>18</v>
      </c>
      <c r="C458" s="5" t="s">
        <v>36</v>
      </c>
      <c r="D458" s="5" t="s">
        <v>41</v>
      </c>
      <c r="E458">
        <v>689</v>
      </c>
      <c r="F458" s="1">
        <v>10</v>
      </c>
      <c r="G458" s="1">
        <v>300</v>
      </c>
      <c r="H458" s="1">
        <v>206700</v>
      </c>
      <c r="I458" s="1">
        <v>6201</v>
      </c>
      <c r="J458" s="1">
        <v>200499</v>
      </c>
      <c r="K458" s="1">
        <v>172250</v>
      </c>
      <c r="L458" s="1">
        <v>28249</v>
      </c>
      <c r="M458" s="6">
        <v>41791</v>
      </c>
      <c r="N458" s="8">
        <v>6</v>
      </c>
      <c r="O458" s="5" t="s">
        <v>25</v>
      </c>
      <c r="P458" s="7" t="s">
        <v>14</v>
      </c>
      <c r="S458" s="13">
        <f>financials[[#This Row],[CUSTO UNITARIO]]*financials[[#This Row],[Units Sold]]</f>
        <v>6890</v>
      </c>
    </row>
    <row r="459" spans="1:19" x14ac:dyDescent="0.25">
      <c r="A459" t="s">
        <v>7</v>
      </c>
      <c r="B459" t="s">
        <v>17</v>
      </c>
      <c r="C459" s="5" t="s">
        <v>37</v>
      </c>
      <c r="D459" s="5" t="s">
        <v>43</v>
      </c>
      <c r="E459">
        <v>2826</v>
      </c>
      <c r="F459" s="1">
        <v>120</v>
      </c>
      <c r="G459" s="1">
        <v>15</v>
      </c>
      <c r="H459" s="1">
        <v>42390</v>
      </c>
      <c r="I459" s="1">
        <v>6358.5</v>
      </c>
      <c r="J459" s="1">
        <v>36031.5</v>
      </c>
      <c r="K459" s="1">
        <v>28260</v>
      </c>
      <c r="L459" s="1">
        <v>7771.5</v>
      </c>
      <c r="M459" s="6">
        <v>41760</v>
      </c>
      <c r="N459" s="8">
        <v>5</v>
      </c>
      <c r="O459" s="5" t="s">
        <v>24</v>
      </c>
      <c r="P459" s="7" t="s">
        <v>14</v>
      </c>
      <c r="S459" s="13">
        <f>financials[[#This Row],[CUSTO UNITARIO]]*financials[[#This Row],[Units Sold]]</f>
        <v>339120</v>
      </c>
    </row>
    <row r="460" spans="1:19" x14ac:dyDescent="0.25">
      <c r="A460" t="s">
        <v>8</v>
      </c>
      <c r="B460" t="s">
        <v>15</v>
      </c>
      <c r="C460" s="5" t="s">
        <v>37</v>
      </c>
      <c r="D460" s="5" t="s">
        <v>42</v>
      </c>
      <c r="E460">
        <v>567</v>
      </c>
      <c r="F460" s="1">
        <v>120</v>
      </c>
      <c r="G460" s="1">
        <v>125</v>
      </c>
      <c r="H460" s="1">
        <v>70875</v>
      </c>
      <c r="I460" s="1">
        <v>6378.75</v>
      </c>
      <c r="J460" s="1">
        <v>64496.25</v>
      </c>
      <c r="K460" s="1">
        <v>68040</v>
      </c>
      <c r="L460" s="1">
        <v>-3543.75</v>
      </c>
      <c r="M460" s="6">
        <v>41883</v>
      </c>
      <c r="N460" s="8">
        <v>9</v>
      </c>
      <c r="O460" s="5" t="s">
        <v>28</v>
      </c>
      <c r="P460" s="7" t="s">
        <v>14</v>
      </c>
      <c r="S460" s="13">
        <f>financials[[#This Row],[CUSTO UNITARIO]]*financials[[#This Row],[Units Sold]]</f>
        <v>68040</v>
      </c>
    </row>
    <row r="461" spans="1:19" x14ac:dyDescent="0.25">
      <c r="A461" t="s">
        <v>8</v>
      </c>
      <c r="B461" t="s">
        <v>18</v>
      </c>
      <c r="C461" s="5" t="s">
        <v>35</v>
      </c>
      <c r="D461" s="5" t="s">
        <v>41</v>
      </c>
      <c r="E461">
        <v>1706</v>
      </c>
      <c r="F461" s="1">
        <v>5</v>
      </c>
      <c r="G461" s="1">
        <v>125</v>
      </c>
      <c r="H461" s="1">
        <v>213250</v>
      </c>
      <c r="I461" s="1">
        <v>6397.5</v>
      </c>
      <c r="J461" s="1">
        <v>206852.5</v>
      </c>
      <c r="K461" s="1">
        <v>204720</v>
      </c>
      <c r="L461" s="1">
        <v>2132.5</v>
      </c>
      <c r="M461" s="6">
        <v>41974</v>
      </c>
      <c r="N461" s="8">
        <v>12</v>
      </c>
      <c r="O461" s="5" t="s">
        <v>31</v>
      </c>
      <c r="P461" s="7" t="s">
        <v>14</v>
      </c>
      <c r="S461" s="13">
        <f>financials[[#This Row],[CUSTO UNITARIO]]*financials[[#This Row],[Units Sold]]</f>
        <v>8530</v>
      </c>
    </row>
    <row r="462" spans="1:19" x14ac:dyDescent="0.25">
      <c r="A462" t="s">
        <v>8</v>
      </c>
      <c r="B462" t="s">
        <v>18</v>
      </c>
      <c r="C462" s="5" t="s">
        <v>36</v>
      </c>
      <c r="D462" s="5" t="s">
        <v>41</v>
      </c>
      <c r="E462">
        <v>1706</v>
      </c>
      <c r="F462" s="1">
        <v>10</v>
      </c>
      <c r="G462" s="1">
        <v>125</v>
      </c>
      <c r="H462" s="1">
        <v>213250</v>
      </c>
      <c r="I462" s="1">
        <v>6397.5</v>
      </c>
      <c r="J462" s="1">
        <v>206852.5</v>
      </c>
      <c r="K462" s="1">
        <v>204720</v>
      </c>
      <c r="L462" s="1">
        <v>2132.5</v>
      </c>
      <c r="M462" s="6">
        <v>41974</v>
      </c>
      <c r="N462" s="8">
        <v>12</v>
      </c>
      <c r="O462" s="5" t="s">
        <v>31</v>
      </c>
      <c r="P462" s="7" t="s">
        <v>14</v>
      </c>
      <c r="S462" s="13">
        <f>financials[[#This Row],[CUSTO UNITARIO]]*financials[[#This Row],[Units Sold]]</f>
        <v>17060</v>
      </c>
    </row>
    <row r="463" spans="1:19" x14ac:dyDescent="0.25">
      <c r="A463" t="s">
        <v>9</v>
      </c>
      <c r="B463" t="s">
        <v>15</v>
      </c>
      <c r="C463" s="5" t="s">
        <v>38</v>
      </c>
      <c r="D463" s="5" t="s">
        <v>43</v>
      </c>
      <c r="E463">
        <v>2935</v>
      </c>
      <c r="F463" s="1">
        <v>250</v>
      </c>
      <c r="G463" s="1">
        <v>20</v>
      </c>
      <c r="H463" s="1">
        <v>58700</v>
      </c>
      <c r="I463" s="1">
        <v>6457</v>
      </c>
      <c r="J463" s="1">
        <v>52243</v>
      </c>
      <c r="K463" s="1">
        <v>29350</v>
      </c>
      <c r="L463" s="1">
        <v>22893</v>
      </c>
      <c r="M463" s="6">
        <v>41579</v>
      </c>
      <c r="N463" s="8">
        <v>11</v>
      </c>
      <c r="O463" s="5" t="s">
        <v>30</v>
      </c>
      <c r="P463" s="7" t="s">
        <v>13</v>
      </c>
      <c r="S463" s="13">
        <f>financials[[#This Row],[CUSTO UNITARIO]]*financials[[#This Row],[Units Sold]]</f>
        <v>733750</v>
      </c>
    </row>
    <row r="464" spans="1:19" x14ac:dyDescent="0.25">
      <c r="A464" t="s">
        <v>9</v>
      </c>
      <c r="B464" t="s">
        <v>18</v>
      </c>
      <c r="C464" s="5" t="s">
        <v>35</v>
      </c>
      <c r="D464" s="5" t="s">
        <v>43</v>
      </c>
      <c r="E464">
        <v>2992</v>
      </c>
      <c r="F464" s="1">
        <v>5</v>
      </c>
      <c r="G464" s="1">
        <v>20</v>
      </c>
      <c r="H464" s="1">
        <v>59840</v>
      </c>
      <c r="I464" s="1">
        <v>6582.4</v>
      </c>
      <c r="J464" s="1">
        <v>53257.599999999999</v>
      </c>
      <c r="K464" s="1">
        <v>29920</v>
      </c>
      <c r="L464" s="1">
        <v>23337.599999999999</v>
      </c>
      <c r="M464" s="6">
        <v>41548</v>
      </c>
      <c r="N464" s="8">
        <v>10</v>
      </c>
      <c r="O464" s="5" t="s">
        <v>29</v>
      </c>
      <c r="P464" s="7" t="s">
        <v>13</v>
      </c>
      <c r="S464" s="13">
        <f>financials[[#This Row],[CUSTO UNITARIO]]*financials[[#This Row],[Units Sold]]</f>
        <v>14960</v>
      </c>
    </row>
    <row r="465" spans="1:19" x14ac:dyDescent="0.25">
      <c r="A465" t="s">
        <v>9</v>
      </c>
      <c r="B465" t="s">
        <v>18</v>
      </c>
      <c r="C465" s="5" t="s">
        <v>36</v>
      </c>
      <c r="D465" s="5" t="s">
        <v>43</v>
      </c>
      <c r="E465">
        <v>2992</v>
      </c>
      <c r="F465" s="1">
        <v>10</v>
      </c>
      <c r="G465" s="1">
        <v>20</v>
      </c>
      <c r="H465" s="1">
        <v>59840</v>
      </c>
      <c r="I465" s="1">
        <v>6582.4</v>
      </c>
      <c r="J465" s="1">
        <v>53257.599999999999</v>
      </c>
      <c r="K465" s="1">
        <v>29920</v>
      </c>
      <c r="L465" s="1">
        <v>23337.599999999999</v>
      </c>
      <c r="M465" s="6">
        <v>41548</v>
      </c>
      <c r="N465" s="8">
        <v>10</v>
      </c>
      <c r="O465" s="5" t="s">
        <v>29</v>
      </c>
      <c r="P465" s="7" t="s">
        <v>13</v>
      </c>
      <c r="S465" s="13">
        <f>financials[[#This Row],[CUSTO UNITARIO]]*financials[[#This Row],[Units Sold]]</f>
        <v>29920</v>
      </c>
    </row>
    <row r="466" spans="1:19" x14ac:dyDescent="0.25">
      <c r="A466" t="s">
        <v>6</v>
      </c>
      <c r="B466" t="s">
        <v>19</v>
      </c>
      <c r="C466" s="5" t="s">
        <v>39</v>
      </c>
      <c r="D466" s="5" t="s">
        <v>41</v>
      </c>
      <c r="E466">
        <v>1101</v>
      </c>
      <c r="F466" s="1">
        <v>260</v>
      </c>
      <c r="G466" s="1">
        <v>300</v>
      </c>
      <c r="H466" s="1">
        <v>330300</v>
      </c>
      <c r="I466" s="1">
        <v>6606</v>
      </c>
      <c r="J466" s="1">
        <v>323694</v>
      </c>
      <c r="K466" s="1">
        <v>275250</v>
      </c>
      <c r="L466" s="1">
        <v>48444</v>
      </c>
      <c r="M466" s="6">
        <v>41699</v>
      </c>
      <c r="N466" s="8">
        <v>3</v>
      </c>
      <c r="O466" s="5" t="s">
        <v>22</v>
      </c>
      <c r="P466" s="7" t="s">
        <v>14</v>
      </c>
      <c r="S466" s="13">
        <f>financials[[#This Row],[CUSTO UNITARIO]]*financials[[#This Row],[Units Sold]]</f>
        <v>286260</v>
      </c>
    </row>
    <row r="467" spans="1:19" x14ac:dyDescent="0.25">
      <c r="A467" t="s">
        <v>8</v>
      </c>
      <c r="B467" t="s">
        <v>15</v>
      </c>
      <c r="C467" s="5" t="s">
        <v>36</v>
      </c>
      <c r="D467" s="5" t="s">
        <v>41</v>
      </c>
      <c r="E467">
        <v>1774</v>
      </c>
      <c r="F467" s="1">
        <v>10</v>
      </c>
      <c r="G467" s="1">
        <v>125</v>
      </c>
      <c r="H467" s="1">
        <v>221750</v>
      </c>
      <c r="I467" s="1">
        <v>6652.5</v>
      </c>
      <c r="J467" s="1">
        <v>215097.5</v>
      </c>
      <c r="K467" s="1">
        <v>212880</v>
      </c>
      <c r="L467" s="1">
        <v>2217.5</v>
      </c>
      <c r="M467" s="6">
        <v>41699</v>
      </c>
      <c r="N467" s="8">
        <v>3</v>
      </c>
      <c r="O467" s="5" t="s">
        <v>22</v>
      </c>
      <c r="P467" s="7" t="s">
        <v>14</v>
      </c>
      <c r="S467" s="13">
        <f>financials[[#This Row],[CUSTO UNITARIO]]*financials[[#This Row],[Units Sold]]</f>
        <v>17740</v>
      </c>
    </row>
    <row r="468" spans="1:19" x14ac:dyDescent="0.25">
      <c r="A468" t="s">
        <v>8</v>
      </c>
      <c r="B468" t="s">
        <v>18</v>
      </c>
      <c r="C468" s="5" t="s">
        <v>34</v>
      </c>
      <c r="D468" s="5" t="s">
        <v>42</v>
      </c>
      <c r="E468">
        <v>887</v>
      </c>
      <c r="F468" s="1">
        <v>3</v>
      </c>
      <c r="G468" s="1">
        <v>125</v>
      </c>
      <c r="H468" s="1">
        <v>110875</v>
      </c>
      <c r="I468" s="1">
        <v>6652.5</v>
      </c>
      <c r="J468" s="1">
        <v>104222.5</v>
      </c>
      <c r="K468" s="1">
        <v>106440</v>
      </c>
      <c r="L468" s="1">
        <v>-2217.5</v>
      </c>
      <c r="M468" s="6">
        <v>41609</v>
      </c>
      <c r="N468" s="8">
        <v>12</v>
      </c>
      <c r="O468" s="5" t="s">
        <v>31</v>
      </c>
      <c r="P468" s="7" t="s">
        <v>13</v>
      </c>
      <c r="S468" s="13">
        <f>financials[[#This Row],[CUSTO UNITARIO]]*financials[[#This Row],[Units Sold]]</f>
        <v>2661</v>
      </c>
    </row>
    <row r="469" spans="1:19" x14ac:dyDescent="0.25">
      <c r="A469" t="s">
        <v>9</v>
      </c>
      <c r="B469" t="s">
        <v>15</v>
      </c>
      <c r="C469" s="5" t="s">
        <v>36</v>
      </c>
      <c r="D469" s="5" t="s">
        <v>43</v>
      </c>
      <c r="E469">
        <v>2428</v>
      </c>
      <c r="F469" s="1">
        <v>10</v>
      </c>
      <c r="G469" s="1">
        <v>20</v>
      </c>
      <c r="H469" s="1">
        <v>48560</v>
      </c>
      <c r="I469" s="1">
        <v>6798.4</v>
      </c>
      <c r="J469" s="1">
        <v>41761.599999999999</v>
      </c>
      <c r="K469" s="1">
        <v>24280</v>
      </c>
      <c r="L469" s="1">
        <v>17481.599999999999</v>
      </c>
      <c r="M469" s="6">
        <v>41699</v>
      </c>
      <c r="N469" s="8">
        <v>3</v>
      </c>
      <c r="O469" s="5" t="s">
        <v>22</v>
      </c>
      <c r="P469" s="7" t="s">
        <v>14</v>
      </c>
      <c r="S469" s="13">
        <f>financials[[#This Row],[CUSTO UNITARIO]]*financials[[#This Row],[Units Sold]]</f>
        <v>24280</v>
      </c>
    </row>
    <row r="470" spans="1:19" x14ac:dyDescent="0.25">
      <c r="A470" t="s">
        <v>8</v>
      </c>
      <c r="B470" t="s">
        <v>15</v>
      </c>
      <c r="C470" s="5" t="s">
        <v>36</v>
      </c>
      <c r="D470" s="5" t="s">
        <v>41</v>
      </c>
      <c r="E470">
        <v>2729</v>
      </c>
      <c r="F470" s="1">
        <v>10</v>
      </c>
      <c r="G470" s="1">
        <v>125</v>
      </c>
      <c r="H470" s="1">
        <v>341125</v>
      </c>
      <c r="I470" s="1">
        <v>6822.5</v>
      </c>
      <c r="J470" s="1">
        <v>334302.5</v>
      </c>
      <c r="K470" s="1">
        <v>327480</v>
      </c>
      <c r="L470" s="1">
        <v>6822.5</v>
      </c>
      <c r="M470" s="6">
        <v>41974</v>
      </c>
      <c r="N470" s="8">
        <v>12</v>
      </c>
      <c r="O470" s="5" t="s">
        <v>31</v>
      </c>
      <c r="P470" s="7" t="s">
        <v>14</v>
      </c>
      <c r="S470" s="13">
        <f>financials[[#This Row],[CUSTO UNITARIO]]*financials[[#This Row],[Units Sold]]</f>
        <v>27290</v>
      </c>
    </row>
    <row r="471" spans="1:19" x14ac:dyDescent="0.25">
      <c r="A471" t="s">
        <v>8</v>
      </c>
      <c r="B471" t="s">
        <v>15</v>
      </c>
      <c r="C471" s="5" t="s">
        <v>38</v>
      </c>
      <c r="D471" s="5" t="s">
        <v>41</v>
      </c>
      <c r="E471">
        <v>2729</v>
      </c>
      <c r="F471" s="1">
        <v>250</v>
      </c>
      <c r="G471" s="1">
        <v>125</v>
      </c>
      <c r="H471" s="1">
        <v>341125</v>
      </c>
      <c r="I471" s="1">
        <v>6822.5</v>
      </c>
      <c r="J471" s="1">
        <v>334302.5</v>
      </c>
      <c r="K471" s="1">
        <v>327480</v>
      </c>
      <c r="L471" s="1">
        <v>6822.5</v>
      </c>
      <c r="M471" s="6">
        <v>41974</v>
      </c>
      <c r="N471" s="8">
        <v>12</v>
      </c>
      <c r="O471" s="5" t="s">
        <v>31</v>
      </c>
      <c r="P471" s="7" t="s">
        <v>14</v>
      </c>
      <c r="S471" s="13">
        <f>financials[[#This Row],[CUSTO UNITARIO]]*financials[[#This Row],[Units Sold]]</f>
        <v>682250</v>
      </c>
    </row>
    <row r="472" spans="1:19" x14ac:dyDescent="0.25">
      <c r="A472" t="s">
        <v>9</v>
      </c>
      <c r="B472" t="s">
        <v>16</v>
      </c>
      <c r="C472" s="5" t="s">
        <v>36</v>
      </c>
      <c r="D472" s="5" t="s">
        <v>43</v>
      </c>
      <c r="E472">
        <v>2641</v>
      </c>
      <c r="F472" s="1">
        <v>10</v>
      </c>
      <c r="G472" s="1">
        <v>20</v>
      </c>
      <c r="H472" s="1">
        <v>52820</v>
      </c>
      <c r="I472" s="1">
        <v>6866.6</v>
      </c>
      <c r="J472" s="1">
        <v>45953.4</v>
      </c>
      <c r="K472" s="1">
        <v>26410</v>
      </c>
      <c r="L472" s="1">
        <v>19543.400000000001</v>
      </c>
      <c r="M472" s="6">
        <v>41671</v>
      </c>
      <c r="N472" s="8">
        <v>2</v>
      </c>
      <c r="O472" s="5" t="s">
        <v>21</v>
      </c>
      <c r="P472" s="7" t="s">
        <v>14</v>
      </c>
      <c r="S472" s="13">
        <f>financials[[#This Row],[CUSTO UNITARIO]]*financials[[#This Row],[Units Sold]]</f>
        <v>26410</v>
      </c>
    </row>
    <row r="473" spans="1:19" x14ac:dyDescent="0.25">
      <c r="A473" t="s">
        <v>6</v>
      </c>
      <c r="B473" t="s">
        <v>16</v>
      </c>
      <c r="C473" s="5" t="s">
        <v>35</v>
      </c>
      <c r="D473" s="5" t="s">
        <v>41</v>
      </c>
      <c r="E473">
        <v>2301</v>
      </c>
      <c r="F473" s="1">
        <v>5</v>
      </c>
      <c r="G473" s="1">
        <v>300</v>
      </c>
      <c r="H473" s="1">
        <v>690300</v>
      </c>
      <c r="I473" s="1">
        <v>6903</v>
      </c>
      <c r="J473" s="1">
        <v>683397</v>
      </c>
      <c r="K473" s="1">
        <v>575250</v>
      </c>
      <c r="L473" s="1">
        <v>108147</v>
      </c>
      <c r="M473" s="6">
        <v>41730</v>
      </c>
      <c r="N473" s="8">
        <v>4</v>
      </c>
      <c r="O473" s="5" t="s">
        <v>23</v>
      </c>
      <c r="P473" s="7" t="s">
        <v>14</v>
      </c>
      <c r="S473" s="13">
        <f>financials[[#This Row],[CUSTO UNITARIO]]*financials[[#This Row],[Units Sold]]</f>
        <v>11505</v>
      </c>
    </row>
    <row r="474" spans="1:19" x14ac:dyDescent="0.25">
      <c r="A474" t="s">
        <v>7</v>
      </c>
      <c r="B474" t="s">
        <v>17</v>
      </c>
      <c r="C474" s="5" t="s">
        <v>38</v>
      </c>
      <c r="D474" s="5" t="s">
        <v>43</v>
      </c>
      <c r="E474">
        <v>3874.5</v>
      </c>
      <c r="F474" s="1">
        <v>250</v>
      </c>
      <c r="G474" s="1">
        <v>15</v>
      </c>
      <c r="H474" s="1">
        <v>58117.5</v>
      </c>
      <c r="I474" s="1">
        <v>6974.0999999999995</v>
      </c>
      <c r="J474" s="1">
        <v>51143.399999999994</v>
      </c>
      <c r="K474" s="1">
        <v>38745</v>
      </c>
      <c r="L474" s="1">
        <v>12398.399999999998</v>
      </c>
      <c r="M474" s="6">
        <v>41821</v>
      </c>
      <c r="N474" s="8">
        <v>7</v>
      </c>
      <c r="O474" s="5" t="s">
        <v>26</v>
      </c>
      <c r="P474" s="7" t="s">
        <v>14</v>
      </c>
      <c r="S474" s="13">
        <f>financials[[#This Row],[CUSTO UNITARIO]]*financials[[#This Row],[Units Sold]]</f>
        <v>968625</v>
      </c>
    </row>
    <row r="475" spans="1:19" x14ac:dyDescent="0.25">
      <c r="A475" t="s">
        <v>9</v>
      </c>
      <c r="B475" t="s">
        <v>18</v>
      </c>
      <c r="C475" s="5" t="s">
        <v>36</v>
      </c>
      <c r="D475" s="5" t="s">
        <v>43</v>
      </c>
      <c r="E475">
        <v>2708</v>
      </c>
      <c r="F475" s="1">
        <v>10</v>
      </c>
      <c r="G475" s="1">
        <v>20</v>
      </c>
      <c r="H475" s="1">
        <v>54160</v>
      </c>
      <c r="I475" s="1">
        <v>7040.8</v>
      </c>
      <c r="J475" s="1">
        <v>47119.199999999997</v>
      </c>
      <c r="K475" s="1">
        <v>27080</v>
      </c>
      <c r="L475" s="1">
        <v>20039.199999999997</v>
      </c>
      <c r="M475" s="6">
        <v>41671</v>
      </c>
      <c r="N475" s="8">
        <v>2</v>
      </c>
      <c r="O475" s="5" t="s">
        <v>21</v>
      </c>
      <c r="P475" s="7" t="s">
        <v>14</v>
      </c>
      <c r="S475" s="13">
        <f>financials[[#This Row],[CUSTO UNITARIO]]*financials[[#This Row],[Units Sold]]</f>
        <v>27080</v>
      </c>
    </row>
    <row r="476" spans="1:19" x14ac:dyDescent="0.25">
      <c r="A476" t="s">
        <v>8</v>
      </c>
      <c r="B476" t="s">
        <v>15</v>
      </c>
      <c r="C476" s="5" t="s">
        <v>37</v>
      </c>
      <c r="D476" s="5" t="s">
        <v>42</v>
      </c>
      <c r="E476">
        <v>952</v>
      </c>
      <c r="F476" s="1">
        <v>120</v>
      </c>
      <c r="G476" s="1">
        <v>125</v>
      </c>
      <c r="H476" s="1">
        <v>119000</v>
      </c>
      <c r="I476" s="1">
        <v>7140</v>
      </c>
      <c r="J476" s="1">
        <v>111860</v>
      </c>
      <c r="K476" s="1">
        <v>114240</v>
      </c>
      <c r="L476" s="1">
        <v>-2380</v>
      </c>
      <c r="M476" s="6">
        <v>41671</v>
      </c>
      <c r="N476" s="8">
        <v>2</v>
      </c>
      <c r="O476" s="5" t="s">
        <v>21</v>
      </c>
      <c r="P476" s="7" t="s">
        <v>14</v>
      </c>
      <c r="S476" s="13">
        <f>financials[[#This Row],[CUSTO UNITARIO]]*financials[[#This Row],[Units Sold]]</f>
        <v>114240</v>
      </c>
    </row>
    <row r="477" spans="1:19" x14ac:dyDescent="0.25">
      <c r="A477" t="s">
        <v>9</v>
      </c>
      <c r="B477" t="s">
        <v>19</v>
      </c>
      <c r="C477" s="5" t="s">
        <v>34</v>
      </c>
      <c r="D477" s="5" t="s">
        <v>43</v>
      </c>
      <c r="E477">
        <v>2579</v>
      </c>
      <c r="F477" s="1">
        <v>3</v>
      </c>
      <c r="G477" s="1">
        <v>20</v>
      </c>
      <c r="H477" s="1">
        <v>51580</v>
      </c>
      <c r="I477" s="1">
        <v>7221.2</v>
      </c>
      <c r="J477" s="1">
        <v>44358.8</v>
      </c>
      <c r="K477" s="1">
        <v>25790</v>
      </c>
      <c r="L477" s="1">
        <v>18568.800000000003</v>
      </c>
      <c r="M477" s="6">
        <v>41730</v>
      </c>
      <c r="N477" s="8">
        <v>4</v>
      </c>
      <c r="O477" s="5" t="s">
        <v>23</v>
      </c>
      <c r="P477" s="7" t="s">
        <v>14</v>
      </c>
      <c r="S477" s="13">
        <f>financials[[#This Row],[CUSTO UNITARIO]]*financials[[#This Row],[Units Sold]]</f>
        <v>7737</v>
      </c>
    </row>
    <row r="478" spans="1:19" x14ac:dyDescent="0.25">
      <c r="A478" t="s">
        <v>8</v>
      </c>
      <c r="B478" t="s">
        <v>16</v>
      </c>
      <c r="C478" s="5" t="s">
        <v>39</v>
      </c>
      <c r="D478" s="5" t="s">
        <v>43</v>
      </c>
      <c r="E478">
        <v>579</v>
      </c>
      <c r="F478" s="1">
        <v>260</v>
      </c>
      <c r="G478" s="1">
        <v>125</v>
      </c>
      <c r="H478" s="1">
        <v>72375</v>
      </c>
      <c r="I478" s="1">
        <v>7237.5</v>
      </c>
      <c r="J478" s="1">
        <v>65137.5</v>
      </c>
      <c r="K478" s="1">
        <v>69480</v>
      </c>
      <c r="L478" s="1">
        <v>-4342.5</v>
      </c>
      <c r="M478" s="6">
        <v>41640</v>
      </c>
      <c r="N478" s="8">
        <v>1</v>
      </c>
      <c r="O478" s="5" t="s">
        <v>20</v>
      </c>
      <c r="P478" s="7" t="s">
        <v>14</v>
      </c>
      <c r="S478" s="13">
        <f>financials[[#This Row],[CUSTO UNITARIO]]*financials[[#This Row],[Units Sold]]</f>
        <v>150540</v>
      </c>
    </row>
    <row r="479" spans="1:19" x14ac:dyDescent="0.25">
      <c r="A479" t="s">
        <v>6</v>
      </c>
      <c r="B479" t="s">
        <v>16</v>
      </c>
      <c r="C479" s="5" t="s">
        <v>35</v>
      </c>
      <c r="D479" s="5" t="s">
        <v>41</v>
      </c>
      <c r="E479">
        <v>2498</v>
      </c>
      <c r="F479" s="1">
        <v>5</v>
      </c>
      <c r="G479" s="1">
        <v>300</v>
      </c>
      <c r="H479" s="1">
        <v>749400</v>
      </c>
      <c r="I479" s="1">
        <v>7494</v>
      </c>
      <c r="J479" s="1">
        <v>741906</v>
      </c>
      <c r="K479" s="1">
        <v>624500</v>
      </c>
      <c r="L479" s="1">
        <v>117406</v>
      </c>
      <c r="M479" s="6">
        <v>41518</v>
      </c>
      <c r="N479" s="8">
        <v>9</v>
      </c>
      <c r="O479" s="5" t="s">
        <v>28</v>
      </c>
      <c r="P479" s="7" t="s">
        <v>13</v>
      </c>
      <c r="S479" s="13">
        <f>financials[[#This Row],[CUSTO UNITARIO]]*financials[[#This Row],[Units Sold]]</f>
        <v>12490</v>
      </c>
    </row>
    <row r="480" spans="1:19" x14ac:dyDescent="0.25">
      <c r="A480" t="s">
        <v>8</v>
      </c>
      <c r="B480" t="s">
        <v>15</v>
      </c>
      <c r="C480" s="5" t="s">
        <v>36</v>
      </c>
      <c r="D480" s="5" t="s">
        <v>41</v>
      </c>
      <c r="E480">
        <v>2009</v>
      </c>
      <c r="F480" s="1">
        <v>10</v>
      </c>
      <c r="G480" s="1">
        <v>125</v>
      </c>
      <c r="H480" s="1">
        <v>251125</v>
      </c>
      <c r="I480" s="1">
        <v>7533.75</v>
      </c>
      <c r="J480" s="1">
        <v>243591.25</v>
      </c>
      <c r="K480" s="1">
        <v>241080</v>
      </c>
      <c r="L480" s="1">
        <v>2511.25</v>
      </c>
      <c r="M480" s="6">
        <v>41913</v>
      </c>
      <c r="N480" s="8">
        <v>10</v>
      </c>
      <c r="O480" s="5" t="s">
        <v>29</v>
      </c>
      <c r="P480" s="7" t="s">
        <v>14</v>
      </c>
      <c r="S480" s="13">
        <f>financials[[#This Row],[CUSTO UNITARIO]]*financials[[#This Row],[Units Sold]]</f>
        <v>20090</v>
      </c>
    </row>
    <row r="481" spans="1:19" x14ac:dyDescent="0.25">
      <c r="A481" t="s">
        <v>8</v>
      </c>
      <c r="B481" t="s">
        <v>15</v>
      </c>
      <c r="C481" s="5" t="s">
        <v>37</v>
      </c>
      <c r="D481" s="5" t="s">
        <v>41</v>
      </c>
      <c r="E481">
        <v>2009</v>
      </c>
      <c r="F481" s="1">
        <v>120</v>
      </c>
      <c r="G481" s="1">
        <v>125</v>
      </c>
      <c r="H481" s="1">
        <v>251125</v>
      </c>
      <c r="I481" s="1">
        <v>7533.75</v>
      </c>
      <c r="J481" s="1">
        <v>243591.25</v>
      </c>
      <c r="K481" s="1">
        <v>241080</v>
      </c>
      <c r="L481" s="1">
        <v>2511.25</v>
      </c>
      <c r="M481" s="6">
        <v>41913</v>
      </c>
      <c r="N481" s="8">
        <v>10</v>
      </c>
      <c r="O481" s="5" t="s">
        <v>29</v>
      </c>
      <c r="P481" s="7" t="s">
        <v>14</v>
      </c>
      <c r="S481" s="13">
        <f>financials[[#This Row],[CUSTO UNITARIO]]*financials[[#This Row],[Units Sold]]</f>
        <v>241080</v>
      </c>
    </row>
    <row r="482" spans="1:19" x14ac:dyDescent="0.25">
      <c r="A482" t="s">
        <v>9</v>
      </c>
      <c r="B482" t="s">
        <v>17</v>
      </c>
      <c r="C482" s="5" t="s">
        <v>34</v>
      </c>
      <c r="D482" s="5" t="s">
        <v>41</v>
      </c>
      <c r="E482">
        <v>2155</v>
      </c>
      <c r="F482" s="1">
        <v>3</v>
      </c>
      <c r="G482" s="1">
        <v>350</v>
      </c>
      <c r="H482" s="1">
        <v>754250</v>
      </c>
      <c r="I482" s="1">
        <v>7542.5</v>
      </c>
      <c r="J482" s="1">
        <v>746707.5</v>
      </c>
      <c r="K482" s="1">
        <v>560300</v>
      </c>
      <c r="L482" s="1">
        <v>186407.5</v>
      </c>
      <c r="M482" s="6">
        <v>41974</v>
      </c>
      <c r="N482" s="8">
        <v>12</v>
      </c>
      <c r="O482" s="5" t="s">
        <v>31</v>
      </c>
      <c r="P482" s="7" t="s">
        <v>14</v>
      </c>
      <c r="S482" s="13">
        <f>financials[[#This Row],[CUSTO UNITARIO]]*financials[[#This Row],[Units Sold]]</f>
        <v>6465</v>
      </c>
    </row>
    <row r="483" spans="1:19" x14ac:dyDescent="0.25">
      <c r="A483" t="s">
        <v>9</v>
      </c>
      <c r="B483" t="s">
        <v>17</v>
      </c>
      <c r="C483" s="5" t="s">
        <v>36</v>
      </c>
      <c r="D483" s="5" t="s">
        <v>41</v>
      </c>
      <c r="E483">
        <v>2155</v>
      </c>
      <c r="F483" s="1">
        <v>10</v>
      </c>
      <c r="G483" s="1">
        <v>350</v>
      </c>
      <c r="H483" s="1">
        <v>754250</v>
      </c>
      <c r="I483" s="1">
        <v>7542.5</v>
      </c>
      <c r="J483" s="1">
        <v>746707.5</v>
      </c>
      <c r="K483" s="1">
        <v>560300</v>
      </c>
      <c r="L483" s="1">
        <v>186407.5</v>
      </c>
      <c r="M483" s="6">
        <v>41974</v>
      </c>
      <c r="N483" s="8">
        <v>12</v>
      </c>
      <c r="O483" s="5" t="s">
        <v>31</v>
      </c>
      <c r="P483" s="7" t="s">
        <v>14</v>
      </c>
      <c r="S483" s="13">
        <f>financials[[#This Row],[CUSTO UNITARIO]]*financials[[#This Row],[Units Sold]]</f>
        <v>21550</v>
      </c>
    </row>
    <row r="484" spans="1:19" x14ac:dyDescent="0.25">
      <c r="A484" t="s">
        <v>8</v>
      </c>
      <c r="B484" t="s">
        <v>19</v>
      </c>
      <c r="C484" s="5" t="s">
        <v>38</v>
      </c>
      <c r="D484" s="5" t="s">
        <v>43</v>
      </c>
      <c r="E484">
        <v>554</v>
      </c>
      <c r="F484" s="1">
        <v>250</v>
      </c>
      <c r="G484" s="1">
        <v>125</v>
      </c>
      <c r="H484" s="1">
        <v>69250</v>
      </c>
      <c r="I484" s="1">
        <v>7617.5</v>
      </c>
      <c r="J484" s="1">
        <v>61632.5</v>
      </c>
      <c r="K484" s="1">
        <v>66480</v>
      </c>
      <c r="L484" s="1">
        <v>-4847.5</v>
      </c>
      <c r="M484" s="6">
        <v>41640</v>
      </c>
      <c r="N484" s="8">
        <v>1</v>
      </c>
      <c r="O484" s="5" t="s">
        <v>20</v>
      </c>
      <c r="P484" s="7" t="s">
        <v>14</v>
      </c>
      <c r="S484" s="13">
        <f>financials[[#This Row],[CUSTO UNITARIO]]*financials[[#This Row],[Units Sold]]</f>
        <v>138500</v>
      </c>
    </row>
    <row r="485" spans="1:19" x14ac:dyDescent="0.25">
      <c r="A485" t="s">
        <v>7</v>
      </c>
      <c r="B485" t="s">
        <v>17</v>
      </c>
      <c r="C485" s="5" t="s">
        <v>37</v>
      </c>
      <c r="D485" s="5" t="s">
        <v>43</v>
      </c>
      <c r="E485">
        <v>3997.5</v>
      </c>
      <c r="F485" s="1">
        <v>120</v>
      </c>
      <c r="G485" s="1">
        <v>15</v>
      </c>
      <c r="H485" s="1">
        <v>59962.5</v>
      </c>
      <c r="I485" s="1">
        <v>7795.125</v>
      </c>
      <c r="J485" s="1">
        <v>52167.375</v>
      </c>
      <c r="K485" s="1">
        <v>39975</v>
      </c>
      <c r="L485" s="1">
        <v>12192.375</v>
      </c>
      <c r="M485" s="6">
        <v>41640</v>
      </c>
      <c r="N485" s="8">
        <v>1</v>
      </c>
      <c r="O485" s="5" t="s">
        <v>20</v>
      </c>
      <c r="P485" s="7" t="s">
        <v>14</v>
      </c>
      <c r="S485" s="13">
        <f>financials[[#This Row],[CUSTO UNITARIO]]*financials[[#This Row],[Units Sold]]</f>
        <v>479700</v>
      </c>
    </row>
    <row r="486" spans="1:19" x14ac:dyDescent="0.25">
      <c r="A486" t="s">
        <v>6</v>
      </c>
      <c r="B486" t="s">
        <v>17</v>
      </c>
      <c r="C486" s="5" t="s">
        <v>35</v>
      </c>
      <c r="D486" s="5" t="s">
        <v>42</v>
      </c>
      <c r="E486">
        <v>322</v>
      </c>
      <c r="F486" s="1">
        <v>5</v>
      </c>
      <c r="G486" s="1">
        <v>300</v>
      </c>
      <c r="H486" s="1">
        <v>96600</v>
      </c>
      <c r="I486" s="1">
        <v>8694</v>
      </c>
      <c r="J486" s="1">
        <v>87906</v>
      </c>
      <c r="K486" s="1">
        <v>80500</v>
      </c>
      <c r="L486" s="1">
        <v>7406</v>
      </c>
      <c r="M486" s="6">
        <v>41518</v>
      </c>
      <c r="N486" s="8">
        <v>9</v>
      </c>
      <c r="O486" s="5" t="s">
        <v>28</v>
      </c>
      <c r="P486" s="7" t="s">
        <v>13</v>
      </c>
      <c r="S486" s="13">
        <f>financials[[#This Row],[CUSTO UNITARIO]]*financials[[#This Row],[Units Sold]]</f>
        <v>1610</v>
      </c>
    </row>
    <row r="487" spans="1:19" x14ac:dyDescent="0.25">
      <c r="A487" t="s">
        <v>8</v>
      </c>
      <c r="B487" t="s">
        <v>18</v>
      </c>
      <c r="C487" s="5" t="s">
        <v>39</v>
      </c>
      <c r="D487" s="5" t="s">
        <v>42</v>
      </c>
      <c r="E487">
        <v>994</v>
      </c>
      <c r="F487" s="1">
        <v>260</v>
      </c>
      <c r="G487" s="1">
        <v>125</v>
      </c>
      <c r="H487" s="1">
        <v>124250</v>
      </c>
      <c r="I487" s="1">
        <v>8697.5</v>
      </c>
      <c r="J487" s="1">
        <v>115552.5</v>
      </c>
      <c r="K487" s="1">
        <v>119280</v>
      </c>
      <c r="L487" s="1">
        <v>-3727.5</v>
      </c>
      <c r="M487" s="6">
        <v>41518</v>
      </c>
      <c r="N487" s="8">
        <v>9</v>
      </c>
      <c r="O487" s="5" t="s">
        <v>28</v>
      </c>
      <c r="P487" s="7" t="s">
        <v>13</v>
      </c>
      <c r="S487" s="13">
        <f>financials[[#This Row],[CUSTO UNITARIO]]*financials[[#This Row],[Units Sold]]</f>
        <v>258440</v>
      </c>
    </row>
    <row r="488" spans="1:19" x14ac:dyDescent="0.25">
      <c r="A488" t="s">
        <v>6</v>
      </c>
      <c r="B488" t="s">
        <v>16</v>
      </c>
      <c r="C488" s="5" t="s">
        <v>36</v>
      </c>
      <c r="D488" s="5" t="s">
        <v>41</v>
      </c>
      <c r="E488">
        <v>2905</v>
      </c>
      <c r="F488" s="1">
        <v>10</v>
      </c>
      <c r="G488" s="1">
        <v>300</v>
      </c>
      <c r="H488" s="1">
        <v>871500</v>
      </c>
      <c r="I488" s="1">
        <v>8715</v>
      </c>
      <c r="J488" s="1">
        <v>862785</v>
      </c>
      <c r="K488" s="1">
        <v>726250</v>
      </c>
      <c r="L488" s="1">
        <v>136535</v>
      </c>
      <c r="M488" s="6">
        <v>41944</v>
      </c>
      <c r="N488" s="8">
        <v>11</v>
      </c>
      <c r="O488" s="5" t="s">
        <v>30</v>
      </c>
      <c r="P488" s="7" t="s">
        <v>14</v>
      </c>
      <c r="S488" s="13">
        <f>financials[[#This Row],[CUSTO UNITARIO]]*financials[[#This Row],[Units Sold]]</f>
        <v>29050</v>
      </c>
    </row>
    <row r="489" spans="1:19" x14ac:dyDescent="0.25">
      <c r="A489" t="s">
        <v>6</v>
      </c>
      <c r="B489" t="s">
        <v>18</v>
      </c>
      <c r="C489" s="5" t="s">
        <v>35</v>
      </c>
      <c r="D489" s="5" t="s">
        <v>42</v>
      </c>
      <c r="E489">
        <v>334</v>
      </c>
      <c r="F489" s="1">
        <v>5</v>
      </c>
      <c r="G489" s="1">
        <v>300</v>
      </c>
      <c r="H489" s="1">
        <v>100200</v>
      </c>
      <c r="I489" s="1">
        <v>9018</v>
      </c>
      <c r="J489" s="1">
        <v>91182</v>
      </c>
      <c r="K489" s="1">
        <v>83500</v>
      </c>
      <c r="L489" s="1">
        <v>7682</v>
      </c>
      <c r="M489" s="6">
        <v>41609</v>
      </c>
      <c r="N489" s="8">
        <v>12</v>
      </c>
      <c r="O489" s="5" t="s">
        <v>31</v>
      </c>
      <c r="P489" s="7" t="s">
        <v>13</v>
      </c>
      <c r="S489" s="13">
        <f>financials[[#This Row],[CUSTO UNITARIO]]*financials[[#This Row],[Units Sold]]</f>
        <v>1670</v>
      </c>
    </row>
    <row r="490" spans="1:19" x14ac:dyDescent="0.25">
      <c r="A490" t="s">
        <v>6</v>
      </c>
      <c r="B490" t="s">
        <v>17</v>
      </c>
      <c r="C490" s="5" t="s">
        <v>37</v>
      </c>
      <c r="D490" s="5" t="s">
        <v>42</v>
      </c>
      <c r="E490">
        <v>386</v>
      </c>
      <c r="F490" s="1">
        <v>120</v>
      </c>
      <c r="G490" s="1">
        <v>300</v>
      </c>
      <c r="H490" s="1">
        <v>115800</v>
      </c>
      <c r="I490" s="1">
        <v>9264</v>
      </c>
      <c r="J490" s="1">
        <v>106536</v>
      </c>
      <c r="K490" s="1">
        <v>96500</v>
      </c>
      <c r="L490" s="1">
        <v>10036</v>
      </c>
      <c r="M490" s="6">
        <v>41579</v>
      </c>
      <c r="N490" s="8">
        <v>11</v>
      </c>
      <c r="O490" s="5" t="s">
        <v>30</v>
      </c>
      <c r="P490" s="7" t="s">
        <v>13</v>
      </c>
      <c r="S490" s="13">
        <f>financials[[#This Row],[CUSTO UNITARIO]]*financials[[#This Row],[Units Sold]]</f>
        <v>46320</v>
      </c>
    </row>
    <row r="491" spans="1:19" x14ac:dyDescent="0.25">
      <c r="A491" t="s">
        <v>6</v>
      </c>
      <c r="B491" t="s">
        <v>17</v>
      </c>
      <c r="C491" s="5" t="s">
        <v>34</v>
      </c>
      <c r="D491" s="5" t="s">
        <v>42</v>
      </c>
      <c r="E491">
        <v>448</v>
      </c>
      <c r="F491" s="1">
        <v>3</v>
      </c>
      <c r="G491" s="1">
        <v>300</v>
      </c>
      <c r="H491" s="1">
        <v>134400</v>
      </c>
      <c r="I491" s="1">
        <v>9408</v>
      </c>
      <c r="J491" s="1">
        <v>124992</v>
      </c>
      <c r="K491" s="1">
        <v>112000</v>
      </c>
      <c r="L491" s="1">
        <v>12992</v>
      </c>
      <c r="M491" s="6">
        <v>41791</v>
      </c>
      <c r="N491" s="8">
        <v>6</v>
      </c>
      <c r="O491" s="5" t="s">
        <v>25</v>
      </c>
      <c r="P491" s="7" t="s">
        <v>14</v>
      </c>
      <c r="S491" s="13">
        <f>financials[[#This Row],[CUSTO UNITARIO]]*financials[[#This Row],[Units Sold]]</f>
        <v>1344</v>
      </c>
    </row>
    <row r="492" spans="1:19" x14ac:dyDescent="0.25">
      <c r="A492" t="s">
        <v>6</v>
      </c>
      <c r="B492" t="s">
        <v>17</v>
      </c>
      <c r="C492" s="5" t="s">
        <v>36</v>
      </c>
      <c r="D492" s="5" t="s">
        <v>42</v>
      </c>
      <c r="E492">
        <v>448</v>
      </c>
      <c r="F492" s="1">
        <v>10</v>
      </c>
      <c r="G492" s="1">
        <v>300</v>
      </c>
      <c r="H492" s="1">
        <v>134400</v>
      </c>
      <c r="I492" s="1">
        <v>9408</v>
      </c>
      <c r="J492" s="1">
        <v>124992</v>
      </c>
      <c r="K492" s="1">
        <v>112000</v>
      </c>
      <c r="L492" s="1">
        <v>12992</v>
      </c>
      <c r="M492" s="6">
        <v>41791</v>
      </c>
      <c r="N492" s="8">
        <v>6</v>
      </c>
      <c r="O492" s="5" t="s">
        <v>25</v>
      </c>
      <c r="P492" s="7" t="s">
        <v>14</v>
      </c>
      <c r="S492" s="13">
        <f>financials[[#This Row],[CUSTO UNITARIO]]*financials[[#This Row],[Units Sold]]</f>
        <v>4480</v>
      </c>
    </row>
    <row r="493" spans="1:19" x14ac:dyDescent="0.25">
      <c r="A493" t="s">
        <v>9</v>
      </c>
      <c r="B493" t="s">
        <v>15</v>
      </c>
      <c r="C493" s="5" t="s">
        <v>39</v>
      </c>
      <c r="D493" s="5" t="s">
        <v>42</v>
      </c>
      <c r="E493">
        <v>552</v>
      </c>
      <c r="F493" s="1">
        <v>260</v>
      </c>
      <c r="G493" s="1">
        <v>350</v>
      </c>
      <c r="H493" s="1">
        <v>193200</v>
      </c>
      <c r="I493" s="1">
        <v>9660</v>
      </c>
      <c r="J493" s="1">
        <v>183540</v>
      </c>
      <c r="K493" s="1">
        <v>143520</v>
      </c>
      <c r="L493" s="1">
        <v>40020</v>
      </c>
      <c r="M493" s="6">
        <v>41852</v>
      </c>
      <c r="N493" s="8">
        <v>8</v>
      </c>
      <c r="O493" s="5" t="s">
        <v>27</v>
      </c>
      <c r="P493" s="7" t="s">
        <v>14</v>
      </c>
      <c r="S493" s="13">
        <f>financials[[#This Row],[CUSTO UNITARIO]]*financials[[#This Row],[Units Sold]]</f>
        <v>143520</v>
      </c>
    </row>
    <row r="494" spans="1:19" x14ac:dyDescent="0.25">
      <c r="A494" t="s">
        <v>9</v>
      </c>
      <c r="B494" t="s">
        <v>15</v>
      </c>
      <c r="C494" s="5" t="s">
        <v>35</v>
      </c>
      <c r="D494" s="5" t="s">
        <v>43</v>
      </c>
      <c r="E494">
        <v>200</v>
      </c>
      <c r="F494" s="1">
        <v>5</v>
      </c>
      <c r="G494" s="1">
        <v>350</v>
      </c>
      <c r="H494" s="1">
        <v>70000</v>
      </c>
      <c r="I494" s="1">
        <v>9800</v>
      </c>
      <c r="J494" s="1">
        <v>60200</v>
      </c>
      <c r="K494" s="1">
        <v>52000</v>
      </c>
      <c r="L494" s="1">
        <v>8200</v>
      </c>
      <c r="M494" s="6">
        <v>41760</v>
      </c>
      <c r="N494" s="8">
        <v>5</v>
      </c>
      <c r="O494" s="5" t="s">
        <v>24</v>
      </c>
      <c r="P494" s="7" t="s">
        <v>14</v>
      </c>
      <c r="S494" s="13">
        <f>financials[[#This Row],[CUSTO UNITARIO]]*financials[[#This Row],[Units Sold]]</f>
        <v>1000</v>
      </c>
    </row>
    <row r="495" spans="1:19" x14ac:dyDescent="0.25">
      <c r="A495" t="s">
        <v>8</v>
      </c>
      <c r="B495" t="s">
        <v>19</v>
      </c>
      <c r="C495" s="5" t="s">
        <v>38</v>
      </c>
      <c r="D495" s="5" t="s">
        <v>42</v>
      </c>
      <c r="E495">
        <v>877</v>
      </c>
      <c r="F495" s="1">
        <v>250</v>
      </c>
      <c r="G495" s="1">
        <v>125</v>
      </c>
      <c r="H495" s="1">
        <v>109625</v>
      </c>
      <c r="I495" s="1">
        <v>9866.25</v>
      </c>
      <c r="J495" s="1">
        <v>99758.75</v>
      </c>
      <c r="K495" s="1">
        <v>105240</v>
      </c>
      <c r="L495" s="1">
        <v>-5481.25</v>
      </c>
      <c r="M495" s="6">
        <v>41944</v>
      </c>
      <c r="N495" s="8">
        <v>11</v>
      </c>
      <c r="O495" s="5" t="s">
        <v>30</v>
      </c>
      <c r="P495" s="7" t="s">
        <v>14</v>
      </c>
      <c r="S495" s="13">
        <f>financials[[#This Row],[CUSTO UNITARIO]]*financials[[#This Row],[Units Sold]]</f>
        <v>219250</v>
      </c>
    </row>
    <row r="496" spans="1:19" x14ac:dyDescent="0.25">
      <c r="A496" t="s">
        <v>8</v>
      </c>
      <c r="B496" t="s">
        <v>18</v>
      </c>
      <c r="C496" s="5" t="s">
        <v>38</v>
      </c>
      <c r="D496" s="5" t="s">
        <v>43</v>
      </c>
      <c r="E496">
        <v>552</v>
      </c>
      <c r="F496" s="1">
        <v>250</v>
      </c>
      <c r="G496" s="1">
        <v>125</v>
      </c>
      <c r="H496" s="1">
        <v>69000</v>
      </c>
      <c r="I496" s="1">
        <v>10350</v>
      </c>
      <c r="J496" s="1">
        <v>58650</v>
      </c>
      <c r="K496" s="1">
        <v>66240</v>
      </c>
      <c r="L496" s="1">
        <v>-7590</v>
      </c>
      <c r="M496" s="6">
        <v>41944</v>
      </c>
      <c r="N496" s="8">
        <v>11</v>
      </c>
      <c r="O496" s="5" t="s">
        <v>30</v>
      </c>
      <c r="P496" s="7" t="s">
        <v>14</v>
      </c>
      <c r="S496" s="13">
        <f>financials[[#This Row],[CUSTO UNITARIO]]*financials[[#This Row],[Units Sold]]</f>
        <v>138000</v>
      </c>
    </row>
    <row r="497" spans="1:19" x14ac:dyDescent="0.25">
      <c r="A497" t="s">
        <v>6</v>
      </c>
      <c r="B497" t="s">
        <v>18</v>
      </c>
      <c r="C497" s="5" t="s">
        <v>36</v>
      </c>
      <c r="D497" s="5" t="s">
        <v>41</v>
      </c>
      <c r="E497">
        <v>1728</v>
      </c>
      <c r="F497" s="1">
        <v>10</v>
      </c>
      <c r="G497" s="1">
        <v>300</v>
      </c>
      <c r="H497" s="1">
        <v>518400</v>
      </c>
      <c r="I497" s="1">
        <v>10368</v>
      </c>
      <c r="J497" s="1">
        <v>508032</v>
      </c>
      <c r="K497" s="1">
        <v>432000</v>
      </c>
      <c r="L497" s="1">
        <v>76032</v>
      </c>
      <c r="M497" s="6">
        <v>41760</v>
      </c>
      <c r="N497" s="8">
        <v>5</v>
      </c>
      <c r="O497" s="5" t="s">
        <v>24</v>
      </c>
      <c r="P497" s="7" t="s">
        <v>14</v>
      </c>
      <c r="S497" s="13">
        <f>financials[[#This Row],[CUSTO UNITARIO]]*financials[[#This Row],[Units Sold]]</f>
        <v>17280</v>
      </c>
    </row>
    <row r="498" spans="1:19" x14ac:dyDescent="0.25">
      <c r="A498" t="s">
        <v>9</v>
      </c>
      <c r="B498" t="s">
        <v>16</v>
      </c>
      <c r="C498" s="5" t="s">
        <v>36</v>
      </c>
      <c r="D498" s="5" t="s">
        <v>42</v>
      </c>
      <c r="E498">
        <v>602</v>
      </c>
      <c r="F498" s="1">
        <v>10</v>
      </c>
      <c r="G498" s="1">
        <v>350</v>
      </c>
      <c r="H498" s="1">
        <v>210700</v>
      </c>
      <c r="I498" s="1">
        <v>10535</v>
      </c>
      <c r="J498" s="1">
        <v>200165</v>
      </c>
      <c r="K498" s="1">
        <v>156520</v>
      </c>
      <c r="L498" s="1">
        <v>43645</v>
      </c>
      <c r="M498" s="6">
        <v>41791</v>
      </c>
      <c r="N498" s="8">
        <v>6</v>
      </c>
      <c r="O498" s="5" t="s">
        <v>25</v>
      </c>
      <c r="P498" s="7" t="s">
        <v>14</v>
      </c>
      <c r="S498" s="13">
        <f>financials[[#This Row],[CUSTO UNITARIO]]*financials[[#This Row],[Units Sold]]</f>
        <v>6020</v>
      </c>
    </row>
    <row r="499" spans="1:19" x14ac:dyDescent="0.25">
      <c r="A499" t="s">
        <v>9</v>
      </c>
      <c r="B499" t="s">
        <v>16</v>
      </c>
      <c r="C499" s="5" t="s">
        <v>37</v>
      </c>
      <c r="D499" s="5" t="s">
        <v>42</v>
      </c>
      <c r="E499">
        <v>602</v>
      </c>
      <c r="F499" s="1">
        <v>120</v>
      </c>
      <c r="G499" s="1">
        <v>350</v>
      </c>
      <c r="H499" s="1">
        <v>210700</v>
      </c>
      <c r="I499" s="1">
        <v>10535</v>
      </c>
      <c r="J499" s="1">
        <v>200165</v>
      </c>
      <c r="K499" s="1">
        <v>156520</v>
      </c>
      <c r="L499" s="1">
        <v>43645</v>
      </c>
      <c r="M499" s="6">
        <v>41791</v>
      </c>
      <c r="N499" s="8">
        <v>6</v>
      </c>
      <c r="O499" s="5" t="s">
        <v>25</v>
      </c>
      <c r="P499" s="7" t="s">
        <v>14</v>
      </c>
      <c r="S499" s="13">
        <f>financials[[#This Row],[CUSTO UNITARIO]]*financials[[#This Row],[Units Sold]]</f>
        <v>72240</v>
      </c>
    </row>
    <row r="500" spans="1:19" x14ac:dyDescent="0.25">
      <c r="A500" t="s">
        <v>9</v>
      </c>
      <c r="B500" t="s">
        <v>17</v>
      </c>
      <c r="C500" s="5" t="s">
        <v>38</v>
      </c>
      <c r="D500" s="5" t="s">
        <v>42</v>
      </c>
      <c r="E500">
        <v>381</v>
      </c>
      <c r="F500" s="1">
        <v>250</v>
      </c>
      <c r="G500" s="1">
        <v>350</v>
      </c>
      <c r="H500" s="1">
        <v>133350</v>
      </c>
      <c r="I500" s="1">
        <v>10668</v>
      </c>
      <c r="J500" s="1">
        <v>122682</v>
      </c>
      <c r="K500" s="1">
        <v>99060</v>
      </c>
      <c r="L500" s="1">
        <v>23622</v>
      </c>
      <c r="M500" s="6">
        <v>41852</v>
      </c>
      <c r="N500" s="8">
        <v>8</v>
      </c>
      <c r="O500" s="5" t="s">
        <v>27</v>
      </c>
      <c r="P500" s="7" t="s">
        <v>14</v>
      </c>
      <c r="S500" s="13">
        <f>financials[[#This Row],[CUSTO UNITARIO]]*financials[[#This Row],[Units Sold]]</f>
        <v>95250</v>
      </c>
    </row>
    <row r="501" spans="1:19" x14ac:dyDescent="0.25">
      <c r="A501" t="s">
        <v>8</v>
      </c>
      <c r="B501" t="s">
        <v>19</v>
      </c>
      <c r="C501" s="5" t="s">
        <v>36</v>
      </c>
      <c r="D501" s="5" t="s">
        <v>42</v>
      </c>
      <c r="E501">
        <v>1114</v>
      </c>
      <c r="F501" s="1">
        <v>10</v>
      </c>
      <c r="G501" s="1">
        <v>125</v>
      </c>
      <c r="H501" s="1">
        <v>139250</v>
      </c>
      <c r="I501" s="1">
        <v>11140</v>
      </c>
      <c r="J501" s="1">
        <v>128110</v>
      </c>
      <c r="K501" s="1">
        <v>133680</v>
      </c>
      <c r="L501" s="1">
        <v>-5570</v>
      </c>
      <c r="M501" s="6">
        <v>41699</v>
      </c>
      <c r="N501" s="8">
        <v>3</v>
      </c>
      <c r="O501" s="5" t="s">
        <v>22</v>
      </c>
      <c r="P501" s="7" t="s">
        <v>14</v>
      </c>
      <c r="S501" s="13">
        <f>financials[[#This Row],[CUSTO UNITARIO]]*financials[[#This Row],[Units Sold]]</f>
        <v>11140</v>
      </c>
    </row>
    <row r="502" spans="1:19" x14ac:dyDescent="0.25">
      <c r="A502" t="s">
        <v>6</v>
      </c>
      <c r="B502" t="s">
        <v>15</v>
      </c>
      <c r="C502" s="5" t="s">
        <v>37</v>
      </c>
      <c r="D502" s="5" t="s">
        <v>43</v>
      </c>
      <c r="E502">
        <v>269</v>
      </c>
      <c r="F502" s="1">
        <v>120</v>
      </c>
      <c r="G502" s="1">
        <v>300</v>
      </c>
      <c r="H502" s="1">
        <v>80700</v>
      </c>
      <c r="I502" s="1">
        <v>11298</v>
      </c>
      <c r="J502" s="1">
        <v>69402</v>
      </c>
      <c r="K502" s="1">
        <v>67250</v>
      </c>
      <c r="L502" s="1">
        <v>2152</v>
      </c>
      <c r="M502" s="6">
        <v>41548</v>
      </c>
      <c r="N502" s="8">
        <v>10</v>
      </c>
      <c r="O502" s="5" t="s">
        <v>29</v>
      </c>
      <c r="P502" s="7" t="s">
        <v>13</v>
      </c>
      <c r="S502" s="13">
        <f>financials[[#This Row],[CUSTO UNITARIO]]*financials[[#This Row],[Units Sold]]</f>
        <v>32280</v>
      </c>
    </row>
    <row r="503" spans="1:19" x14ac:dyDescent="0.25">
      <c r="A503" t="s">
        <v>6</v>
      </c>
      <c r="B503" t="s">
        <v>15</v>
      </c>
      <c r="C503" s="5" t="s">
        <v>38</v>
      </c>
      <c r="D503" s="5" t="s">
        <v>43</v>
      </c>
      <c r="E503">
        <v>269</v>
      </c>
      <c r="F503" s="1">
        <v>250</v>
      </c>
      <c r="G503" s="1">
        <v>300</v>
      </c>
      <c r="H503" s="1">
        <v>80700</v>
      </c>
      <c r="I503" s="1">
        <v>11298</v>
      </c>
      <c r="J503" s="1">
        <v>69402</v>
      </c>
      <c r="K503" s="1">
        <v>67250</v>
      </c>
      <c r="L503" s="1">
        <v>2152</v>
      </c>
      <c r="M503" s="6">
        <v>41548</v>
      </c>
      <c r="N503" s="8">
        <v>10</v>
      </c>
      <c r="O503" s="5" t="s">
        <v>29</v>
      </c>
      <c r="P503" s="7" t="s">
        <v>13</v>
      </c>
      <c r="S503" s="13">
        <f>financials[[#This Row],[CUSTO UNITARIO]]*financials[[#This Row],[Units Sold]]</f>
        <v>67250</v>
      </c>
    </row>
    <row r="504" spans="1:19" x14ac:dyDescent="0.25">
      <c r="A504" t="s">
        <v>9</v>
      </c>
      <c r="B504" t="s">
        <v>16</v>
      </c>
      <c r="C504" s="5" t="s">
        <v>39</v>
      </c>
      <c r="D504" s="5" t="s">
        <v>43</v>
      </c>
      <c r="E504">
        <v>270</v>
      </c>
      <c r="F504" s="1">
        <v>260</v>
      </c>
      <c r="G504" s="1">
        <v>350</v>
      </c>
      <c r="H504" s="1">
        <v>94500</v>
      </c>
      <c r="I504" s="1">
        <v>11340</v>
      </c>
      <c r="J504" s="1">
        <v>83160</v>
      </c>
      <c r="K504" s="1">
        <v>70200</v>
      </c>
      <c r="L504" s="1">
        <v>12960</v>
      </c>
      <c r="M504" s="6">
        <v>41671</v>
      </c>
      <c r="N504" s="8">
        <v>2</v>
      </c>
      <c r="O504" s="5" t="s">
        <v>21</v>
      </c>
      <c r="P504" s="7" t="s">
        <v>14</v>
      </c>
      <c r="S504" s="13">
        <f>financials[[#This Row],[CUSTO UNITARIO]]*financials[[#This Row],[Units Sold]]</f>
        <v>70200</v>
      </c>
    </row>
    <row r="505" spans="1:19" x14ac:dyDescent="0.25">
      <c r="A505" t="s">
        <v>6</v>
      </c>
      <c r="B505" t="s">
        <v>15</v>
      </c>
      <c r="C505" s="5" t="s">
        <v>36</v>
      </c>
      <c r="D505" s="5" t="s">
        <v>41</v>
      </c>
      <c r="E505">
        <v>1916</v>
      </c>
      <c r="F505" s="1">
        <v>10</v>
      </c>
      <c r="G505" s="1">
        <v>300</v>
      </c>
      <c r="H505" s="1">
        <v>574800</v>
      </c>
      <c r="I505" s="1">
        <v>11496</v>
      </c>
      <c r="J505" s="1">
        <v>563304</v>
      </c>
      <c r="K505" s="1">
        <v>479000</v>
      </c>
      <c r="L505" s="1">
        <v>84304</v>
      </c>
      <c r="M505" s="6">
        <v>41974</v>
      </c>
      <c r="N505" s="8">
        <v>12</v>
      </c>
      <c r="O505" s="5" t="s">
        <v>31</v>
      </c>
      <c r="P505" s="7" t="s">
        <v>14</v>
      </c>
      <c r="S505" s="13">
        <f>financials[[#This Row],[CUSTO UNITARIO]]*financials[[#This Row],[Units Sold]]</f>
        <v>19160</v>
      </c>
    </row>
    <row r="506" spans="1:19" x14ac:dyDescent="0.25">
      <c r="A506" t="s">
        <v>6</v>
      </c>
      <c r="B506" t="s">
        <v>15</v>
      </c>
      <c r="C506" s="5" t="s">
        <v>39</v>
      </c>
      <c r="D506" s="5" t="s">
        <v>41</v>
      </c>
      <c r="E506">
        <v>1916</v>
      </c>
      <c r="F506" s="1">
        <v>260</v>
      </c>
      <c r="G506" s="1">
        <v>300</v>
      </c>
      <c r="H506" s="1">
        <v>574800</v>
      </c>
      <c r="I506" s="1">
        <v>11496</v>
      </c>
      <c r="J506" s="1">
        <v>563304</v>
      </c>
      <c r="K506" s="1">
        <v>479000</v>
      </c>
      <c r="L506" s="1">
        <v>84304</v>
      </c>
      <c r="M506" s="6">
        <v>41974</v>
      </c>
      <c r="N506" s="8">
        <v>12</v>
      </c>
      <c r="O506" s="5" t="s">
        <v>31</v>
      </c>
      <c r="P506" s="7" t="s">
        <v>14</v>
      </c>
      <c r="S506" s="13">
        <f>financials[[#This Row],[CUSTO UNITARIO]]*financials[[#This Row],[Units Sold]]</f>
        <v>498160</v>
      </c>
    </row>
    <row r="507" spans="1:19" x14ac:dyDescent="0.25">
      <c r="A507" t="s">
        <v>9</v>
      </c>
      <c r="B507" t="s">
        <v>18</v>
      </c>
      <c r="C507" s="5" t="s">
        <v>38</v>
      </c>
      <c r="D507" s="5" t="s">
        <v>42</v>
      </c>
      <c r="E507">
        <v>422</v>
      </c>
      <c r="F507" s="1">
        <v>250</v>
      </c>
      <c r="G507" s="1">
        <v>350</v>
      </c>
      <c r="H507" s="1">
        <v>147700</v>
      </c>
      <c r="I507" s="1">
        <v>11816</v>
      </c>
      <c r="J507" s="1">
        <v>135884</v>
      </c>
      <c r="K507" s="1">
        <v>109720</v>
      </c>
      <c r="L507" s="1">
        <v>26164</v>
      </c>
      <c r="M507" s="6">
        <v>41852</v>
      </c>
      <c r="N507" s="8">
        <v>8</v>
      </c>
      <c r="O507" s="5" t="s">
        <v>27</v>
      </c>
      <c r="P507" s="7" t="s">
        <v>14</v>
      </c>
      <c r="S507" s="13">
        <f>financials[[#This Row],[CUSTO UNITARIO]]*financials[[#This Row],[Units Sold]]</f>
        <v>105500</v>
      </c>
    </row>
    <row r="508" spans="1:19" x14ac:dyDescent="0.25">
      <c r="A508" t="s">
        <v>8</v>
      </c>
      <c r="B508" t="s">
        <v>17</v>
      </c>
      <c r="C508" s="5" t="s">
        <v>37</v>
      </c>
      <c r="D508" s="5" t="s">
        <v>43</v>
      </c>
      <c r="E508">
        <v>663</v>
      </c>
      <c r="F508" s="1">
        <v>120</v>
      </c>
      <c r="G508" s="1">
        <v>125</v>
      </c>
      <c r="H508" s="1">
        <v>82875</v>
      </c>
      <c r="I508" s="1">
        <v>12431.25</v>
      </c>
      <c r="J508" s="1">
        <v>70443.75</v>
      </c>
      <c r="K508" s="1">
        <v>79560</v>
      </c>
      <c r="L508" s="1">
        <v>-9116.25</v>
      </c>
      <c r="M508" s="6">
        <v>41883</v>
      </c>
      <c r="N508" s="8">
        <v>9</v>
      </c>
      <c r="O508" s="5" t="s">
        <v>28</v>
      </c>
      <c r="P508" s="7" t="s">
        <v>14</v>
      </c>
      <c r="S508" s="13">
        <f>financials[[#This Row],[CUSTO UNITARIO]]*financials[[#This Row],[Units Sold]]</f>
        <v>79560</v>
      </c>
    </row>
    <row r="509" spans="1:19" x14ac:dyDescent="0.25">
      <c r="A509" t="s">
        <v>9</v>
      </c>
      <c r="B509" t="s">
        <v>19</v>
      </c>
      <c r="C509" s="5" t="s">
        <v>35</v>
      </c>
      <c r="D509" s="5" t="s">
        <v>42</v>
      </c>
      <c r="E509">
        <v>720</v>
      </c>
      <c r="F509" s="1">
        <v>5</v>
      </c>
      <c r="G509" s="1">
        <v>350</v>
      </c>
      <c r="H509" s="1">
        <v>252000</v>
      </c>
      <c r="I509" s="1">
        <v>12600</v>
      </c>
      <c r="J509" s="1">
        <v>239400</v>
      </c>
      <c r="K509" s="1">
        <v>187200</v>
      </c>
      <c r="L509" s="1">
        <v>52200</v>
      </c>
      <c r="M509" s="6">
        <v>41518</v>
      </c>
      <c r="N509" s="8">
        <v>9</v>
      </c>
      <c r="O509" s="5" t="s">
        <v>28</v>
      </c>
      <c r="P509" s="7" t="s">
        <v>13</v>
      </c>
      <c r="S509" s="13">
        <f>financials[[#This Row],[CUSTO UNITARIO]]*financials[[#This Row],[Units Sold]]</f>
        <v>3600</v>
      </c>
    </row>
    <row r="510" spans="1:19" x14ac:dyDescent="0.25">
      <c r="A510" t="s">
        <v>6</v>
      </c>
      <c r="B510" t="s">
        <v>19</v>
      </c>
      <c r="C510" s="5" t="s">
        <v>38</v>
      </c>
      <c r="D510" s="5" t="s">
        <v>43</v>
      </c>
      <c r="E510">
        <v>432</v>
      </c>
      <c r="F510" s="1">
        <v>250</v>
      </c>
      <c r="G510" s="1">
        <v>300</v>
      </c>
      <c r="H510" s="1">
        <v>129600</v>
      </c>
      <c r="I510" s="1">
        <v>12960</v>
      </c>
      <c r="J510" s="1">
        <v>116640</v>
      </c>
      <c r="K510" s="1">
        <v>108000</v>
      </c>
      <c r="L510" s="1">
        <v>8640</v>
      </c>
      <c r="M510" s="6">
        <v>41883</v>
      </c>
      <c r="N510" s="8">
        <v>9</v>
      </c>
      <c r="O510" s="5" t="s">
        <v>28</v>
      </c>
      <c r="P510" s="7" t="s">
        <v>14</v>
      </c>
      <c r="S510" s="13">
        <f>financials[[#This Row],[CUSTO UNITARIO]]*financials[[#This Row],[Units Sold]]</f>
        <v>108000</v>
      </c>
    </row>
    <row r="511" spans="1:19" x14ac:dyDescent="0.25">
      <c r="A511" t="s">
        <v>8</v>
      </c>
      <c r="B511" t="s">
        <v>19</v>
      </c>
      <c r="C511" s="5" t="s">
        <v>39</v>
      </c>
      <c r="D511" s="5" t="s">
        <v>43</v>
      </c>
      <c r="E511">
        <v>947</v>
      </c>
      <c r="F511" s="1">
        <v>260</v>
      </c>
      <c r="G511" s="1">
        <v>125</v>
      </c>
      <c r="H511" s="1">
        <v>118375</v>
      </c>
      <c r="I511" s="1">
        <v>13021.25</v>
      </c>
      <c r="J511" s="1">
        <v>105353.75</v>
      </c>
      <c r="K511" s="1">
        <v>113640</v>
      </c>
      <c r="L511" s="1">
        <v>-8286.25</v>
      </c>
      <c r="M511" s="6">
        <v>41518</v>
      </c>
      <c r="N511" s="8">
        <v>9</v>
      </c>
      <c r="O511" s="5" t="s">
        <v>28</v>
      </c>
      <c r="P511" s="7" t="s">
        <v>13</v>
      </c>
      <c r="S511" s="13">
        <f>financials[[#This Row],[CUSTO UNITARIO]]*financials[[#This Row],[Units Sold]]</f>
        <v>246220</v>
      </c>
    </row>
    <row r="512" spans="1:19" x14ac:dyDescent="0.25">
      <c r="A512" t="s">
        <v>9</v>
      </c>
      <c r="B512" t="s">
        <v>19</v>
      </c>
      <c r="C512" s="5" t="s">
        <v>37</v>
      </c>
      <c r="D512" s="5" t="s">
        <v>43</v>
      </c>
      <c r="E512">
        <v>344</v>
      </c>
      <c r="F512" s="1">
        <v>120</v>
      </c>
      <c r="G512" s="1">
        <v>350</v>
      </c>
      <c r="H512" s="1">
        <v>120400</v>
      </c>
      <c r="I512" s="1">
        <v>13244</v>
      </c>
      <c r="J512" s="1">
        <v>107156</v>
      </c>
      <c r="K512" s="1">
        <v>89440</v>
      </c>
      <c r="L512" s="1">
        <v>17716</v>
      </c>
      <c r="M512" s="6">
        <v>41548</v>
      </c>
      <c r="N512" s="8">
        <v>10</v>
      </c>
      <c r="O512" s="5" t="s">
        <v>29</v>
      </c>
      <c r="P512" s="7" t="s">
        <v>13</v>
      </c>
      <c r="S512" s="13">
        <f>financials[[#This Row],[CUSTO UNITARIO]]*financials[[#This Row],[Units Sold]]</f>
        <v>41280</v>
      </c>
    </row>
    <row r="513" spans="1:19" x14ac:dyDescent="0.25">
      <c r="A513" t="s">
        <v>9</v>
      </c>
      <c r="B513" t="s">
        <v>19</v>
      </c>
      <c r="C513" s="5" t="s">
        <v>39</v>
      </c>
      <c r="D513" s="5" t="s">
        <v>43</v>
      </c>
      <c r="E513">
        <v>344</v>
      </c>
      <c r="F513" s="1">
        <v>260</v>
      </c>
      <c r="G513" s="1">
        <v>350</v>
      </c>
      <c r="H513" s="1">
        <v>120400</v>
      </c>
      <c r="I513" s="1">
        <v>13244</v>
      </c>
      <c r="J513" s="1">
        <v>107156</v>
      </c>
      <c r="K513" s="1">
        <v>89440</v>
      </c>
      <c r="L513" s="1">
        <v>17716</v>
      </c>
      <c r="M513" s="6">
        <v>41548</v>
      </c>
      <c r="N513" s="8">
        <v>10</v>
      </c>
      <c r="O513" s="5" t="s">
        <v>29</v>
      </c>
      <c r="P513" s="7" t="s">
        <v>13</v>
      </c>
      <c r="S513" s="13">
        <f>financials[[#This Row],[CUSTO UNITARIO]]*financials[[#This Row],[Units Sold]]</f>
        <v>89440</v>
      </c>
    </row>
    <row r="514" spans="1:19" x14ac:dyDescent="0.25">
      <c r="A514" t="s">
        <v>9</v>
      </c>
      <c r="B514" t="s">
        <v>19</v>
      </c>
      <c r="C514" s="5" t="s">
        <v>38</v>
      </c>
      <c r="D514" s="5" t="s">
        <v>41</v>
      </c>
      <c r="E514">
        <v>1940</v>
      </c>
      <c r="F514" s="1">
        <v>250</v>
      </c>
      <c r="G514" s="1">
        <v>350</v>
      </c>
      <c r="H514" s="1">
        <v>679000</v>
      </c>
      <c r="I514" s="1">
        <v>13580</v>
      </c>
      <c r="J514" s="1">
        <v>665420</v>
      </c>
      <c r="K514" s="1">
        <v>504400</v>
      </c>
      <c r="L514" s="1">
        <v>161020</v>
      </c>
      <c r="M514" s="6">
        <v>41609</v>
      </c>
      <c r="N514" s="8">
        <v>12</v>
      </c>
      <c r="O514" s="5" t="s">
        <v>31</v>
      </c>
      <c r="P514" s="7" t="s">
        <v>13</v>
      </c>
      <c r="S514" s="13">
        <f>financials[[#This Row],[CUSTO UNITARIO]]*financials[[#This Row],[Units Sold]]</f>
        <v>485000</v>
      </c>
    </row>
    <row r="515" spans="1:19" x14ac:dyDescent="0.25">
      <c r="A515" t="s">
        <v>8</v>
      </c>
      <c r="B515" t="s">
        <v>15</v>
      </c>
      <c r="C515" s="5" t="s">
        <v>39</v>
      </c>
      <c r="D515" s="5" t="s">
        <v>42</v>
      </c>
      <c r="E515">
        <v>1645</v>
      </c>
      <c r="F515" s="1">
        <v>260</v>
      </c>
      <c r="G515" s="1">
        <v>125</v>
      </c>
      <c r="H515" s="1">
        <v>205625</v>
      </c>
      <c r="I515" s="1">
        <v>14393.75</v>
      </c>
      <c r="J515" s="1">
        <v>191231.25</v>
      </c>
      <c r="K515" s="1">
        <v>197400</v>
      </c>
      <c r="L515" s="1">
        <v>-6168.75</v>
      </c>
      <c r="M515" s="6">
        <v>41760</v>
      </c>
      <c r="N515" s="8">
        <v>5</v>
      </c>
      <c r="O515" s="5" t="s">
        <v>24</v>
      </c>
      <c r="P515" s="7" t="s">
        <v>14</v>
      </c>
      <c r="S515" s="13">
        <f>financials[[#This Row],[CUSTO UNITARIO]]*financials[[#This Row],[Units Sold]]</f>
        <v>427700</v>
      </c>
    </row>
    <row r="516" spans="1:19" x14ac:dyDescent="0.25">
      <c r="A516" t="s">
        <v>6</v>
      </c>
      <c r="B516" t="s">
        <v>16</v>
      </c>
      <c r="C516" s="5" t="s">
        <v>34</v>
      </c>
      <c r="D516" s="5" t="s">
        <v>42</v>
      </c>
      <c r="E516">
        <v>991</v>
      </c>
      <c r="F516" s="1">
        <v>3</v>
      </c>
      <c r="G516" s="1">
        <v>300</v>
      </c>
      <c r="H516" s="1">
        <v>297300</v>
      </c>
      <c r="I516" s="1">
        <v>14865</v>
      </c>
      <c r="J516" s="1">
        <v>282435</v>
      </c>
      <c r="K516" s="1">
        <v>247750</v>
      </c>
      <c r="L516" s="1">
        <v>34685</v>
      </c>
      <c r="M516" s="6">
        <v>41791</v>
      </c>
      <c r="N516" s="8">
        <v>6</v>
      </c>
      <c r="O516" s="5" t="s">
        <v>25</v>
      </c>
      <c r="P516" s="7" t="s">
        <v>14</v>
      </c>
      <c r="S516" s="13">
        <f>financials[[#This Row],[CUSTO UNITARIO]]*financials[[#This Row],[Units Sold]]</f>
        <v>2973</v>
      </c>
    </row>
    <row r="517" spans="1:19" x14ac:dyDescent="0.25">
      <c r="A517" t="s">
        <v>6</v>
      </c>
      <c r="B517" t="s">
        <v>16</v>
      </c>
      <c r="C517" s="5" t="s">
        <v>36</v>
      </c>
      <c r="D517" s="5" t="s">
        <v>42</v>
      </c>
      <c r="E517">
        <v>991</v>
      </c>
      <c r="F517" s="1">
        <v>10</v>
      </c>
      <c r="G517" s="1">
        <v>300</v>
      </c>
      <c r="H517" s="1">
        <v>297300</v>
      </c>
      <c r="I517" s="1">
        <v>14865</v>
      </c>
      <c r="J517" s="1">
        <v>282435</v>
      </c>
      <c r="K517" s="1">
        <v>247750</v>
      </c>
      <c r="L517" s="1">
        <v>34685</v>
      </c>
      <c r="M517" s="6">
        <v>41791</v>
      </c>
      <c r="N517" s="8">
        <v>6</v>
      </c>
      <c r="O517" s="5" t="s">
        <v>25</v>
      </c>
      <c r="P517" s="7" t="s">
        <v>14</v>
      </c>
      <c r="S517" s="13">
        <f>financials[[#This Row],[CUSTO UNITARIO]]*financials[[#This Row],[Units Sold]]</f>
        <v>9910</v>
      </c>
    </row>
    <row r="518" spans="1:19" x14ac:dyDescent="0.25">
      <c r="A518" t="s">
        <v>8</v>
      </c>
      <c r="B518" t="s">
        <v>17</v>
      </c>
      <c r="C518" s="5" t="s">
        <v>36</v>
      </c>
      <c r="D518" s="5" t="s">
        <v>42</v>
      </c>
      <c r="E518">
        <v>2385</v>
      </c>
      <c r="F518" s="1">
        <v>10</v>
      </c>
      <c r="G518" s="1">
        <v>125</v>
      </c>
      <c r="H518" s="1">
        <v>298125</v>
      </c>
      <c r="I518" s="1">
        <v>14906.25</v>
      </c>
      <c r="J518" s="1">
        <v>283218.75</v>
      </c>
      <c r="K518" s="1">
        <v>286200</v>
      </c>
      <c r="L518" s="1">
        <v>-2981.25</v>
      </c>
      <c r="M518" s="6">
        <v>41699</v>
      </c>
      <c r="N518" s="8">
        <v>3</v>
      </c>
      <c r="O518" s="5" t="s">
        <v>22</v>
      </c>
      <c r="P518" s="7" t="s">
        <v>14</v>
      </c>
      <c r="S518" s="13">
        <f>financials[[#This Row],[CUSTO UNITARIO]]*financials[[#This Row],[Units Sold]]</f>
        <v>23850</v>
      </c>
    </row>
    <row r="519" spans="1:19" x14ac:dyDescent="0.25">
      <c r="A519" t="s">
        <v>8</v>
      </c>
      <c r="B519" t="s">
        <v>17</v>
      </c>
      <c r="C519" s="5" t="s">
        <v>39</v>
      </c>
      <c r="D519" s="5" t="s">
        <v>42</v>
      </c>
      <c r="E519">
        <v>1987.5</v>
      </c>
      <c r="F519" s="1">
        <v>260</v>
      </c>
      <c r="G519" s="1">
        <v>125</v>
      </c>
      <c r="H519" s="1">
        <v>248437.5</v>
      </c>
      <c r="I519" s="1">
        <v>14906.25</v>
      </c>
      <c r="J519" s="1">
        <v>233531.25</v>
      </c>
      <c r="K519" s="1">
        <v>238500</v>
      </c>
      <c r="L519" s="1">
        <v>-4968.75</v>
      </c>
      <c r="M519" s="6">
        <v>41640</v>
      </c>
      <c r="N519" s="8">
        <v>1</v>
      </c>
      <c r="O519" s="5" t="s">
        <v>20</v>
      </c>
      <c r="P519" s="7" t="s">
        <v>14</v>
      </c>
      <c r="S519" s="13">
        <f>financials[[#This Row],[CUSTO UNITARIO]]*financials[[#This Row],[Units Sold]]</f>
        <v>516750</v>
      </c>
    </row>
    <row r="520" spans="1:19" x14ac:dyDescent="0.25">
      <c r="A520" t="s">
        <v>8</v>
      </c>
      <c r="B520" t="s">
        <v>17</v>
      </c>
      <c r="C520" s="5" t="s">
        <v>36</v>
      </c>
      <c r="D520" s="5" t="s">
        <v>41</v>
      </c>
      <c r="E520">
        <v>2988</v>
      </c>
      <c r="F520" s="1">
        <v>10</v>
      </c>
      <c r="G520" s="1">
        <v>125</v>
      </c>
      <c r="H520" s="1">
        <v>373500</v>
      </c>
      <c r="I520" s="1">
        <v>14940</v>
      </c>
      <c r="J520" s="1">
        <v>358560</v>
      </c>
      <c r="K520" s="1">
        <v>358560</v>
      </c>
      <c r="L520" s="1">
        <v>0</v>
      </c>
      <c r="M520" s="6">
        <v>41821</v>
      </c>
      <c r="N520" s="8">
        <v>7</v>
      </c>
      <c r="O520" s="5" t="s">
        <v>26</v>
      </c>
      <c r="P520" s="7" t="s">
        <v>14</v>
      </c>
      <c r="S520" s="13">
        <f>financials[[#This Row],[CUSTO UNITARIO]]*financials[[#This Row],[Units Sold]]</f>
        <v>29880</v>
      </c>
    </row>
    <row r="521" spans="1:19" x14ac:dyDescent="0.25">
      <c r="A521" t="s">
        <v>6</v>
      </c>
      <c r="B521" t="s">
        <v>19</v>
      </c>
      <c r="C521" s="5" t="s">
        <v>37</v>
      </c>
      <c r="D521" s="5" t="s">
        <v>42</v>
      </c>
      <c r="E521">
        <v>635</v>
      </c>
      <c r="F521" s="1">
        <v>120</v>
      </c>
      <c r="G521" s="1">
        <v>300</v>
      </c>
      <c r="H521" s="1">
        <v>190500</v>
      </c>
      <c r="I521" s="1">
        <v>15240</v>
      </c>
      <c r="J521" s="1">
        <v>175260</v>
      </c>
      <c r="K521" s="1">
        <v>158750</v>
      </c>
      <c r="L521" s="1">
        <v>16510</v>
      </c>
      <c r="M521" s="6">
        <v>41974</v>
      </c>
      <c r="N521" s="8">
        <v>12</v>
      </c>
      <c r="O521" s="5" t="s">
        <v>31</v>
      </c>
      <c r="P521" s="7" t="s">
        <v>14</v>
      </c>
      <c r="S521" s="13">
        <f>financials[[#This Row],[CUSTO UNITARIO]]*financials[[#This Row],[Units Sold]]</f>
        <v>76200</v>
      </c>
    </row>
    <row r="522" spans="1:19" x14ac:dyDescent="0.25">
      <c r="A522" t="s">
        <v>6</v>
      </c>
      <c r="B522" t="s">
        <v>19</v>
      </c>
      <c r="C522" s="5" t="s">
        <v>39</v>
      </c>
      <c r="D522" s="5" t="s">
        <v>42</v>
      </c>
      <c r="E522">
        <v>635</v>
      </c>
      <c r="F522" s="1">
        <v>260</v>
      </c>
      <c r="G522" s="1">
        <v>300</v>
      </c>
      <c r="H522" s="1">
        <v>190500</v>
      </c>
      <c r="I522" s="1">
        <v>15240</v>
      </c>
      <c r="J522" s="1">
        <v>175260</v>
      </c>
      <c r="K522" s="1">
        <v>158750</v>
      </c>
      <c r="L522" s="1">
        <v>16510</v>
      </c>
      <c r="M522" s="6">
        <v>41974</v>
      </c>
      <c r="N522" s="8">
        <v>12</v>
      </c>
      <c r="O522" s="5" t="s">
        <v>31</v>
      </c>
      <c r="P522" s="7" t="s">
        <v>14</v>
      </c>
      <c r="S522" s="13">
        <f>financials[[#This Row],[CUSTO UNITARIO]]*financials[[#This Row],[Units Sold]]</f>
        <v>165100</v>
      </c>
    </row>
    <row r="523" spans="1:19" x14ac:dyDescent="0.25">
      <c r="A523" t="s">
        <v>9</v>
      </c>
      <c r="B523" t="s">
        <v>16</v>
      </c>
      <c r="C523" s="5" t="s">
        <v>36</v>
      </c>
      <c r="D523" s="5" t="s">
        <v>42</v>
      </c>
      <c r="E523">
        <v>727</v>
      </c>
      <c r="F523" s="1">
        <v>10</v>
      </c>
      <c r="G523" s="1">
        <v>350</v>
      </c>
      <c r="H523" s="1">
        <v>254450</v>
      </c>
      <c r="I523" s="1">
        <v>15267</v>
      </c>
      <c r="J523" s="1">
        <v>239183</v>
      </c>
      <c r="K523" s="1">
        <v>189020</v>
      </c>
      <c r="L523" s="1">
        <v>50163</v>
      </c>
      <c r="M523" s="6">
        <v>41548</v>
      </c>
      <c r="N523" s="8">
        <v>10</v>
      </c>
      <c r="O523" s="5" t="s">
        <v>29</v>
      </c>
      <c r="P523" s="7" t="s">
        <v>13</v>
      </c>
      <c r="S523" s="13">
        <f>financials[[#This Row],[CUSTO UNITARIO]]*financials[[#This Row],[Units Sold]]</f>
        <v>7270</v>
      </c>
    </row>
    <row r="524" spans="1:19" x14ac:dyDescent="0.25">
      <c r="A524" t="s">
        <v>9</v>
      </c>
      <c r="B524" t="s">
        <v>16</v>
      </c>
      <c r="C524" s="5" t="s">
        <v>39</v>
      </c>
      <c r="D524" s="5" t="s">
        <v>42</v>
      </c>
      <c r="E524">
        <v>727</v>
      </c>
      <c r="F524" s="1">
        <v>260</v>
      </c>
      <c r="G524" s="1">
        <v>350</v>
      </c>
      <c r="H524" s="1">
        <v>254450</v>
      </c>
      <c r="I524" s="1">
        <v>15267</v>
      </c>
      <c r="J524" s="1">
        <v>239183</v>
      </c>
      <c r="K524" s="1">
        <v>189020</v>
      </c>
      <c r="L524" s="1">
        <v>50163</v>
      </c>
      <c r="M524" s="6">
        <v>41548</v>
      </c>
      <c r="N524" s="8">
        <v>10</v>
      </c>
      <c r="O524" s="5" t="s">
        <v>29</v>
      </c>
      <c r="P524" s="7" t="s">
        <v>13</v>
      </c>
      <c r="S524" s="13">
        <f>financials[[#This Row],[CUSTO UNITARIO]]*financials[[#This Row],[Units Sold]]</f>
        <v>189020</v>
      </c>
    </row>
    <row r="525" spans="1:19" x14ac:dyDescent="0.25">
      <c r="A525" t="s">
        <v>8</v>
      </c>
      <c r="B525" t="s">
        <v>19</v>
      </c>
      <c r="C525" s="5" t="s">
        <v>34</v>
      </c>
      <c r="D525" s="5" t="s">
        <v>42</v>
      </c>
      <c r="E525">
        <v>1540</v>
      </c>
      <c r="F525" s="1">
        <v>3</v>
      </c>
      <c r="G525" s="1">
        <v>125</v>
      </c>
      <c r="H525" s="1">
        <v>192500</v>
      </c>
      <c r="I525" s="1">
        <v>15400</v>
      </c>
      <c r="J525" s="1">
        <v>177100</v>
      </c>
      <c r="K525" s="1">
        <v>184800</v>
      </c>
      <c r="L525" s="1">
        <v>-7700</v>
      </c>
      <c r="M525" s="6">
        <v>41852</v>
      </c>
      <c r="N525" s="8">
        <v>8</v>
      </c>
      <c r="O525" s="5" t="s">
        <v>27</v>
      </c>
      <c r="P525" s="7" t="s">
        <v>14</v>
      </c>
      <c r="S525" s="13">
        <f>financials[[#This Row],[CUSTO UNITARIO]]*financials[[#This Row],[Units Sold]]</f>
        <v>4620</v>
      </c>
    </row>
    <row r="526" spans="1:19" x14ac:dyDescent="0.25">
      <c r="A526" t="s">
        <v>8</v>
      </c>
      <c r="B526" t="s">
        <v>17</v>
      </c>
      <c r="C526" s="5" t="s">
        <v>34</v>
      </c>
      <c r="D526" s="5" t="s">
        <v>41</v>
      </c>
      <c r="E526">
        <v>4243.5</v>
      </c>
      <c r="F526" s="1">
        <v>3</v>
      </c>
      <c r="G526" s="1">
        <v>125</v>
      </c>
      <c r="H526" s="1">
        <v>530437.5</v>
      </c>
      <c r="I526" s="1">
        <v>15913.125</v>
      </c>
      <c r="J526" s="1">
        <v>514524.375</v>
      </c>
      <c r="K526" s="1">
        <v>509220</v>
      </c>
      <c r="L526" s="1">
        <v>5304.375</v>
      </c>
      <c r="M526" s="6">
        <v>41730</v>
      </c>
      <c r="N526" s="8">
        <v>4</v>
      </c>
      <c r="O526" s="5" t="s">
        <v>23</v>
      </c>
      <c r="P526" s="7" t="s">
        <v>14</v>
      </c>
      <c r="S526" s="13">
        <f>financials[[#This Row],[CUSTO UNITARIO]]*financials[[#This Row],[Units Sold]]</f>
        <v>12730.5</v>
      </c>
    </row>
    <row r="527" spans="1:19" x14ac:dyDescent="0.25">
      <c r="A527" t="s">
        <v>9</v>
      </c>
      <c r="B527" t="s">
        <v>17</v>
      </c>
      <c r="C527" s="5" t="s">
        <v>38</v>
      </c>
      <c r="D527" s="5" t="s">
        <v>42</v>
      </c>
      <c r="E527">
        <v>574.5</v>
      </c>
      <c r="F527" s="1">
        <v>250</v>
      </c>
      <c r="G527" s="1">
        <v>350</v>
      </c>
      <c r="H527" s="1">
        <v>201075</v>
      </c>
      <c r="I527" s="1">
        <v>16086</v>
      </c>
      <c r="J527" s="1">
        <v>184989</v>
      </c>
      <c r="K527" s="1">
        <v>149370</v>
      </c>
      <c r="L527" s="1">
        <v>35619</v>
      </c>
      <c r="M527" s="6">
        <v>41730</v>
      </c>
      <c r="N527" s="8">
        <v>4</v>
      </c>
      <c r="O527" s="5" t="s">
        <v>23</v>
      </c>
      <c r="P527" s="7" t="s">
        <v>14</v>
      </c>
      <c r="S527" s="13">
        <f>financials[[#This Row],[CUSTO UNITARIO]]*financials[[#This Row],[Units Sold]]</f>
        <v>143625</v>
      </c>
    </row>
    <row r="528" spans="1:19" x14ac:dyDescent="0.25">
      <c r="A528" t="s">
        <v>9</v>
      </c>
      <c r="B528" t="s">
        <v>18</v>
      </c>
      <c r="C528" s="5" t="s">
        <v>36</v>
      </c>
      <c r="D528" s="5" t="s">
        <v>43</v>
      </c>
      <c r="E528">
        <v>357</v>
      </c>
      <c r="F528" s="1">
        <v>10</v>
      </c>
      <c r="G528" s="1">
        <v>350</v>
      </c>
      <c r="H528" s="1">
        <v>124950</v>
      </c>
      <c r="I528" s="1">
        <v>16243.5</v>
      </c>
      <c r="J528" s="1">
        <v>108706.5</v>
      </c>
      <c r="K528" s="1">
        <v>92820</v>
      </c>
      <c r="L528" s="1">
        <v>15886.5</v>
      </c>
      <c r="M528" s="6">
        <v>41944</v>
      </c>
      <c r="N528" s="8">
        <v>11</v>
      </c>
      <c r="O528" s="5" t="s">
        <v>30</v>
      </c>
      <c r="P528" s="7" t="s">
        <v>14</v>
      </c>
      <c r="S528" s="13">
        <f>financials[[#This Row],[CUSTO UNITARIO]]*financials[[#This Row],[Units Sold]]</f>
        <v>3570</v>
      </c>
    </row>
    <row r="529" spans="1:19" x14ac:dyDescent="0.25">
      <c r="A529" t="s">
        <v>6</v>
      </c>
      <c r="B529" t="s">
        <v>19</v>
      </c>
      <c r="C529" s="5" t="s">
        <v>35</v>
      </c>
      <c r="D529" s="5" t="s">
        <v>42</v>
      </c>
      <c r="E529">
        <v>1100</v>
      </c>
      <c r="F529" s="1">
        <v>5</v>
      </c>
      <c r="G529" s="1">
        <v>300</v>
      </c>
      <c r="H529" s="1">
        <v>330000</v>
      </c>
      <c r="I529" s="1">
        <v>16500</v>
      </c>
      <c r="J529" s="1">
        <v>313500</v>
      </c>
      <c r="K529" s="1">
        <v>275000</v>
      </c>
      <c r="L529" s="1">
        <v>38500</v>
      </c>
      <c r="M529" s="6">
        <v>41609</v>
      </c>
      <c r="N529" s="8">
        <v>12</v>
      </c>
      <c r="O529" s="5" t="s">
        <v>31</v>
      </c>
      <c r="P529" s="7" t="s">
        <v>13</v>
      </c>
      <c r="S529" s="13">
        <f>financials[[#This Row],[CUSTO UNITARIO]]*financials[[#This Row],[Units Sold]]</f>
        <v>5500</v>
      </c>
    </row>
    <row r="530" spans="1:19" x14ac:dyDescent="0.25">
      <c r="A530" t="s">
        <v>6</v>
      </c>
      <c r="B530" t="s">
        <v>15</v>
      </c>
      <c r="C530" s="5" t="s">
        <v>38</v>
      </c>
      <c r="D530" s="5" t="s">
        <v>41</v>
      </c>
      <c r="E530">
        <v>1874</v>
      </c>
      <c r="F530" s="1">
        <v>250</v>
      </c>
      <c r="G530" s="1">
        <v>300</v>
      </c>
      <c r="H530" s="1">
        <v>562200</v>
      </c>
      <c r="I530" s="1">
        <v>16866</v>
      </c>
      <c r="J530" s="1">
        <v>545334</v>
      </c>
      <c r="K530" s="1">
        <v>468500</v>
      </c>
      <c r="L530" s="1">
        <v>76834</v>
      </c>
      <c r="M530" s="6">
        <v>41852</v>
      </c>
      <c r="N530" s="8">
        <v>8</v>
      </c>
      <c r="O530" s="5" t="s">
        <v>27</v>
      </c>
      <c r="P530" s="7" t="s">
        <v>14</v>
      </c>
      <c r="S530" s="13">
        <f>financials[[#This Row],[CUSTO UNITARIO]]*financials[[#This Row],[Units Sold]]</f>
        <v>468500</v>
      </c>
    </row>
    <row r="531" spans="1:19" x14ac:dyDescent="0.25">
      <c r="A531" t="s">
        <v>6</v>
      </c>
      <c r="B531" t="s">
        <v>18</v>
      </c>
      <c r="C531" s="5" t="s">
        <v>36</v>
      </c>
      <c r="D531" s="5" t="s">
        <v>41</v>
      </c>
      <c r="E531">
        <v>1414.5</v>
      </c>
      <c r="F531" s="1">
        <v>10</v>
      </c>
      <c r="G531" s="1">
        <v>300</v>
      </c>
      <c r="H531" s="1">
        <v>424350</v>
      </c>
      <c r="I531" s="1">
        <v>16974</v>
      </c>
      <c r="J531" s="1">
        <v>407376</v>
      </c>
      <c r="K531" s="1">
        <v>353625</v>
      </c>
      <c r="L531" s="1">
        <v>53751</v>
      </c>
      <c r="M531" s="6">
        <v>41730</v>
      </c>
      <c r="N531" s="8">
        <v>4</v>
      </c>
      <c r="O531" s="5" t="s">
        <v>23</v>
      </c>
      <c r="P531" s="7" t="s">
        <v>14</v>
      </c>
      <c r="S531" s="13">
        <f>financials[[#This Row],[CUSTO UNITARIO]]*financials[[#This Row],[Units Sold]]</f>
        <v>14145</v>
      </c>
    </row>
    <row r="532" spans="1:19" x14ac:dyDescent="0.25">
      <c r="A532" t="s">
        <v>9</v>
      </c>
      <c r="B532" t="s">
        <v>19</v>
      </c>
      <c r="C532" s="5" t="s">
        <v>38</v>
      </c>
      <c r="D532" s="5" t="s">
        <v>41</v>
      </c>
      <c r="E532">
        <v>1642</v>
      </c>
      <c r="F532" s="1">
        <v>250</v>
      </c>
      <c r="G532" s="1">
        <v>350</v>
      </c>
      <c r="H532" s="1">
        <v>574700</v>
      </c>
      <c r="I532" s="1">
        <v>17241</v>
      </c>
      <c r="J532" s="1">
        <v>557459</v>
      </c>
      <c r="K532" s="1">
        <v>426920</v>
      </c>
      <c r="L532" s="1">
        <v>130539</v>
      </c>
      <c r="M532" s="6">
        <v>41852</v>
      </c>
      <c r="N532" s="8">
        <v>8</v>
      </c>
      <c r="O532" s="5" t="s">
        <v>27</v>
      </c>
      <c r="P532" s="7" t="s">
        <v>14</v>
      </c>
      <c r="S532" s="13">
        <f>financials[[#This Row],[CUSTO UNITARIO]]*financials[[#This Row],[Units Sold]]</f>
        <v>410500</v>
      </c>
    </row>
    <row r="533" spans="1:19" x14ac:dyDescent="0.25">
      <c r="A533" t="s">
        <v>6</v>
      </c>
      <c r="B533" t="s">
        <v>19</v>
      </c>
      <c r="C533" s="5" t="s">
        <v>36</v>
      </c>
      <c r="D533" s="5" t="s">
        <v>43</v>
      </c>
      <c r="E533">
        <v>591</v>
      </c>
      <c r="F533" s="1">
        <v>10</v>
      </c>
      <c r="G533" s="1">
        <v>300</v>
      </c>
      <c r="H533" s="1">
        <v>177300</v>
      </c>
      <c r="I533" s="1">
        <v>17730</v>
      </c>
      <c r="J533" s="1">
        <v>159570</v>
      </c>
      <c r="K533" s="1">
        <v>147750</v>
      </c>
      <c r="L533" s="1">
        <v>11820</v>
      </c>
      <c r="M533" s="6">
        <v>41760</v>
      </c>
      <c r="N533" s="8">
        <v>5</v>
      </c>
      <c r="O533" s="5" t="s">
        <v>24</v>
      </c>
      <c r="P533" s="7" t="s">
        <v>14</v>
      </c>
      <c r="S533" s="13">
        <f>financials[[#This Row],[CUSTO UNITARIO]]*financials[[#This Row],[Units Sold]]</f>
        <v>5910</v>
      </c>
    </row>
    <row r="534" spans="1:19" x14ac:dyDescent="0.25">
      <c r="A534" t="s">
        <v>8</v>
      </c>
      <c r="B534" t="s">
        <v>17</v>
      </c>
      <c r="C534" s="5" t="s">
        <v>34</v>
      </c>
      <c r="D534" s="5" t="s">
        <v>43</v>
      </c>
      <c r="E534">
        <v>1023</v>
      </c>
      <c r="F534" s="1">
        <v>3</v>
      </c>
      <c r="G534" s="1">
        <v>125</v>
      </c>
      <c r="H534" s="1">
        <v>127875</v>
      </c>
      <c r="I534" s="1">
        <v>17902.5</v>
      </c>
      <c r="J534" s="1">
        <v>109972.5</v>
      </c>
      <c r="K534" s="1">
        <v>122760</v>
      </c>
      <c r="L534" s="1">
        <v>-12787.5</v>
      </c>
      <c r="M534" s="6">
        <v>41518</v>
      </c>
      <c r="N534" s="8">
        <v>9</v>
      </c>
      <c r="O534" s="5" t="s">
        <v>28</v>
      </c>
      <c r="P534" s="7" t="s">
        <v>13</v>
      </c>
      <c r="S534" s="13">
        <f>financials[[#This Row],[CUSTO UNITARIO]]*financials[[#This Row],[Units Sold]]</f>
        <v>3069</v>
      </c>
    </row>
    <row r="535" spans="1:19" x14ac:dyDescent="0.25">
      <c r="A535" t="s">
        <v>8</v>
      </c>
      <c r="B535" t="s">
        <v>18</v>
      </c>
      <c r="C535" s="5" t="s">
        <v>37</v>
      </c>
      <c r="D535" s="5" t="s">
        <v>42</v>
      </c>
      <c r="E535">
        <v>2087</v>
      </c>
      <c r="F535" s="1">
        <v>120</v>
      </c>
      <c r="G535" s="1">
        <v>125</v>
      </c>
      <c r="H535" s="1">
        <v>260875</v>
      </c>
      <c r="I535" s="1">
        <v>18261.25</v>
      </c>
      <c r="J535" s="1">
        <v>242613.75</v>
      </c>
      <c r="K535" s="1">
        <v>250440</v>
      </c>
      <c r="L535" s="1">
        <v>-7826.25</v>
      </c>
      <c r="M535" s="6">
        <v>41883</v>
      </c>
      <c r="N535" s="8">
        <v>9</v>
      </c>
      <c r="O535" s="5" t="s">
        <v>28</v>
      </c>
      <c r="P535" s="7" t="s">
        <v>14</v>
      </c>
      <c r="S535" s="13">
        <f>financials[[#This Row],[CUSTO UNITARIO]]*financials[[#This Row],[Units Sold]]</f>
        <v>250440</v>
      </c>
    </row>
    <row r="536" spans="1:19" x14ac:dyDescent="0.25">
      <c r="A536" t="s">
        <v>8</v>
      </c>
      <c r="B536" t="s">
        <v>17</v>
      </c>
      <c r="C536" s="5" t="s">
        <v>34</v>
      </c>
      <c r="D536" s="5" t="s">
        <v>43</v>
      </c>
      <c r="E536">
        <v>1482</v>
      </c>
      <c r="F536" s="1">
        <v>3</v>
      </c>
      <c r="G536" s="1">
        <v>125</v>
      </c>
      <c r="H536" s="1">
        <v>185250</v>
      </c>
      <c r="I536" s="1">
        <v>18525</v>
      </c>
      <c r="J536" s="1">
        <v>166725</v>
      </c>
      <c r="K536" s="1">
        <v>177840</v>
      </c>
      <c r="L536" s="1">
        <v>-11115</v>
      </c>
      <c r="M536" s="6">
        <v>41609</v>
      </c>
      <c r="N536" s="8">
        <v>12</v>
      </c>
      <c r="O536" s="5" t="s">
        <v>31</v>
      </c>
      <c r="P536" s="7" t="s">
        <v>13</v>
      </c>
      <c r="S536" s="13">
        <f>financials[[#This Row],[CUSTO UNITARIO]]*financials[[#This Row],[Units Sold]]</f>
        <v>4446</v>
      </c>
    </row>
    <row r="537" spans="1:19" x14ac:dyDescent="0.25">
      <c r="A537" t="s">
        <v>8</v>
      </c>
      <c r="B537" t="s">
        <v>16</v>
      </c>
      <c r="C537" s="5" t="s">
        <v>36</v>
      </c>
      <c r="D537" s="5" t="s">
        <v>42</v>
      </c>
      <c r="E537">
        <v>2992</v>
      </c>
      <c r="F537" s="1">
        <v>10</v>
      </c>
      <c r="G537" s="1">
        <v>125</v>
      </c>
      <c r="H537" s="1">
        <v>374000</v>
      </c>
      <c r="I537" s="1">
        <v>18700</v>
      </c>
      <c r="J537" s="1">
        <v>355300</v>
      </c>
      <c r="K537" s="1">
        <v>359040</v>
      </c>
      <c r="L537" s="1">
        <v>-3740</v>
      </c>
      <c r="M537" s="6">
        <v>41699</v>
      </c>
      <c r="N537" s="8">
        <v>3</v>
      </c>
      <c r="O537" s="5" t="s">
        <v>22</v>
      </c>
      <c r="P537" s="7" t="s">
        <v>14</v>
      </c>
      <c r="S537" s="13">
        <f>financials[[#This Row],[CUSTO UNITARIO]]*financials[[#This Row],[Units Sold]]</f>
        <v>29920</v>
      </c>
    </row>
    <row r="538" spans="1:19" x14ac:dyDescent="0.25">
      <c r="A538" t="s">
        <v>6</v>
      </c>
      <c r="B538" t="s">
        <v>18</v>
      </c>
      <c r="C538" s="5" t="s">
        <v>37</v>
      </c>
      <c r="D538" s="5" t="s">
        <v>42</v>
      </c>
      <c r="E538">
        <v>1250</v>
      </c>
      <c r="F538" s="1">
        <v>120</v>
      </c>
      <c r="G538" s="1">
        <v>300</v>
      </c>
      <c r="H538" s="1">
        <v>375000</v>
      </c>
      <c r="I538" s="1">
        <v>18750</v>
      </c>
      <c r="J538" s="1">
        <v>356250</v>
      </c>
      <c r="K538" s="1">
        <v>312500</v>
      </c>
      <c r="L538" s="1">
        <v>43750</v>
      </c>
      <c r="M538" s="6">
        <v>41974</v>
      </c>
      <c r="N538" s="8">
        <v>12</v>
      </c>
      <c r="O538" s="5" t="s">
        <v>31</v>
      </c>
      <c r="P538" s="7" t="s">
        <v>14</v>
      </c>
      <c r="S538" s="13">
        <f>financials[[#This Row],[CUSTO UNITARIO]]*financials[[#This Row],[Units Sold]]</f>
        <v>150000</v>
      </c>
    </row>
    <row r="539" spans="1:19" x14ac:dyDescent="0.25">
      <c r="A539" t="s">
        <v>6</v>
      </c>
      <c r="B539" t="s">
        <v>18</v>
      </c>
      <c r="C539" s="5" t="s">
        <v>39</v>
      </c>
      <c r="D539" s="5" t="s">
        <v>42</v>
      </c>
      <c r="E539">
        <v>1250</v>
      </c>
      <c r="F539" s="1">
        <v>260</v>
      </c>
      <c r="G539" s="1">
        <v>300</v>
      </c>
      <c r="H539" s="1">
        <v>375000</v>
      </c>
      <c r="I539" s="1">
        <v>18750</v>
      </c>
      <c r="J539" s="1">
        <v>356250</v>
      </c>
      <c r="K539" s="1">
        <v>312500</v>
      </c>
      <c r="L539" s="1">
        <v>43750</v>
      </c>
      <c r="M539" s="6">
        <v>41974</v>
      </c>
      <c r="N539" s="8">
        <v>12</v>
      </c>
      <c r="O539" s="5" t="s">
        <v>31</v>
      </c>
      <c r="P539" s="7" t="s">
        <v>14</v>
      </c>
      <c r="S539" s="13">
        <f>financials[[#This Row],[CUSTO UNITARIO]]*financials[[#This Row],[Units Sold]]</f>
        <v>325000</v>
      </c>
    </row>
    <row r="540" spans="1:19" x14ac:dyDescent="0.25">
      <c r="A540" t="s">
        <v>9</v>
      </c>
      <c r="B540" t="s">
        <v>18</v>
      </c>
      <c r="C540" s="5" t="s">
        <v>35</v>
      </c>
      <c r="D540" s="5" t="s">
        <v>41</v>
      </c>
      <c r="E540">
        <v>1797</v>
      </c>
      <c r="F540" s="1">
        <v>5</v>
      </c>
      <c r="G540" s="1">
        <v>350</v>
      </c>
      <c r="H540" s="1">
        <v>628950</v>
      </c>
      <c r="I540" s="1">
        <v>18868.5</v>
      </c>
      <c r="J540" s="1">
        <v>610081.5</v>
      </c>
      <c r="K540" s="1">
        <v>467220</v>
      </c>
      <c r="L540" s="1">
        <v>142861.5</v>
      </c>
      <c r="M540" s="6">
        <v>41518</v>
      </c>
      <c r="N540" s="8">
        <v>9</v>
      </c>
      <c r="O540" s="5" t="s">
        <v>28</v>
      </c>
      <c r="P540" s="7" t="s">
        <v>13</v>
      </c>
      <c r="S540" s="13">
        <f>financials[[#This Row],[CUSTO UNITARIO]]*financials[[#This Row],[Units Sold]]</f>
        <v>8985</v>
      </c>
    </row>
    <row r="541" spans="1:19" x14ac:dyDescent="0.25">
      <c r="A541" t="s">
        <v>6</v>
      </c>
      <c r="B541" t="s">
        <v>16</v>
      </c>
      <c r="C541" s="5" t="s">
        <v>38</v>
      </c>
      <c r="D541" s="5" t="s">
        <v>42</v>
      </c>
      <c r="E541">
        <v>808</v>
      </c>
      <c r="F541" s="1">
        <v>250</v>
      </c>
      <c r="G541" s="1">
        <v>300</v>
      </c>
      <c r="H541" s="1">
        <v>242400</v>
      </c>
      <c r="I541" s="1">
        <v>19392</v>
      </c>
      <c r="J541" s="1">
        <v>223008</v>
      </c>
      <c r="K541" s="1">
        <v>202000</v>
      </c>
      <c r="L541" s="1">
        <v>21008</v>
      </c>
      <c r="M541" s="6">
        <v>41609</v>
      </c>
      <c r="N541" s="8">
        <v>12</v>
      </c>
      <c r="O541" s="5" t="s">
        <v>31</v>
      </c>
      <c r="P541" s="7" t="s">
        <v>13</v>
      </c>
      <c r="S541" s="13">
        <f>financials[[#This Row],[CUSTO UNITARIO]]*financials[[#This Row],[Units Sold]]</f>
        <v>202000</v>
      </c>
    </row>
    <row r="542" spans="1:19" x14ac:dyDescent="0.25">
      <c r="A542" t="s">
        <v>8</v>
      </c>
      <c r="B542" t="s">
        <v>17</v>
      </c>
      <c r="C542" s="5" t="s">
        <v>39</v>
      </c>
      <c r="D542" s="5" t="s">
        <v>43</v>
      </c>
      <c r="E542">
        <v>1433</v>
      </c>
      <c r="F542" s="1">
        <v>260</v>
      </c>
      <c r="G542" s="1">
        <v>125</v>
      </c>
      <c r="H542" s="1">
        <v>179125</v>
      </c>
      <c r="I542" s="1">
        <v>19703.75</v>
      </c>
      <c r="J542" s="1">
        <v>159421.25</v>
      </c>
      <c r="K542" s="1">
        <v>171960</v>
      </c>
      <c r="L542" s="1">
        <v>-12538.75</v>
      </c>
      <c r="M542" s="6">
        <v>41760</v>
      </c>
      <c r="N542" s="8">
        <v>5</v>
      </c>
      <c r="O542" s="5" t="s">
        <v>24</v>
      </c>
      <c r="P542" s="7" t="s">
        <v>14</v>
      </c>
      <c r="S542" s="13">
        <f>financials[[#This Row],[CUSTO UNITARIO]]*financials[[#This Row],[Units Sold]]</f>
        <v>372580</v>
      </c>
    </row>
    <row r="543" spans="1:19" x14ac:dyDescent="0.25">
      <c r="A543" t="s">
        <v>8</v>
      </c>
      <c r="B543" t="s">
        <v>16</v>
      </c>
      <c r="C543" s="5" t="s">
        <v>37</v>
      </c>
      <c r="D543" s="5" t="s">
        <v>43</v>
      </c>
      <c r="E543">
        <v>1596</v>
      </c>
      <c r="F543" s="1">
        <v>120</v>
      </c>
      <c r="G543" s="1">
        <v>125</v>
      </c>
      <c r="H543" s="1">
        <v>199500</v>
      </c>
      <c r="I543" s="1">
        <v>19950</v>
      </c>
      <c r="J543" s="1">
        <v>179550</v>
      </c>
      <c r="K543" s="1">
        <v>191520</v>
      </c>
      <c r="L543" s="1">
        <v>-11970</v>
      </c>
      <c r="M543" s="6">
        <v>41883</v>
      </c>
      <c r="N543" s="8">
        <v>9</v>
      </c>
      <c r="O543" s="5" t="s">
        <v>28</v>
      </c>
      <c r="P543" s="7" t="s">
        <v>14</v>
      </c>
      <c r="S543" s="13">
        <f>financials[[#This Row],[CUSTO UNITARIO]]*financials[[#This Row],[Units Sold]]</f>
        <v>191520</v>
      </c>
    </row>
    <row r="544" spans="1:19" x14ac:dyDescent="0.25">
      <c r="A544" t="s">
        <v>9</v>
      </c>
      <c r="B544" t="s">
        <v>15</v>
      </c>
      <c r="C544" s="5" t="s">
        <v>34</v>
      </c>
      <c r="D544" s="5" t="s">
        <v>41</v>
      </c>
      <c r="E544">
        <v>2852</v>
      </c>
      <c r="F544" s="1">
        <v>3</v>
      </c>
      <c r="G544" s="1">
        <v>350</v>
      </c>
      <c r="H544" s="1">
        <v>998200</v>
      </c>
      <c r="I544" s="1">
        <v>19964</v>
      </c>
      <c r="J544" s="1">
        <v>978236</v>
      </c>
      <c r="K544" s="1">
        <v>741520</v>
      </c>
      <c r="L544" s="1">
        <v>236716</v>
      </c>
      <c r="M544" s="6">
        <v>41974</v>
      </c>
      <c r="N544" s="8">
        <v>12</v>
      </c>
      <c r="O544" s="5" t="s">
        <v>31</v>
      </c>
      <c r="P544" s="7" t="s">
        <v>14</v>
      </c>
      <c r="S544" s="13">
        <f>financials[[#This Row],[CUSTO UNITARIO]]*financials[[#This Row],[Units Sold]]</f>
        <v>8556</v>
      </c>
    </row>
    <row r="545" spans="1:19" x14ac:dyDescent="0.25">
      <c r="A545" t="s">
        <v>9</v>
      </c>
      <c r="B545" t="s">
        <v>15</v>
      </c>
      <c r="C545" s="5" t="s">
        <v>36</v>
      </c>
      <c r="D545" s="5" t="s">
        <v>41</v>
      </c>
      <c r="E545">
        <v>2852</v>
      </c>
      <c r="F545" s="1">
        <v>10</v>
      </c>
      <c r="G545" s="1">
        <v>350</v>
      </c>
      <c r="H545" s="1">
        <v>998200</v>
      </c>
      <c r="I545" s="1">
        <v>19964</v>
      </c>
      <c r="J545" s="1">
        <v>978236</v>
      </c>
      <c r="K545" s="1">
        <v>741520</v>
      </c>
      <c r="L545" s="1">
        <v>236716</v>
      </c>
      <c r="M545" s="6">
        <v>41974</v>
      </c>
      <c r="N545" s="8">
        <v>12</v>
      </c>
      <c r="O545" s="5" t="s">
        <v>31</v>
      </c>
      <c r="P545" s="7" t="s">
        <v>14</v>
      </c>
      <c r="S545" s="13">
        <f>financials[[#This Row],[CUSTO UNITARIO]]*financials[[#This Row],[Units Sold]]</f>
        <v>28520</v>
      </c>
    </row>
    <row r="546" spans="1:19" x14ac:dyDescent="0.25">
      <c r="A546" t="s">
        <v>9</v>
      </c>
      <c r="B546" t="s">
        <v>18</v>
      </c>
      <c r="C546" s="5" t="s">
        <v>37</v>
      </c>
      <c r="D546" s="5" t="s">
        <v>41</v>
      </c>
      <c r="E546">
        <v>2877</v>
      </c>
      <c r="F546" s="1">
        <v>120</v>
      </c>
      <c r="G546" s="1">
        <v>350</v>
      </c>
      <c r="H546" s="1">
        <v>1006950</v>
      </c>
      <c r="I546" s="1">
        <v>20139</v>
      </c>
      <c r="J546" s="1">
        <v>986811</v>
      </c>
      <c r="K546" s="1">
        <v>748020</v>
      </c>
      <c r="L546" s="1">
        <v>238791</v>
      </c>
      <c r="M546" s="6">
        <v>41913</v>
      </c>
      <c r="N546" s="8">
        <v>10</v>
      </c>
      <c r="O546" s="5" t="s">
        <v>29</v>
      </c>
      <c r="P546" s="7" t="s">
        <v>14</v>
      </c>
      <c r="S546" s="13">
        <f>financials[[#This Row],[CUSTO UNITARIO]]*financials[[#This Row],[Units Sold]]</f>
        <v>345240</v>
      </c>
    </row>
    <row r="547" spans="1:19" x14ac:dyDescent="0.25">
      <c r="A547" t="s">
        <v>9</v>
      </c>
      <c r="B547" t="s">
        <v>18</v>
      </c>
      <c r="C547" s="5" t="s">
        <v>38</v>
      </c>
      <c r="D547" s="5" t="s">
        <v>41</v>
      </c>
      <c r="E547">
        <v>2877</v>
      </c>
      <c r="F547" s="1">
        <v>250</v>
      </c>
      <c r="G547" s="1">
        <v>350</v>
      </c>
      <c r="H547" s="1">
        <v>1006950</v>
      </c>
      <c r="I547" s="1">
        <v>20139</v>
      </c>
      <c r="J547" s="1">
        <v>986811</v>
      </c>
      <c r="K547" s="1">
        <v>748020</v>
      </c>
      <c r="L547" s="1">
        <v>238791</v>
      </c>
      <c r="M547" s="6">
        <v>41913</v>
      </c>
      <c r="N547" s="8">
        <v>10</v>
      </c>
      <c r="O547" s="5" t="s">
        <v>29</v>
      </c>
      <c r="P547" s="7" t="s">
        <v>14</v>
      </c>
      <c r="S547" s="13">
        <f>financials[[#This Row],[CUSTO UNITARIO]]*financials[[#This Row],[Units Sold]]</f>
        <v>719250</v>
      </c>
    </row>
    <row r="548" spans="1:19" x14ac:dyDescent="0.25">
      <c r="A548" t="s">
        <v>6</v>
      </c>
      <c r="B548" t="s">
        <v>17</v>
      </c>
      <c r="C548" s="5" t="s">
        <v>38</v>
      </c>
      <c r="D548" s="5" t="s">
        <v>42</v>
      </c>
      <c r="E548">
        <v>959</v>
      </c>
      <c r="F548" s="1">
        <v>250</v>
      </c>
      <c r="G548" s="1">
        <v>300</v>
      </c>
      <c r="H548" s="1">
        <v>287700</v>
      </c>
      <c r="I548" s="1">
        <v>20139</v>
      </c>
      <c r="J548" s="1">
        <v>267561</v>
      </c>
      <c r="K548" s="1">
        <v>239750</v>
      </c>
      <c r="L548" s="1">
        <v>27811</v>
      </c>
      <c r="M548" s="6">
        <v>41671</v>
      </c>
      <c r="N548" s="8">
        <v>2</v>
      </c>
      <c r="O548" s="5" t="s">
        <v>21</v>
      </c>
      <c r="P548" s="7" t="s">
        <v>14</v>
      </c>
      <c r="S548" s="13">
        <f>financials[[#This Row],[CUSTO UNITARIO]]*financials[[#This Row],[Units Sold]]</f>
        <v>239750</v>
      </c>
    </row>
    <row r="549" spans="1:19" x14ac:dyDescent="0.25">
      <c r="A549" t="s">
        <v>8</v>
      </c>
      <c r="B549" t="s">
        <v>18</v>
      </c>
      <c r="C549" s="5" t="s">
        <v>34</v>
      </c>
      <c r="D549" s="5" t="s">
        <v>43</v>
      </c>
      <c r="E549">
        <v>1085</v>
      </c>
      <c r="F549" s="1">
        <v>3</v>
      </c>
      <c r="G549" s="1">
        <v>125</v>
      </c>
      <c r="H549" s="1">
        <v>135625</v>
      </c>
      <c r="I549" s="1">
        <v>20343.75</v>
      </c>
      <c r="J549" s="1">
        <v>115281.25</v>
      </c>
      <c r="K549" s="1">
        <v>130200</v>
      </c>
      <c r="L549" s="1">
        <v>-14918.75</v>
      </c>
      <c r="M549" s="6">
        <v>41913</v>
      </c>
      <c r="N549" s="8">
        <v>10</v>
      </c>
      <c r="O549" s="5" t="s">
        <v>29</v>
      </c>
      <c r="P549" s="7" t="s">
        <v>14</v>
      </c>
      <c r="S549" s="13">
        <f>financials[[#This Row],[CUSTO UNITARIO]]*financials[[#This Row],[Units Sold]]</f>
        <v>3255</v>
      </c>
    </row>
    <row r="550" spans="1:19" x14ac:dyDescent="0.25">
      <c r="A550" t="s">
        <v>8</v>
      </c>
      <c r="B550" t="s">
        <v>18</v>
      </c>
      <c r="C550" s="5" t="s">
        <v>36</v>
      </c>
      <c r="D550" s="5" t="s">
        <v>43</v>
      </c>
      <c r="E550">
        <v>1085</v>
      </c>
      <c r="F550" s="1">
        <v>10</v>
      </c>
      <c r="G550" s="1">
        <v>125</v>
      </c>
      <c r="H550" s="1">
        <v>135625</v>
      </c>
      <c r="I550" s="1">
        <v>20343.75</v>
      </c>
      <c r="J550" s="1">
        <v>115281.25</v>
      </c>
      <c r="K550" s="1">
        <v>130200</v>
      </c>
      <c r="L550" s="1">
        <v>-14918.75</v>
      </c>
      <c r="M550" s="6">
        <v>41913</v>
      </c>
      <c r="N550" s="8">
        <v>10</v>
      </c>
      <c r="O550" s="5" t="s">
        <v>29</v>
      </c>
      <c r="P550" s="7" t="s">
        <v>14</v>
      </c>
      <c r="S550" s="13">
        <f>financials[[#This Row],[CUSTO UNITARIO]]*financials[[#This Row],[Units Sold]]</f>
        <v>10850</v>
      </c>
    </row>
    <row r="551" spans="1:19" x14ac:dyDescent="0.25">
      <c r="A551" t="s">
        <v>9</v>
      </c>
      <c r="B551" t="s">
        <v>19</v>
      </c>
      <c r="C551" s="5" t="s">
        <v>35</v>
      </c>
      <c r="D551" s="5" t="s">
        <v>42</v>
      </c>
      <c r="E551">
        <v>980</v>
      </c>
      <c r="F551" s="1">
        <v>5</v>
      </c>
      <c r="G551" s="1">
        <v>350</v>
      </c>
      <c r="H551" s="1">
        <v>343000</v>
      </c>
      <c r="I551" s="1">
        <v>20580</v>
      </c>
      <c r="J551" s="1">
        <v>322420</v>
      </c>
      <c r="K551" s="1">
        <v>254800</v>
      </c>
      <c r="L551" s="1">
        <v>67620</v>
      </c>
      <c r="M551" s="6">
        <v>41730</v>
      </c>
      <c r="N551" s="8">
        <v>4</v>
      </c>
      <c r="O551" s="5" t="s">
        <v>23</v>
      </c>
      <c r="P551" s="7" t="s">
        <v>14</v>
      </c>
      <c r="S551" s="13">
        <f>financials[[#This Row],[CUSTO UNITARIO]]*financials[[#This Row],[Units Sold]]</f>
        <v>4900</v>
      </c>
    </row>
    <row r="552" spans="1:19" x14ac:dyDescent="0.25">
      <c r="A552" t="s">
        <v>8</v>
      </c>
      <c r="B552" t="s">
        <v>16</v>
      </c>
      <c r="C552" s="5" t="s">
        <v>37</v>
      </c>
      <c r="D552" s="5" t="s">
        <v>42</v>
      </c>
      <c r="E552">
        <v>2755</v>
      </c>
      <c r="F552" s="1">
        <v>120</v>
      </c>
      <c r="G552" s="1">
        <v>125</v>
      </c>
      <c r="H552" s="1">
        <v>344375</v>
      </c>
      <c r="I552" s="1">
        <v>20662.5</v>
      </c>
      <c r="J552" s="1">
        <v>323712.5</v>
      </c>
      <c r="K552" s="1">
        <v>330600</v>
      </c>
      <c r="L552" s="1">
        <v>-6887.5</v>
      </c>
      <c r="M552" s="6">
        <v>41671</v>
      </c>
      <c r="N552" s="8">
        <v>2</v>
      </c>
      <c r="O552" s="5" t="s">
        <v>21</v>
      </c>
      <c r="P552" s="7" t="s">
        <v>14</v>
      </c>
      <c r="S552" s="13">
        <f>financials[[#This Row],[CUSTO UNITARIO]]*financials[[#This Row],[Units Sold]]</f>
        <v>330600</v>
      </c>
    </row>
    <row r="553" spans="1:19" x14ac:dyDescent="0.25">
      <c r="A553" t="s">
        <v>9</v>
      </c>
      <c r="B553" t="s">
        <v>18</v>
      </c>
      <c r="C553" s="5" t="s">
        <v>37</v>
      </c>
      <c r="D553" s="5" t="s">
        <v>41</v>
      </c>
      <c r="E553">
        <v>2966</v>
      </c>
      <c r="F553" s="1">
        <v>120</v>
      </c>
      <c r="G553" s="1">
        <v>350</v>
      </c>
      <c r="H553" s="1">
        <v>1038100</v>
      </c>
      <c r="I553" s="1">
        <v>20762</v>
      </c>
      <c r="J553" s="1">
        <v>1017338</v>
      </c>
      <c r="K553" s="1">
        <v>771160</v>
      </c>
      <c r="L553" s="1">
        <v>246178</v>
      </c>
      <c r="M553" s="6">
        <v>41548</v>
      </c>
      <c r="N553" s="8">
        <v>10</v>
      </c>
      <c r="O553" s="5" t="s">
        <v>29</v>
      </c>
      <c r="P553" s="7" t="s">
        <v>13</v>
      </c>
      <c r="S553" s="13">
        <f>financials[[#This Row],[CUSTO UNITARIO]]*financials[[#This Row],[Units Sold]]</f>
        <v>355920</v>
      </c>
    </row>
    <row r="554" spans="1:19" x14ac:dyDescent="0.25">
      <c r="A554" t="s">
        <v>9</v>
      </c>
      <c r="B554" t="s">
        <v>18</v>
      </c>
      <c r="C554" s="5" t="s">
        <v>39</v>
      </c>
      <c r="D554" s="5" t="s">
        <v>41</v>
      </c>
      <c r="E554">
        <v>2966</v>
      </c>
      <c r="F554" s="1">
        <v>260</v>
      </c>
      <c r="G554" s="1">
        <v>350</v>
      </c>
      <c r="H554" s="1">
        <v>1038100</v>
      </c>
      <c r="I554" s="1">
        <v>20762</v>
      </c>
      <c r="J554" s="1">
        <v>1017338</v>
      </c>
      <c r="K554" s="1">
        <v>771160</v>
      </c>
      <c r="L554" s="1">
        <v>246178</v>
      </c>
      <c r="M554" s="6">
        <v>41548</v>
      </c>
      <c r="N554" s="8">
        <v>10</v>
      </c>
      <c r="O554" s="5" t="s">
        <v>29</v>
      </c>
      <c r="P554" s="7" t="s">
        <v>13</v>
      </c>
      <c r="S554" s="13">
        <f>financials[[#This Row],[CUSTO UNITARIO]]*financials[[#This Row],[Units Sold]]</f>
        <v>771160</v>
      </c>
    </row>
    <row r="555" spans="1:19" x14ac:dyDescent="0.25">
      <c r="A555" t="s">
        <v>8</v>
      </c>
      <c r="B555" t="s">
        <v>17</v>
      </c>
      <c r="C555" s="5" t="s">
        <v>35</v>
      </c>
      <c r="D555" s="5" t="s">
        <v>42</v>
      </c>
      <c r="E555">
        <v>1857</v>
      </c>
      <c r="F555" s="1">
        <v>5</v>
      </c>
      <c r="G555" s="1">
        <v>125</v>
      </c>
      <c r="H555" s="1">
        <v>232125</v>
      </c>
      <c r="I555" s="1">
        <v>20891.25</v>
      </c>
      <c r="J555" s="1">
        <v>211233.75</v>
      </c>
      <c r="K555" s="1">
        <v>222840</v>
      </c>
      <c r="L555" s="1">
        <v>-11606.25</v>
      </c>
      <c r="M555" s="6">
        <v>41579</v>
      </c>
      <c r="N555" s="8">
        <v>11</v>
      </c>
      <c r="O555" s="5" t="s">
        <v>30</v>
      </c>
      <c r="P555" s="7" t="s">
        <v>13</v>
      </c>
      <c r="S555" s="13">
        <f>financials[[#This Row],[CUSTO UNITARIO]]*financials[[#This Row],[Units Sold]]</f>
        <v>9285</v>
      </c>
    </row>
    <row r="556" spans="1:19" x14ac:dyDescent="0.25">
      <c r="A556" t="s">
        <v>9</v>
      </c>
      <c r="B556" t="s">
        <v>15</v>
      </c>
      <c r="C556" s="5" t="s">
        <v>36</v>
      </c>
      <c r="D556" s="5" t="s">
        <v>42</v>
      </c>
      <c r="E556">
        <v>1228</v>
      </c>
      <c r="F556" s="1">
        <v>10</v>
      </c>
      <c r="G556" s="1">
        <v>350</v>
      </c>
      <c r="H556" s="1">
        <v>429800</v>
      </c>
      <c r="I556" s="1">
        <v>21490</v>
      </c>
      <c r="J556" s="1">
        <v>408310</v>
      </c>
      <c r="K556" s="1">
        <v>319280</v>
      </c>
      <c r="L556" s="1">
        <v>89030</v>
      </c>
      <c r="M556" s="6">
        <v>41548</v>
      </c>
      <c r="N556" s="8">
        <v>10</v>
      </c>
      <c r="O556" s="5" t="s">
        <v>29</v>
      </c>
      <c r="P556" s="7" t="s">
        <v>13</v>
      </c>
      <c r="S556" s="13">
        <f>financials[[#This Row],[CUSTO UNITARIO]]*financials[[#This Row],[Units Sold]]</f>
        <v>12280</v>
      </c>
    </row>
    <row r="557" spans="1:19" x14ac:dyDescent="0.25">
      <c r="A557" t="s">
        <v>9</v>
      </c>
      <c r="B557" t="s">
        <v>15</v>
      </c>
      <c r="C557" s="5" t="s">
        <v>39</v>
      </c>
      <c r="D557" s="5" t="s">
        <v>42</v>
      </c>
      <c r="E557">
        <v>1228</v>
      </c>
      <c r="F557" s="1">
        <v>260</v>
      </c>
      <c r="G557" s="1">
        <v>350</v>
      </c>
      <c r="H557" s="1">
        <v>429800</v>
      </c>
      <c r="I557" s="1">
        <v>21490</v>
      </c>
      <c r="J557" s="1">
        <v>408310</v>
      </c>
      <c r="K557" s="1">
        <v>319280</v>
      </c>
      <c r="L557" s="1">
        <v>89030</v>
      </c>
      <c r="M557" s="6">
        <v>41548</v>
      </c>
      <c r="N557" s="8">
        <v>10</v>
      </c>
      <c r="O557" s="5" t="s">
        <v>29</v>
      </c>
      <c r="P557" s="7" t="s">
        <v>13</v>
      </c>
      <c r="S557" s="13">
        <f>financials[[#This Row],[CUSTO UNITARIO]]*financials[[#This Row],[Units Sold]]</f>
        <v>319280</v>
      </c>
    </row>
    <row r="558" spans="1:19" x14ac:dyDescent="0.25">
      <c r="A558" t="s">
        <v>8</v>
      </c>
      <c r="B558" t="s">
        <v>18</v>
      </c>
      <c r="C558" s="5" t="s">
        <v>35</v>
      </c>
      <c r="D558" s="5" t="s">
        <v>42</v>
      </c>
      <c r="E558">
        <v>2500</v>
      </c>
      <c r="F558" s="1">
        <v>5</v>
      </c>
      <c r="G558" s="1">
        <v>125</v>
      </c>
      <c r="H558" s="1">
        <v>312500</v>
      </c>
      <c r="I558" s="1">
        <v>21875</v>
      </c>
      <c r="J558" s="1">
        <v>290625</v>
      </c>
      <c r="K558" s="1">
        <v>300000</v>
      </c>
      <c r="L558" s="1">
        <v>-9375</v>
      </c>
      <c r="M558" s="6">
        <v>41579</v>
      </c>
      <c r="N558" s="8">
        <v>11</v>
      </c>
      <c r="O558" s="5" t="s">
        <v>30</v>
      </c>
      <c r="P558" s="7" t="s">
        <v>13</v>
      </c>
      <c r="S558" s="13">
        <f>financials[[#This Row],[CUSTO UNITARIO]]*financials[[#This Row],[Units Sold]]</f>
        <v>12500</v>
      </c>
    </row>
    <row r="559" spans="1:19" x14ac:dyDescent="0.25">
      <c r="A559" t="s">
        <v>6</v>
      </c>
      <c r="B559" t="s">
        <v>17</v>
      </c>
      <c r="C559" s="5" t="s">
        <v>36</v>
      </c>
      <c r="D559" s="5" t="s">
        <v>41</v>
      </c>
      <c r="E559">
        <v>2434.5</v>
      </c>
      <c r="F559" s="1">
        <v>10</v>
      </c>
      <c r="G559" s="1">
        <v>300</v>
      </c>
      <c r="H559" s="1">
        <v>730350</v>
      </c>
      <c r="I559" s="1">
        <v>21910.5</v>
      </c>
      <c r="J559" s="1">
        <v>708439.5</v>
      </c>
      <c r="K559" s="1">
        <v>608625</v>
      </c>
      <c r="L559" s="1">
        <v>99814.5</v>
      </c>
      <c r="M559" s="6">
        <v>41640</v>
      </c>
      <c r="N559" s="8">
        <v>1</v>
      </c>
      <c r="O559" s="5" t="s">
        <v>20</v>
      </c>
      <c r="P559" s="7" t="s">
        <v>14</v>
      </c>
      <c r="S559" s="13">
        <f>financials[[#This Row],[CUSTO UNITARIO]]*financials[[#This Row],[Units Sold]]</f>
        <v>24345</v>
      </c>
    </row>
    <row r="560" spans="1:19" x14ac:dyDescent="0.25">
      <c r="A560" t="s">
        <v>6</v>
      </c>
      <c r="B560" t="s">
        <v>17</v>
      </c>
      <c r="C560" s="5" t="s">
        <v>37</v>
      </c>
      <c r="D560" s="5" t="s">
        <v>42</v>
      </c>
      <c r="E560">
        <v>1221</v>
      </c>
      <c r="F560" s="1">
        <v>120</v>
      </c>
      <c r="G560" s="1">
        <v>300</v>
      </c>
      <c r="H560" s="1">
        <v>366300</v>
      </c>
      <c r="I560" s="1">
        <v>21978</v>
      </c>
      <c r="J560" s="1">
        <v>344322</v>
      </c>
      <c r="K560" s="1">
        <v>305250</v>
      </c>
      <c r="L560" s="1">
        <v>39072</v>
      </c>
      <c r="M560" s="6">
        <v>41548</v>
      </c>
      <c r="N560" s="8">
        <v>10</v>
      </c>
      <c r="O560" s="5" t="s">
        <v>29</v>
      </c>
      <c r="P560" s="7" t="s">
        <v>13</v>
      </c>
      <c r="S560" s="13">
        <f>financials[[#This Row],[CUSTO UNITARIO]]*financials[[#This Row],[Units Sold]]</f>
        <v>146520</v>
      </c>
    </row>
    <row r="561" spans="1:19" x14ac:dyDescent="0.25">
      <c r="A561" t="s">
        <v>6</v>
      </c>
      <c r="B561" t="s">
        <v>17</v>
      </c>
      <c r="C561" s="5" t="s">
        <v>38</v>
      </c>
      <c r="D561" s="5" t="s">
        <v>42</v>
      </c>
      <c r="E561">
        <v>1221</v>
      </c>
      <c r="F561" s="1">
        <v>250</v>
      </c>
      <c r="G561" s="1">
        <v>300</v>
      </c>
      <c r="H561" s="1">
        <v>366300</v>
      </c>
      <c r="I561" s="1">
        <v>21978</v>
      </c>
      <c r="J561" s="1">
        <v>344322</v>
      </c>
      <c r="K561" s="1">
        <v>305250</v>
      </c>
      <c r="L561" s="1">
        <v>39072</v>
      </c>
      <c r="M561" s="6">
        <v>41548</v>
      </c>
      <c r="N561" s="8">
        <v>10</v>
      </c>
      <c r="O561" s="5" t="s">
        <v>29</v>
      </c>
      <c r="P561" s="7" t="s">
        <v>13</v>
      </c>
      <c r="S561" s="13">
        <f>financials[[#This Row],[CUSTO UNITARIO]]*financials[[#This Row],[Units Sold]]</f>
        <v>305250</v>
      </c>
    </row>
    <row r="562" spans="1:19" x14ac:dyDescent="0.25">
      <c r="A562" t="s">
        <v>8</v>
      </c>
      <c r="B562" t="s">
        <v>17</v>
      </c>
      <c r="C562" s="5" t="s">
        <v>34</v>
      </c>
      <c r="D562" s="5" t="s">
        <v>43</v>
      </c>
      <c r="E562">
        <v>1174</v>
      </c>
      <c r="F562" s="1">
        <v>3</v>
      </c>
      <c r="G562" s="1">
        <v>125</v>
      </c>
      <c r="H562" s="1">
        <v>146750</v>
      </c>
      <c r="I562" s="1">
        <v>22012.5</v>
      </c>
      <c r="J562" s="1">
        <v>124737.5</v>
      </c>
      <c r="K562" s="1">
        <v>140880</v>
      </c>
      <c r="L562" s="1">
        <v>-16142.5</v>
      </c>
      <c r="M562" s="6">
        <v>41852</v>
      </c>
      <c r="N562" s="8">
        <v>8</v>
      </c>
      <c r="O562" s="5" t="s">
        <v>27</v>
      </c>
      <c r="P562" s="7" t="s">
        <v>14</v>
      </c>
      <c r="S562" s="13">
        <f>financials[[#This Row],[CUSTO UNITARIO]]*financials[[#This Row],[Units Sold]]</f>
        <v>3522</v>
      </c>
    </row>
    <row r="563" spans="1:19" x14ac:dyDescent="0.25">
      <c r="A563" t="s">
        <v>6</v>
      </c>
      <c r="B563" t="s">
        <v>18</v>
      </c>
      <c r="C563" s="5" t="s">
        <v>35</v>
      </c>
      <c r="D563" s="5" t="s">
        <v>41</v>
      </c>
      <c r="E563">
        <v>1859</v>
      </c>
      <c r="F563" s="1">
        <v>5</v>
      </c>
      <c r="G563" s="1">
        <v>300</v>
      </c>
      <c r="H563" s="1">
        <v>557700</v>
      </c>
      <c r="I563" s="1">
        <v>22308</v>
      </c>
      <c r="J563" s="1">
        <v>535392</v>
      </c>
      <c r="K563" s="1">
        <v>464750</v>
      </c>
      <c r="L563" s="1">
        <v>70642</v>
      </c>
      <c r="M563" s="6">
        <v>41852</v>
      </c>
      <c r="N563" s="8">
        <v>8</v>
      </c>
      <c r="O563" s="5" t="s">
        <v>27</v>
      </c>
      <c r="P563" s="7" t="s">
        <v>14</v>
      </c>
      <c r="S563" s="13">
        <f>financials[[#This Row],[CUSTO UNITARIO]]*financials[[#This Row],[Units Sold]]</f>
        <v>9295</v>
      </c>
    </row>
    <row r="564" spans="1:19" x14ac:dyDescent="0.25">
      <c r="A564" t="s">
        <v>9</v>
      </c>
      <c r="B564" t="s">
        <v>17</v>
      </c>
      <c r="C564" s="5" t="s">
        <v>37</v>
      </c>
      <c r="D564" s="5" t="s">
        <v>43</v>
      </c>
      <c r="E564">
        <v>639</v>
      </c>
      <c r="F564" s="1">
        <v>120</v>
      </c>
      <c r="G564" s="1">
        <v>350</v>
      </c>
      <c r="H564" s="1">
        <v>223650</v>
      </c>
      <c r="I564" s="1">
        <v>22365</v>
      </c>
      <c r="J564" s="1">
        <v>201285</v>
      </c>
      <c r="K564" s="1">
        <v>166140</v>
      </c>
      <c r="L564" s="1">
        <v>35145</v>
      </c>
      <c r="M564" s="6">
        <v>41821</v>
      </c>
      <c r="N564" s="8">
        <v>7</v>
      </c>
      <c r="O564" s="5" t="s">
        <v>26</v>
      </c>
      <c r="P564" s="7" t="s">
        <v>14</v>
      </c>
      <c r="S564" s="13">
        <f>financials[[#This Row],[CUSTO UNITARIO]]*financials[[#This Row],[Units Sold]]</f>
        <v>76680</v>
      </c>
    </row>
    <row r="565" spans="1:19" x14ac:dyDescent="0.25">
      <c r="A565" t="s">
        <v>8</v>
      </c>
      <c r="B565" t="s">
        <v>16</v>
      </c>
      <c r="C565" s="5" t="s">
        <v>35</v>
      </c>
      <c r="D565" s="5" t="s">
        <v>43</v>
      </c>
      <c r="E565">
        <v>1804</v>
      </c>
      <c r="F565" s="1">
        <v>5</v>
      </c>
      <c r="G565" s="1">
        <v>125</v>
      </c>
      <c r="H565" s="1">
        <v>225500</v>
      </c>
      <c r="I565" s="1">
        <v>22550</v>
      </c>
      <c r="J565" s="1">
        <v>202950</v>
      </c>
      <c r="K565" s="1">
        <v>216480</v>
      </c>
      <c r="L565" s="1">
        <v>-13530</v>
      </c>
      <c r="M565" s="6">
        <v>41579</v>
      </c>
      <c r="N565" s="8">
        <v>11</v>
      </c>
      <c r="O565" s="5" t="s">
        <v>30</v>
      </c>
      <c r="P565" s="7" t="s">
        <v>13</v>
      </c>
      <c r="S565" s="13">
        <f>financials[[#This Row],[CUSTO UNITARIO]]*financials[[#This Row],[Units Sold]]</f>
        <v>9020</v>
      </c>
    </row>
    <row r="566" spans="1:19" x14ac:dyDescent="0.25">
      <c r="A566" t="s">
        <v>8</v>
      </c>
      <c r="B566" t="s">
        <v>16</v>
      </c>
      <c r="C566" s="5" t="s">
        <v>35</v>
      </c>
      <c r="D566" s="5" t="s">
        <v>42</v>
      </c>
      <c r="E566">
        <v>3627</v>
      </c>
      <c r="F566" s="1">
        <v>5</v>
      </c>
      <c r="G566" s="1">
        <v>125</v>
      </c>
      <c r="H566" s="1">
        <v>453375</v>
      </c>
      <c r="I566" s="1">
        <v>22668.75</v>
      </c>
      <c r="J566" s="1">
        <v>430706.25</v>
      </c>
      <c r="K566" s="1">
        <v>435240</v>
      </c>
      <c r="L566" s="1">
        <v>-4533.75</v>
      </c>
      <c r="M566" s="6">
        <v>41821</v>
      </c>
      <c r="N566" s="8">
        <v>7</v>
      </c>
      <c r="O566" s="5" t="s">
        <v>26</v>
      </c>
      <c r="P566" s="7" t="s">
        <v>14</v>
      </c>
      <c r="S566" s="13">
        <f>financials[[#This Row],[CUSTO UNITARIO]]*financials[[#This Row],[Units Sold]]</f>
        <v>18135</v>
      </c>
    </row>
    <row r="567" spans="1:19" x14ac:dyDescent="0.25">
      <c r="A567" t="s">
        <v>6</v>
      </c>
      <c r="B567" t="s">
        <v>18</v>
      </c>
      <c r="C567" s="5" t="s">
        <v>36</v>
      </c>
      <c r="D567" s="5" t="s">
        <v>42</v>
      </c>
      <c r="E567">
        <v>1123</v>
      </c>
      <c r="F567" s="1">
        <v>10</v>
      </c>
      <c r="G567" s="1">
        <v>300</v>
      </c>
      <c r="H567" s="1">
        <v>336900</v>
      </c>
      <c r="I567" s="1">
        <v>23583</v>
      </c>
      <c r="J567" s="1">
        <v>313317</v>
      </c>
      <c r="K567" s="1">
        <v>280750</v>
      </c>
      <c r="L567" s="1">
        <v>32567</v>
      </c>
      <c r="M567" s="6">
        <v>41518</v>
      </c>
      <c r="N567" s="8">
        <v>9</v>
      </c>
      <c r="O567" s="5" t="s">
        <v>28</v>
      </c>
      <c r="P567" s="7" t="s">
        <v>13</v>
      </c>
      <c r="S567" s="13">
        <f>financials[[#This Row],[CUSTO UNITARIO]]*financials[[#This Row],[Units Sold]]</f>
        <v>11230</v>
      </c>
    </row>
    <row r="568" spans="1:19" x14ac:dyDescent="0.25">
      <c r="A568" t="s">
        <v>9</v>
      </c>
      <c r="B568" t="s">
        <v>18</v>
      </c>
      <c r="C568" s="5" t="s">
        <v>39</v>
      </c>
      <c r="D568" s="5" t="s">
        <v>42</v>
      </c>
      <c r="E568">
        <v>1350</v>
      </c>
      <c r="F568" s="1">
        <v>260</v>
      </c>
      <c r="G568" s="1">
        <v>350</v>
      </c>
      <c r="H568" s="1">
        <v>472500</v>
      </c>
      <c r="I568" s="1">
        <v>23625</v>
      </c>
      <c r="J568" s="1">
        <v>448875</v>
      </c>
      <c r="K568" s="1">
        <v>351000</v>
      </c>
      <c r="L568" s="1">
        <v>97875</v>
      </c>
      <c r="M568" s="6">
        <v>41671</v>
      </c>
      <c r="N568" s="8">
        <v>2</v>
      </c>
      <c r="O568" s="5" t="s">
        <v>21</v>
      </c>
      <c r="P568" s="7" t="s">
        <v>14</v>
      </c>
      <c r="S568" s="13">
        <f>financials[[#This Row],[CUSTO UNITARIO]]*financials[[#This Row],[Units Sold]]</f>
        <v>351000</v>
      </c>
    </row>
    <row r="569" spans="1:19" x14ac:dyDescent="0.25">
      <c r="A569" t="s">
        <v>8</v>
      </c>
      <c r="B569" t="s">
        <v>19</v>
      </c>
      <c r="C569" s="5" t="s">
        <v>37</v>
      </c>
      <c r="D569" s="5" t="s">
        <v>42</v>
      </c>
      <c r="E569">
        <v>2110</v>
      </c>
      <c r="F569" s="1">
        <v>120</v>
      </c>
      <c r="G569" s="1">
        <v>125</v>
      </c>
      <c r="H569" s="1">
        <v>263750</v>
      </c>
      <c r="I569" s="1">
        <v>23737.5</v>
      </c>
      <c r="J569" s="1">
        <v>240012.5</v>
      </c>
      <c r="K569" s="1">
        <v>253200</v>
      </c>
      <c r="L569" s="1">
        <v>-13187.5</v>
      </c>
      <c r="M569" s="6">
        <v>41883</v>
      </c>
      <c r="N569" s="8">
        <v>9</v>
      </c>
      <c r="O569" s="5" t="s">
        <v>28</v>
      </c>
      <c r="P569" s="7" t="s">
        <v>14</v>
      </c>
      <c r="S569" s="13">
        <f>financials[[#This Row],[CUSTO UNITARIO]]*financials[[#This Row],[Units Sold]]</f>
        <v>253200</v>
      </c>
    </row>
    <row r="570" spans="1:19" x14ac:dyDescent="0.25">
      <c r="A570" t="s">
        <v>8</v>
      </c>
      <c r="B570" t="s">
        <v>15</v>
      </c>
      <c r="C570" s="5" t="s">
        <v>37</v>
      </c>
      <c r="D570" s="5" t="s">
        <v>43</v>
      </c>
      <c r="E570">
        <v>1916</v>
      </c>
      <c r="F570" s="1">
        <v>120</v>
      </c>
      <c r="G570" s="1">
        <v>125</v>
      </c>
      <c r="H570" s="1">
        <v>239500</v>
      </c>
      <c r="I570" s="1">
        <v>23950</v>
      </c>
      <c r="J570" s="1">
        <v>215550</v>
      </c>
      <c r="K570" s="1">
        <v>229920</v>
      </c>
      <c r="L570" s="1">
        <v>-14370</v>
      </c>
      <c r="M570" s="6">
        <v>41609</v>
      </c>
      <c r="N570" s="8">
        <v>12</v>
      </c>
      <c r="O570" s="5" t="s">
        <v>31</v>
      </c>
      <c r="P570" s="7" t="s">
        <v>13</v>
      </c>
      <c r="S570" s="13">
        <f>financials[[#This Row],[CUSTO UNITARIO]]*financials[[#This Row],[Units Sold]]</f>
        <v>229920</v>
      </c>
    </row>
    <row r="571" spans="1:19" x14ac:dyDescent="0.25">
      <c r="A571" t="s">
        <v>6</v>
      </c>
      <c r="B571" t="s">
        <v>19</v>
      </c>
      <c r="C571" s="5" t="s">
        <v>36</v>
      </c>
      <c r="D571" s="5" t="s">
        <v>42</v>
      </c>
      <c r="E571">
        <v>1607</v>
      </c>
      <c r="F571" s="1">
        <v>10</v>
      </c>
      <c r="G571" s="1">
        <v>300</v>
      </c>
      <c r="H571" s="1">
        <v>482100</v>
      </c>
      <c r="I571" s="1">
        <v>24105</v>
      </c>
      <c r="J571" s="1">
        <v>457995</v>
      </c>
      <c r="K571" s="1">
        <v>401750</v>
      </c>
      <c r="L571" s="1">
        <v>56245</v>
      </c>
      <c r="M571" s="6">
        <v>41730</v>
      </c>
      <c r="N571" s="8">
        <v>4</v>
      </c>
      <c r="O571" s="5" t="s">
        <v>23</v>
      </c>
      <c r="P571" s="7" t="s">
        <v>14</v>
      </c>
      <c r="S571" s="13">
        <f>financials[[#This Row],[CUSTO UNITARIO]]*financials[[#This Row],[Units Sold]]</f>
        <v>16070</v>
      </c>
    </row>
    <row r="572" spans="1:19" x14ac:dyDescent="0.25">
      <c r="A572" t="s">
        <v>9</v>
      </c>
      <c r="B572" t="s">
        <v>17</v>
      </c>
      <c r="C572" s="5" t="s">
        <v>35</v>
      </c>
      <c r="D572" s="5" t="s">
        <v>42</v>
      </c>
      <c r="E572">
        <v>1384.5</v>
      </c>
      <c r="F572" s="1">
        <v>5</v>
      </c>
      <c r="G572" s="1">
        <v>350</v>
      </c>
      <c r="H572" s="1">
        <v>484575</v>
      </c>
      <c r="I572" s="1">
        <v>24228.75</v>
      </c>
      <c r="J572" s="1">
        <v>460346.25</v>
      </c>
      <c r="K572" s="1">
        <v>359970</v>
      </c>
      <c r="L572" s="1">
        <v>100376.25</v>
      </c>
      <c r="M572" s="6">
        <v>41640</v>
      </c>
      <c r="N572" s="8">
        <v>1</v>
      </c>
      <c r="O572" s="5" t="s">
        <v>20</v>
      </c>
      <c r="P572" s="7" t="s">
        <v>14</v>
      </c>
      <c r="S572" s="13">
        <f>financials[[#This Row],[CUSTO UNITARIO]]*financials[[#This Row],[Units Sold]]</f>
        <v>6922.5</v>
      </c>
    </row>
    <row r="573" spans="1:19" x14ac:dyDescent="0.25">
      <c r="A573" t="s">
        <v>6</v>
      </c>
      <c r="B573" t="s">
        <v>18</v>
      </c>
      <c r="C573" s="5" t="s">
        <v>34</v>
      </c>
      <c r="D573" s="5" t="s">
        <v>41</v>
      </c>
      <c r="E573">
        <v>2021</v>
      </c>
      <c r="F573" s="1">
        <v>3</v>
      </c>
      <c r="G573" s="1">
        <v>300</v>
      </c>
      <c r="H573" s="1">
        <v>606300</v>
      </c>
      <c r="I573" s="1">
        <v>24252</v>
      </c>
      <c r="J573" s="1">
        <v>582048</v>
      </c>
      <c r="K573" s="1">
        <v>505250</v>
      </c>
      <c r="L573" s="1">
        <v>76798</v>
      </c>
      <c r="M573" s="6">
        <v>41913</v>
      </c>
      <c r="N573" s="8">
        <v>10</v>
      </c>
      <c r="O573" s="5" t="s">
        <v>29</v>
      </c>
      <c r="P573" s="7" t="s">
        <v>14</v>
      </c>
      <c r="S573" s="13">
        <f>financials[[#This Row],[CUSTO UNITARIO]]*financials[[#This Row],[Units Sold]]</f>
        <v>6063</v>
      </c>
    </row>
    <row r="574" spans="1:19" x14ac:dyDescent="0.25">
      <c r="A574" t="s">
        <v>6</v>
      </c>
      <c r="B574" t="s">
        <v>18</v>
      </c>
      <c r="C574" s="5" t="s">
        <v>35</v>
      </c>
      <c r="D574" s="5" t="s">
        <v>41</v>
      </c>
      <c r="E574">
        <v>2021</v>
      </c>
      <c r="F574" s="1">
        <v>5</v>
      </c>
      <c r="G574" s="1">
        <v>300</v>
      </c>
      <c r="H574" s="1">
        <v>606300</v>
      </c>
      <c r="I574" s="1">
        <v>24252</v>
      </c>
      <c r="J574" s="1">
        <v>582048</v>
      </c>
      <c r="K574" s="1">
        <v>505250</v>
      </c>
      <c r="L574" s="1">
        <v>76798</v>
      </c>
      <c r="M574" s="6">
        <v>41913</v>
      </c>
      <c r="N574" s="8">
        <v>10</v>
      </c>
      <c r="O574" s="5" t="s">
        <v>29</v>
      </c>
      <c r="P574" s="7" t="s">
        <v>14</v>
      </c>
      <c r="S574" s="13">
        <f>financials[[#This Row],[CUSTO UNITARIO]]*financials[[#This Row],[Units Sold]]</f>
        <v>10105</v>
      </c>
    </row>
    <row r="575" spans="1:19" x14ac:dyDescent="0.25">
      <c r="A575" t="s">
        <v>6</v>
      </c>
      <c r="B575" t="s">
        <v>19</v>
      </c>
      <c r="C575" s="5" t="s">
        <v>35</v>
      </c>
      <c r="D575" s="5" t="s">
        <v>43</v>
      </c>
      <c r="E575">
        <v>546</v>
      </c>
      <c r="F575" s="1">
        <v>5</v>
      </c>
      <c r="G575" s="1">
        <v>300</v>
      </c>
      <c r="H575" s="1">
        <v>163800</v>
      </c>
      <c r="I575" s="1">
        <v>24570</v>
      </c>
      <c r="J575" s="1">
        <v>139230</v>
      </c>
      <c r="K575" s="1">
        <v>136500</v>
      </c>
      <c r="L575" s="1">
        <v>2730</v>
      </c>
      <c r="M575" s="6">
        <v>41913</v>
      </c>
      <c r="N575" s="8">
        <v>10</v>
      </c>
      <c r="O575" s="5" t="s">
        <v>29</v>
      </c>
      <c r="P575" s="7" t="s">
        <v>14</v>
      </c>
      <c r="S575" s="13">
        <f>financials[[#This Row],[CUSTO UNITARIO]]*financials[[#This Row],[Units Sold]]</f>
        <v>2730</v>
      </c>
    </row>
    <row r="576" spans="1:19" x14ac:dyDescent="0.25">
      <c r="A576" t="s">
        <v>6</v>
      </c>
      <c r="B576" t="s">
        <v>19</v>
      </c>
      <c r="C576" s="5" t="s">
        <v>39</v>
      </c>
      <c r="D576" s="5" t="s">
        <v>43</v>
      </c>
      <c r="E576">
        <v>546</v>
      </c>
      <c r="F576" s="1">
        <v>260</v>
      </c>
      <c r="G576" s="1">
        <v>300</v>
      </c>
      <c r="H576" s="1">
        <v>163800</v>
      </c>
      <c r="I576" s="1">
        <v>24570</v>
      </c>
      <c r="J576" s="1">
        <v>139230</v>
      </c>
      <c r="K576" s="1">
        <v>136500</v>
      </c>
      <c r="L576" s="1">
        <v>2730</v>
      </c>
      <c r="M576" s="6">
        <v>41913</v>
      </c>
      <c r="N576" s="8">
        <v>10</v>
      </c>
      <c r="O576" s="5" t="s">
        <v>29</v>
      </c>
      <c r="P576" s="7" t="s">
        <v>14</v>
      </c>
      <c r="S576" s="13">
        <f>financials[[#This Row],[CUSTO UNITARIO]]*financials[[#This Row],[Units Sold]]</f>
        <v>141960</v>
      </c>
    </row>
    <row r="577" spans="1:19" x14ac:dyDescent="0.25">
      <c r="A577" t="s">
        <v>9</v>
      </c>
      <c r="B577" t="s">
        <v>15</v>
      </c>
      <c r="C577" s="5" t="s">
        <v>39</v>
      </c>
      <c r="D577" s="5" t="s">
        <v>43</v>
      </c>
      <c r="E577">
        <v>707</v>
      </c>
      <c r="F577" s="1">
        <v>260</v>
      </c>
      <c r="G577" s="1">
        <v>350</v>
      </c>
      <c r="H577" s="1">
        <v>247450</v>
      </c>
      <c r="I577" s="1">
        <v>24745</v>
      </c>
      <c r="J577" s="1">
        <v>222705</v>
      </c>
      <c r="K577" s="1">
        <v>183820</v>
      </c>
      <c r="L577" s="1">
        <v>38885</v>
      </c>
      <c r="M577" s="6">
        <v>41883</v>
      </c>
      <c r="N577" s="8">
        <v>9</v>
      </c>
      <c r="O577" s="5" t="s">
        <v>28</v>
      </c>
      <c r="P577" s="7" t="s">
        <v>14</v>
      </c>
      <c r="S577" s="13">
        <f>financials[[#This Row],[CUSTO UNITARIO]]*financials[[#This Row],[Units Sold]]</f>
        <v>183820</v>
      </c>
    </row>
    <row r="578" spans="1:19" x14ac:dyDescent="0.25">
      <c r="A578" t="s">
        <v>9</v>
      </c>
      <c r="B578" t="s">
        <v>15</v>
      </c>
      <c r="C578" s="5" t="s">
        <v>39</v>
      </c>
      <c r="D578" s="5" t="s">
        <v>41</v>
      </c>
      <c r="E578">
        <v>1778</v>
      </c>
      <c r="F578" s="1">
        <v>260</v>
      </c>
      <c r="G578" s="1">
        <v>350</v>
      </c>
      <c r="H578" s="1">
        <v>622300</v>
      </c>
      <c r="I578" s="1">
        <v>24892</v>
      </c>
      <c r="J578" s="1">
        <v>597408</v>
      </c>
      <c r="K578" s="1">
        <v>462280</v>
      </c>
      <c r="L578" s="1">
        <v>135128</v>
      </c>
      <c r="M578" s="6">
        <v>41609</v>
      </c>
      <c r="N578" s="8">
        <v>12</v>
      </c>
      <c r="O578" s="5" t="s">
        <v>31</v>
      </c>
      <c r="P578" s="7" t="s">
        <v>13</v>
      </c>
      <c r="S578" s="13">
        <f>financials[[#This Row],[CUSTO UNITARIO]]*financials[[#This Row],[Units Sold]]</f>
        <v>462280</v>
      </c>
    </row>
    <row r="579" spans="1:19" x14ac:dyDescent="0.25">
      <c r="A579" t="s">
        <v>6</v>
      </c>
      <c r="B579" t="s">
        <v>17</v>
      </c>
      <c r="C579" s="5" t="s">
        <v>37</v>
      </c>
      <c r="D579" s="5" t="s">
        <v>43</v>
      </c>
      <c r="E579">
        <v>853</v>
      </c>
      <c r="F579" s="1">
        <v>120</v>
      </c>
      <c r="G579" s="1">
        <v>300</v>
      </c>
      <c r="H579" s="1">
        <v>255900</v>
      </c>
      <c r="I579" s="1">
        <v>25590</v>
      </c>
      <c r="J579" s="1">
        <v>230310</v>
      </c>
      <c r="K579" s="1">
        <v>213250</v>
      </c>
      <c r="L579" s="1">
        <v>17060</v>
      </c>
      <c r="M579" s="6">
        <v>41974</v>
      </c>
      <c r="N579" s="8">
        <v>12</v>
      </c>
      <c r="O579" s="5" t="s">
        <v>31</v>
      </c>
      <c r="P579" s="7" t="s">
        <v>14</v>
      </c>
      <c r="S579" s="13">
        <f>financials[[#This Row],[CUSTO UNITARIO]]*financials[[#This Row],[Units Sold]]</f>
        <v>102360</v>
      </c>
    </row>
    <row r="580" spans="1:19" x14ac:dyDescent="0.25">
      <c r="A580" t="s">
        <v>6</v>
      </c>
      <c r="B580" t="s">
        <v>17</v>
      </c>
      <c r="C580" s="5" t="s">
        <v>39</v>
      </c>
      <c r="D580" s="5" t="s">
        <v>43</v>
      </c>
      <c r="E580">
        <v>853</v>
      </c>
      <c r="F580" s="1">
        <v>260</v>
      </c>
      <c r="G580" s="1">
        <v>300</v>
      </c>
      <c r="H580" s="1">
        <v>255900</v>
      </c>
      <c r="I580" s="1">
        <v>25590</v>
      </c>
      <c r="J580" s="1">
        <v>230310</v>
      </c>
      <c r="K580" s="1">
        <v>213250</v>
      </c>
      <c r="L580" s="1">
        <v>17060</v>
      </c>
      <c r="M580" s="6">
        <v>41974</v>
      </c>
      <c r="N580" s="8">
        <v>12</v>
      </c>
      <c r="O580" s="5" t="s">
        <v>31</v>
      </c>
      <c r="P580" s="7" t="s">
        <v>14</v>
      </c>
      <c r="S580" s="13">
        <f>financials[[#This Row],[CUSTO UNITARIO]]*financials[[#This Row],[Units Sold]]</f>
        <v>221780</v>
      </c>
    </row>
    <row r="581" spans="1:19" x14ac:dyDescent="0.25">
      <c r="A581" t="s">
        <v>6</v>
      </c>
      <c r="B581" t="s">
        <v>16</v>
      </c>
      <c r="C581" s="5" t="s">
        <v>38</v>
      </c>
      <c r="D581" s="5" t="s">
        <v>41</v>
      </c>
      <c r="E581">
        <v>2844</v>
      </c>
      <c r="F581" s="1">
        <v>250</v>
      </c>
      <c r="G581" s="1">
        <v>300</v>
      </c>
      <c r="H581" s="1">
        <v>853200</v>
      </c>
      <c r="I581" s="1">
        <v>25596</v>
      </c>
      <c r="J581" s="1">
        <v>827604</v>
      </c>
      <c r="K581" s="1">
        <v>711000</v>
      </c>
      <c r="L581" s="1">
        <v>116604</v>
      </c>
      <c r="M581" s="6">
        <v>41671</v>
      </c>
      <c r="N581" s="8">
        <v>2</v>
      </c>
      <c r="O581" s="5" t="s">
        <v>21</v>
      </c>
      <c r="P581" s="7" t="s">
        <v>14</v>
      </c>
      <c r="S581" s="13">
        <f>financials[[#This Row],[CUSTO UNITARIO]]*financials[[#This Row],[Units Sold]]</f>
        <v>711000</v>
      </c>
    </row>
    <row r="582" spans="1:19" x14ac:dyDescent="0.25">
      <c r="A582" t="s">
        <v>8</v>
      </c>
      <c r="B582" t="s">
        <v>15</v>
      </c>
      <c r="C582" s="5" t="s">
        <v>36</v>
      </c>
      <c r="D582" s="5" t="s">
        <v>43</v>
      </c>
      <c r="E582">
        <v>1583</v>
      </c>
      <c r="F582" s="1">
        <v>10</v>
      </c>
      <c r="G582" s="1">
        <v>125</v>
      </c>
      <c r="H582" s="1">
        <v>197875</v>
      </c>
      <c r="I582" s="1">
        <v>25723.75</v>
      </c>
      <c r="J582" s="1">
        <v>172151.25</v>
      </c>
      <c r="K582" s="1">
        <v>189960</v>
      </c>
      <c r="L582" s="1">
        <v>-17808.75</v>
      </c>
      <c r="M582" s="6">
        <v>41791</v>
      </c>
      <c r="N582" s="8">
        <v>6</v>
      </c>
      <c r="O582" s="5" t="s">
        <v>25</v>
      </c>
      <c r="P582" s="7" t="s">
        <v>14</v>
      </c>
      <c r="S582" s="13">
        <f>financials[[#This Row],[CUSTO UNITARIO]]*financials[[#This Row],[Units Sold]]</f>
        <v>15830</v>
      </c>
    </row>
    <row r="583" spans="1:19" x14ac:dyDescent="0.25">
      <c r="A583" t="s">
        <v>8</v>
      </c>
      <c r="B583" t="s">
        <v>15</v>
      </c>
      <c r="C583" s="5" t="s">
        <v>38</v>
      </c>
      <c r="D583" s="5" t="s">
        <v>43</v>
      </c>
      <c r="E583">
        <v>1583</v>
      </c>
      <c r="F583" s="1">
        <v>250</v>
      </c>
      <c r="G583" s="1">
        <v>125</v>
      </c>
      <c r="H583" s="1">
        <v>197875</v>
      </c>
      <c r="I583" s="1">
        <v>25723.75</v>
      </c>
      <c r="J583" s="1">
        <v>172151.25</v>
      </c>
      <c r="K583" s="1">
        <v>189960</v>
      </c>
      <c r="L583" s="1">
        <v>-17808.75</v>
      </c>
      <c r="M583" s="6">
        <v>41791</v>
      </c>
      <c r="N583" s="8">
        <v>6</v>
      </c>
      <c r="O583" s="5" t="s">
        <v>25</v>
      </c>
      <c r="P583" s="7" t="s">
        <v>14</v>
      </c>
      <c r="S583" s="13">
        <f>financials[[#This Row],[CUSTO UNITARIO]]*financials[[#This Row],[Units Sold]]</f>
        <v>395750</v>
      </c>
    </row>
    <row r="584" spans="1:19" x14ac:dyDescent="0.25">
      <c r="A584" t="s">
        <v>9</v>
      </c>
      <c r="B584" t="s">
        <v>19</v>
      </c>
      <c r="C584" s="5" t="s">
        <v>39</v>
      </c>
      <c r="D584" s="5" t="s">
        <v>41</v>
      </c>
      <c r="E584">
        <v>1865</v>
      </c>
      <c r="F584" s="1">
        <v>260</v>
      </c>
      <c r="G584" s="1">
        <v>350</v>
      </c>
      <c r="H584" s="1">
        <v>652750</v>
      </c>
      <c r="I584" s="1">
        <v>26110</v>
      </c>
      <c r="J584" s="1">
        <v>626640</v>
      </c>
      <c r="K584" s="1">
        <v>484900</v>
      </c>
      <c r="L584" s="1">
        <v>141740</v>
      </c>
      <c r="M584" s="6">
        <v>41671</v>
      </c>
      <c r="N584" s="8">
        <v>2</v>
      </c>
      <c r="O584" s="5" t="s">
        <v>21</v>
      </c>
      <c r="P584" s="7" t="s">
        <v>14</v>
      </c>
      <c r="S584" s="13">
        <f>financials[[#This Row],[CUSTO UNITARIO]]*financials[[#This Row],[Units Sold]]</f>
        <v>484900</v>
      </c>
    </row>
    <row r="585" spans="1:19" x14ac:dyDescent="0.25">
      <c r="A585" t="s">
        <v>9</v>
      </c>
      <c r="B585" t="s">
        <v>15</v>
      </c>
      <c r="C585" s="5" t="s">
        <v>38</v>
      </c>
      <c r="D585" s="5" t="s">
        <v>43</v>
      </c>
      <c r="E585">
        <v>623</v>
      </c>
      <c r="F585" s="1">
        <v>250</v>
      </c>
      <c r="G585" s="1">
        <v>350</v>
      </c>
      <c r="H585" s="1">
        <v>218050</v>
      </c>
      <c r="I585" s="1">
        <v>26166</v>
      </c>
      <c r="J585" s="1">
        <v>191884</v>
      </c>
      <c r="K585" s="1">
        <v>161980</v>
      </c>
      <c r="L585" s="1">
        <v>29904</v>
      </c>
      <c r="M585" s="6">
        <v>41518</v>
      </c>
      <c r="N585" s="8">
        <v>9</v>
      </c>
      <c r="O585" s="5" t="s">
        <v>28</v>
      </c>
      <c r="P585" s="7" t="s">
        <v>13</v>
      </c>
      <c r="S585" s="13">
        <f>financials[[#This Row],[CUSTO UNITARIO]]*financials[[#This Row],[Units Sold]]</f>
        <v>155750</v>
      </c>
    </row>
    <row r="586" spans="1:19" x14ac:dyDescent="0.25">
      <c r="A586" t="s">
        <v>9</v>
      </c>
      <c r="B586" t="s">
        <v>18</v>
      </c>
      <c r="C586" s="5" t="s">
        <v>39</v>
      </c>
      <c r="D586" s="5" t="s">
        <v>41</v>
      </c>
      <c r="E586">
        <v>1907</v>
      </c>
      <c r="F586" s="1">
        <v>260</v>
      </c>
      <c r="G586" s="1">
        <v>350</v>
      </c>
      <c r="H586" s="1">
        <v>667450</v>
      </c>
      <c r="I586" s="1">
        <v>26698</v>
      </c>
      <c r="J586" s="1">
        <v>640752</v>
      </c>
      <c r="K586" s="1">
        <v>495820</v>
      </c>
      <c r="L586" s="1">
        <v>144932</v>
      </c>
      <c r="M586" s="6">
        <v>41883</v>
      </c>
      <c r="N586" s="8">
        <v>9</v>
      </c>
      <c r="O586" s="5" t="s">
        <v>28</v>
      </c>
      <c r="P586" s="7" t="s">
        <v>14</v>
      </c>
      <c r="S586" s="13">
        <f>financials[[#This Row],[CUSTO UNITARIO]]*financials[[#This Row],[Units Sold]]</f>
        <v>495820</v>
      </c>
    </row>
    <row r="587" spans="1:19" x14ac:dyDescent="0.25">
      <c r="A587" t="s">
        <v>8</v>
      </c>
      <c r="B587" t="s">
        <v>15</v>
      </c>
      <c r="C587" s="5" t="s">
        <v>39</v>
      </c>
      <c r="D587" s="5" t="s">
        <v>43</v>
      </c>
      <c r="E587">
        <v>1659</v>
      </c>
      <c r="F587" s="1">
        <v>260</v>
      </c>
      <c r="G587" s="1">
        <v>125</v>
      </c>
      <c r="H587" s="1">
        <v>207375</v>
      </c>
      <c r="I587" s="1">
        <v>26958.75</v>
      </c>
      <c r="J587" s="1">
        <v>180416.25</v>
      </c>
      <c r="K587" s="1">
        <v>199080</v>
      </c>
      <c r="L587" s="1">
        <v>-18663.75</v>
      </c>
      <c r="M587" s="6">
        <v>41640</v>
      </c>
      <c r="N587" s="8">
        <v>1</v>
      </c>
      <c r="O587" s="5" t="s">
        <v>20</v>
      </c>
      <c r="P587" s="7" t="s">
        <v>14</v>
      </c>
      <c r="S587" s="13">
        <f>financials[[#This Row],[CUSTO UNITARIO]]*financials[[#This Row],[Units Sold]]</f>
        <v>431340</v>
      </c>
    </row>
    <row r="588" spans="1:19" x14ac:dyDescent="0.25">
      <c r="A588" t="s">
        <v>8</v>
      </c>
      <c r="B588" t="s">
        <v>19</v>
      </c>
      <c r="C588" s="5" t="s">
        <v>37</v>
      </c>
      <c r="D588" s="5" t="s">
        <v>43</v>
      </c>
      <c r="E588">
        <v>1575</v>
      </c>
      <c r="F588" s="1">
        <v>120</v>
      </c>
      <c r="G588" s="1">
        <v>125</v>
      </c>
      <c r="H588" s="1">
        <v>196875</v>
      </c>
      <c r="I588" s="1">
        <v>27562.5</v>
      </c>
      <c r="J588" s="1">
        <v>169312.5</v>
      </c>
      <c r="K588" s="1">
        <v>189000</v>
      </c>
      <c r="L588" s="1">
        <v>-19687.5</v>
      </c>
      <c r="M588" s="6">
        <v>41671</v>
      </c>
      <c r="N588" s="8">
        <v>2</v>
      </c>
      <c r="O588" s="5" t="s">
        <v>21</v>
      </c>
      <c r="P588" s="7" t="s">
        <v>14</v>
      </c>
      <c r="S588" s="13">
        <f>financials[[#This Row],[CUSTO UNITARIO]]*financials[[#This Row],[Units Sold]]</f>
        <v>189000</v>
      </c>
    </row>
    <row r="589" spans="1:19" x14ac:dyDescent="0.25">
      <c r="A589" t="s">
        <v>6</v>
      </c>
      <c r="B589" t="s">
        <v>15</v>
      </c>
      <c r="C589" s="5" t="s">
        <v>36</v>
      </c>
      <c r="D589" s="5" t="s">
        <v>43</v>
      </c>
      <c r="E589">
        <v>873</v>
      </c>
      <c r="F589" s="1">
        <v>10</v>
      </c>
      <c r="G589" s="1">
        <v>300</v>
      </c>
      <c r="H589" s="1">
        <v>261900</v>
      </c>
      <c r="I589" s="1">
        <v>28809</v>
      </c>
      <c r="J589" s="1">
        <v>233091</v>
      </c>
      <c r="K589" s="1">
        <v>218250</v>
      </c>
      <c r="L589" s="1">
        <v>14841</v>
      </c>
      <c r="M589" s="6">
        <v>41640</v>
      </c>
      <c r="N589" s="8">
        <v>1</v>
      </c>
      <c r="O589" s="5" t="s">
        <v>20</v>
      </c>
      <c r="P589" s="7" t="s">
        <v>14</v>
      </c>
      <c r="S589" s="13">
        <f>financials[[#This Row],[CUSTO UNITARIO]]*financials[[#This Row],[Units Sold]]</f>
        <v>8730</v>
      </c>
    </row>
    <row r="590" spans="1:19" x14ac:dyDescent="0.25">
      <c r="A590" t="s">
        <v>6</v>
      </c>
      <c r="B590" t="s">
        <v>16</v>
      </c>
      <c r="C590" s="5" t="s">
        <v>37</v>
      </c>
      <c r="D590" s="5" t="s">
        <v>42</v>
      </c>
      <c r="E590">
        <v>1372</v>
      </c>
      <c r="F590" s="1">
        <v>120</v>
      </c>
      <c r="G590" s="1">
        <v>300</v>
      </c>
      <c r="H590" s="1">
        <v>411600</v>
      </c>
      <c r="I590" s="1">
        <v>28812</v>
      </c>
      <c r="J590" s="1">
        <v>382788</v>
      </c>
      <c r="K590" s="1">
        <v>343000</v>
      </c>
      <c r="L590" s="1">
        <v>39788</v>
      </c>
      <c r="M590" s="6">
        <v>41974</v>
      </c>
      <c r="N590" s="8">
        <v>12</v>
      </c>
      <c r="O590" s="5" t="s">
        <v>31</v>
      </c>
      <c r="P590" s="7" t="s">
        <v>14</v>
      </c>
      <c r="S590" s="13">
        <f>financials[[#This Row],[CUSTO UNITARIO]]*financials[[#This Row],[Units Sold]]</f>
        <v>164640</v>
      </c>
    </row>
    <row r="591" spans="1:19" x14ac:dyDescent="0.25">
      <c r="A591" t="s">
        <v>6</v>
      </c>
      <c r="B591" t="s">
        <v>16</v>
      </c>
      <c r="C591" s="5" t="s">
        <v>39</v>
      </c>
      <c r="D591" s="5" t="s">
        <v>42</v>
      </c>
      <c r="E591">
        <v>1372</v>
      </c>
      <c r="F591" s="1">
        <v>260</v>
      </c>
      <c r="G591" s="1">
        <v>300</v>
      </c>
      <c r="H591" s="1">
        <v>411600</v>
      </c>
      <c r="I591" s="1">
        <v>28812</v>
      </c>
      <c r="J591" s="1">
        <v>382788</v>
      </c>
      <c r="K591" s="1">
        <v>343000</v>
      </c>
      <c r="L591" s="1">
        <v>39788</v>
      </c>
      <c r="M591" s="6">
        <v>41974</v>
      </c>
      <c r="N591" s="8">
        <v>12</v>
      </c>
      <c r="O591" s="5" t="s">
        <v>31</v>
      </c>
      <c r="P591" s="7" t="s">
        <v>14</v>
      </c>
      <c r="S591" s="13">
        <f>financials[[#This Row],[CUSTO UNITARIO]]*financials[[#This Row],[Units Sold]]</f>
        <v>356720</v>
      </c>
    </row>
    <row r="592" spans="1:19" x14ac:dyDescent="0.25">
      <c r="A592" t="s">
        <v>6</v>
      </c>
      <c r="B592" t="s">
        <v>15</v>
      </c>
      <c r="C592" s="5" t="s">
        <v>36</v>
      </c>
      <c r="D592" s="5" t="s">
        <v>42</v>
      </c>
      <c r="E592">
        <v>1404</v>
      </c>
      <c r="F592" s="1">
        <v>10</v>
      </c>
      <c r="G592" s="1">
        <v>300</v>
      </c>
      <c r="H592" s="1">
        <v>421200</v>
      </c>
      <c r="I592" s="1">
        <v>29484</v>
      </c>
      <c r="J592" s="1">
        <v>391716</v>
      </c>
      <c r="K592" s="1">
        <v>351000</v>
      </c>
      <c r="L592" s="1">
        <v>40716</v>
      </c>
      <c r="M592" s="6">
        <v>41579</v>
      </c>
      <c r="N592" s="8">
        <v>11</v>
      </c>
      <c r="O592" s="5" t="s">
        <v>30</v>
      </c>
      <c r="P592" s="7" t="s">
        <v>13</v>
      </c>
      <c r="S592" s="13">
        <f>financials[[#This Row],[CUSTO UNITARIO]]*financials[[#This Row],[Units Sold]]</f>
        <v>14040</v>
      </c>
    </row>
    <row r="593" spans="1:19" x14ac:dyDescent="0.25">
      <c r="A593" t="s">
        <v>9</v>
      </c>
      <c r="B593" t="s">
        <v>18</v>
      </c>
      <c r="C593" s="5" t="s">
        <v>35</v>
      </c>
      <c r="D593" s="5" t="s">
        <v>43</v>
      </c>
      <c r="E593">
        <v>766</v>
      </c>
      <c r="F593" s="1">
        <v>5</v>
      </c>
      <c r="G593" s="1">
        <v>350</v>
      </c>
      <c r="H593" s="1">
        <v>268100</v>
      </c>
      <c r="I593" s="1">
        <v>29491</v>
      </c>
      <c r="J593" s="1">
        <v>238609</v>
      </c>
      <c r="K593" s="1">
        <v>199160</v>
      </c>
      <c r="L593" s="1">
        <v>39449</v>
      </c>
      <c r="M593" s="6">
        <v>41640</v>
      </c>
      <c r="N593" s="8">
        <v>1</v>
      </c>
      <c r="O593" s="5" t="s">
        <v>20</v>
      </c>
      <c r="P593" s="7" t="s">
        <v>14</v>
      </c>
      <c r="S593" s="13">
        <f>financials[[#This Row],[CUSTO UNITARIO]]*financials[[#This Row],[Units Sold]]</f>
        <v>3830</v>
      </c>
    </row>
    <row r="594" spans="1:19" x14ac:dyDescent="0.25">
      <c r="A594" t="s">
        <v>6</v>
      </c>
      <c r="B594" t="s">
        <v>15</v>
      </c>
      <c r="C594" s="5" t="s">
        <v>34</v>
      </c>
      <c r="D594" s="5" t="s">
        <v>42</v>
      </c>
      <c r="E594">
        <v>1094</v>
      </c>
      <c r="F594" s="1">
        <v>3</v>
      </c>
      <c r="G594" s="1">
        <v>300</v>
      </c>
      <c r="H594" s="1">
        <v>328200</v>
      </c>
      <c r="I594" s="1">
        <v>29538</v>
      </c>
      <c r="J594" s="1">
        <v>298662</v>
      </c>
      <c r="K594" s="1">
        <v>273500</v>
      </c>
      <c r="L594" s="1">
        <v>25162</v>
      </c>
      <c r="M594" s="6">
        <v>41791</v>
      </c>
      <c r="N594" s="8">
        <v>6</v>
      </c>
      <c r="O594" s="5" t="s">
        <v>25</v>
      </c>
      <c r="P594" s="7" t="s">
        <v>14</v>
      </c>
      <c r="S594" s="13">
        <f>financials[[#This Row],[CUSTO UNITARIO]]*financials[[#This Row],[Units Sold]]</f>
        <v>3282</v>
      </c>
    </row>
    <row r="595" spans="1:19" x14ac:dyDescent="0.25">
      <c r="A595" t="s">
        <v>6</v>
      </c>
      <c r="B595" t="s">
        <v>15</v>
      </c>
      <c r="C595" s="5" t="s">
        <v>36</v>
      </c>
      <c r="D595" s="5" t="s">
        <v>42</v>
      </c>
      <c r="E595">
        <v>1094</v>
      </c>
      <c r="F595" s="1">
        <v>10</v>
      </c>
      <c r="G595" s="1">
        <v>300</v>
      </c>
      <c r="H595" s="1">
        <v>328200</v>
      </c>
      <c r="I595" s="1">
        <v>29538</v>
      </c>
      <c r="J595" s="1">
        <v>298662</v>
      </c>
      <c r="K595" s="1">
        <v>273500</v>
      </c>
      <c r="L595" s="1">
        <v>25162</v>
      </c>
      <c r="M595" s="6">
        <v>41791</v>
      </c>
      <c r="N595" s="8">
        <v>6</v>
      </c>
      <c r="O595" s="5" t="s">
        <v>25</v>
      </c>
      <c r="P595" s="7" t="s">
        <v>14</v>
      </c>
      <c r="S595" s="13">
        <f>financials[[#This Row],[CUSTO UNITARIO]]*financials[[#This Row],[Units Sold]]</f>
        <v>10940</v>
      </c>
    </row>
    <row r="596" spans="1:19" x14ac:dyDescent="0.25">
      <c r="A596" t="s">
        <v>9</v>
      </c>
      <c r="B596" t="s">
        <v>17</v>
      </c>
      <c r="C596" s="5" t="s">
        <v>37</v>
      </c>
      <c r="D596" s="5" t="s">
        <v>41</v>
      </c>
      <c r="E596">
        <v>2177</v>
      </c>
      <c r="F596" s="1">
        <v>120</v>
      </c>
      <c r="G596" s="1">
        <v>350</v>
      </c>
      <c r="H596" s="1">
        <v>761950</v>
      </c>
      <c r="I596" s="1">
        <v>30478</v>
      </c>
      <c r="J596" s="1">
        <v>731472</v>
      </c>
      <c r="K596" s="1">
        <v>566020</v>
      </c>
      <c r="L596" s="1">
        <v>165452</v>
      </c>
      <c r="M596" s="6">
        <v>41913</v>
      </c>
      <c r="N596" s="8">
        <v>10</v>
      </c>
      <c r="O596" s="5" t="s">
        <v>29</v>
      </c>
      <c r="P596" s="7" t="s">
        <v>14</v>
      </c>
      <c r="S596" s="13">
        <f>financials[[#This Row],[CUSTO UNITARIO]]*financials[[#This Row],[Units Sold]]</f>
        <v>261240</v>
      </c>
    </row>
    <row r="597" spans="1:19" x14ac:dyDescent="0.25">
      <c r="A597" t="s">
        <v>9</v>
      </c>
      <c r="B597" t="s">
        <v>17</v>
      </c>
      <c r="C597" s="5" t="s">
        <v>38</v>
      </c>
      <c r="D597" s="5" t="s">
        <v>41</v>
      </c>
      <c r="E597">
        <v>2177</v>
      </c>
      <c r="F597" s="1">
        <v>250</v>
      </c>
      <c r="G597" s="1">
        <v>350</v>
      </c>
      <c r="H597" s="1">
        <v>761950</v>
      </c>
      <c r="I597" s="1">
        <v>30478</v>
      </c>
      <c r="J597" s="1">
        <v>731472</v>
      </c>
      <c r="K597" s="1">
        <v>566020</v>
      </c>
      <c r="L597" s="1">
        <v>165452</v>
      </c>
      <c r="M597" s="6">
        <v>41913</v>
      </c>
      <c r="N597" s="8">
        <v>10</v>
      </c>
      <c r="O597" s="5" t="s">
        <v>29</v>
      </c>
      <c r="P597" s="7" t="s">
        <v>14</v>
      </c>
      <c r="S597" s="13">
        <f>financials[[#This Row],[CUSTO UNITARIO]]*financials[[#This Row],[Units Sold]]</f>
        <v>544250</v>
      </c>
    </row>
    <row r="598" spans="1:19" x14ac:dyDescent="0.25">
      <c r="A598" t="s">
        <v>9</v>
      </c>
      <c r="B598" t="s">
        <v>18</v>
      </c>
      <c r="C598" s="5" t="s">
        <v>34</v>
      </c>
      <c r="D598" s="5" t="s">
        <v>43</v>
      </c>
      <c r="E598">
        <v>792</v>
      </c>
      <c r="F598" s="1">
        <v>3</v>
      </c>
      <c r="G598" s="1">
        <v>350</v>
      </c>
      <c r="H598" s="1">
        <v>277200</v>
      </c>
      <c r="I598" s="1">
        <v>30492</v>
      </c>
      <c r="J598" s="1">
        <v>246708</v>
      </c>
      <c r="K598" s="1">
        <v>205920</v>
      </c>
      <c r="L598" s="1">
        <v>40788</v>
      </c>
      <c r="M598" s="6">
        <v>41699</v>
      </c>
      <c r="N598" s="8">
        <v>3</v>
      </c>
      <c r="O598" s="5" t="s">
        <v>22</v>
      </c>
      <c r="P598" s="7" t="s">
        <v>14</v>
      </c>
      <c r="S598" s="13">
        <f>financials[[#This Row],[CUSTO UNITARIO]]*financials[[#This Row],[Units Sold]]</f>
        <v>2376</v>
      </c>
    </row>
    <row r="599" spans="1:19" x14ac:dyDescent="0.25">
      <c r="A599" t="s">
        <v>9</v>
      </c>
      <c r="B599" t="s">
        <v>18</v>
      </c>
      <c r="C599" s="5" t="s">
        <v>35</v>
      </c>
      <c r="D599" s="5" t="s">
        <v>42</v>
      </c>
      <c r="E599">
        <v>1460</v>
      </c>
      <c r="F599" s="1">
        <v>5</v>
      </c>
      <c r="G599" s="1">
        <v>350</v>
      </c>
      <c r="H599" s="1">
        <v>511000</v>
      </c>
      <c r="I599" s="1">
        <v>30660</v>
      </c>
      <c r="J599" s="1">
        <v>480340</v>
      </c>
      <c r="K599" s="1">
        <v>379600</v>
      </c>
      <c r="L599" s="1">
        <v>100740</v>
      </c>
      <c r="M599" s="6">
        <v>41760</v>
      </c>
      <c r="N599" s="8">
        <v>5</v>
      </c>
      <c r="O599" s="5" t="s">
        <v>24</v>
      </c>
      <c r="P599" s="7" t="s">
        <v>14</v>
      </c>
      <c r="S599" s="13">
        <f>financials[[#This Row],[CUSTO UNITARIO]]*financials[[#This Row],[Units Sold]]</f>
        <v>7300</v>
      </c>
    </row>
    <row r="600" spans="1:19" x14ac:dyDescent="0.25">
      <c r="A600" t="s">
        <v>8</v>
      </c>
      <c r="B600" t="s">
        <v>18</v>
      </c>
      <c r="C600" s="5" t="s">
        <v>36</v>
      </c>
      <c r="D600" s="5" t="s">
        <v>42</v>
      </c>
      <c r="E600">
        <v>3513</v>
      </c>
      <c r="F600" s="1">
        <v>10</v>
      </c>
      <c r="G600" s="1">
        <v>125</v>
      </c>
      <c r="H600" s="1">
        <v>439125</v>
      </c>
      <c r="I600" s="1">
        <v>30738.75</v>
      </c>
      <c r="J600" s="1">
        <v>408386.25</v>
      </c>
      <c r="K600" s="1">
        <v>421560</v>
      </c>
      <c r="L600" s="1">
        <v>-13173.75</v>
      </c>
      <c r="M600" s="6">
        <v>41821</v>
      </c>
      <c r="N600" s="8">
        <v>7</v>
      </c>
      <c r="O600" s="5" t="s">
        <v>26</v>
      </c>
      <c r="P600" s="7" t="s">
        <v>14</v>
      </c>
      <c r="S600" s="13">
        <f>financials[[#This Row],[CUSTO UNITARIO]]*financials[[#This Row],[Units Sold]]</f>
        <v>35130</v>
      </c>
    </row>
    <row r="601" spans="1:19" x14ac:dyDescent="0.25">
      <c r="A601" t="s">
        <v>6</v>
      </c>
      <c r="B601" t="s">
        <v>15</v>
      </c>
      <c r="C601" s="5" t="s">
        <v>35</v>
      </c>
      <c r="D601" s="5" t="s">
        <v>42</v>
      </c>
      <c r="E601">
        <v>1283</v>
      </c>
      <c r="F601" s="1">
        <v>5</v>
      </c>
      <c r="G601" s="1">
        <v>300</v>
      </c>
      <c r="H601" s="1">
        <v>384900</v>
      </c>
      <c r="I601" s="1">
        <v>30792</v>
      </c>
      <c r="J601" s="1">
        <v>354108</v>
      </c>
      <c r="K601" s="1">
        <v>320750</v>
      </c>
      <c r="L601" s="1">
        <v>33358</v>
      </c>
      <c r="M601" s="6">
        <v>41518</v>
      </c>
      <c r="N601" s="8">
        <v>9</v>
      </c>
      <c r="O601" s="5" t="s">
        <v>28</v>
      </c>
      <c r="P601" s="7" t="s">
        <v>13</v>
      </c>
      <c r="S601" s="13">
        <f>financials[[#This Row],[CUSTO UNITARIO]]*financials[[#This Row],[Units Sold]]</f>
        <v>6415</v>
      </c>
    </row>
    <row r="602" spans="1:19" x14ac:dyDescent="0.25">
      <c r="A602" t="s">
        <v>9</v>
      </c>
      <c r="B602" t="s">
        <v>17</v>
      </c>
      <c r="C602" s="5" t="s">
        <v>36</v>
      </c>
      <c r="D602" s="5" t="s">
        <v>42</v>
      </c>
      <c r="E602">
        <v>1496</v>
      </c>
      <c r="F602" s="1">
        <v>10</v>
      </c>
      <c r="G602" s="1">
        <v>350</v>
      </c>
      <c r="H602" s="1">
        <v>523600</v>
      </c>
      <c r="I602" s="1">
        <v>31416</v>
      </c>
      <c r="J602" s="1">
        <v>492184</v>
      </c>
      <c r="K602" s="1">
        <v>388960</v>
      </c>
      <c r="L602" s="1">
        <v>103224</v>
      </c>
      <c r="M602" s="6">
        <v>41791</v>
      </c>
      <c r="N602" s="8">
        <v>6</v>
      </c>
      <c r="O602" s="5" t="s">
        <v>25</v>
      </c>
      <c r="P602" s="7" t="s">
        <v>14</v>
      </c>
      <c r="S602" s="13">
        <f>financials[[#This Row],[CUSTO UNITARIO]]*financials[[#This Row],[Units Sold]]</f>
        <v>14960</v>
      </c>
    </row>
    <row r="603" spans="1:19" x14ac:dyDescent="0.25">
      <c r="A603" t="s">
        <v>9</v>
      </c>
      <c r="B603" t="s">
        <v>17</v>
      </c>
      <c r="C603" s="5" t="s">
        <v>37</v>
      </c>
      <c r="D603" s="5" t="s">
        <v>42</v>
      </c>
      <c r="E603">
        <v>1496</v>
      </c>
      <c r="F603" s="1">
        <v>120</v>
      </c>
      <c r="G603" s="1">
        <v>350</v>
      </c>
      <c r="H603" s="1">
        <v>523600</v>
      </c>
      <c r="I603" s="1">
        <v>31416</v>
      </c>
      <c r="J603" s="1">
        <v>492184</v>
      </c>
      <c r="K603" s="1">
        <v>388960</v>
      </c>
      <c r="L603" s="1">
        <v>103224</v>
      </c>
      <c r="M603" s="6">
        <v>41791</v>
      </c>
      <c r="N603" s="8">
        <v>6</v>
      </c>
      <c r="O603" s="5" t="s">
        <v>25</v>
      </c>
      <c r="P603" s="7" t="s">
        <v>14</v>
      </c>
      <c r="S603" s="13">
        <f>financials[[#This Row],[CUSTO UNITARIO]]*financials[[#This Row],[Units Sold]]</f>
        <v>179520</v>
      </c>
    </row>
    <row r="604" spans="1:19" x14ac:dyDescent="0.25">
      <c r="A604" t="s">
        <v>8</v>
      </c>
      <c r="B604" t="s">
        <v>16</v>
      </c>
      <c r="C604" s="5" t="s">
        <v>35</v>
      </c>
      <c r="D604" s="5" t="s">
        <v>42</v>
      </c>
      <c r="E604">
        <v>2797</v>
      </c>
      <c r="F604" s="1">
        <v>5</v>
      </c>
      <c r="G604" s="1">
        <v>125</v>
      </c>
      <c r="H604" s="1">
        <v>349625</v>
      </c>
      <c r="I604" s="1">
        <v>31466.25</v>
      </c>
      <c r="J604" s="1">
        <v>318158.75</v>
      </c>
      <c r="K604" s="1">
        <v>335640</v>
      </c>
      <c r="L604" s="1">
        <v>-17481.25</v>
      </c>
      <c r="M604" s="6">
        <v>41974</v>
      </c>
      <c r="N604" s="8">
        <v>12</v>
      </c>
      <c r="O604" s="5" t="s">
        <v>31</v>
      </c>
      <c r="P604" s="7" t="s">
        <v>14</v>
      </c>
      <c r="S604" s="13">
        <f>financials[[#This Row],[CUSTO UNITARIO]]*financials[[#This Row],[Units Sold]]</f>
        <v>13985</v>
      </c>
    </row>
    <row r="605" spans="1:19" x14ac:dyDescent="0.25">
      <c r="A605" t="s">
        <v>8</v>
      </c>
      <c r="B605" t="s">
        <v>16</v>
      </c>
      <c r="C605" s="5" t="s">
        <v>36</v>
      </c>
      <c r="D605" s="5" t="s">
        <v>42</v>
      </c>
      <c r="E605">
        <v>2797</v>
      </c>
      <c r="F605" s="1">
        <v>10</v>
      </c>
      <c r="G605" s="1">
        <v>125</v>
      </c>
      <c r="H605" s="1">
        <v>349625</v>
      </c>
      <c r="I605" s="1">
        <v>31466.25</v>
      </c>
      <c r="J605" s="1">
        <v>318158.75</v>
      </c>
      <c r="K605" s="1">
        <v>335640</v>
      </c>
      <c r="L605" s="1">
        <v>-17481.25</v>
      </c>
      <c r="M605" s="6">
        <v>41974</v>
      </c>
      <c r="N605" s="8">
        <v>12</v>
      </c>
      <c r="O605" s="5" t="s">
        <v>31</v>
      </c>
      <c r="P605" s="7" t="s">
        <v>14</v>
      </c>
      <c r="S605" s="13">
        <f>financials[[#This Row],[CUSTO UNITARIO]]*financials[[#This Row],[Units Sold]]</f>
        <v>27970</v>
      </c>
    </row>
    <row r="606" spans="1:19" x14ac:dyDescent="0.25">
      <c r="A606" t="s">
        <v>6</v>
      </c>
      <c r="B606" t="s">
        <v>18</v>
      </c>
      <c r="C606" s="5" t="s">
        <v>36</v>
      </c>
      <c r="D606" s="5" t="s">
        <v>43</v>
      </c>
      <c r="E606">
        <v>807</v>
      </c>
      <c r="F606" s="1">
        <v>10</v>
      </c>
      <c r="G606" s="1">
        <v>300</v>
      </c>
      <c r="H606" s="1">
        <v>242100</v>
      </c>
      <c r="I606" s="1">
        <v>31473</v>
      </c>
      <c r="J606" s="1">
        <v>210627</v>
      </c>
      <c r="K606" s="1">
        <v>201750</v>
      </c>
      <c r="L606" s="1">
        <v>8877</v>
      </c>
      <c r="M606" s="6">
        <v>41640</v>
      </c>
      <c r="N606" s="8">
        <v>1</v>
      </c>
      <c r="O606" s="5" t="s">
        <v>20</v>
      </c>
      <c r="P606" s="7" t="s">
        <v>14</v>
      </c>
      <c r="S606" s="13">
        <f>financials[[#This Row],[CUSTO UNITARIO]]*financials[[#This Row],[Units Sold]]</f>
        <v>8070</v>
      </c>
    </row>
    <row r="607" spans="1:19" x14ac:dyDescent="0.25">
      <c r="A607" t="s">
        <v>8</v>
      </c>
      <c r="B607" t="s">
        <v>15</v>
      </c>
      <c r="C607" s="5" t="s">
        <v>38</v>
      </c>
      <c r="D607" s="5" t="s">
        <v>43</v>
      </c>
      <c r="E607">
        <v>2529</v>
      </c>
      <c r="F607" s="1">
        <v>250</v>
      </c>
      <c r="G607" s="1">
        <v>125</v>
      </c>
      <c r="H607" s="1">
        <v>316125</v>
      </c>
      <c r="I607" s="1">
        <v>31612.5</v>
      </c>
      <c r="J607" s="1">
        <v>284512.5</v>
      </c>
      <c r="K607" s="1">
        <v>303480</v>
      </c>
      <c r="L607" s="1">
        <v>-18967.5</v>
      </c>
      <c r="M607" s="6">
        <v>41944</v>
      </c>
      <c r="N607" s="8">
        <v>11</v>
      </c>
      <c r="O607" s="5" t="s">
        <v>30</v>
      </c>
      <c r="P607" s="7" t="s">
        <v>14</v>
      </c>
      <c r="S607" s="13">
        <f>financials[[#This Row],[CUSTO UNITARIO]]*financials[[#This Row],[Units Sold]]</f>
        <v>632250</v>
      </c>
    </row>
    <row r="608" spans="1:19" x14ac:dyDescent="0.25">
      <c r="A608" t="s">
        <v>8</v>
      </c>
      <c r="B608" t="s">
        <v>19</v>
      </c>
      <c r="C608" s="5" t="s">
        <v>34</v>
      </c>
      <c r="D608" s="5" t="s">
        <v>43</v>
      </c>
      <c r="E608">
        <v>2156</v>
      </c>
      <c r="F608" s="1">
        <v>3</v>
      </c>
      <c r="G608" s="1">
        <v>125</v>
      </c>
      <c r="H608" s="1">
        <v>269500</v>
      </c>
      <c r="I608" s="1">
        <v>32340</v>
      </c>
      <c r="J608" s="1">
        <v>237160</v>
      </c>
      <c r="K608" s="1">
        <v>258720</v>
      </c>
      <c r="L608" s="1">
        <v>-21560</v>
      </c>
      <c r="M608" s="6">
        <v>41913</v>
      </c>
      <c r="N608" s="8">
        <v>10</v>
      </c>
      <c r="O608" s="5" t="s">
        <v>29</v>
      </c>
      <c r="P608" s="7" t="s">
        <v>14</v>
      </c>
      <c r="S608" s="13">
        <f>financials[[#This Row],[CUSTO UNITARIO]]*financials[[#This Row],[Units Sold]]</f>
        <v>6468</v>
      </c>
    </row>
    <row r="609" spans="1:19" x14ac:dyDescent="0.25">
      <c r="A609" t="s">
        <v>8</v>
      </c>
      <c r="B609" t="s">
        <v>19</v>
      </c>
      <c r="C609" s="5" t="s">
        <v>36</v>
      </c>
      <c r="D609" s="5" t="s">
        <v>43</v>
      </c>
      <c r="E609">
        <v>2156</v>
      </c>
      <c r="F609" s="1">
        <v>10</v>
      </c>
      <c r="G609" s="1">
        <v>125</v>
      </c>
      <c r="H609" s="1">
        <v>269500</v>
      </c>
      <c r="I609" s="1">
        <v>32340</v>
      </c>
      <c r="J609" s="1">
        <v>237160</v>
      </c>
      <c r="K609" s="1">
        <v>258720</v>
      </c>
      <c r="L609" s="1">
        <v>-21560</v>
      </c>
      <c r="M609" s="6">
        <v>41913</v>
      </c>
      <c r="N609" s="8">
        <v>10</v>
      </c>
      <c r="O609" s="5" t="s">
        <v>29</v>
      </c>
      <c r="P609" s="7" t="s">
        <v>14</v>
      </c>
      <c r="S609" s="13">
        <f>financials[[#This Row],[CUSTO UNITARIO]]*financials[[#This Row],[Units Sold]]</f>
        <v>21560</v>
      </c>
    </row>
    <row r="610" spans="1:19" x14ac:dyDescent="0.25">
      <c r="A610" t="s">
        <v>8</v>
      </c>
      <c r="B610" t="s">
        <v>17</v>
      </c>
      <c r="C610" s="5" t="s">
        <v>34</v>
      </c>
      <c r="D610" s="5" t="s">
        <v>43</v>
      </c>
      <c r="E610">
        <v>2441</v>
      </c>
      <c r="F610" s="1">
        <v>3</v>
      </c>
      <c r="G610" s="1">
        <v>125</v>
      </c>
      <c r="H610" s="1">
        <v>305125</v>
      </c>
      <c r="I610" s="1">
        <v>33563.75</v>
      </c>
      <c r="J610" s="1">
        <v>271561.25</v>
      </c>
      <c r="K610" s="1">
        <v>292920</v>
      </c>
      <c r="L610" s="1">
        <v>-21358.75</v>
      </c>
      <c r="M610" s="6">
        <v>41913</v>
      </c>
      <c r="N610" s="8">
        <v>10</v>
      </c>
      <c r="O610" s="5" t="s">
        <v>29</v>
      </c>
      <c r="P610" s="7" t="s">
        <v>14</v>
      </c>
      <c r="S610" s="13">
        <f>financials[[#This Row],[CUSTO UNITARIO]]*financials[[#This Row],[Units Sold]]</f>
        <v>7323</v>
      </c>
    </row>
    <row r="611" spans="1:19" x14ac:dyDescent="0.25">
      <c r="A611" t="s">
        <v>8</v>
      </c>
      <c r="B611" t="s">
        <v>17</v>
      </c>
      <c r="C611" s="5" t="s">
        <v>36</v>
      </c>
      <c r="D611" s="5" t="s">
        <v>43</v>
      </c>
      <c r="E611">
        <v>2441</v>
      </c>
      <c r="F611" s="1">
        <v>10</v>
      </c>
      <c r="G611" s="1">
        <v>125</v>
      </c>
      <c r="H611" s="1">
        <v>305125</v>
      </c>
      <c r="I611" s="1">
        <v>33563.75</v>
      </c>
      <c r="J611" s="1">
        <v>271561.25</v>
      </c>
      <c r="K611" s="1">
        <v>292920</v>
      </c>
      <c r="L611" s="1">
        <v>-21358.75</v>
      </c>
      <c r="M611" s="6">
        <v>41913</v>
      </c>
      <c r="N611" s="8">
        <v>10</v>
      </c>
      <c r="O611" s="5" t="s">
        <v>29</v>
      </c>
      <c r="P611" s="7" t="s">
        <v>14</v>
      </c>
      <c r="S611" s="13">
        <f>financials[[#This Row],[CUSTO UNITARIO]]*financials[[#This Row],[Units Sold]]</f>
        <v>24410</v>
      </c>
    </row>
    <row r="612" spans="1:19" x14ac:dyDescent="0.25">
      <c r="A612" t="s">
        <v>6</v>
      </c>
      <c r="B612" t="s">
        <v>19</v>
      </c>
      <c r="C612" s="5" t="s">
        <v>34</v>
      </c>
      <c r="D612" s="5" t="s">
        <v>43</v>
      </c>
      <c r="E612">
        <v>801</v>
      </c>
      <c r="F612" s="1">
        <v>3</v>
      </c>
      <c r="G612" s="1">
        <v>300</v>
      </c>
      <c r="H612" s="1">
        <v>240300</v>
      </c>
      <c r="I612" s="1">
        <v>33642</v>
      </c>
      <c r="J612" s="1">
        <v>206658</v>
      </c>
      <c r="K612" s="1">
        <v>200250</v>
      </c>
      <c r="L612" s="1">
        <v>6408</v>
      </c>
      <c r="M612" s="6">
        <v>41821</v>
      </c>
      <c r="N612" s="8">
        <v>7</v>
      </c>
      <c r="O612" s="5" t="s">
        <v>26</v>
      </c>
      <c r="P612" s="7" t="s">
        <v>14</v>
      </c>
      <c r="S612" s="13">
        <f>financials[[#This Row],[CUSTO UNITARIO]]*financials[[#This Row],[Units Sold]]</f>
        <v>2403</v>
      </c>
    </row>
    <row r="613" spans="1:19" x14ac:dyDescent="0.25">
      <c r="A613" t="s">
        <v>9</v>
      </c>
      <c r="B613" t="s">
        <v>15</v>
      </c>
      <c r="C613" s="5" t="s">
        <v>36</v>
      </c>
      <c r="D613" s="5" t="s">
        <v>43</v>
      </c>
      <c r="E613">
        <v>700</v>
      </c>
      <c r="F613" s="1">
        <v>10</v>
      </c>
      <c r="G613" s="1">
        <v>350</v>
      </c>
      <c r="H613" s="1">
        <v>245000</v>
      </c>
      <c r="I613" s="1">
        <v>34300</v>
      </c>
      <c r="J613" s="1">
        <v>210700</v>
      </c>
      <c r="K613" s="1">
        <v>182000</v>
      </c>
      <c r="L613" s="1">
        <v>28700</v>
      </c>
      <c r="M613" s="6">
        <v>41944</v>
      </c>
      <c r="N613" s="8">
        <v>11</v>
      </c>
      <c r="O613" s="5" t="s">
        <v>30</v>
      </c>
      <c r="P613" s="7" t="s">
        <v>14</v>
      </c>
      <c r="S613" s="13">
        <f>financials[[#This Row],[CUSTO UNITARIO]]*financials[[#This Row],[Units Sold]]</f>
        <v>7000</v>
      </c>
    </row>
    <row r="614" spans="1:19" x14ac:dyDescent="0.25">
      <c r="A614" t="s">
        <v>6</v>
      </c>
      <c r="B614" t="s">
        <v>17</v>
      </c>
      <c r="C614" s="5" t="s">
        <v>37</v>
      </c>
      <c r="D614" s="5" t="s">
        <v>42</v>
      </c>
      <c r="E614">
        <v>1659</v>
      </c>
      <c r="F614" s="1">
        <v>120</v>
      </c>
      <c r="G614" s="1">
        <v>300</v>
      </c>
      <c r="H614" s="1">
        <v>497700</v>
      </c>
      <c r="I614" s="1">
        <v>34839</v>
      </c>
      <c r="J614" s="1">
        <v>462861</v>
      </c>
      <c r="K614" s="1">
        <v>414750</v>
      </c>
      <c r="L614" s="1">
        <v>48111</v>
      </c>
      <c r="M614" s="6">
        <v>41821</v>
      </c>
      <c r="N614" s="8">
        <v>7</v>
      </c>
      <c r="O614" s="5" t="s">
        <v>26</v>
      </c>
      <c r="P614" s="7" t="s">
        <v>14</v>
      </c>
      <c r="S614" s="13">
        <f>financials[[#This Row],[CUSTO UNITARIO]]*financials[[#This Row],[Units Sold]]</f>
        <v>199080</v>
      </c>
    </row>
    <row r="615" spans="1:19" x14ac:dyDescent="0.25">
      <c r="A615" t="s">
        <v>6</v>
      </c>
      <c r="B615" t="s">
        <v>16</v>
      </c>
      <c r="C615" s="5" t="s">
        <v>36</v>
      </c>
      <c r="D615" s="5" t="s">
        <v>41</v>
      </c>
      <c r="E615">
        <v>2918</v>
      </c>
      <c r="F615" s="1">
        <v>10</v>
      </c>
      <c r="G615" s="1">
        <v>300</v>
      </c>
      <c r="H615" s="1">
        <v>875400</v>
      </c>
      <c r="I615" s="1">
        <v>35016</v>
      </c>
      <c r="J615" s="1">
        <v>840384</v>
      </c>
      <c r="K615" s="1">
        <v>729500</v>
      </c>
      <c r="L615" s="1">
        <v>110884</v>
      </c>
      <c r="M615" s="6">
        <v>41760</v>
      </c>
      <c r="N615" s="8">
        <v>5</v>
      </c>
      <c r="O615" s="5" t="s">
        <v>24</v>
      </c>
      <c r="P615" s="7" t="s">
        <v>14</v>
      </c>
      <c r="S615" s="13">
        <f>financials[[#This Row],[CUSTO UNITARIO]]*financials[[#This Row],[Units Sold]]</f>
        <v>29180</v>
      </c>
    </row>
    <row r="616" spans="1:19" x14ac:dyDescent="0.25">
      <c r="A616" t="s">
        <v>9</v>
      </c>
      <c r="B616" t="s">
        <v>19</v>
      </c>
      <c r="C616" s="5" t="s">
        <v>39</v>
      </c>
      <c r="D616" s="5" t="s">
        <v>42</v>
      </c>
      <c r="E616">
        <v>1679</v>
      </c>
      <c r="F616" s="1">
        <v>260</v>
      </c>
      <c r="G616" s="1">
        <v>350</v>
      </c>
      <c r="H616" s="1">
        <v>587650</v>
      </c>
      <c r="I616" s="1">
        <v>35259</v>
      </c>
      <c r="J616" s="1">
        <v>552391</v>
      </c>
      <c r="K616" s="1">
        <v>436540</v>
      </c>
      <c r="L616" s="1">
        <v>115851</v>
      </c>
      <c r="M616" s="6">
        <v>41883</v>
      </c>
      <c r="N616" s="8">
        <v>9</v>
      </c>
      <c r="O616" s="5" t="s">
        <v>28</v>
      </c>
      <c r="P616" s="7" t="s">
        <v>14</v>
      </c>
      <c r="S616" s="13">
        <f>financials[[#This Row],[CUSTO UNITARIO]]*financials[[#This Row],[Units Sold]]</f>
        <v>436540</v>
      </c>
    </row>
    <row r="617" spans="1:19" x14ac:dyDescent="0.25">
      <c r="A617" t="s">
        <v>6</v>
      </c>
      <c r="B617" t="s">
        <v>15</v>
      </c>
      <c r="C617" s="5" t="s">
        <v>36</v>
      </c>
      <c r="D617" s="5" t="s">
        <v>42</v>
      </c>
      <c r="E617">
        <v>1702</v>
      </c>
      <c r="F617" s="1">
        <v>10</v>
      </c>
      <c r="G617" s="1">
        <v>300</v>
      </c>
      <c r="H617" s="1">
        <v>510600</v>
      </c>
      <c r="I617" s="1">
        <v>35742</v>
      </c>
      <c r="J617" s="1">
        <v>474858</v>
      </c>
      <c r="K617" s="1">
        <v>425500</v>
      </c>
      <c r="L617" s="1">
        <v>49358</v>
      </c>
      <c r="M617" s="6">
        <v>41760</v>
      </c>
      <c r="N617" s="8">
        <v>5</v>
      </c>
      <c r="O617" s="5" t="s">
        <v>24</v>
      </c>
      <c r="P617" s="7" t="s">
        <v>14</v>
      </c>
      <c r="S617" s="13">
        <f>financials[[#This Row],[CUSTO UNITARIO]]*financials[[#This Row],[Units Sold]]</f>
        <v>17020</v>
      </c>
    </row>
    <row r="618" spans="1:19" x14ac:dyDescent="0.25">
      <c r="A618" t="s">
        <v>6</v>
      </c>
      <c r="B618" t="s">
        <v>17</v>
      </c>
      <c r="C618" s="5" t="s">
        <v>36</v>
      </c>
      <c r="D618" s="5" t="s">
        <v>42</v>
      </c>
      <c r="E618">
        <v>1324</v>
      </c>
      <c r="F618" s="1">
        <v>10</v>
      </c>
      <c r="G618" s="1">
        <v>300</v>
      </c>
      <c r="H618" s="1">
        <v>397200</v>
      </c>
      <c r="I618" s="1">
        <v>35748</v>
      </c>
      <c r="J618" s="1">
        <v>361452</v>
      </c>
      <c r="K618" s="1">
        <v>331000</v>
      </c>
      <c r="L618" s="1">
        <v>30452</v>
      </c>
      <c r="M618" s="6">
        <v>41944</v>
      </c>
      <c r="N618" s="8">
        <v>11</v>
      </c>
      <c r="O618" s="5" t="s">
        <v>30</v>
      </c>
      <c r="P618" s="7" t="s">
        <v>14</v>
      </c>
      <c r="S618" s="13">
        <f>financials[[#This Row],[CUSTO UNITARIO]]*financials[[#This Row],[Units Sold]]</f>
        <v>13240</v>
      </c>
    </row>
    <row r="619" spans="1:19" x14ac:dyDescent="0.25">
      <c r="A619" t="s">
        <v>8</v>
      </c>
      <c r="B619" t="s">
        <v>16</v>
      </c>
      <c r="C619" s="5" t="s">
        <v>38</v>
      </c>
      <c r="D619" s="5" t="s">
        <v>43</v>
      </c>
      <c r="E619">
        <v>2387</v>
      </c>
      <c r="F619" s="1">
        <v>250</v>
      </c>
      <c r="G619" s="1">
        <v>125</v>
      </c>
      <c r="H619" s="1">
        <v>298375</v>
      </c>
      <c r="I619" s="1">
        <v>35805</v>
      </c>
      <c r="J619" s="1">
        <v>262570</v>
      </c>
      <c r="K619" s="1">
        <v>286440</v>
      </c>
      <c r="L619" s="1">
        <v>-23870</v>
      </c>
      <c r="M619" s="6">
        <v>41944</v>
      </c>
      <c r="N619" s="8">
        <v>11</v>
      </c>
      <c r="O619" s="5" t="s">
        <v>30</v>
      </c>
      <c r="P619" s="7" t="s">
        <v>14</v>
      </c>
      <c r="S619" s="13">
        <f>financials[[#This Row],[CUSTO UNITARIO]]*financials[[#This Row],[Units Sold]]</f>
        <v>596750</v>
      </c>
    </row>
    <row r="620" spans="1:19" x14ac:dyDescent="0.25">
      <c r="A620" t="s">
        <v>8</v>
      </c>
      <c r="B620" t="s">
        <v>15</v>
      </c>
      <c r="C620" s="5" t="s">
        <v>34</v>
      </c>
      <c r="D620" s="5" t="s">
        <v>43</v>
      </c>
      <c r="E620">
        <v>2416</v>
      </c>
      <c r="F620" s="1">
        <v>3</v>
      </c>
      <c r="G620" s="1">
        <v>125</v>
      </c>
      <c r="H620" s="1">
        <v>302000</v>
      </c>
      <c r="I620" s="1">
        <v>36240</v>
      </c>
      <c r="J620" s="1">
        <v>265760</v>
      </c>
      <c r="K620" s="1">
        <v>289920</v>
      </c>
      <c r="L620" s="1">
        <v>-24160</v>
      </c>
      <c r="M620" s="6">
        <v>41518</v>
      </c>
      <c r="N620" s="8">
        <v>9</v>
      </c>
      <c r="O620" s="5" t="s">
        <v>28</v>
      </c>
      <c r="P620" s="7" t="s">
        <v>13</v>
      </c>
      <c r="S620" s="13">
        <f>financials[[#This Row],[CUSTO UNITARIO]]*financials[[#This Row],[Units Sold]]</f>
        <v>7248</v>
      </c>
    </row>
    <row r="621" spans="1:19" x14ac:dyDescent="0.25">
      <c r="A621" t="s">
        <v>9</v>
      </c>
      <c r="B621" t="s">
        <v>19</v>
      </c>
      <c r="C621" s="5" t="s">
        <v>34</v>
      </c>
      <c r="D621" s="5" t="s">
        <v>43</v>
      </c>
      <c r="E621">
        <v>886</v>
      </c>
      <c r="F621" s="1">
        <v>3</v>
      </c>
      <c r="G621" s="1">
        <v>350</v>
      </c>
      <c r="H621" s="1">
        <v>310100</v>
      </c>
      <c r="I621" s="1">
        <v>37212</v>
      </c>
      <c r="J621" s="1">
        <v>272888</v>
      </c>
      <c r="K621" s="1">
        <v>230360</v>
      </c>
      <c r="L621" s="1">
        <v>42528</v>
      </c>
      <c r="M621" s="6">
        <v>41791</v>
      </c>
      <c r="N621" s="8">
        <v>6</v>
      </c>
      <c r="O621" s="5" t="s">
        <v>25</v>
      </c>
      <c r="P621" s="7" t="s">
        <v>14</v>
      </c>
      <c r="S621" s="13">
        <f>financials[[#This Row],[CUSTO UNITARIO]]*financials[[#This Row],[Units Sold]]</f>
        <v>2658</v>
      </c>
    </row>
    <row r="622" spans="1:19" x14ac:dyDescent="0.25">
      <c r="A622" t="s">
        <v>9</v>
      </c>
      <c r="B622" t="s">
        <v>19</v>
      </c>
      <c r="C622" s="5" t="s">
        <v>36</v>
      </c>
      <c r="D622" s="5" t="s">
        <v>43</v>
      </c>
      <c r="E622">
        <v>886</v>
      </c>
      <c r="F622" s="1">
        <v>10</v>
      </c>
      <c r="G622" s="1">
        <v>350</v>
      </c>
      <c r="H622" s="1">
        <v>310100</v>
      </c>
      <c r="I622" s="1">
        <v>37212</v>
      </c>
      <c r="J622" s="1">
        <v>272888</v>
      </c>
      <c r="K622" s="1">
        <v>230360</v>
      </c>
      <c r="L622" s="1">
        <v>42528</v>
      </c>
      <c r="M622" s="6">
        <v>41791</v>
      </c>
      <c r="N622" s="8">
        <v>6</v>
      </c>
      <c r="O622" s="5" t="s">
        <v>25</v>
      </c>
      <c r="P622" s="7" t="s">
        <v>14</v>
      </c>
      <c r="S622" s="13">
        <f>financials[[#This Row],[CUSTO UNITARIO]]*financials[[#This Row],[Units Sold]]</f>
        <v>8860</v>
      </c>
    </row>
    <row r="623" spans="1:19" x14ac:dyDescent="0.25">
      <c r="A623" t="s">
        <v>6</v>
      </c>
      <c r="B623" t="s">
        <v>15</v>
      </c>
      <c r="C623" s="5" t="s">
        <v>39</v>
      </c>
      <c r="D623" s="5" t="s">
        <v>43</v>
      </c>
      <c r="E623">
        <v>888</v>
      </c>
      <c r="F623" s="1">
        <v>260</v>
      </c>
      <c r="G623" s="1">
        <v>300</v>
      </c>
      <c r="H623" s="1">
        <v>266400</v>
      </c>
      <c r="I623" s="1">
        <v>37296</v>
      </c>
      <c r="J623" s="1">
        <v>229104</v>
      </c>
      <c r="K623" s="1">
        <v>222000</v>
      </c>
      <c r="L623" s="1">
        <v>7104</v>
      </c>
      <c r="M623" s="6">
        <v>41699</v>
      </c>
      <c r="N623" s="8">
        <v>3</v>
      </c>
      <c r="O623" s="5" t="s">
        <v>22</v>
      </c>
      <c r="P623" s="7" t="s">
        <v>14</v>
      </c>
      <c r="S623" s="13">
        <f>financials[[#This Row],[CUSTO UNITARIO]]*financials[[#This Row],[Units Sold]]</f>
        <v>230880</v>
      </c>
    </row>
    <row r="624" spans="1:19" x14ac:dyDescent="0.25">
      <c r="A624" t="s">
        <v>6</v>
      </c>
      <c r="B624" t="s">
        <v>17</v>
      </c>
      <c r="C624" s="5" t="s">
        <v>35</v>
      </c>
      <c r="D624" s="5" t="s">
        <v>42</v>
      </c>
      <c r="E624">
        <v>1562</v>
      </c>
      <c r="F624" s="1">
        <v>5</v>
      </c>
      <c r="G624" s="1">
        <v>300</v>
      </c>
      <c r="H624" s="1">
        <v>468600</v>
      </c>
      <c r="I624" s="1">
        <v>37488</v>
      </c>
      <c r="J624" s="1">
        <v>431112</v>
      </c>
      <c r="K624" s="1">
        <v>390500</v>
      </c>
      <c r="L624" s="1">
        <v>40612</v>
      </c>
      <c r="M624" s="6">
        <v>41852</v>
      </c>
      <c r="N624" s="8">
        <v>8</v>
      </c>
      <c r="O624" s="5" t="s">
        <v>27</v>
      </c>
      <c r="P624" s="7" t="s">
        <v>14</v>
      </c>
      <c r="S624" s="13">
        <f>financials[[#This Row],[CUSTO UNITARIO]]*financials[[#This Row],[Units Sold]]</f>
        <v>7810</v>
      </c>
    </row>
    <row r="625" spans="1:19" x14ac:dyDescent="0.25">
      <c r="A625" t="s">
        <v>9</v>
      </c>
      <c r="B625" t="s">
        <v>19</v>
      </c>
      <c r="C625" s="5" t="s">
        <v>34</v>
      </c>
      <c r="D625" s="5" t="s">
        <v>42</v>
      </c>
      <c r="E625">
        <v>1362</v>
      </c>
      <c r="F625" s="1">
        <v>3</v>
      </c>
      <c r="G625" s="1">
        <v>350</v>
      </c>
      <c r="H625" s="1">
        <v>476700</v>
      </c>
      <c r="I625" s="1">
        <v>38136</v>
      </c>
      <c r="J625" s="1">
        <v>438564</v>
      </c>
      <c r="K625" s="1">
        <v>354120</v>
      </c>
      <c r="L625" s="1">
        <v>84444</v>
      </c>
      <c r="M625" s="6">
        <v>41974</v>
      </c>
      <c r="N625" s="8">
        <v>12</v>
      </c>
      <c r="O625" s="5" t="s">
        <v>31</v>
      </c>
      <c r="P625" s="7" t="s">
        <v>14</v>
      </c>
      <c r="S625" s="13">
        <f>financials[[#This Row],[CUSTO UNITARIO]]*financials[[#This Row],[Units Sold]]</f>
        <v>4086</v>
      </c>
    </row>
    <row r="626" spans="1:19" x14ac:dyDescent="0.25">
      <c r="A626" t="s">
        <v>9</v>
      </c>
      <c r="B626" t="s">
        <v>19</v>
      </c>
      <c r="C626" s="5" t="s">
        <v>36</v>
      </c>
      <c r="D626" s="5" t="s">
        <v>42</v>
      </c>
      <c r="E626">
        <v>1362</v>
      </c>
      <c r="F626" s="1">
        <v>10</v>
      </c>
      <c r="G626" s="1">
        <v>350</v>
      </c>
      <c r="H626" s="1">
        <v>476700</v>
      </c>
      <c r="I626" s="1">
        <v>38136</v>
      </c>
      <c r="J626" s="1">
        <v>438564</v>
      </c>
      <c r="K626" s="1">
        <v>354120</v>
      </c>
      <c r="L626" s="1">
        <v>84444</v>
      </c>
      <c r="M626" s="6">
        <v>41974</v>
      </c>
      <c r="N626" s="8">
        <v>12</v>
      </c>
      <c r="O626" s="5" t="s">
        <v>31</v>
      </c>
      <c r="P626" s="7" t="s">
        <v>14</v>
      </c>
      <c r="S626" s="13">
        <f>financials[[#This Row],[CUSTO UNITARIO]]*financials[[#This Row],[Units Sold]]</f>
        <v>13620</v>
      </c>
    </row>
    <row r="627" spans="1:19" x14ac:dyDescent="0.25">
      <c r="A627" t="s">
        <v>9</v>
      </c>
      <c r="B627" t="s">
        <v>15</v>
      </c>
      <c r="C627" s="5" t="s">
        <v>37</v>
      </c>
      <c r="D627" s="5" t="s">
        <v>42</v>
      </c>
      <c r="E627">
        <v>1269</v>
      </c>
      <c r="F627" s="1">
        <v>120</v>
      </c>
      <c r="G627" s="1">
        <v>350</v>
      </c>
      <c r="H627" s="1">
        <v>444150</v>
      </c>
      <c r="I627" s="1">
        <v>39973.5</v>
      </c>
      <c r="J627" s="1">
        <v>404176.5</v>
      </c>
      <c r="K627" s="1">
        <v>329940</v>
      </c>
      <c r="L627" s="1">
        <v>74236.5</v>
      </c>
      <c r="M627" s="6">
        <v>41913</v>
      </c>
      <c r="N627" s="8">
        <v>10</v>
      </c>
      <c r="O627" s="5" t="s">
        <v>29</v>
      </c>
      <c r="P627" s="7" t="s">
        <v>14</v>
      </c>
      <c r="S627" s="13">
        <f>financials[[#This Row],[CUSTO UNITARIO]]*financials[[#This Row],[Units Sold]]</f>
        <v>152280</v>
      </c>
    </row>
    <row r="628" spans="1:19" x14ac:dyDescent="0.25">
      <c r="A628" t="s">
        <v>9</v>
      </c>
      <c r="B628" t="s">
        <v>15</v>
      </c>
      <c r="C628" s="5" t="s">
        <v>39</v>
      </c>
      <c r="D628" s="5" t="s">
        <v>42</v>
      </c>
      <c r="E628">
        <v>1269</v>
      </c>
      <c r="F628" s="1">
        <v>260</v>
      </c>
      <c r="G628" s="1">
        <v>350</v>
      </c>
      <c r="H628" s="1">
        <v>444150</v>
      </c>
      <c r="I628" s="1">
        <v>39973.5</v>
      </c>
      <c r="J628" s="1">
        <v>404176.5</v>
      </c>
      <c r="K628" s="1">
        <v>329940</v>
      </c>
      <c r="L628" s="1">
        <v>74236.5</v>
      </c>
      <c r="M628" s="6">
        <v>41913</v>
      </c>
      <c r="N628" s="8">
        <v>10</v>
      </c>
      <c r="O628" s="5" t="s">
        <v>29</v>
      </c>
      <c r="P628" s="7" t="s">
        <v>14</v>
      </c>
      <c r="S628" s="13">
        <f>financials[[#This Row],[CUSTO UNITARIO]]*financials[[#This Row],[Units Sold]]</f>
        <v>329940</v>
      </c>
    </row>
    <row r="629" spans="1:19" x14ac:dyDescent="0.25">
      <c r="A629" t="s">
        <v>9</v>
      </c>
      <c r="B629" t="s">
        <v>18</v>
      </c>
      <c r="C629" s="5" t="s">
        <v>37</v>
      </c>
      <c r="D629" s="5" t="s">
        <v>42</v>
      </c>
      <c r="E629">
        <v>1307</v>
      </c>
      <c r="F629" s="1">
        <v>120</v>
      </c>
      <c r="G629" s="1">
        <v>350</v>
      </c>
      <c r="H629" s="1">
        <v>457450</v>
      </c>
      <c r="I629" s="1">
        <v>41170.5</v>
      </c>
      <c r="J629" s="1">
        <v>416279.5</v>
      </c>
      <c r="K629" s="1">
        <v>339820</v>
      </c>
      <c r="L629" s="1">
        <v>76459.5</v>
      </c>
      <c r="M629" s="6">
        <v>41821</v>
      </c>
      <c r="N629" s="8">
        <v>7</v>
      </c>
      <c r="O629" s="5" t="s">
        <v>26</v>
      </c>
      <c r="P629" s="7" t="s">
        <v>14</v>
      </c>
      <c r="S629" s="13">
        <f>financials[[#This Row],[CUSTO UNITARIO]]*financials[[#This Row],[Units Sold]]</f>
        <v>156840</v>
      </c>
    </row>
    <row r="630" spans="1:19" x14ac:dyDescent="0.25">
      <c r="A630" t="s">
        <v>9</v>
      </c>
      <c r="B630" t="s">
        <v>16</v>
      </c>
      <c r="C630" s="5" t="s">
        <v>37</v>
      </c>
      <c r="D630" s="5" t="s">
        <v>43</v>
      </c>
      <c r="E630">
        <v>986</v>
      </c>
      <c r="F630" s="1">
        <v>120</v>
      </c>
      <c r="G630" s="1">
        <v>350</v>
      </c>
      <c r="H630" s="1">
        <v>345100</v>
      </c>
      <c r="I630" s="1">
        <v>41412</v>
      </c>
      <c r="J630" s="1">
        <v>303688</v>
      </c>
      <c r="K630" s="1">
        <v>256360</v>
      </c>
      <c r="L630" s="1">
        <v>47328</v>
      </c>
      <c r="M630" s="6">
        <v>41913</v>
      </c>
      <c r="N630" s="8">
        <v>10</v>
      </c>
      <c r="O630" s="5" t="s">
        <v>29</v>
      </c>
      <c r="P630" s="7" t="s">
        <v>14</v>
      </c>
      <c r="S630" s="13">
        <f>financials[[#This Row],[CUSTO UNITARIO]]*financials[[#This Row],[Units Sold]]</f>
        <v>118320</v>
      </c>
    </row>
    <row r="631" spans="1:19" x14ac:dyDescent="0.25">
      <c r="A631" t="s">
        <v>9</v>
      </c>
      <c r="B631" t="s">
        <v>16</v>
      </c>
      <c r="C631" s="5" t="s">
        <v>38</v>
      </c>
      <c r="D631" s="5" t="s">
        <v>43</v>
      </c>
      <c r="E631">
        <v>986</v>
      </c>
      <c r="F631" s="1">
        <v>250</v>
      </c>
      <c r="G631" s="1">
        <v>350</v>
      </c>
      <c r="H631" s="1">
        <v>345100</v>
      </c>
      <c r="I631" s="1">
        <v>41412</v>
      </c>
      <c r="J631" s="1">
        <v>303688</v>
      </c>
      <c r="K631" s="1">
        <v>256360</v>
      </c>
      <c r="L631" s="1">
        <v>47328</v>
      </c>
      <c r="M631" s="6">
        <v>41913</v>
      </c>
      <c r="N631" s="8">
        <v>10</v>
      </c>
      <c r="O631" s="5" t="s">
        <v>29</v>
      </c>
      <c r="P631" s="7" t="s">
        <v>14</v>
      </c>
      <c r="S631" s="13">
        <f>financials[[#This Row],[CUSTO UNITARIO]]*financials[[#This Row],[Units Sold]]</f>
        <v>246500</v>
      </c>
    </row>
    <row r="632" spans="1:19" x14ac:dyDescent="0.25">
      <c r="A632" t="s">
        <v>9</v>
      </c>
      <c r="B632" t="s">
        <v>15</v>
      </c>
      <c r="C632" s="5" t="s">
        <v>34</v>
      </c>
      <c r="D632" s="5" t="s">
        <v>43</v>
      </c>
      <c r="E632">
        <v>923</v>
      </c>
      <c r="F632" s="1">
        <v>3</v>
      </c>
      <c r="G632" s="1">
        <v>350</v>
      </c>
      <c r="H632" s="1">
        <v>323050</v>
      </c>
      <c r="I632" s="1">
        <v>41996.5</v>
      </c>
      <c r="J632" s="1">
        <v>281053.5</v>
      </c>
      <c r="K632" s="1">
        <v>239980</v>
      </c>
      <c r="L632" s="1">
        <v>41073.5</v>
      </c>
      <c r="M632" s="6">
        <v>41699</v>
      </c>
      <c r="N632" s="8">
        <v>3</v>
      </c>
      <c r="O632" s="5" t="s">
        <v>22</v>
      </c>
      <c r="P632" s="7" t="s">
        <v>14</v>
      </c>
      <c r="S632" s="13">
        <f>financials[[#This Row],[CUSTO UNITARIO]]*financials[[#This Row],[Units Sold]]</f>
        <v>2769</v>
      </c>
    </row>
    <row r="633" spans="1:19" x14ac:dyDescent="0.25">
      <c r="A633" t="s">
        <v>6</v>
      </c>
      <c r="B633" t="s">
        <v>16</v>
      </c>
      <c r="C633" s="5" t="s">
        <v>34</v>
      </c>
      <c r="D633" s="5" t="s">
        <v>43</v>
      </c>
      <c r="E633">
        <v>1010</v>
      </c>
      <c r="F633" s="1">
        <v>3</v>
      </c>
      <c r="G633" s="1">
        <v>300</v>
      </c>
      <c r="H633" s="1">
        <v>303000</v>
      </c>
      <c r="I633" s="1">
        <v>42420</v>
      </c>
      <c r="J633" s="1">
        <v>260580</v>
      </c>
      <c r="K633" s="1">
        <v>252500</v>
      </c>
      <c r="L633" s="1">
        <v>8080</v>
      </c>
      <c r="M633" s="6">
        <v>41913</v>
      </c>
      <c r="N633" s="8">
        <v>10</v>
      </c>
      <c r="O633" s="5" t="s">
        <v>29</v>
      </c>
      <c r="P633" s="7" t="s">
        <v>14</v>
      </c>
      <c r="S633" s="13">
        <f>financials[[#This Row],[CUSTO UNITARIO]]*financials[[#This Row],[Units Sold]]</f>
        <v>3030</v>
      </c>
    </row>
    <row r="634" spans="1:19" x14ac:dyDescent="0.25">
      <c r="A634" t="s">
        <v>6</v>
      </c>
      <c r="B634" t="s">
        <v>16</v>
      </c>
      <c r="C634" s="5" t="s">
        <v>38</v>
      </c>
      <c r="D634" s="5" t="s">
        <v>43</v>
      </c>
      <c r="E634">
        <v>1010</v>
      </c>
      <c r="F634" s="1">
        <v>250</v>
      </c>
      <c r="G634" s="1">
        <v>300</v>
      </c>
      <c r="H634" s="1">
        <v>303000</v>
      </c>
      <c r="I634" s="1">
        <v>42420</v>
      </c>
      <c r="J634" s="1">
        <v>260580</v>
      </c>
      <c r="K634" s="1">
        <v>252500</v>
      </c>
      <c r="L634" s="1">
        <v>8080</v>
      </c>
      <c r="M634" s="6">
        <v>41913</v>
      </c>
      <c r="N634" s="8">
        <v>10</v>
      </c>
      <c r="O634" s="5" t="s">
        <v>29</v>
      </c>
      <c r="P634" s="7" t="s">
        <v>14</v>
      </c>
      <c r="S634" s="13">
        <f>financials[[#This Row],[CUSTO UNITARIO]]*financials[[#This Row],[Units Sold]]</f>
        <v>252500</v>
      </c>
    </row>
    <row r="635" spans="1:19" x14ac:dyDescent="0.25">
      <c r="A635" t="s">
        <v>9</v>
      </c>
      <c r="B635" t="s">
        <v>16</v>
      </c>
      <c r="C635" s="5" t="s">
        <v>38</v>
      </c>
      <c r="D635" s="5" t="s">
        <v>42</v>
      </c>
      <c r="E635">
        <v>1351.5</v>
      </c>
      <c r="F635" s="1">
        <v>250</v>
      </c>
      <c r="G635" s="1">
        <v>350</v>
      </c>
      <c r="H635" s="1">
        <v>473025</v>
      </c>
      <c r="I635" s="1">
        <v>42572.25</v>
      </c>
      <c r="J635" s="1">
        <v>430452.75</v>
      </c>
      <c r="K635" s="1">
        <v>351390</v>
      </c>
      <c r="L635" s="1">
        <v>79062.75</v>
      </c>
      <c r="M635" s="6">
        <v>41730</v>
      </c>
      <c r="N635" s="8">
        <v>4</v>
      </c>
      <c r="O635" s="5" t="s">
        <v>23</v>
      </c>
      <c r="P635" s="7" t="s">
        <v>14</v>
      </c>
      <c r="S635" s="13">
        <f>financials[[#This Row],[CUSTO UNITARIO]]*financials[[#This Row],[Units Sold]]</f>
        <v>337875</v>
      </c>
    </row>
    <row r="636" spans="1:19" x14ac:dyDescent="0.25">
      <c r="A636" t="s">
        <v>6</v>
      </c>
      <c r="B636" t="s">
        <v>17</v>
      </c>
      <c r="C636" s="5" t="s">
        <v>35</v>
      </c>
      <c r="D636" s="5" t="s">
        <v>43</v>
      </c>
      <c r="E636">
        <v>1186</v>
      </c>
      <c r="F636" s="1">
        <v>5</v>
      </c>
      <c r="G636" s="1">
        <v>300</v>
      </c>
      <c r="H636" s="1">
        <v>355800</v>
      </c>
      <c r="I636" s="1">
        <v>42696</v>
      </c>
      <c r="J636" s="1">
        <v>313104</v>
      </c>
      <c r="K636" s="1">
        <v>296500</v>
      </c>
      <c r="L636" s="1">
        <v>16604</v>
      </c>
      <c r="M636" s="6">
        <v>41609</v>
      </c>
      <c r="N636" s="8">
        <v>12</v>
      </c>
      <c r="O636" s="5" t="s">
        <v>31</v>
      </c>
      <c r="P636" s="7" t="s">
        <v>13</v>
      </c>
      <c r="S636" s="13">
        <f>financials[[#This Row],[CUSTO UNITARIO]]*financials[[#This Row],[Units Sold]]</f>
        <v>5930</v>
      </c>
    </row>
    <row r="637" spans="1:19" x14ac:dyDescent="0.25">
      <c r="A637" t="s">
        <v>8</v>
      </c>
      <c r="B637" t="s">
        <v>16</v>
      </c>
      <c r="C637" s="5" t="s">
        <v>34</v>
      </c>
      <c r="D637" s="5" t="s">
        <v>43</v>
      </c>
      <c r="E637">
        <v>3445.5</v>
      </c>
      <c r="F637" s="1">
        <v>3</v>
      </c>
      <c r="G637" s="1">
        <v>125</v>
      </c>
      <c r="H637" s="1">
        <v>430687.5</v>
      </c>
      <c r="I637" s="1">
        <v>43068.75</v>
      </c>
      <c r="J637" s="1">
        <v>387618.75</v>
      </c>
      <c r="K637" s="1">
        <v>413460</v>
      </c>
      <c r="L637" s="1">
        <v>-25841.25</v>
      </c>
      <c r="M637" s="6">
        <v>41730</v>
      </c>
      <c r="N637" s="8">
        <v>4</v>
      </c>
      <c r="O637" s="5" t="s">
        <v>23</v>
      </c>
      <c r="P637" s="7" t="s">
        <v>14</v>
      </c>
      <c r="S637" s="13">
        <f>financials[[#This Row],[CUSTO UNITARIO]]*financials[[#This Row],[Units Sold]]</f>
        <v>10336.5</v>
      </c>
    </row>
    <row r="638" spans="1:19" x14ac:dyDescent="0.25">
      <c r="A638" t="s">
        <v>9</v>
      </c>
      <c r="B638" t="s">
        <v>16</v>
      </c>
      <c r="C638" s="5" t="s">
        <v>34</v>
      </c>
      <c r="D638" s="5" t="s">
        <v>42</v>
      </c>
      <c r="E638">
        <v>1761</v>
      </c>
      <c r="F638" s="1">
        <v>3</v>
      </c>
      <c r="G638" s="1">
        <v>350</v>
      </c>
      <c r="H638" s="1">
        <v>616350</v>
      </c>
      <c r="I638" s="1">
        <v>43144.5</v>
      </c>
      <c r="J638" s="1">
        <v>573205.5</v>
      </c>
      <c r="K638" s="1">
        <v>457860</v>
      </c>
      <c r="L638" s="1">
        <v>115345.5</v>
      </c>
      <c r="M638" s="6">
        <v>41699</v>
      </c>
      <c r="N638" s="8">
        <v>3</v>
      </c>
      <c r="O638" s="5" t="s">
        <v>22</v>
      </c>
      <c r="P638" s="7" t="s">
        <v>14</v>
      </c>
      <c r="S638" s="13">
        <f>financials[[#This Row],[CUSTO UNITARIO]]*financials[[#This Row],[Units Sold]]</f>
        <v>5283</v>
      </c>
    </row>
    <row r="639" spans="1:19" x14ac:dyDescent="0.25">
      <c r="A639" t="s">
        <v>8</v>
      </c>
      <c r="B639" t="s">
        <v>18</v>
      </c>
      <c r="C639" s="5" t="s">
        <v>39</v>
      </c>
      <c r="D639" s="5" t="s">
        <v>43</v>
      </c>
      <c r="E639">
        <v>3165</v>
      </c>
      <c r="F639" s="1">
        <v>260</v>
      </c>
      <c r="G639" s="1">
        <v>125</v>
      </c>
      <c r="H639" s="1">
        <v>395625</v>
      </c>
      <c r="I639" s="1">
        <v>43518.75</v>
      </c>
      <c r="J639" s="1">
        <v>352106.25</v>
      </c>
      <c r="K639" s="1">
        <v>379800</v>
      </c>
      <c r="L639" s="1">
        <v>-27693.75</v>
      </c>
      <c r="M639" s="6">
        <v>41640</v>
      </c>
      <c r="N639" s="8">
        <v>1</v>
      </c>
      <c r="O639" s="5" t="s">
        <v>20</v>
      </c>
      <c r="P639" s="7" t="s">
        <v>14</v>
      </c>
      <c r="S639" s="13">
        <f>financials[[#This Row],[CUSTO UNITARIO]]*financials[[#This Row],[Units Sold]]</f>
        <v>822900</v>
      </c>
    </row>
    <row r="640" spans="1:19" x14ac:dyDescent="0.25">
      <c r="A640" t="s">
        <v>9</v>
      </c>
      <c r="B640" t="s">
        <v>17</v>
      </c>
      <c r="C640" s="5" t="s">
        <v>37</v>
      </c>
      <c r="D640" s="5" t="s">
        <v>42</v>
      </c>
      <c r="E640">
        <v>2076</v>
      </c>
      <c r="F640" s="1">
        <v>120</v>
      </c>
      <c r="G640" s="1">
        <v>350</v>
      </c>
      <c r="H640" s="1">
        <v>726600</v>
      </c>
      <c r="I640" s="1">
        <v>43596</v>
      </c>
      <c r="J640" s="1">
        <v>683004</v>
      </c>
      <c r="K640" s="1">
        <v>539760</v>
      </c>
      <c r="L640" s="1">
        <v>143244</v>
      </c>
      <c r="M640" s="6">
        <v>41548</v>
      </c>
      <c r="N640" s="8">
        <v>10</v>
      </c>
      <c r="O640" s="5" t="s">
        <v>29</v>
      </c>
      <c r="P640" s="7" t="s">
        <v>13</v>
      </c>
      <c r="S640" s="13">
        <f>financials[[#This Row],[CUSTO UNITARIO]]*financials[[#This Row],[Units Sold]]</f>
        <v>249120</v>
      </c>
    </row>
    <row r="641" spans="1:19" x14ac:dyDescent="0.25">
      <c r="A641" t="s">
        <v>9</v>
      </c>
      <c r="B641" t="s">
        <v>17</v>
      </c>
      <c r="C641" s="5" t="s">
        <v>39</v>
      </c>
      <c r="D641" s="5" t="s">
        <v>42</v>
      </c>
      <c r="E641">
        <v>2076</v>
      </c>
      <c r="F641" s="1">
        <v>260</v>
      </c>
      <c r="G641" s="1">
        <v>350</v>
      </c>
      <c r="H641" s="1">
        <v>726600</v>
      </c>
      <c r="I641" s="1">
        <v>43596</v>
      </c>
      <c r="J641" s="1">
        <v>683004</v>
      </c>
      <c r="K641" s="1">
        <v>539760</v>
      </c>
      <c r="L641" s="1">
        <v>143244</v>
      </c>
      <c r="M641" s="6">
        <v>41548</v>
      </c>
      <c r="N641" s="8">
        <v>10</v>
      </c>
      <c r="O641" s="5" t="s">
        <v>29</v>
      </c>
      <c r="P641" s="7" t="s">
        <v>13</v>
      </c>
      <c r="S641" s="13">
        <f>financials[[#This Row],[CUSTO UNITARIO]]*financials[[#This Row],[Units Sold]]</f>
        <v>539760</v>
      </c>
    </row>
    <row r="642" spans="1:19" x14ac:dyDescent="0.25">
      <c r="A642" t="s">
        <v>6</v>
      </c>
      <c r="B642" t="s">
        <v>15</v>
      </c>
      <c r="C642" s="5" t="s">
        <v>38</v>
      </c>
      <c r="D642" s="5" t="s">
        <v>42</v>
      </c>
      <c r="E642">
        <v>2436</v>
      </c>
      <c r="F642" s="1">
        <v>250</v>
      </c>
      <c r="G642" s="1">
        <v>300</v>
      </c>
      <c r="H642" s="1">
        <v>730800</v>
      </c>
      <c r="I642" s="1">
        <v>43848</v>
      </c>
      <c r="J642" s="1">
        <v>686952</v>
      </c>
      <c r="K642" s="1">
        <v>609000</v>
      </c>
      <c r="L642" s="1">
        <v>77952</v>
      </c>
      <c r="M642" s="6">
        <v>41609</v>
      </c>
      <c r="N642" s="8">
        <v>12</v>
      </c>
      <c r="O642" s="5" t="s">
        <v>31</v>
      </c>
      <c r="P642" s="7" t="s">
        <v>13</v>
      </c>
      <c r="S642" s="13">
        <f>financials[[#This Row],[CUSTO UNITARIO]]*financials[[#This Row],[Units Sold]]</f>
        <v>609000</v>
      </c>
    </row>
    <row r="643" spans="1:19" x14ac:dyDescent="0.25">
      <c r="A643" t="s">
        <v>9</v>
      </c>
      <c r="B643" t="s">
        <v>16</v>
      </c>
      <c r="C643" s="5" t="s">
        <v>35</v>
      </c>
      <c r="D643" s="5" t="s">
        <v>43</v>
      </c>
      <c r="E643">
        <v>982.5</v>
      </c>
      <c r="F643" s="1">
        <v>5</v>
      </c>
      <c r="G643" s="1">
        <v>350</v>
      </c>
      <c r="H643" s="1">
        <v>343875</v>
      </c>
      <c r="I643" s="1">
        <v>44703.75</v>
      </c>
      <c r="J643" s="1">
        <v>299171.25</v>
      </c>
      <c r="K643" s="1">
        <v>255450</v>
      </c>
      <c r="L643" s="1">
        <v>43721.25</v>
      </c>
      <c r="M643" s="6">
        <v>41640</v>
      </c>
      <c r="N643" s="8">
        <v>1</v>
      </c>
      <c r="O643" s="5" t="s">
        <v>20</v>
      </c>
      <c r="P643" s="7" t="s">
        <v>14</v>
      </c>
      <c r="S643" s="13">
        <f>financials[[#This Row],[CUSTO UNITARIO]]*financials[[#This Row],[Units Sold]]</f>
        <v>4912.5</v>
      </c>
    </row>
    <row r="644" spans="1:19" x14ac:dyDescent="0.25">
      <c r="A644" t="s">
        <v>6</v>
      </c>
      <c r="B644" t="s">
        <v>15</v>
      </c>
      <c r="C644" s="5" t="s">
        <v>36</v>
      </c>
      <c r="D644" s="5" t="s">
        <v>43</v>
      </c>
      <c r="E644">
        <v>1366</v>
      </c>
      <c r="F644" s="1">
        <v>10</v>
      </c>
      <c r="G644" s="1">
        <v>300</v>
      </c>
      <c r="H644" s="1">
        <v>409800</v>
      </c>
      <c r="I644" s="1">
        <v>45078</v>
      </c>
      <c r="J644" s="1">
        <v>364722</v>
      </c>
      <c r="K644" s="1">
        <v>341500</v>
      </c>
      <c r="L644" s="1">
        <v>23222</v>
      </c>
      <c r="M644" s="6">
        <v>41944</v>
      </c>
      <c r="N644" s="8">
        <v>11</v>
      </c>
      <c r="O644" s="5" t="s">
        <v>30</v>
      </c>
      <c r="P644" s="7" t="s">
        <v>14</v>
      </c>
      <c r="S644" s="13">
        <f>financials[[#This Row],[CUSTO UNITARIO]]*financials[[#This Row],[Units Sold]]</f>
        <v>13660</v>
      </c>
    </row>
    <row r="645" spans="1:19" x14ac:dyDescent="0.25">
      <c r="A645" t="s">
        <v>8</v>
      </c>
      <c r="B645" t="s">
        <v>16</v>
      </c>
      <c r="C645" s="5" t="s">
        <v>37</v>
      </c>
      <c r="D645" s="5" t="s">
        <v>43</v>
      </c>
      <c r="E645">
        <v>2438</v>
      </c>
      <c r="F645" s="1">
        <v>120</v>
      </c>
      <c r="G645" s="1">
        <v>125</v>
      </c>
      <c r="H645" s="1">
        <v>304750</v>
      </c>
      <c r="I645" s="1">
        <v>45712.5</v>
      </c>
      <c r="J645" s="1">
        <v>259037.5</v>
      </c>
      <c r="K645" s="1">
        <v>292560</v>
      </c>
      <c r="L645" s="1">
        <v>-33522.5</v>
      </c>
      <c r="M645" s="6">
        <v>41609</v>
      </c>
      <c r="N645" s="8">
        <v>12</v>
      </c>
      <c r="O645" s="5" t="s">
        <v>31</v>
      </c>
      <c r="P645" s="7" t="s">
        <v>13</v>
      </c>
      <c r="S645" s="13">
        <f>financials[[#This Row],[CUSTO UNITARIO]]*financials[[#This Row],[Units Sold]]</f>
        <v>292560</v>
      </c>
    </row>
    <row r="646" spans="1:19" x14ac:dyDescent="0.25">
      <c r="A646" t="s">
        <v>6</v>
      </c>
      <c r="B646" t="s">
        <v>17</v>
      </c>
      <c r="C646" s="5" t="s">
        <v>34</v>
      </c>
      <c r="D646" s="5" t="s">
        <v>42</v>
      </c>
      <c r="E646">
        <v>2181</v>
      </c>
      <c r="F646" s="1">
        <v>3</v>
      </c>
      <c r="G646" s="1">
        <v>300</v>
      </c>
      <c r="H646" s="1">
        <v>654300</v>
      </c>
      <c r="I646" s="1">
        <v>45801</v>
      </c>
      <c r="J646" s="1">
        <v>608499</v>
      </c>
      <c r="K646" s="1">
        <v>545250</v>
      </c>
      <c r="L646" s="1">
        <v>63249</v>
      </c>
      <c r="M646" s="6">
        <v>41913</v>
      </c>
      <c r="N646" s="8">
        <v>10</v>
      </c>
      <c r="O646" s="5" t="s">
        <v>29</v>
      </c>
      <c r="P646" s="7" t="s">
        <v>14</v>
      </c>
      <c r="S646" s="13">
        <f>financials[[#This Row],[CUSTO UNITARIO]]*financials[[#This Row],[Units Sold]]</f>
        <v>6543</v>
      </c>
    </row>
    <row r="647" spans="1:19" x14ac:dyDescent="0.25">
      <c r="A647" t="s">
        <v>6</v>
      </c>
      <c r="B647" t="s">
        <v>17</v>
      </c>
      <c r="C647" s="5" t="s">
        <v>35</v>
      </c>
      <c r="D647" s="5" t="s">
        <v>42</v>
      </c>
      <c r="E647">
        <v>2181</v>
      </c>
      <c r="F647" s="1">
        <v>5</v>
      </c>
      <c r="G647" s="1">
        <v>300</v>
      </c>
      <c r="H647" s="1">
        <v>654300</v>
      </c>
      <c r="I647" s="1">
        <v>45801</v>
      </c>
      <c r="J647" s="1">
        <v>608499</v>
      </c>
      <c r="K647" s="1">
        <v>545250</v>
      </c>
      <c r="L647" s="1">
        <v>63249</v>
      </c>
      <c r="M647" s="6">
        <v>41913</v>
      </c>
      <c r="N647" s="8">
        <v>10</v>
      </c>
      <c r="O647" s="5" t="s">
        <v>29</v>
      </c>
      <c r="P647" s="7" t="s">
        <v>14</v>
      </c>
      <c r="S647" s="13">
        <f>financials[[#This Row],[CUSTO UNITARIO]]*financials[[#This Row],[Units Sold]]</f>
        <v>10905</v>
      </c>
    </row>
    <row r="648" spans="1:19" x14ac:dyDescent="0.25">
      <c r="A648" t="s">
        <v>9</v>
      </c>
      <c r="B648" t="s">
        <v>16</v>
      </c>
      <c r="C648" s="5" t="s">
        <v>36</v>
      </c>
      <c r="D648" s="5" t="s">
        <v>41</v>
      </c>
      <c r="E648">
        <v>3450</v>
      </c>
      <c r="F648" s="1">
        <v>10</v>
      </c>
      <c r="G648" s="1">
        <v>350</v>
      </c>
      <c r="H648" s="1">
        <v>1207500</v>
      </c>
      <c r="I648" s="1">
        <v>48300</v>
      </c>
      <c r="J648" s="1">
        <v>1159200</v>
      </c>
      <c r="K648" s="1">
        <v>897000</v>
      </c>
      <c r="L648" s="1">
        <v>262200</v>
      </c>
      <c r="M648" s="6">
        <v>41821</v>
      </c>
      <c r="N648" s="8">
        <v>7</v>
      </c>
      <c r="O648" s="5" t="s">
        <v>26</v>
      </c>
      <c r="P648" s="7" t="s">
        <v>14</v>
      </c>
      <c r="S648" s="13">
        <f>financials[[#This Row],[CUSTO UNITARIO]]*financials[[#This Row],[Units Sold]]</f>
        <v>34500</v>
      </c>
    </row>
    <row r="649" spans="1:19" x14ac:dyDescent="0.25">
      <c r="A649" t="s">
        <v>6</v>
      </c>
      <c r="B649" t="s">
        <v>18</v>
      </c>
      <c r="C649" s="5" t="s">
        <v>36</v>
      </c>
      <c r="D649" s="5" t="s">
        <v>43</v>
      </c>
      <c r="E649">
        <v>1359</v>
      </c>
      <c r="F649" s="1">
        <v>10</v>
      </c>
      <c r="G649" s="1">
        <v>300</v>
      </c>
      <c r="H649" s="1">
        <v>407700</v>
      </c>
      <c r="I649" s="1">
        <v>48924</v>
      </c>
      <c r="J649" s="1">
        <v>358776</v>
      </c>
      <c r="K649" s="1">
        <v>339750</v>
      </c>
      <c r="L649" s="1">
        <v>19026</v>
      </c>
      <c r="M649" s="6">
        <v>41944</v>
      </c>
      <c r="N649" s="8">
        <v>11</v>
      </c>
      <c r="O649" s="5" t="s">
        <v>30</v>
      </c>
      <c r="P649" s="7" t="s">
        <v>14</v>
      </c>
      <c r="S649" s="13">
        <f>financials[[#This Row],[CUSTO UNITARIO]]*financials[[#This Row],[Units Sold]]</f>
        <v>13590</v>
      </c>
    </row>
    <row r="650" spans="1:19" x14ac:dyDescent="0.25">
      <c r="A650" t="s">
        <v>8</v>
      </c>
      <c r="B650" t="s">
        <v>19</v>
      </c>
      <c r="C650" s="5" t="s">
        <v>34</v>
      </c>
      <c r="D650" s="5" t="s">
        <v>43</v>
      </c>
      <c r="E650">
        <v>2821</v>
      </c>
      <c r="F650" s="1">
        <v>3</v>
      </c>
      <c r="G650" s="1">
        <v>125</v>
      </c>
      <c r="H650" s="1">
        <v>352625</v>
      </c>
      <c r="I650" s="1">
        <v>49367.5</v>
      </c>
      <c r="J650" s="1">
        <v>303257.5</v>
      </c>
      <c r="K650" s="1">
        <v>338520</v>
      </c>
      <c r="L650" s="1">
        <v>-35262.5</v>
      </c>
      <c r="M650" s="6">
        <v>41609</v>
      </c>
      <c r="N650" s="8">
        <v>12</v>
      </c>
      <c r="O650" s="5" t="s">
        <v>31</v>
      </c>
      <c r="P650" s="7" t="s">
        <v>13</v>
      </c>
      <c r="S650" s="13">
        <f>financials[[#This Row],[CUSTO UNITARIO]]*financials[[#This Row],[Units Sold]]</f>
        <v>8463</v>
      </c>
    </row>
    <row r="651" spans="1:19" x14ac:dyDescent="0.25">
      <c r="A651" t="s">
        <v>8</v>
      </c>
      <c r="B651" t="s">
        <v>16</v>
      </c>
      <c r="C651" s="5" t="s">
        <v>39</v>
      </c>
      <c r="D651" s="5" t="s">
        <v>43</v>
      </c>
      <c r="E651">
        <v>2844</v>
      </c>
      <c r="F651" s="1">
        <v>260</v>
      </c>
      <c r="G651" s="1">
        <v>125</v>
      </c>
      <c r="H651" s="1">
        <v>355500</v>
      </c>
      <c r="I651" s="1">
        <v>49770</v>
      </c>
      <c r="J651" s="1">
        <v>305730</v>
      </c>
      <c r="K651" s="1">
        <v>341280</v>
      </c>
      <c r="L651" s="1">
        <v>-35550</v>
      </c>
      <c r="M651" s="6">
        <v>41760</v>
      </c>
      <c r="N651" s="8">
        <v>5</v>
      </c>
      <c r="O651" s="5" t="s">
        <v>24</v>
      </c>
      <c r="P651" s="7" t="s">
        <v>14</v>
      </c>
      <c r="S651" s="13">
        <f>financials[[#This Row],[CUSTO UNITARIO]]*financials[[#This Row],[Units Sold]]</f>
        <v>739440</v>
      </c>
    </row>
    <row r="652" spans="1:19" x14ac:dyDescent="0.25">
      <c r="A652" t="s">
        <v>9</v>
      </c>
      <c r="B652" t="s">
        <v>19</v>
      </c>
      <c r="C652" s="5" t="s">
        <v>36</v>
      </c>
      <c r="D652" s="5" t="s">
        <v>43</v>
      </c>
      <c r="E652">
        <v>1197</v>
      </c>
      <c r="F652" s="1">
        <v>10</v>
      </c>
      <c r="G652" s="1">
        <v>350</v>
      </c>
      <c r="H652" s="1">
        <v>418950</v>
      </c>
      <c r="I652" s="1">
        <v>50274</v>
      </c>
      <c r="J652" s="1">
        <v>368676</v>
      </c>
      <c r="K652" s="1">
        <v>311220</v>
      </c>
      <c r="L652" s="1">
        <v>57456</v>
      </c>
      <c r="M652" s="6">
        <v>41944</v>
      </c>
      <c r="N652" s="8">
        <v>11</v>
      </c>
      <c r="O652" s="5" t="s">
        <v>30</v>
      </c>
      <c r="P652" s="7" t="s">
        <v>14</v>
      </c>
      <c r="S652" s="13">
        <f>financials[[#This Row],[CUSTO UNITARIO]]*financials[[#This Row],[Units Sold]]</f>
        <v>11970</v>
      </c>
    </row>
    <row r="653" spans="1:19" x14ac:dyDescent="0.25">
      <c r="A653" t="s">
        <v>6</v>
      </c>
      <c r="B653" t="s">
        <v>16</v>
      </c>
      <c r="C653" s="5" t="s">
        <v>38</v>
      </c>
      <c r="D653" s="5" t="s">
        <v>42</v>
      </c>
      <c r="E653">
        <v>1867</v>
      </c>
      <c r="F653" s="1">
        <v>250</v>
      </c>
      <c r="G653" s="1">
        <v>300</v>
      </c>
      <c r="H653" s="1">
        <v>560100</v>
      </c>
      <c r="I653" s="1">
        <v>50409</v>
      </c>
      <c r="J653" s="1">
        <v>509691</v>
      </c>
      <c r="K653" s="1">
        <v>466750</v>
      </c>
      <c r="L653" s="1">
        <v>42941</v>
      </c>
      <c r="M653" s="6">
        <v>41883</v>
      </c>
      <c r="N653" s="8">
        <v>9</v>
      </c>
      <c r="O653" s="5" t="s">
        <v>28</v>
      </c>
      <c r="P653" s="7" t="s">
        <v>14</v>
      </c>
      <c r="S653" s="13">
        <f>financials[[#This Row],[CUSTO UNITARIO]]*financials[[#This Row],[Units Sold]]</f>
        <v>466750</v>
      </c>
    </row>
    <row r="654" spans="1:19" x14ac:dyDescent="0.25">
      <c r="A654" t="s">
        <v>6</v>
      </c>
      <c r="B654" t="s">
        <v>15</v>
      </c>
      <c r="C654" s="5" t="s">
        <v>38</v>
      </c>
      <c r="D654" s="5" t="s">
        <v>42</v>
      </c>
      <c r="E654">
        <v>2134</v>
      </c>
      <c r="F654" s="1">
        <v>250</v>
      </c>
      <c r="G654" s="1">
        <v>300</v>
      </c>
      <c r="H654" s="1">
        <v>640200</v>
      </c>
      <c r="I654" s="1">
        <v>51216</v>
      </c>
      <c r="J654" s="1">
        <v>588984</v>
      </c>
      <c r="K654" s="1">
        <v>533500</v>
      </c>
      <c r="L654" s="1">
        <v>55484</v>
      </c>
      <c r="M654" s="6">
        <v>41883</v>
      </c>
      <c r="N654" s="8">
        <v>9</v>
      </c>
      <c r="O654" s="5" t="s">
        <v>28</v>
      </c>
      <c r="P654" s="7" t="s">
        <v>14</v>
      </c>
      <c r="S654" s="13">
        <f>financials[[#This Row],[CUSTO UNITARIO]]*financials[[#This Row],[Units Sold]]</f>
        <v>533500</v>
      </c>
    </row>
    <row r="655" spans="1:19" x14ac:dyDescent="0.25">
      <c r="A655" t="s">
        <v>8</v>
      </c>
      <c r="B655" t="s">
        <v>18</v>
      </c>
      <c r="C655" s="5" t="s">
        <v>34</v>
      </c>
      <c r="D655" s="5" t="s">
        <v>43</v>
      </c>
      <c r="E655">
        <v>2767</v>
      </c>
      <c r="F655" s="1">
        <v>3</v>
      </c>
      <c r="G655" s="1">
        <v>125</v>
      </c>
      <c r="H655" s="1">
        <v>345875</v>
      </c>
      <c r="I655" s="1">
        <v>51881.25</v>
      </c>
      <c r="J655" s="1">
        <v>293993.75</v>
      </c>
      <c r="K655" s="1">
        <v>332040</v>
      </c>
      <c r="L655" s="1">
        <v>-38046.25</v>
      </c>
      <c r="M655" s="6">
        <v>41852</v>
      </c>
      <c r="N655" s="8">
        <v>8</v>
      </c>
      <c r="O655" s="5" t="s">
        <v>27</v>
      </c>
      <c r="P655" s="7" t="s">
        <v>14</v>
      </c>
      <c r="S655" s="13">
        <f>financials[[#This Row],[CUSTO UNITARIO]]*financials[[#This Row],[Units Sold]]</f>
        <v>8301</v>
      </c>
    </row>
    <row r="656" spans="1:19" x14ac:dyDescent="0.25">
      <c r="A656" t="s">
        <v>9</v>
      </c>
      <c r="B656" t="s">
        <v>17</v>
      </c>
      <c r="C656" s="5" t="s">
        <v>35</v>
      </c>
      <c r="D656" s="5" t="s">
        <v>42</v>
      </c>
      <c r="E656">
        <v>1666</v>
      </c>
      <c r="F656" s="1">
        <v>5</v>
      </c>
      <c r="G656" s="1">
        <v>350</v>
      </c>
      <c r="H656" s="1">
        <v>583100</v>
      </c>
      <c r="I656" s="1">
        <v>52479</v>
      </c>
      <c r="J656" s="1">
        <v>530621</v>
      </c>
      <c r="K656" s="1">
        <v>433160</v>
      </c>
      <c r="L656" s="1">
        <v>97461</v>
      </c>
      <c r="M656" s="6">
        <v>41760</v>
      </c>
      <c r="N656" s="8">
        <v>5</v>
      </c>
      <c r="O656" s="5" t="s">
        <v>24</v>
      </c>
      <c r="P656" s="7" t="s">
        <v>14</v>
      </c>
      <c r="S656" s="13">
        <f>financials[[#This Row],[CUSTO UNITARIO]]*financials[[#This Row],[Units Sold]]</f>
        <v>8330</v>
      </c>
    </row>
    <row r="657" spans="1:19" x14ac:dyDescent="0.25">
      <c r="A657" t="s">
        <v>8</v>
      </c>
      <c r="B657" t="s">
        <v>15</v>
      </c>
      <c r="C657" s="5" t="s">
        <v>38</v>
      </c>
      <c r="D657" s="5" t="s">
        <v>43</v>
      </c>
      <c r="E657">
        <v>2954</v>
      </c>
      <c r="F657" s="1">
        <v>250</v>
      </c>
      <c r="G657" s="1">
        <v>125</v>
      </c>
      <c r="H657" s="1">
        <v>369250</v>
      </c>
      <c r="I657" s="1">
        <v>55387.5</v>
      </c>
      <c r="J657" s="1">
        <v>313862.5</v>
      </c>
      <c r="K657" s="1">
        <v>354480</v>
      </c>
      <c r="L657" s="1">
        <v>-40617.5</v>
      </c>
      <c r="M657" s="6">
        <v>41579</v>
      </c>
      <c r="N657" s="8">
        <v>11</v>
      </c>
      <c r="O657" s="5" t="s">
        <v>30</v>
      </c>
      <c r="P657" s="7" t="s">
        <v>13</v>
      </c>
      <c r="S657" s="13">
        <f>financials[[#This Row],[CUSTO UNITARIO]]*financials[[#This Row],[Units Sold]]</f>
        <v>738500</v>
      </c>
    </row>
    <row r="658" spans="1:19" x14ac:dyDescent="0.25">
      <c r="A658" t="s">
        <v>9</v>
      </c>
      <c r="B658" t="s">
        <v>16</v>
      </c>
      <c r="C658" s="5" t="s">
        <v>36</v>
      </c>
      <c r="D658" s="5" t="s">
        <v>43</v>
      </c>
      <c r="E658">
        <v>1177</v>
      </c>
      <c r="F658" s="1">
        <v>10</v>
      </c>
      <c r="G658" s="1">
        <v>350</v>
      </c>
      <c r="H658" s="1">
        <v>411950</v>
      </c>
      <c r="I658" s="1">
        <v>57673</v>
      </c>
      <c r="J658" s="1">
        <v>354277</v>
      </c>
      <c r="K658" s="1">
        <v>306020</v>
      </c>
      <c r="L658" s="1">
        <v>48257</v>
      </c>
      <c r="M658" s="6">
        <v>41944</v>
      </c>
      <c r="N658" s="8">
        <v>11</v>
      </c>
      <c r="O658" s="5" t="s">
        <v>30</v>
      </c>
      <c r="P658" s="7" t="s">
        <v>14</v>
      </c>
      <c r="S658" s="13">
        <f>financials[[#This Row],[CUSTO UNITARIO]]*financials[[#This Row],[Units Sold]]</f>
        <v>11770</v>
      </c>
    </row>
    <row r="659" spans="1:19" x14ac:dyDescent="0.25">
      <c r="A659" t="s">
        <v>6</v>
      </c>
      <c r="B659" t="s">
        <v>19</v>
      </c>
      <c r="C659" s="5" t="s">
        <v>38</v>
      </c>
      <c r="D659" s="5" t="s">
        <v>42</v>
      </c>
      <c r="E659">
        <v>2747</v>
      </c>
      <c r="F659" s="1">
        <v>250</v>
      </c>
      <c r="G659" s="1">
        <v>300</v>
      </c>
      <c r="H659" s="1">
        <v>824100</v>
      </c>
      <c r="I659" s="1">
        <v>57687</v>
      </c>
      <c r="J659" s="1">
        <v>766413</v>
      </c>
      <c r="K659" s="1">
        <v>686750</v>
      </c>
      <c r="L659" s="1">
        <v>79663</v>
      </c>
      <c r="M659" s="6">
        <v>41671</v>
      </c>
      <c r="N659" s="8">
        <v>2</v>
      </c>
      <c r="O659" s="5" t="s">
        <v>21</v>
      </c>
      <c r="P659" s="7" t="s">
        <v>14</v>
      </c>
      <c r="S659" s="13">
        <f>financials[[#This Row],[CUSTO UNITARIO]]*financials[[#This Row],[Units Sold]]</f>
        <v>686750</v>
      </c>
    </row>
    <row r="660" spans="1:19" x14ac:dyDescent="0.25">
      <c r="A660" t="s">
        <v>9</v>
      </c>
      <c r="B660" t="s">
        <v>19</v>
      </c>
      <c r="C660" s="5" t="s">
        <v>37</v>
      </c>
      <c r="D660" s="5" t="s">
        <v>43</v>
      </c>
      <c r="E660">
        <v>1395</v>
      </c>
      <c r="F660" s="1">
        <v>120</v>
      </c>
      <c r="G660" s="1">
        <v>350</v>
      </c>
      <c r="H660" s="1">
        <v>488250</v>
      </c>
      <c r="I660" s="1">
        <v>58590</v>
      </c>
      <c r="J660" s="1">
        <v>429660</v>
      </c>
      <c r="K660" s="1">
        <v>362700</v>
      </c>
      <c r="L660" s="1">
        <v>66960</v>
      </c>
      <c r="M660" s="6">
        <v>41821</v>
      </c>
      <c r="N660" s="8">
        <v>7</v>
      </c>
      <c r="O660" s="5" t="s">
        <v>26</v>
      </c>
      <c r="P660" s="7" t="s">
        <v>14</v>
      </c>
      <c r="S660" s="13">
        <f>financials[[#This Row],[CUSTO UNITARIO]]*financials[[#This Row],[Units Sold]]</f>
        <v>167400</v>
      </c>
    </row>
    <row r="661" spans="1:19" x14ac:dyDescent="0.25">
      <c r="A661" t="s">
        <v>9</v>
      </c>
      <c r="B661" t="s">
        <v>18</v>
      </c>
      <c r="C661" s="5" t="s">
        <v>35</v>
      </c>
      <c r="D661" s="5" t="s">
        <v>43</v>
      </c>
      <c r="E661">
        <v>1199</v>
      </c>
      <c r="F661" s="1">
        <v>5</v>
      </c>
      <c r="G661" s="1">
        <v>350</v>
      </c>
      <c r="H661" s="1">
        <v>419650</v>
      </c>
      <c r="I661" s="1">
        <v>58751</v>
      </c>
      <c r="J661" s="1">
        <v>360899</v>
      </c>
      <c r="K661" s="1">
        <v>311740</v>
      </c>
      <c r="L661" s="1">
        <v>49159</v>
      </c>
      <c r="M661" s="6">
        <v>41730</v>
      </c>
      <c r="N661" s="8">
        <v>4</v>
      </c>
      <c r="O661" s="5" t="s">
        <v>23</v>
      </c>
      <c r="P661" s="7" t="s">
        <v>14</v>
      </c>
      <c r="S661" s="13">
        <f>financials[[#This Row],[CUSTO UNITARIO]]*financials[[#This Row],[Units Sold]]</f>
        <v>5995</v>
      </c>
    </row>
    <row r="662" spans="1:19" x14ac:dyDescent="0.25">
      <c r="A662" t="s">
        <v>6</v>
      </c>
      <c r="B662" t="s">
        <v>19</v>
      </c>
      <c r="C662" s="5" t="s">
        <v>36</v>
      </c>
      <c r="D662" s="5" t="s">
        <v>42</v>
      </c>
      <c r="E662">
        <v>2460</v>
      </c>
      <c r="F662" s="1">
        <v>10</v>
      </c>
      <c r="G662" s="1">
        <v>300</v>
      </c>
      <c r="H662" s="1">
        <v>738000</v>
      </c>
      <c r="I662" s="1">
        <v>59040</v>
      </c>
      <c r="J662" s="1">
        <v>678960</v>
      </c>
      <c r="K662" s="1">
        <v>615000</v>
      </c>
      <c r="L662" s="1">
        <v>63960</v>
      </c>
      <c r="M662" s="6">
        <v>41791</v>
      </c>
      <c r="N662" s="8">
        <v>6</v>
      </c>
      <c r="O662" s="5" t="s">
        <v>25</v>
      </c>
      <c r="P662" s="7" t="s">
        <v>14</v>
      </c>
      <c r="S662" s="13">
        <f>financials[[#This Row],[CUSTO UNITARIO]]*financials[[#This Row],[Units Sold]]</f>
        <v>24600</v>
      </c>
    </row>
    <row r="663" spans="1:19" x14ac:dyDescent="0.25">
      <c r="A663" t="s">
        <v>6</v>
      </c>
      <c r="B663" t="s">
        <v>19</v>
      </c>
      <c r="C663" s="5" t="s">
        <v>39</v>
      </c>
      <c r="D663" s="5" t="s">
        <v>42</v>
      </c>
      <c r="E663">
        <v>2460</v>
      </c>
      <c r="F663" s="1">
        <v>260</v>
      </c>
      <c r="G663" s="1">
        <v>300</v>
      </c>
      <c r="H663" s="1">
        <v>738000</v>
      </c>
      <c r="I663" s="1">
        <v>59040</v>
      </c>
      <c r="J663" s="1">
        <v>678960</v>
      </c>
      <c r="K663" s="1">
        <v>615000</v>
      </c>
      <c r="L663" s="1">
        <v>63960</v>
      </c>
      <c r="M663" s="6">
        <v>41791</v>
      </c>
      <c r="N663" s="8">
        <v>6</v>
      </c>
      <c r="O663" s="5" t="s">
        <v>25</v>
      </c>
      <c r="P663" s="7" t="s">
        <v>14</v>
      </c>
      <c r="S663" s="13">
        <f>financials[[#This Row],[CUSTO UNITARIO]]*financials[[#This Row],[Units Sold]]</f>
        <v>639600</v>
      </c>
    </row>
    <row r="664" spans="1:19" x14ac:dyDescent="0.25">
      <c r="A664" t="s">
        <v>9</v>
      </c>
      <c r="B664" t="s">
        <v>18</v>
      </c>
      <c r="C664" s="5" t="s">
        <v>36</v>
      </c>
      <c r="D664" s="5" t="s">
        <v>42</v>
      </c>
      <c r="E664">
        <v>2146</v>
      </c>
      <c r="F664" s="1">
        <v>10</v>
      </c>
      <c r="G664" s="1">
        <v>350</v>
      </c>
      <c r="H664" s="1">
        <v>751100</v>
      </c>
      <c r="I664" s="1">
        <v>60088</v>
      </c>
      <c r="J664" s="1">
        <v>691012</v>
      </c>
      <c r="K664" s="1">
        <v>557960</v>
      </c>
      <c r="L664" s="1">
        <v>133052</v>
      </c>
      <c r="M664" s="6">
        <v>41579</v>
      </c>
      <c r="N664" s="8">
        <v>11</v>
      </c>
      <c r="O664" s="5" t="s">
        <v>30</v>
      </c>
      <c r="P664" s="7" t="s">
        <v>13</v>
      </c>
      <c r="S664" s="13">
        <f>financials[[#This Row],[CUSTO UNITARIO]]*financials[[#This Row],[Units Sold]]</f>
        <v>21460</v>
      </c>
    </row>
    <row r="665" spans="1:19" x14ac:dyDescent="0.25">
      <c r="A665" t="s">
        <v>9</v>
      </c>
      <c r="B665" t="s">
        <v>17</v>
      </c>
      <c r="C665" s="5" t="s">
        <v>38</v>
      </c>
      <c r="D665" s="5" t="s">
        <v>43</v>
      </c>
      <c r="E665">
        <v>1281</v>
      </c>
      <c r="F665" s="1">
        <v>250</v>
      </c>
      <c r="G665" s="1">
        <v>350</v>
      </c>
      <c r="H665" s="1">
        <v>448350</v>
      </c>
      <c r="I665" s="1">
        <v>62769</v>
      </c>
      <c r="J665" s="1">
        <v>385581</v>
      </c>
      <c r="K665" s="1">
        <v>333060</v>
      </c>
      <c r="L665" s="1">
        <v>52521</v>
      </c>
      <c r="M665" s="6">
        <v>41609</v>
      </c>
      <c r="N665" s="8">
        <v>12</v>
      </c>
      <c r="O665" s="5" t="s">
        <v>31</v>
      </c>
      <c r="P665" s="7" t="s">
        <v>13</v>
      </c>
      <c r="S665" s="13">
        <f>financials[[#This Row],[CUSTO UNITARIO]]*financials[[#This Row],[Units Sold]]</f>
        <v>320250</v>
      </c>
    </row>
    <row r="666" spans="1:19" x14ac:dyDescent="0.25">
      <c r="A666" t="s">
        <v>6</v>
      </c>
      <c r="B666" t="s">
        <v>15</v>
      </c>
      <c r="C666" s="5" t="s">
        <v>34</v>
      </c>
      <c r="D666" s="5" t="s">
        <v>43</v>
      </c>
      <c r="E666">
        <v>1496</v>
      </c>
      <c r="F666" s="1">
        <v>3</v>
      </c>
      <c r="G666" s="1">
        <v>300</v>
      </c>
      <c r="H666" s="1">
        <v>448800</v>
      </c>
      <c r="I666" s="1">
        <v>62832</v>
      </c>
      <c r="J666" s="1">
        <v>385968</v>
      </c>
      <c r="K666" s="1">
        <v>374000</v>
      </c>
      <c r="L666" s="1">
        <v>11968</v>
      </c>
      <c r="M666" s="6">
        <v>41913</v>
      </c>
      <c r="N666" s="8">
        <v>10</v>
      </c>
      <c r="O666" s="5" t="s">
        <v>29</v>
      </c>
      <c r="P666" s="7" t="s">
        <v>14</v>
      </c>
      <c r="S666" s="13">
        <f>financials[[#This Row],[CUSTO UNITARIO]]*financials[[#This Row],[Units Sold]]</f>
        <v>4488</v>
      </c>
    </row>
    <row r="667" spans="1:19" x14ac:dyDescent="0.25">
      <c r="A667" t="s">
        <v>6</v>
      </c>
      <c r="B667" t="s">
        <v>15</v>
      </c>
      <c r="C667" s="5" t="s">
        <v>38</v>
      </c>
      <c r="D667" s="5" t="s">
        <v>43</v>
      </c>
      <c r="E667">
        <v>1496</v>
      </c>
      <c r="F667" s="1">
        <v>250</v>
      </c>
      <c r="G667" s="1">
        <v>300</v>
      </c>
      <c r="H667" s="1">
        <v>448800</v>
      </c>
      <c r="I667" s="1">
        <v>62832</v>
      </c>
      <c r="J667" s="1">
        <v>385968</v>
      </c>
      <c r="K667" s="1">
        <v>374000</v>
      </c>
      <c r="L667" s="1">
        <v>11968</v>
      </c>
      <c r="M667" s="6">
        <v>41913</v>
      </c>
      <c r="N667" s="8">
        <v>10</v>
      </c>
      <c r="O667" s="5" t="s">
        <v>29</v>
      </c>
      <c r="P667" s="7" t="s">
        <v>14</v>
      </c>
      <c r="S667" s="13">
        <f>financials[[#This Row],[CUSTO UNITARIO]]*financials[[#This Row],[Units Sold]]</f>
        <v>374000</v>
      </c>
    </row>
    <row r="668" spans="1:19" x14ac:dyDescent="0.25">
      <c r="A668" t="s">
        <v>6</v>
      </c>
      <c r="B668" t="s">
        <v>17</v>
      </c>
      <c r="C668" s="5" t="s">
        <v>35</v>
      </c>
      <c r="D668" s="5" t="s">
        <v>43</v>
      </c>
      <c r="E668">
        <v>1773</v>
      </c>
      <c r="F668" s="1">
        <v>5</v>
      </c>
      <c r="G668" s="1">
        <v>300</v>
      </c>
      <c r="H668" s="1">
        <v>531900</v>
      </c>
      <c r="I668" s="1">
        <v>63828</v>
      </c>
      <c r="J668" s="1">
        <v>468072</v>
      </c>
      <c r="K668" s="1">
        <v>443250</v>
      </c>
      <c r="L668" s="1">
        <v>24822</v>
      </c>
      <c r="M668" s="6">
        <v>41730</v>
      </c>
      <c r="N668" s="8">
        <v>4</v>
      </c>
      <c r="O668" s="5" t="s">
        <v>23</v>
      </c>
      <c r="P668" s="7" t="s">
        <v>14</v>
      </c>
      <c r="S668" s="13">
        <f>financials[[#This Row],[CUSTO UNITARIO]]*financials[[#This Row],[Units Sold]]</f>
        <v>8865</v>
      </c>
    </row>
    <row r="669" spans="1:19" x14ac:dyDescent="0.25">
      <c r="A669" t="s">
        <v>9</v>
      </c>
      <c r="B669" t="s">
        <v>16</v>
      </c>
      <c r="C669" s="5" t="s">
        <v>39</v>
      </c>
      <c r="D669" s="5" t="s">
        <v>42</v>
      </c>
      <c r="E669">
        <v>2071</v>
      </c>
      <c r="F669" s="1">
        <v>260</v>
      </c>
      <c r="G669" s="1">
        <v>350</v>
      </c>
      <c r="H669" s="1">
        <v>724850</v>
      </c>
      <c r="I669" s="1">
        <v>65236.5</v>
      </c>
      <c r="J669" s="1">
        <v>659613.5</v>
      </c>
      <c r="K669" s="1">
        <v>538460</v>
      </c>
      <c r="L669" s="1">
        <v>121153.5</v>
      </c>
      <c r="M669" s="6">
        <v>41883</v>
      </c>
      <c r="N669" s="8">
        <v>9</v>
      </c>
      <c r="O669" s="5" t="s">
        <v>28</v>
      </c>
      <c r="P669" s="7" t="s">
        <v>14</v>
      </c>
      <c r="S669" s="13">
        <f>financials[[#This Row],[CUSTO UNITARIO]]*financials[[#This Row],[Units Sold]]</f>
        <v>538460</v>
      </c>
    </row>
    <row r="670" spans="1:19" x14ac:dyDescent="0.25">
      <c r="A670" t="s">
        <v>9</v>
      </c>
      <c r="B670" t="s">
        <v>18</v>
      </c>
      <c r="C670" s="5" t="s">
        <v>38</v>
      </c>
      <c r="D670" s="5" t="s">
        <v>43</v>
      </c>
      <c r="E670">
        <v>1870</v>
      </c>
      <c r="F670" s="1">
        <v>250</v>
      </c>
      <c r="G670" s="1">
        <v>350</v>
      </c>
      <c r="H670" s="1">
        <v>654500</v>
      </c>
      <c r="I670" s="1">
        <v>65450</v>
      </c>
      <c r="J670" s="1">
        <v>589050</v>
      </c>
      <c r="K670" s="1">
        <v>486200</v>
      </c>
      <c r="L670" s="1">
        <v>102850</v>
      </c>
      <c r="M670" s="6">
        <v>41609</v>
      </c>
      <c r="N670" s="8">
        <v>12</v>
      </c>
      <c r="O670" s="5" t="s">
        <v>31</v>
      </c>
      <c r="P670" s="7" t="s">
        <v>13</v>
      </c>
      <c r="S670" s="13">
        <f>financials[[#This Row],[CUSTO UNITARIO]]*financials[[#This Row],[Units Sold]]</f>
        <v>467500</v>
      </c>
    </row>
    <row r="671" spans="1:19" x14ac:dyDescent="0.25">
      <c r="A671" t="s">
        <v>9</v>
      </c>
      <c r="B671" t="s">
        <v>17</v>
      </c>
      <c r="C671" s="5" t="s">
        <v>36</v>
      </c>
      <c r="D671" s="5" t="s">
        <v>43</v>
      </c>
      <c r="E671">
        <v>1594</v>
      </c>
      <c r="F671" s="1">
        <v>10</v>
      </c>
      <c r="G671" s="1">
        <v>350</v>
      </c>
      <c r="H671" s="1">
        <v>557900</v>
      </c>
      <c r="I671" s="1">
        <v>66948</v>
      </c>
      <c r="J671" s="1">
        <v>490952</v>
      </c>
      <c r="K671" s="1">
        <v>414440</v>
      </c>
      <c r="L671" s="1">
        <v>76512</v>
      </c>
      <c r="M671" s="6">
        <v>41944</v>
      </c>
      <c r="N671" s="8">
        <v>11</v>
      </c>
      <c r="O671" s="5" t="s">
        <v>30</v>
      </c>
      <c r="P671" s="7" t="s">
        <v>14</v>
      </c>
      <c r="S671" s="13">
        <f>financials[[#This Row],[CUSTO UNITARIO]]*financials[[#This Row],[Units Sold]]</f>
        <v>15940</v>
      </c>
    </row>
    <row r="672" spans="1:19" x14ac:dyDescent="0.25">
      <c r="A672" t="s">
        <v>6</v>
      </c>
      <c r="B672" t="s">
        <v>16</v>
      </c>
      <c r="C672" s="5" t="s">
        <v>37</v>
      </c>
      <c r="D672" s="5" t="s">
        <v>43</v>
      </c>
      <c r="E672">
        <v>2294</v>
      </c>
      <c r="F672" s="1">
        <v>120</v>
      </c>
      <c r="G672" s="1">
        <v>300</v>
      </c>
      <c r="H672" s="1">
        <v>688200</v>
      </c>
      <c r="I672" s="1">
        <v>68820</v>
      </c>
      <c r="J672" s="1">
        <v>619380</v>
      </c>
      <c r="K672" s="1">
        <v>573500</v>
      </c>
      <c r="L672" s="1">
        <v>45880</v>
      </c>
      <c r="M672" s="6">
        <v>41548</v>
      </c>
      <c r="N672" s="8">
        <v>10</v>
      </c>
      <c r="O672" s="5" t="s">
        <v>29</v>
      </c>
      <c r="P672" s="7" t="s">
        <v>13</v>
      </c>
      <c r="S672" s="13">
        <f>financials[[#This Row],[CUSTO UNITARIO]]*financials[[#This Row],[Units Sold]]</f>
        <v>275280</v>
      </c>
    </row>
    <row r="673" spans="1:19" x14ac:dyDescent="0.25">
      <c r="A673" t="s">
        <v>6</v>
      </c>
      <c r="B673" t="s">
        <v>16</v>
      </c>
      <c r="C673" s="5" t="s">
        <v>38</v>
      </c>
      <c r="D673" s="5" t="s">
        <v>43</v>
      </c>
      <c r="E673">
        <v>2294</v>
      </c>
      <c r="F673" s="1">
        <v>250</v>
      </c>
      <c r="G673" s="1">
        <v>300</v>
      </c>
      <c r="H673" s="1">
        <v>688200</v>
      </c>
      <c r="I673" s="1">
        <v>68820</v>
      </c>
      <c r="J673" s="1">
        <v>619380</v>
      </c>
      <c r="K673" s="1">
        <v>573500</v>
      </c>
      <c r="L673" s="1">
        <v>45880</v>
      </c>
      <c r="M673" s="6">
        <v>41548</v>
      </c>
      <c r="N673" s="8">
        <v>10</v>
      </c>
      <c r="O673" s="5" t="s">
        <v>29</v>
      </c>
      <c r="P673" s="7" t="s">
        <v>13</v>
      </c>
      <c r="S673" s="13">
        <f>financials[[#This Row],[CUSTO UNITARIO]]*financials[[#This Row],[Units Sold]]</f>
        <v>573500</v>
      </c>
    </row>
    <row r="674" spans="1:19" x14ac:dyDescent="0.25">
      <c r="A674" t="s">
        <v>6</v>
      </c>
      <c r="B674" t="s">
        <v>19</v>
      </c>
      <c r="C674" s="5" t="s">
        <v>36</v>
      </c>
      <c r="D674" s="5" t="s">
        <v>42</v>
      </c>
      <c r="E674">
        <v>2565</v>
      </c>
      <c r="F674" s="1">
        <v>10</v>
      </c>
      <c r="G674" s="1">
        <v>300</v>
      </c>
      <c r="H674" s="1">
        <v>769500</v>
      </c>
      <c r="I674" s="1">
        <v>69255</v>
      </c>
      <c r="J674" s="1">
        <v>700245</v>
      </c>
      <c r="K674" s="1">
        <v>641250</v>
      </c>
      <c r="L674" s="1">
        <v>58995</v>
      </c>
      <c r="M674" s="6">
        <v>41640</v>
      </c>
      <c r="N674" s="8">
        <v>1</v>
      </c>
      <c r="O674" s="5" t="s">
        <v>20</v>
      </c>
      <c r="P674" s="7" t="s">
        <v>14</v>
      </c>
      <c r="S674" s="13">
        <f>financials[[#This Row],[CUSTO UNITARIO]]*financials[[#This Row],[Units Sold]]</f>
        <v>25650</v>
      </c>
    </row>
    <row r="675" spans="1:19" x14ac:dyDescent="0.25">
      <c r="A675" t="s">
        <v>9</v>
      </c>
      <c r="B675" t="s">
        <v>17</v>
      </c>
      <c r="C675" s="5" t="s">
        <v>39</v>
      </c>
      <c r="D675" s="5" t="s">
        <v>42</v>
      </c>
      <c r="E675">
        <v>2876</v>
      </c>
      <c r="F675" s="1">
        <v>260</v>
      </c>
      <c r="G675" s="1">
        <v>350</v>
      </c>
      <c r="H675" s="1">
        <v>1006600</v>
      </c>
      <c r="I675" s="1">
        <v>70462</v>
      </c>
      <c r="J675" s="1">
        <v>936138</v>
      </c>
      <c r="K675" s="1">
        <v>747760</v>
      </c>
      <c r="L675" s="1">
        <v>188378</v>
      </c>
      <c r="M675" s="6">
        <v>41883</v>
      </c>
      <c r="N675" s="8">
        <v>9</v>
      </c>
      <c r="O675" s="5" t="s">
        <v>28</v>
      </c>
      <c r="P675" s="7" t="s">
        <v>14</v>
      </c>
      <c r="S675" s="13">
        <f>financials[[#This Row],[CUSTO UNITARIO]]*financials[[#This Row],[Units Sold]]</f>
        <v>747760</v>
      </c>
    </row>
    <row r="676" spans="1:19" x14ac:dyDescent="0.25">
      <c r="A676" t="s">
        <v>6</v>
      </c>
      <c r="B676" t="s">
        <v>18</v>
      </c>
      <c r="C676" s="5" t="s">
        <v>38</v>
      </c>
      <c r="D676" s="5" t="s">
        <v>42</v>
      </c>
      <c r="E676">
        <v>2659</v>
      </c>
      <c r="F676" s="1">
        <v>250</v>
      </c>
      <c r="G676" s="1">
        <v>300</v>
      </c>
      <c r="H676" s="1">
        <v>797700</v>
      </c>
      <c r="I676" s="1">
        <v>71793</v>
      </c>
      <c r="J676" s="1">
        <v>725907</v>
      </c>
      <c r="K676" s="1">
        <v>664750</v>
      </c>
      <c r="L676" s="1">
        <v>61157</v>
      </c>
      <c r="M676" s="6">
        <v>41671</v>
      </c>
      <c r="N676" s="8">
        <v>2</v>
      </c>
      <c r="O676" s="5" t="s">
        <v>21</v>
      </c>
      <c r="P676" s="7" t="s">
        <v>14</v>
      </c>
      <c r="S676" s="13">
        <f>financials[[#This Row],[CUSTO UNITARIO]]*financials[[#This Row],[Units Sold]]</f>
        <v>664750</v>
      </c>
    </row>
    <row r="677" spans="1:19" x14ac:dyDescent="0.25">
      <c r="A677" t="s">
        <v>9</v>
      </c>
      <c r="B677" t="s">
        <v>19</v>
      </c>
      <c r="C677" s="5" t="s">
        <v>36</v>
      </c>
      <c r="D677" s="5" t="s">
        <v>42</v>
      </c>
      <c r="E677">
        <v>2417</v>
      </c>
      <c r="F677" s="1">
        <v>10</v>
      </c>
      <c r="G677" s="1">
        <v>350</v>
      </c>
      <c r="H677" s="1">
        <v>845950</v>
      </c>
      <c r="I677" s="1">
        <v>76135.5</v>
      </c>
      <c r="J677" s="1">
        <v>769814.5</v>
      </c>
      <c r="K677" s="1">
        <v>628420</v>
      </c>
      <c r="L677" s="1">
        <v>141394.5</v>
      </c>
      <c r="M677" s="6">
        <v>41640</v>
      </c>
      <c r="N677" s="8">
        <v>1</v>
      </c>
      <c r="O677" s="5" t="s">
        <v>20</v>
      </c>
      <c r="P677" s="7" t="s">
        <v>14</v>
      </c>
      <c r="S677" s="13">
        <f>financials[[#This Row],[CUSTO UNITARIO]]*financials[[#This Row],[Units Sold]]</f>
        <v>24170</v>
      </c>
    </row>
    <row r="678" spans="1:19" x14ac:dyDescent="0.25">
      <c r="A678" t="s">
        <v>6</v>
      </c>
      <c r="B678" t="s">
        <v>19</v>
      </c>
      <c r="C678" s="5" t="s">
        <v>36</v>
      </c>
      <c r="D678" s="5" t="s">
        <v>43</v>
      </c>
      <c r="E678">
        <v>2150</v>
      </c>
      <c r="F678" s="1">
        <v>10</v>
      </c>
      <c r="G678" s="1">
        <v>300</v>
      </c>
      <c r="H678" s="1">
        <v>645000</v>
      </c>
      <c r="I678" s="1">
        <v>77400</v>
      </c>
      <c r="J678" s="1">
        <v>567600</v>
      </c>
      <c r="K678" s="1">
        <v>537500</v>
      </c>
      <c r="L678" s="1">
        <v>30100</v>
      </c>
      <c r="M678" s="6">
        <v>41944</v>
      </c>
      <c r="N678" s="8">
        <v>11</v>
      </c>
      <c r="O678" s="5" t="s">
        <v>30</v>
      </c>
      <c r="P678" s="7" t="s">
        <v>14</v>
      </c>
      <c r="S678" s="13">
        <f>financials[[#This Row],[CUSTO UNITARIO]]*financials[[#This Row],[Units Sold]]</f>
        <v>21500</v>
      </c>
    </row>
    <row r="679" spans="1:19" x14ac:dyDescent="0.25">
      <c r="A679" t="s">
        <v>9</v>
      </c>
      <c r="B679" t="s">
        <v>15</v>
      </c>
      <c r="C679" s="5" t="s">
        <v>39</v>
      </c>
      <c r="D679" s="5" t="s">
        <v>43</v>
      </c>
      <c r="E679">
        <v>2240</v>
      </c>
      <c r="F679" s="1">
        <v>260</v>
      </c>
      <c r="G679" s="1">
        <v>350</v>
      </c>
      <c r="H679" s="1">
        <v>784000</v>
      </c>
      <c r="I679" s="1">
        <v>78400</v>
      </c>
      <c r="J679" s="1">
        <v>705600</v>
      </c>
      <c r="K679" s="1">
        <v>582400</v>
      </c>
      <c r="L679" s="1">
        <v>123200</v>
      </c>
      <c r="M679" s="6">
        <v>41671</v>
      </c>
      <c r="N679" s="8">
        <v>2</v>
      </c>
      <c r="O679" s="5" t="s">
        <v>21</v>
      </c>
      <c r="P679" s="7" t="s">
        <v>14</v>
      </c>
      <c r="S679" s="13">
        <f>financials[[#This Row],[CUSTO UNITARIO]]*financials[[#This Row],[Units Sold]]</f>
        <v>582400</v>
      </c>
    </row>
    <row r="680" spans="1:19" x14ac:dyDescent="0.25">
      <c r="A680" t="s">
        <v>9</v>
      </c>
      <c r="B680" t="s">
        <v>16</v>
      </c>
      <c r="C680" s="5" t="s">
        <v>35</v>
      </c>
      <c r="D680" s="5" t="s">
        <v>43</v>
      </c>
      <c r="E680">
        <v>2313</v>
      </c>
      <c r="F680" s="1">
        <v>5</v>
      </c>
      <c r="G680" s="1">
        <v>350</v>
      </c>
      <c r="H680" s="1">
        <v>809550</v>
      </c>
      <c r="I680" s="1">
        <v>80955</v>
      </c>
      <c r="J680" s="1">
        <v>728595</v>
      </c>
      <c r="K680" s="1">
        <v>601380</v>
      </c>
      <c r="L680" s="1">
        <v>127215</v>
      </c>
      <c r="M680" s="6">
        <v>41760</v>
      </c>
      <c r="N680" s="8">
        <v>5</v>
      </c>
      <c r="O680" s="5" t="s">
        <v>24</v>
      </c>
      <c r="P680" s="7" t="s">
        <v>14</v>
      </c>
      <c r="S680" s="13">
        <f>financials[[#This Row],[CUSTO UNITARIO]]*financials[[#This Row],[Units Sold]]</f>
        <v>11565</v>
      </c>
    </row>
    <row r="681" spans="1:19" x14ac:dyDescent="0.25">
      <c r="A681" t="s">
        <v>9</v>
      </c>
      <c r="B681" t="s">
        <v>15</v>
      </c>
      <c r="C681" s="5" t="s">
        <v>36</v>
      </c>
      <c r="D681" s="5" t="s">
        <v>43</v>
      </c>
      <c r="E681">
        <v>2104.5</v>
      </c>
      <c r="F681" s="1">
        <v>10</v>
      </c>
      <c r="G681" s="1">
        <v>350</v>
      </c>
      <c r="H681" s="1">
        <v>736575</v>
      </c>
      <c r="I681" s="1">
        <v>81023.25</v>
      </c>
      <c r="J681" s="1">
        <v>655551.75</v>
      </c>
      <c r="K681" s="1">
        <v>547170</v>
      </c>
      <c r="L681" s="1">
        <v>108381.75</v>
      </c>
      <c r="M681" s="6">
        <v>41821</v>
      </c>
      <c r="N681" s="8">
        <v>7</v>
      </c>
      <c r="O681" s="5" t="s">
        <v>26</v>
      </c>
      <c r="P681" s="7" t="s">
        <v>14</v>
      </c>
      <c r="S681" s="13">
        <f>financials[[#This Row],[CUSTO UNITARIO]]*financials[[#This Row],[Units Sold]]</f>
        <v>21045</v>
      </c>
    </row>
    <row r="682" spans="1:19" x14ac:dyDescent="0.25">
      <c r="A682" t="s">
        <v>9</v>
      </c>
      <c r="B682" t="s">
        <v>17</v>
      </c>
      <c r="C682" s="5" t="s">
        <v>34</v>
      </c>
      <c r="D682" s="5" t="s">
        <v>43</v>
      </c>
      <c r="E682">
        <v>1790</v>
      </c>
      <c r="F682" s="1">
        <v>3</v>
      </c>
      <c r="G682" s="1">
        <v>350</v>
      </c>
      <c r="H682" s="1">
        <v>626500</v>
      </c>
      <c r="I682" s="1">
        <v>81445</v>
      </c>
      <c r="J682" s="1">
        <v>545055</v>
      </c>
      <c r="K682" s="1">
        <v>465400</v>
      </c>
      <c r="L682" s="1">
        <v>79655</v>
      </c>
      <c r="M682" s="6">
        <v>41699</v>
      </c>
      <c r="N682" s="8">
        <v>3</v>
      </c>
      <c r="O682" s="5" t="s">
        <v>22</v>
      </c>
      <c r="P682" s="7" t="s">
        <v>14</v>
      </c>
      <c r="S682" s="13">
        <f>financials[[#This Row],[CUSTO UNITARIO]]*financials[[#This Row],[Units Sold]]</f>
        <v>5370</v>
      </c>
    </row>
    <row r="683" spans="1:19" x14ac:dyDescent="0.25">
      <c r="A683" t="s">
        <v>6</v>
      </c>
      <c r="B683" t="s">
        <v>16</v>
      </c>
      <c r="C683" s="5" t="s">
        <v>39</v>
      </c>
      <c r="D683" s="5" t="s">
        <v>43</v>
      </c>
      <c r="E683">
        <v>2993</v>
      </c>
      <c r="F683" s="1">
        <v>260</v>
      </c>
      <c r="G683" s="1">
        <v>300</v>
      </c>
      <c r="H683" s="1">
        <v>897900</v>
      </c>
      <c r="I683" s="1">
        <v>89790</v>
      </c>
      <c r="J683" s="1">
        <v>808110</v>
      </c>
      <c r="K683" s="1">
        <v>748250</v>
      </c>
      <c r="L683" s="1">
        <v>59860</v>
      </c>
      <c r="M683" s="6">
        <v>41699</v>
      </c>
      <c r="N683" s="8">
        <v>3</v>
      </c>
      <c r="O683" s="5" t="s">
        <v>22</v>
      </c>
      <c r="P683" s="7" t="s">
        <v>14</v>
      </c>
      <c r="S683" s="13">
        <f>financials[[#This Row],[CUSTO UNITARIO]]*financials[[#This Row],[Units Sold]]</f>
        <v>778180</v>
      </c>
    </row>
    <row r="684" spans="1:19" x14ac:dyDescent="0.25">
      <c r="A684" t="s">
        <v>6</v>
      </c>
      <c r="B684" t="s">
        <v>18</v>
      </c>
      <c r="C684" s="5" t="s">
        <v>34</v>
      </c>
      <c r="D684" s="5" t="s">
        <v>43</v>
      </c>
      <c r="E684">
        <v>2811</v>
      </c>
      <c r="F684" s="1">
        <v>3</v>
      </c>
      <c r="G684" s="1">
        <v>300</v>
      </c>
      <c r="H684" s="1">
        <v>843300</v>
      </c>
      <c r="I684" s="1">
        <v>92763</v>
      </c>
      <c r="J684" s="1">
        <v>750537</v>
      </c>
      <c r="K684" s="1">
        <v>702750</v>
      </c>
      <c r="L684" s="1">
        <v>47787</v>
      </c>
      <c r="M684" s="6">
        <v>41821</v>
      </c>
      <c r="N684" s="8">
        <v>7</v>
      </c>
      <c r="O684" s="5" t="s">
        <v>26</v>
      </c>
      <c r="P684" s="7" t="s">
        <v>14</v>
      </c>
      <c r="S684" s="13">
        <f>financials[[#This Row],[CUSTO UNITARIO]]*financials[[#This Row],[Units Sold]]</f>
        <v>8433</v>
      </c>
    </row>
    <row r="685" spans="1:19" x14ac:dyDescent="0.25">
      <c r="A685" t="s">
        <v>9</v>
      </c>
      <c r="B685" t="s">
        <v>17</v>
      </c>
      <c r="C685" s="5" t="s">
        <v>36</v>
      </c>
      <c r="D685" s="5" t="s">
        <v>43</v>
      </c>
      <c r="E685">
        <v>1922</v>
      </c>
      <c r="F685" s="1">
        <v>10</v>
      </c>
      <c r="G685" s="1">
        <v>350</v>
      </c>
      <c r="H685" s="1">
        <v>672700</v>
      </c>
      <c r="I685" s="1">
        <v>94178</v>
      </c>
      <c r="J685" s="1">
        <v>578522</v>
      </c>
      <c r="K685" s="1">
        <v>499720</v>
      </c>
      <c r="L685" s="1">
        <v>78802</v>
      </c>
      <c r="M685" s="6">
        <v>41579</v>
      </c>
      <c r="N685" s="8">
        <v>11</v>
      </c>
      <c r="O685" s="5" t="s">
        <v>30</v>
      </c>
      <c r="P685" s="7" t="s">
        <v>13</v>
      </c>
      <c r="S685" s="13">
        <f>financials[[#This Row],[CUSTO UNITARIO]]*financials[[#This Row],[Units Sold]]</f>
        <v>19220</v>
      </c>
    </row>
    <row r="686" spans="1:19" x14ac:dyDescent="0.25">
      <c r="A686" t="s">
        <v>9</v>
      </c>
      <c r="B686" t="s">
        <v>16</v>
      </c>
      <c r="C686" s="5" t="s">
        <v>38</v>
      </c>
      <c r="D686" s="5" t="s">
        <v>43</v>
      </c>
      <c r="E686">
        <v>2807</v>
      </c>
      <c r="F686" s="1">
        <v>250</v>
      </c>
      <c r="G686" s="1">
        <v>350</v>
      </c>
      <c r="H686" s="1">
        <v>982450</v>
      </c>
      <c r="I686" s="1">
        <v>98245</v>
      </c>
      <c r="J686" s="1">
        <v>884205</v>
      </c>
      <c r="K686" s="1">
        <v>729820</v>
      </c>
      <c r="L686" s="1">
        <v>154385</v>
      </c>
      <c r="M686" s="6">
        <v>41852</v>
      </c>
      <c r="N686" s="8">
        <v>8</v>
      </c>
      <c r="O686" s="5" t="s">
        <v>27</v>
      </c>
      <c r="P686" s="7" t="s">
        <v>14</v>
      </c>
      <c r="S686" s="13">
        <f>financials[[#This Row],[CUSTO UNITARIO]]*financials[[#This Row],[Units Sold]]</f>
        <v>701750</v>
      </c>
    </row>
    <row r="687" spans="1:19" x14ac:dyDescent="0.25">
      <c r="A687" t="s">
        <v>6</v>
      </c>
      <c r="B687" t="s">
        <v>19</v>
      </c>
      <c r="C687" s="5" t="s">
        <v>37</v>
      </c>
      <c r="D687" s="5" t="s">
        <v>43</v>
      </c>
      <c r="E687">
        <v>2605</v>
      </c>
      <c r="F687" s="1">
        <v>120</v>
      </c>
      <c r="G687" s="1">
        <v>300</v>
      </c>
      <c r="H687" s="1">
        <v>781500</v>
      </c>
      <c r="I687" s="1">
        <v>101595</v>
      </c>
      <c r="J687" s="1">
        <v>679905</v>
      </c>
      <c r="K687" s="1">
        <v>651250</v>
      </c>
      <c r="L687" s="1">
        <v>28655</v>
      </c>
      <c r="M687" s="6">
        <v>41579</v>
      </c>
      <c r="N687" s="8">
        <v>11</v>
      </c>
      <c r="O687" s="5" t="s">
        <v>30</v>
      </c>
      <c r="P687" s="7" t="s">
        <v>13</v>
      </c>
      <c r="S687" s="13">
        <f>financials[[#This Row],[CUSTO UNITARIO]]*financials[[#This Row],[Units Sold]]</f>
        <v>312600</v>
      </c>
    </row>
    <row r="688" spans="1:19" x14ac:dyDescent="0.25">
      <c r="A688" t="s">
        <v>6</v>
      </c>
      <c r="B688" t="s">
        <v>15</v>
      </c>
      <c r="C688" s="5" t="s">
        <v>37</v>
      </c>
      <c r="D688" s="5" t="s">
        <v>42</v>
      </c>
      <c r="E688">
        <v>3793.5</v>
      </c>
      <c r="F688" s="1">
        <v>120</v>
      </c>
      <c r="G688" s="1">
        <v>300</v>
      </c>
      <c r="H688" s="1">
        <v>1138050</v>
      </c>
      <c r="I688" s="1">
        <v>102424.5</v>
      </c>
      <c r="J688" s="1">
        <v>1035625.5</v>
      </c>
      <c r="K688" s="1">
        <v>948375</v>
      </c>
      <c r="L688" s="1">
        <v>87250.5</v>
      </c>
      <c r="M688" s="6">
        <v>41821</v>
      </c>
      <c r="N688" s="8">
        <v>7</v>
      </c>
      <c r="O688" s="5" t="s">
        <v>26</v>
      </c>
      <c r="P688" s="7" t="s">
        <v>14</v>
      </c>
      <c r="S688" s="13">
        <f>financials[[#This Row],[CUSTO UNITARIO]]*financials[[#This Row],[Units Sold]]</f>
        <v>455220</v>
      </c>
    </row>
    <row r="689" spans="1:19" x14ac:dyDescent="0.25">
      <c r="A689" t="s">
        <v>6</v>
      </c>
      <c r="B689" t="s">
        <v>15</v>
      </c>
      <c r="C689" s="5" t="s">
        <v>35</v>
      </c>
      <c r="D689" s="5" t="s">
        <v>42</v>
      </c>
      <c r="E689">
        <v>3802.5</v>
      </c>
      <c r="F689" s="1">
        <v>5</v>
      </c>
      <c r="G689" s="1">
        <v>300</v>
      </c>
      <c r="H689" s="1">
        <v>1140750</v>
      </c>
      <c r="I689" s="1">
        <v>102667.5</v>
      </c>
      <c r="J689" s="1">
        <v>1038082.5</v>
      </c>
      <c r="K689" s="1">
        <v>950625</v>
      </c>
      <c r="L689" s="1">
        <v>87457.5</v>
      </c>
      <c r="M689" s="6">
        <v>41730</v>
      </c>
      <c r="N689" s="8">
        <v>4</v>
      </c>
      <c r="O689" s="5" t="s">
        <v>23</v>
      </c>
      <c r="P689" s="7" t="s">
        <v>14</v>
      </c>
      <c r="S689" s="13">
        <f>financials[[#This Row],[CUSTO UNITARIO]]*financials[[#This Row],[Units Sold]]</f>
        <v>19012.5</v>
      </c>
    </row>
    <row r="690" spans="1:19" x14ac:dyDescent="0.25">
      <c r="A690" t="s">
        <v>6</v>
      </c>
      <c r="B690" t="s">
        <v>16</v>
      </c>
      <c r="C690" s="5" t="s">
        <v>37</v>
      </c>
      <c r="D690" s="5" t="s">
        <v>43</v>
      </c>
      <c r="E690">
        <v>2460</v>
      </c>
      <c r="F690" s="1">
        <v>120</v>
      </c>
      <c r="G690" s="1">
        <v>300</v>
      </c>
      <c r="H690" s="1">
        <v>738000</v>
      </c>
      <c r="I690" s="1">
        <v>103320</v>
      </c>
      <c r="J690" s="1">
        <v>634680</v>
      </c>
      <c r="K690" s="1">
        <v>615000</v>
      </c>
      <c r="L690" s="1">
        <v>19680</v>
      </c>
      <c r="M690" s="6">
        <v>41821</v>
      </c>
      <c r="N690" s="8">
        <v>7</v>
      </c>
      <c r="O690" s="5" t="s">
        <v>26</v>
      </c>
      <c r="P690" s="7" t="s">
        <v>14</v>
      </c>
      <c r="S690" s="13">
        <f>financials[[#This Row],[CUSTO UNITARIO]]*financials[[#This Row],[Units Sold]]</f>
        <v>295200</v>
      </c>
    </row>
    <row r="691" spans="1:19" x14ac:dyDescent="0.25">
      <c r="A691" t="s">
        <v>9</v>
      </c>
      <c r="B691" t="s">
        <v>16</v>
      </c>
      <c r="C691" s="5" t="s">
        <v>36</v>
      </c>
      <c r="D691" s="5" t="s">
        <v>43</v>
      </c>
      <c r="E691">
        <v>2007</v>
      </c>
      <c r="F691" s="1">
        <v>10</v>
      </c>
      <c r="G691" s="1">
        <v>350</v>
      </c>
      <c r="H691" s="1">
        <v>702450</v>
      </c>
      <c r="I691" s="1">
        <v>105367.5</v>
      </c>
      <c r="J691" s="1">
        <v>597082.5</v>
      </c>
      <c r="K691" s="1">
        <v>521820</v>
      </c>
      <c r="L691" s="1">
        <v>75262.5</v>
      </c>
      <c r="M691" s="6">
        <v>41579</v>
      </c>
      <c r="N691" s="8">
        <v>11</v>
      </c>
      <c r="O691" s="5" t="s">
        <v>30</v>
      </c>
      <c r="P691" s="7" t="s">
        <v>13</v>
      </c>
      <c r="S691" s="13">
        <f>financials[[#This Row],[CUSTO UNITARIO]]*financials[[#This Row],[Units Sold]]</f>
        <v>20070</v>
      </c>
    </row>
    <row r="692" spans="1:19" x14ac:dyDescent="0.25">
      <c r="A692" t="s">
        <v>6</v>
      </c>
      <c r="B692" t="s">
        <v>18</v>
      </c>
      <c r="C692" s="5" t="s">
        <v>37</v>
      </c>
      <c r="D692" s="5" t="s">
        <v>43</v>
      </c>
      <c r="E692">
        <v>2536</v>
      </c>
      <c r="F692" s="1">
        <v>120</v>
      </c>
      <c r="G692" s="1">
        <v>300</v>
      </c>
      <c r="H692" s="1">
        <v>760800</v>
      </c>
      <c r="I692" s="1">
        <v>106512</v>
      </c>
      <c r="J692" s="1">
        <v>654288</v>
      </c>
      <c r="K692" s="1">
        <v>634000</v>
      </c>
      <c r="L692" s="1">
        <v>20288</v>
      </c>
      <c r="M692" s="6">
        <v>41579</v>
      </c>
      <c r="N692" s="8">
        <v>11</v>
      </c>
      <c r="O692" s="5" t="s">
        <v>30</v>
      </c>
      <c r="P692" s="7" t="s">
        <v>13</v>
      </c>
      <c r="S692" s="13">
        <f>financials[[#This Row],[CUSTO UNITARIO]]*financials[[#This Row],[Units Sold]]</f>
        <v>304320</v>
      </c>
    </row>
    <row r="693" spans="1:19" x14ac:dyDescent="0.25">
      <c r="A693" t="s">
        <v>6</v>
      </c>
      <c r="B693" t="s">
        <v>16</v>
      </c>
      <c r="C693" s="5" t="s">
        <v>38</v>
      </c>
      <c r="D693" s="5" t="s">
        <v>43</v>
      </c>
      <c r="E693">
        <v>2541</v>
      </c>
      <c r="F693" s="1">
        <v>250</v>
      </c>
      <c r="G693" s="1">
        <v>300</v>
      </c>
      <c r="H693" s="1">
        <v>762300</v>
      </c>
      <c r="I693" s="1">
        <v>106722</v>
      </c>
      <c r="J693" s="1">
        <v>655578</v>
      </c>
      <c r="K693" s="1">
        <v>635250</v>
      </c>
      <c r="L693" s="1">
        <v>20328</v>
      </c>
      <c r="M693" s="6">
        <v>41852</v>
      </c>
      <c r="N693" s="8">
        <v>8</v>
      </c>
      <c r="O693" s="5" t="s">
        <v>27</v>
      </c>
      <c r="P693" s="7" t="s">
        <v>14</v>
      </c>
      <c r="S693" s="13">
        <f>financials[[#This Row],[CUSTO UNITARIO]]*financials[[#This Row],[Units Sold]]</f>
        <v>635250</v>
      </c>
    </row>
    <row r="694" spans="1:19" x14ac:dyDescent="0.25">
      <c r="A694" t="s">
        <v>9</v>
      </c>
      <c r="B694" t="s">
        <v>15</v>
      </c>
      <c r="C694" s="5" t="s">
        <v>35</v>
      </c>
      <c r="D694" s="5" t="s">
        <v>43</v>
      </c>
      <c r="E694">
        <v>2227.5</v>
      </c>
      <c r="F694" s="1">
        <v>5</v>
      </c>
      <c r="G694" s="1">
        <v>350</v>
      </c>
      <c r="H694" s="1">
        <v>779625</v>
      </c>
      <c r="I694" s="1">
        <v>109147.5</v>
      </c>
      <c r="J694" s="1">
        <v>670477.5</v>
      </c>
      <c r="K694" s="1">
        <v>579150</v>
      </c>
      <c r="L694" s="1">
        <v>91327.5</v>
      </c>
      <c r="M694" s="6">
        <v>41640</v>
      </c>
      <c r="N694" s="8">
        <v>1</v>
      </c>
      <c r="O694" s="5" t="s">
        <v>20</v>
      </c>
      <c r="P694" s="7" t="s">
        <v>14</v>
      </c>
      <c r="S694" s="13">
        <f>financials[[#This Row],[CUSTO UNITARIO]]*financials[[#This Row],[Units Sold]]</f>
        <v>11137.5</v>
      </c>
    </row>
    <row r="695" spans="1:19" x14ac:dyDescent="0.25">
      <c r="A695" t="s">
        <v>6</v>
      </c>
      <c r="B695" t="s">
        <v>17</v>
      </c>
      <c r="C695" s="5" t="s">
        <v>39</v>
      </c>
      <c r="D695" s="5" t="s">
        <v>43</v>
      </c>
      <c r="E695">
        <v>2475</v>
      </c>
      <c r="F695" s="1">
        <v>260</v>
      </c>
      <c r="G695" s="1">
        <v>300</v>
      </c>
      <c r="H695" s="1">
        <v>742500</v>
      </c>
      <c r="I695" s="1">
        <v>111375</v>
      </c>
      <c r="J695" s="1">
        <v>631125</v>
      </c>
      <c r="K695" s="1">
        <v>618750</v>
      </c>
      <c r="L695" s="1">
        <v>12375</v>
      </c>
      <c r="M695" s="6">
        <v>41699</v>
      </c>
      <c r="N695" s="8">
        <v>3</v>
      </c>
      <c r="O695" s="5" t="s">
        <v>22</v>
      </c>
      <c r="P695" s="7" t="s">
        <v>14</v>
      </c>
      <c r="S695" s="13">
        <f>financials[[#This Row],[CUSTO UNITARIO]]*financials[[#This Row],[Units Sold]]</f>
        <v>643500</v>
      </c>
    </row>
    <row r="696" spans="1:19" x14ac:dyDescent="0.25">
      <c r="A696" t="s">
        <v>9</v>
      </c>
      <c r="B696" t="s">
        <v>19</v>
      </c>
      <c r="C696" s="5" t="s">
        <v>36</v>
      </c>
      <c r="D696" s="5" t="s">
        <v>43</v>
      </c>
      <c r="E696">
        <v>2151</v>
      </c>
      <c r="F696" s="1">
        <v>10</v>
      </c>
      <c r="G696" s="1">
        <v>350</v>
      </c>
      <c r="H696" s="1">
        <v>752850</v>
      </c>
      <c r="I696" s="1">
        <v>112927.5</v>
      </c>
      <c r="J696" s="1">
        <v>639922.5</v>
      </c>
      <c r="K696" s="1">
        <v>559260</v>
      </c>
      <c r="L696" s="1">
        <v>80662.5</v>
      </c>
      <c r="M696" s="6">
        <v>41579</v>
      </c>
      <c r="N696" s="8">
        <v>11</v>
      </c>
      <c r="O696" s="5" t="s">
        <v>30</v>
      </c>
      <c r="P696" s="7" t="s">
        <v>13</v>
      </c>
      <c r="S696" s="13">
        <f>financials[[#This Row],[CUSTO UNITARIO]]*financials[[#This Row],[Units Sold]]</f>
        <v>21510</v>
      </c>
    </row>
    <row r="697" spans="1:19" x14ac:dyDescent="0.25">
      <c r="A697" t="s">
        <v>6</v>
      </c>
      <c r="B697" t="s">
        <v>16</v>
      </c>
      <c r="C697" s="5" t="s">
        <v>37</v>
      </c>
      <c r="D697" s="5" t="s">
        <v>43</v>
      </c>
      <c r="E697">
        <v>2574</v>
      </c>
      <c r="F697" s="1">
        <v>120</v>
      </c>
      <c r="G697" s="1">
        <v>300</v>
      </c>
      <c r="H697" s="1">
        <v>772200</v>
      </c>
      <c r="I697" s="1">
        <v>115830</v>
      </c>
      <c r="J697" s="1">
        <v>656370</v>
      </c>
      <c r="K697" s="1">
        <v>643500</v>
      </c>
      <c r="L697" s="1">
        <v>12870</v>
      </c>
      <c r="M697" s="6">
        <v>41579</v>
      </c>
      <c r="N697" s="8">
        <v>11</v>
      </c>
      <c r="O697" s="5" t="s">
        <v>30</v>
      </c>
      <c r="P697" s="7" t="s">
        <v>13</v>
      </c>
      <c r="S697" s="13">
        <f>financials[[#This Row],[CUSTO UNITARIO]]*financials[[#This Row],[Units Sold]]</f>
        <v>308880</v>
      </c>
    </row>
    <row r="698" spans="1:19" x14ac:dyDescent="0.25">
      <c r="A698" t="s">
        <v>9</v>
      </c>
      <c r="B698" t="s">
        <v>15</v>
      </c>
      <c r="C698" s="5" t="s">
        <v>36</v>
      </c>
      <c r="D698" s="5" t="s">
        <v>43</v>
      </c>
      <c r="E698">
        <v>2632</v>
      </c>
      <c r="F698" s="1">
        <v>10</v>
      </c>
      <c r="G698" s="1">
        <v>350</v>
      </c>
      <c r="H698" s="1">
        <v>921200</v>
      </c>
      <c r="I698" s="1">
        <v>119756</v>
      </c>
      <c r="J698" s="1">
        <v>801444</v>
      </c>
      <c r="K698" s="1">
        <v>684320</v>
      </c>
      <c r="L698" s="1">
        <v>117124</v>
      </c>
      <c r="M698" s="6">
        <v>41791</v>
      </c>
      <c r="N698" s="8">
        <v>6</v>
      </c>
      <c r="O698" s="5" t="s">
        <v>25</v>
      </c>
      <c r="P698" s="7" t="s">
        <v>14</v>
      </c>
      <c r="S698" s="13">
        <f>financials[[#This Row],[CUSTO UNITARIO]]*financials[[#This Row],[Units Sold]]</f>
        <v>26320</v>
      </c>
    </row>
    <row r="699" spans="1:19" x14ac:dyDescent="0.25">
      <c r="A699" t="s">
        <v>9</v>
      </c>
      <c r="B699" t="s">
        <v>15</v>
      </c>
      <c r="C699" s="5" t="s">
        <v>37</v>
      </c>
      <c r="D699" s="5" t="s">
        <v>43</v>
      </c>
      <c r="E699">
        <v>2632</v>
      </c>
      <c r="F699" s="1">
        <v>120</v>
      </c>
      <c r="G699" s="1">
        <v>350</v>
      </c>
      <c r="H699" s="1">
        <v>921200</v>
      </c>
      <c r="I699" s="1">
        <v>119756</v>
      </c>
      <c r="J699" s="1">
        <v>801444</v>
      </c>
      <c r="K699" s="1">
        <v>684320</v>
      </c>
      <c r="L699" s="1">
        <v>117124</v>
      </c>
      <c r="M699" s="6">
        <v>41791</v>
      </c>
      <c r="N699" s="8">
        <v>6</v>
      </c>
      <c r="O699" s="5" t="s">
        <v>25</v>
      </c>
      <c r="P699" s="7" t="s">
        <v>14</v>
      </c>
      <c r="S699" s="13">
        <f>financials[[#This Row],[CUSTO UNITARIO]]*financials[[#This Row],[Units Sold]]</f>
        <v>315840</v>
      </c>
    </row>
    <row r="700" spans="1:19" x14ac:dyDescent="0.25">
      <c r="A700" t="s">
        <v>6</v>
      </c>
      <c r="B700" t="s">
        <v>16</v>
      </c>
      <c r="C700" s="5" t="s">
        <v>36</v>
      </c>
      <c r="D700" s="5" t="s">
        <v>43</v>
      </c>
      <c r="E700">
        <v>3495</v>
      </c>
      <c r="F700" s="1">
        <v>10</v>
      </c>
      <c r="G700" s="1">
        <v>300</v>
      </c>
      <c r="H700" s="1">
        <v>1048500</v>
      </c>
      <c r="I700" s="1">
        <v>125820</v>
      </c>
      <c r="J700" s="1">
        <v>922680</v>
      </c>
      <c r="K700" s="1">
        <v>873750</v>
      </c>
      <c r="L700" s="1">
        <v>48930</v>
      </c>
      <c r="M700" s="6">
        <v>41640</v>
      </c>
      <c r="N700" s="8">
        <v>1</v>
      </c>
      <c r="O700" s="5" t="s">
        <v>20</v>
      </c>
      <c r="P700" s="7" t="s">
        <v>14</v>
      </c>
      <c r="S700" s="13">
        <f>financials[[#This Row],[CUSTO UNITARIO]]*financials[[#This Row],[Units Sold]]</f>
        <v>34950</v>
      </c>
    </row>
    <row r="701" spans="1:19" x14ac:dyDescent="0.25">
      <c r="A701" t="s">
        <v>9</v>
      </c>
      <c r="B701" t="s">
        <v>19</v>
      </c>
      <c r="C701" s="5" t="s">
        <v>36</v>
      </c>
      <c r="D701" s="5" t="s">
        <v>43</v>
      </c>
      <c r="E701">
        <v>2851</v>
      </c>
      <c r="F701" s="1">
        <v>10</v>
      </c>
      <c r="G701" s="1">
        <v>350</v>
      </c>
      <c r="H701" s="1">
        <v>997850</v>
      </c>
      <c r="I701" s="1">
        <v>149677.5</v>
      </c>
      <c r="J701" s="1">
        <v>848172.5</v>
      </c>
      <c r="K701" s="1">
        <v>741260</v>
      </c>
      <c r="L701" s="1">
        <v>106912.5</v>
      </c>
      <c r="M701" s="6">
        <v>41760</v>
      </c>
      <c r="N701" s="8">
        <v>5</v>
      </c>
      <c r="O701" s="5" t="s">
        <v>24</v>
      </c>
      <c r="P701" s="7" t="s">
        <v>14</v>
      </c>
      <c r="S701" s="13">
        <f>financials[[#This Row],[CUSTO UNITARIO]]*financials[[#This Row],[Units Sold]]</f>
        <v>28510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B3ED-5221-4338-B54D-2C3FF5668866}">
  <dimension ref="A1:R8"/>
  <sheetViews>
    <sheetView showGridLines="0" zoomScale="130" zoomScaleNormal="130" workbookViewId="0">
      <selection activeCell="P3" sqref="P3"/>
    </sheetView>
  </sheetViews>
  <sheetFormatPr defaultRowHeight="15" x14ac:dyDescent="0.25"/>
  <cols>
    <col min="14" max="14" width="12.7109375" customWidth="1"/>
    <col min="15" max="15" width="16.140625" bestFit="1" customWidth="1"/>
    <col min="16" max="16" width="18.28515625" customWidth="1"/>
    <col min="17" max="17" width="16.140625" bestFit="1" customWidth="1"/>
    <col min="18" max="18" width="10.85546875" customWidth="1"/>
  </cols>
  <sheetData>
    <row r="1" spans="1:18" x14ac:dyDescent="0.25">
      <c r="A1" s="11" t="s">
        <v>47</v>
      </c>
      <c r="N1" s="15" t="s">
        <v>49</v>
      </c>
      <c r="O1" s="15" t="s">
        <v>46</v>
      </c>
      <c r="P1" s="15" t="s">
        <v>45</v>
      </c>
      <c r="Q1" s="15" t="s">
        <v>53</v>
      </c>
      <c r="R1" s="15" t="s">
        <v>56</v>
      </c>
    </row>
    <row r="2" spans="1:18" x14ac:dyDescent="0.25">
      <c r="A2" t="s">
        <v>55</v>
      </c>
      <c r="N2" t="s">
        <v>34</v>
      </c>
      <c r="O2" s="12">
        <f>SUMIF(Sheet1!$C:$C,$N2,Sheet1!$S:$S)</f>
        <v>440538</v>
      </c>
      <c r="P2" s="12">
        <f>SUMIF(Sheet1!$C:$C,$N2,Sheet1!$L:$L)</f>
        <v>1826804.8850000002</v>
      </c>
      <c r="Q2" s="12">
        <f>SUMIF(Sheet1!$C:$C,$N2,Sheet1!$J:$J)</f>
        <v>13815307.885</v>
      </c>
      <c r="R2" s="14">
        <f>(P2/O2)-1</f>
        <v>3.1467589288551734</v>
      </c>
    </row>
    <row r="3" spans="1:18" x14ac:dyDescent="0.25">
      <c r="A3" t="s">
        <v>48</v>
      </c>
      <c r="N3" t="s">
        <v>35</v>
      </c>
      <c r="O3" s="12">
        <f>SUMIF(Sheet1!$C:$C,$N3,Sheet1!$S:$S)</f>
        <v>770990</v>
      </c>
      <c r="P3" s="12">
        <f>SUMIF(Sheet1!$C:$C,$N3,Sheet1!$L:$L)</f>
        <v>2114754.88</v>
      </c>
      <c r="Q3" s="12">
        <f>SUMIF(Sheet1!$C:$C,$N3,Sheet1!$J:$J)</f>
        <v>15390801.880000001</v>
      </c>
      <c r="R3" s="14">
        <f t="shared" ref="R3:R7" si="0">(P3/O3)-1</f>
        <v>1.7429083126888805</v>
      </c>
    </row>
    <row r="4" spans="1:18" x14ac:dyDescent="0.25">
      <c r="N4" t="s">
        <v>36</v>
      </c>
      <c r="O4" s="12">
        <f>SUMIF(Sheet1!$C:$C,$N4,Sheet1!$S:$S)</f>
        <v>3382395</v>
      </c>
      <c r="P4" s="12">
        <f>SUMIF(Sheet1!$C:$C,$N4,Sheet1!$L:$L)</f>
        <v>4797437.95</v>
      </c>
      <c r="Q4" s="12">
        <f>SUMIF(Sheet1!$C:$C,$N4,Sheet1!$J:$J)</f>
        <v>33011143.949999999</v>
      </c>
      <c r="R4" s="14">
        <f t="shared" si="0"/>
        <v>0.41835532219034155</v>
      </c>
    </row>
    <row r="5" spans="1:18" x14ac:dyDescent="0.25">
      <c r="A5">
        <v>1200</v>
      </c>
      <c r="B5">
        <v>500</v>
      </c>
      <c r="C5">
        <f>A5-B5-B5</f>
        <v>200</v>
      </c>
      <c r="N5" t="s">
        <v>37</v>
      </c>
      <c r="O5" s="12">
        <f>SUMIF(Sheet1!$C:$C,$N5,Sheet1!$S:$S)</f>
        <v>19490940</v>
      </c>
      <c r="P5" s="12">
        <f>SUMIF(Sheet1!$C:$C,$N5,Sheet1!$L:$L)</f>
        <v>2305992.4649999999</v>
      </c>
      <c r="Q5" s="12">
        <f>SUMIF(Sheet1!$C:$C,$N5,Sheet1!$J:$J)</f>
        <v>18250059.465</v>
      </c>
      <c r="R5" s="14">
        <f t="shared" si="0"/>
        <v>-0.88168900704635078</v>
      </c>
    </row>
    <row r="6" spans="1:18" x14ac:dyDescent="0.25">
      <c r="A6">
        <v>1200</v>
      </c>
      <c r="B6">
        <v>500</v>
      </c>
      <c r="C6">
        <f>A6-(2*B6)</f>
        <v>200</v>
      </c>
      <c r="N6" t="s">
        <v>38</v>
      </c>
      <c r="O6" s="12">
        <f>SUMIF(Sheet1!$C:$C,$N6,Sheet1!$S:$S)</f>
        <v>42195750</v>
      </c>
      <c r="P6" s="12">
        <f>SUMIF(Sheet1!$C:$C,$N6,Sheet1!$L:$L)</f>
        <v>3034608.02</v>
      </c>
      <c r="Q6" s="12">
        <f>SUMIF(Sheet1!$C:$C,$N6,Sheet1!$J:$J)</f>
        <v>20511921.02</v>
      </c>
      <c r="R6" s="14">
        <f t="shared" si="0"/>
        <v>-0.92808261448131624</v>
      </c>
    </row>
    <row r="7" spans="1:18" x14ac:dyDescent="0.25">
      <c r="N7" t="s">
        <v>39</v>
      </c>
      <c r="O7" s="12">
        <f>SUMIF(Sheet1!$C:$C,$N7,Sheet1!$S:$S)</f>
        <v>40381900</v>
      </c>
      <c r="P7" s="12">
        <f>SUMIF(Sheet1!$C:$C,$N7,Sheet1!$L:$L)</f>
        <v>2814104.0599999996</v>
      </c>
      <c r="Q7" s="12">
        <f>SUMIF(Sheet1!$C:$C,$N7,Sheet1!$J:$J)</f>
        <v>17747116.060000002</v>
      </c>
      <c r="R7" s="14">
        <f t="shared" si="0"/>
        <v>-0.93031273763740685</v>
      </c>
    </row>
    <row r="8" spans="1:18" x14ac:dyDescent="0.25">
      <c r="A8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80A2-7C52-4F59-A4B7-19A5F012968E}">
  <dimension ref="A1:R25"/>
  <sheetViews>
    <sheetView showGridLines="0" zoomScale="130" zoomScaleNormal="130" workbookViewId="0">
      <selection activeCell="G25" sqref="G25"/>
    </sheetView>
  </sheetViews>
  <sheetFormatPr defaultRowHeight="15" x14ac:dyDescent="0.25"/>
  <cols>
    <col min="11" max="11" width="16.140625" customWidth="1"/>
    <col min="12" max="12" width="13.28515625" bestFit="1" customWidth="1"/>
    <col min="13" max="13" width="22.7109375" customWidth="1"/>
    <col min="15" max="15" width="12.5703125" bestFit="1" customWidth="1"/>
    <col min="16" max="16" width="5.42578125" bestFit="1" customWidth="1"/>
    <col min="17" max="17" width="13.28515625" bestFit="1" customWidth="1"/>
    <col min="18" max="18" width="15.140625" customWidth="1"/>
    <col min="19" max="19" width="15.140625" bestFit="1" customWidth="1"/>
  </cols>
  <sheetData>
    <row r="1" spans="1:18" x14ac:dyDescent="0.25">
      <c r="A1" s="11" t="s">
        <v>57</v>
      </c>
      <c r="K1" s="15" t="s">
        <v>44</v>
      </c>
      <c r="L1" s="15">
        <v>2013</v>
      </c>
      <c r="M1" s="15">
        <v>2014</v>
      </c>
      <c r="O1" s="15" t="s">
        <v>44</v>
      </c>
      <c r="P1" s="15" t="s">
        <v>0</v>
      </c>
      <c r="Q1" s="15" t="s">
        <v>45</v>
      </c>
    </row>
    <row r="2" spans="1:18" x14ac:dyDescent="0.25">
      <c r="A2" t="s">
        <v>58</v>
      </c>
      <c r="K2" t="s">
        <v>20</v>
      </c>
      <c r="L2" s="16">
        <f t="shared" ref="L2:M13" si="0">SUMIFS($Q$2:$Q$25,$O$2:$O$25,$K2,$P$2:$P$25,L$1)</f>
        <v>0</v>
      </c>
      <c r="M2" s="16">
        <f t="shared" si="0"/>
        <v>814028.68</v>
      </c>
      <c r="O2" t="s">
        <v>20</v>
      </c>
      <c r="P2">
        <v>2013</v>
      </c>
      <c r="Q2" s="16">
        <f>SUMIFS(Sheet1!$L:$L,Sheet1!$O:$O,$O2,Sheet1!$P:$P,$P2)</f>
        <v>0</v>
      </c>
    </row>
    <row r="3" spans="1:18" x14ac:dyDescent="0.25">
      <c r="K3" t="s">
        <v>21</v>
      </c>
      <c r="L3" s="16">
        <f t="shared" si="0"/>
        <v>0</v>
      </c>
      <c r="M3" s="16">
        <f t="shared" si="0"/>
        <v>1148547.3899999999</v>
      </c>
      <c r="O3" t="s">
        <v>21</v>
      </c>
      <c r="P3">
        <v>2013</v>
      </c>
      <c r="Q3" s="16">
        <f>SUMIFS(Sheet1!$L:$L,Sheet1!$O:$O,$O3,Sheet1!$P:$P,$P3)</f>
        <v>0</v>
      </c>
    </row>
    <row r="4" spans="1:18" x14ac:dyDescent="0.25">
      <c r="K4" t="s">
        <v>22</v>
      </c>
      <c r="L4" s="16">
        <f t="shared" si="0"/>
        <v>0</v>
      </c>
      <c r="M4" s="16">
        <f t="shared" si="0"/>
        <v>669866.86999999988</v>
      </c>
      <c r="O4" t="s">
        <v>22</v>
      </c>
      <c r="P4">
        <v>2013</v>
      </c>
      <c r="Q4" s="16">
        <f>SUMIFS(Sheet1!$L:$L,Sheet1!$O:$O,$O4,Sheet1!$P:$P,$P4)</f>
        <v>0</v>
      </c>
    </row>
    <row r="5" spans="1:18" x14ac:dyDescent="0.25">
      <c r="K5" t="s">
        <v>23</v>
      </c>
      <c r="L5" s="16">
        <f t="shared" si="0"/>
        <v>0</v>
      </c>
      <c r="M5" s="16">
        <f t="shared" si="0"/>
        <v>929984.57000000007</v>
      </c>
      <c r="O5" t="s">
        <v>23</v>
      </c>
      <c r="P5">
        <v>2013</v>
      </c>
      <c r="Q5" s="16">
        <f>SUMIFS(Sheet1!$L:$L,Sheet1!$O:$O,$O5,Sheet1!$P:$P,$P5)</f>
        <v>0</v>
      </c>
    </row>
    <row r="6" spans="1:18" x14ac:dyDescent="0.25">
      <c r="K6" t="s">
        <v>24</v>
      </c>
      <c r="L6" s="16">
        <f t="shared" si="0"/>
        <v>0</v>
      </c>
      <c r="M6" s="16">
        <f t="shared" si="0"/>
        <v>828640.06</v>
      </c>
      <c r="O6" t="s">
        <v>24</v>
      </c>
      <c r="P6">
        <v>2013</v>
      </c>
      <c r="Q6" s="16">
        <f>SUMIFS(Sheet1!$L:$L,Sheet1!$O:$O,$O6,Sheet1!$P:$P,$P6)</f>
        <v>0</v>
      </c>
    </row>
    <row r="7" spans="1:18" x14ac:dyDescent="0.25">
      <c r="K7" t="s">
        <v>25</v>
      </c>
      <c r="L7" s="16">
        <f t="shared" si="0"/>
        <v>0</v>
      </c>
      <c r="M7" s="16">
        <f t="shared" si="0"/>
        <v>1473753.8199999998</v>
      </c>
      <c r="O7" t="s">
        <v>25</v>
      </c>
      <c r="P7">
        <v>2013</v>
      </c>
      <c r="Q7" s="16">
        <f>SUMIFS(Sheet1!$L:$L,Sheet1!$O:$O,$O7,Sheet1!$P:$P,$P7)</f>
        <v>0</v>
      </c>
    </row>
    <row r="8" spans="1:18" x14ac:dyDescent="0.25">
      <c r="K8" t="s">
        <v>26</v>
      </c>
      <c r="L8" s="16">
        <f t="shared" si="0"/>
        <v>0</v>
      </c>
      <c r="M8" s="16">
        <f t="shared" si="0"/>
        <v>923865.67999999993</v>
      </c>
      <c r="O8" t="s">
        <v>26</v>
      </c>
      <c r="P8">
        <v>2013</v>
      </c>
      <c r="Q8" s="16">
        <f>SUMIFS(Sheet1!$L:$L,Sheet1!$O:$O,$O8,Sheet1!$P:$P,$P8)</f>
        <v>0</v>
      </c>
    </row>
    <row r="9" spans="1:18" x14ac:dyDescent="0.25">
      <c r="K9" t="s">
        <v>27</v>
      </c>
      <c r="L9" s="16">
        <f t="shared" si="0"/>
        <v>0</v>
      </c>
      <c r="M9" s="16">
        <f t="shared" si="0"/>
        <v>791066.41999999993</v>
      </c>
      <c r="O9" t="s">
        <v>27</v>
      </c>
      <c r="P9">
        <v>2013</v>
      </c>
      <c r="Q9" s="16">
        <f>SUMIFS(Sheet1!$L:$L,Sheet1!$O:$O,$O9,Sheet1!$P:$P,$P9)</f>
        <v>0</v>
      </c>
    </row>
    <row r="10" spans="1:18" x14ac:dyDescent="0.25">
      <c r="K10" t="s">
        <v>28</v>
      </c>
      <c r="L10" s="16">
        <f t="shared" si="0"/>
        <v>763603.03</v>
      </c>
      <c r="M10" s="16">
        <f t="shared" si="0"/>
        <v>1023132.24</v>
      </c>
      <c r="O10" t="s">
        <v>28</v>
      </c>
      <c r="P10">
        <v>2013</v>
      </c>
      <c r="Q10" s="16">
        <f>SUMIFS(Sheet1!$L:$L,Sheet1!$O:$O,$O10,Sheet1!$P:$P,$P10)</f>
        <v>763603.03</v>
      </c>
      <c r="R10" s="17"/>
    </row>
    <row r="11" spans="1:18" x14ac:dyDescent="0.25">
      <c r="K11" t="s">
        <v>29</v>
      </c>
      <c r="L11" s="16">
        <f t="shared" si="0"/>
        <v>1657795.0999999999</v>
      </c>
      <c r="M11" s="16">
        <f t="shared" si="0"/>
        <v>1781985.92</v>
      </c>
      <c r="O11" t="s">
        <v>29</v>
      </c>
      <c r="P11">
        <v>2013</v>
      </c>
      <c r="Q11" s="16">
        <f>SUMIFS(Sheet1!$L:$L,Sheet1!$O:$O,$O11,Sheet1!$P:$P,$P11)</f>
        <v>1657795.0999999999</v>
      </c>
    </row>
    <row r="12" spans="1:18" x14ac:dyDescent="0.25">
      <c r="K12" t="s">
        <v>30</v>
      </c>
      <c r="L12" s="16">
        <f t="shared" si="0"/>
        <v>765502.3</v>
      </c>
      <c r="M12" s="16">
        <f t="shared" si="0"/>
        <v>604600.19999999995</v>
      </c>
      <c r="O12" t="s">
        <v>30</v>
      </c>
      <c r="P12">
        <v>2013</v>
      </c>
      <c r="Q12" s="16">
        <f>SUMIFS(Sheet1!$L:$L,Sheet1!$O:$O,$O12,Sheet1!$P:$P,$P12)</f>
        <v>765502.3</v>
      </c>
    </row>
    <row r="13" spans="1:18" x14ac:dyDescent="0.25">
      <c r="K13" t="s">
        <v>31</v>
      </c>
      <c r="L13" s="16">
        <f t="shared" si="0"/>
        <v>691564.08</v>
      </c>
      <c r="M13" s="16">
        <f t="shared" si="0"/>
        <v>2025765.9</v>
      </c>
      <c r="O13" t="s">
        <v>31</v>
      </c>
      <c r="P13">
        <v>2013</v>
      </c>
      <c r="Q13" s="16">
        <f>SUMIFS(Sheet1!$L:$L,Sheet1!$O:$O,$O13,Sheet1!$P:$P,$P13)</f>
        <v>691564.08</v>
      </c>
    </row>
    <row r="14" spans="1:18" x14ac:dyDescent="0.25">
      <c r="O14" t="s">
        <v>20</v>
      </c>
      <c r="P14">
        <v>2014</v>
      </c>
      <c r="Q14" s="16">
        <f>SUMIFS(Sheet1!$L:$L,Sheet1!$O:$O,$O14,Sheet1!$P:$P,$P14)</f>
        <v>814028.68</v>
      </c>
    </row>
    <row r="15" spans="1:18" x14ac:dyDescent="0.25">
      <c r="O15" t="s">
        <v>21</v>
      </c>
      <c r="P15">
        <v>2014</v>
      </c>
      <c r="Q15" s="16">
        <f>SUMIFS(Sheet1!$L:$L,Sheet1!$O:$O,$O15,Sheet1!$P:$P,$P15)</f>
        <v>1148547.3899999999</v>
      </c>
    </row>
    <row r="16" spans="1:18" x14ac:dyDescent="0.25">
      <c r="O16" t="s">
        <v>22</v>
      </c>
      <c r="P16">
        <v>2014</v>
      </c>
      <c r="Q16" s="16">
        <f>SUMIFS(Sheet1!$L:$L,Sheet1!$O:$O,$O16,Sheet1!$P:$P,$P16)</f>
        <v>669866.86999999988</v>
      </c>
    </row>
    <row r="17" spans="15:17" x14ac:dyDescent="0.25">
      <c r="O17" t="s">
        <v>23</v>
      </c>
      <c r="P17">
        <v>2014</v>
      </c>
      <c r="Q17" s="16">
        <f>SUMIFS(Sheet1!$L:$L,Sheet1!$O:$O,$O17,Sheet1!$P:$P,$P17)</f>
        <v>929984.57000000007</v>
      </c>
    </row>
    <row r="18" spans="15:17" x14ac:dyDescent="0.25">
      <c r="O18" t="s">
        <v>24</v>
      </c>
      <c r="P18">
        <v>2014</v>
      </c>
      <c r="Q18" s="16">
        <f>SUMIFS(Sheet1!$L:$L,Sheet1!$O:$O,$O18,Sheet1!$P:$P,$P18)</f>
        <v>828640.06</v>
      </c>
    </row>
    <row r="19" spans="15:17" x14ac:dyDescent="0.25">
      <c r="O19" t="s">
        <v>25</v>
      </c>
      <c r="P19">
        <v>2014</v>
      </c>
      <c r="Q19" s="16">
        <f>SUMIFS(Sheet1!$L:$L,Sheet1!$O:$O,$O19,Sheet1!$P:$P,$P19)</f>
        <v>1473753.8199999998</v>
      </c>
    </row>
    <row r="20" spans="15:17" x14ac:dyDescent="0.25">
      <c r="O20" t="s">
        <v>26</v>
      </c>
      <c r="P20">
        <v>2014</v>
      </c>
      <c r="Q20" s="16">
        <f>SUMIFS(Sheet1!$L:$L,Sheet1!$O:$O,$O20,Sheet1!$P:$P,$P20)</f>
        <v>923865.67999999993</v>
      </c>
    </row>
    <row r="21" spans="15:17" x14ac:dyDescent="0.25">
      <c r="O21" t="s">
        <v>27</v>
      </c>
      <c r="P21">
        <v>2014</v>
      </c>
      <c r="Q21" s="16">
        <f>SUMIFS(Sheet1!$L:$L,Sheet1!$O:$O,$O21,Sheet1!$P:$P,$P21)</f>
        <v>791066.41999999993</v>
      </c>
    </row>
    <row r="22" spans="15:17" x14ac:dyDescent="0.25">
      <c r="O22" t="s">
        <v>28</v>
      </c>
      <c r="P22">
        <v>2014</v>
      </c>
      <c r="Q22" s="16">
        <f>SUMIFS(Sheet1!$L:$L,Sheet1!$O:$O,$O22,Sheet1!$P:$P,$P22)</f>
        <v>1023132.24</v>
      </c>
    </row>
    <row r="23" spans="15:17" x14ac:dyDescent="0.25">
      <c r="O23" t="s">
        <v>29</v>
      </c>
      <c r="P23">
        <v>2014</v>
      </c>
      <c r="Q23" s="16">
        <f>SUMIFS(Sheet1!$L:$L,Sheet1!$O:$O,$O23,Sheet1!$P:$P,$P23)</f>
        <v>1781985.92</v>
      </c>
    </row>
    <row r="24" spans="15:17" x14ac:dyDescent="0.25">
      <c r="O24" t="s">
        <v>30</v>
      </c>
      <c r="P24">
        <v>2014</v>
      </c>
      <c r="Q24" s="16">
        <f>SUMIFS(Sheet1!$L:$L,Sheet1!$O:$O,$O24,Sheet1!$P:$P,$P24)</f>
        <v>604600.19999999995</v>
      </c>
    </row>
    <row r="25" spans="15:17" x14ac:dyDescent="0.25">
      <c r="O25" t="s">
        <v>31</v>
      </c>
      <c r="P25">
        <v>2014</v>
      </c>
      <c r="Q25" s="16">
        <f>SUMIFS(Sheet1!$L:$L,Sheet1!$O:$O,$O25,Sheet1!$P:$P,$P25)</f>
        <v>2025765.9</v>
      </c>
    </row>
  </sheetData>
  <sortState xmlns:xlrd2="http://schemas.microsoft.com/office/spreadsheetml/2017/richdata2" ref="J2:L16">
    <sortCondition ref="J2:J16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3BF4-7B20-4F2D-91EB-54568B184A50}">
  <dimension ref="A1:V7"/>
  <sheetViews>
    <sheetView showGridLines="0" zoomScale="130" zoomScaleNormal="130" workbookViewId="0">
      <selection activeCell="A8" sqref="A8"/>
    </sheetView>
  </sheetViews>
  <sheetFormatPr defaultRowHeight="15" x14ac:dyDescent="0.25"/>
  <cols>
    <col min="8" max="8" width="14.42578125" customWidth="1"/>
    <col min="13" max="13" width="12" bestFit="1" customWidth="1"/>
    <col min="14" max="14" width="15.85546875" bestFit="1" customWidth="1"/>
    <col min="21" max="22" width="0" hidden="1" customWidth="1"/>
  </cols>
  <sheetData>
    <row r="1" spans="1:22" x14ac:dyDescent="0.25">
      <c r="A1" s="11" t="s">
        <v>59</v>
      </c>
      <c r="H1" s="15" t="s">
        <v>49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66</v>
      </c>
      <c r="U1" t="s">
        <v>60</v>
      </c>
    </row>
    <row r="2" spans="1:22" x14ac:dyDescent="0.25">
      <c r="H2" t="s">
        <v>34</v>
      </c>
      <c r="I2">
        <f>COUNTIFS(financials[Product],$H2,financials[DESCONTO STATUS],$U$2)</f>
        <v>6</v>
      </c>
      <c r="J2">
        <f>COUNTIFS(financials[Product],$H2,financials[DESCONTO STATUS],$U$3)</f>
        <v>24</v>
      </c>
      <c r="K2">
        <f>COUNTIFS(financials[Product],$H2,financials[DESCONTO STATUS],$U$4)</f>
        <v>30</v>
      </c>
      <c r="L2">
        <f>COUNTIFS(financials[Product],$H2,financials[DESCONTO STATUS],$U$5)</f>
        <v>33</v>
      </c>
      <c r="M2">
        <f>SUM(I2:L2)</f>
        <v>93</v>
      </c>
      <c r="N2">
        <f>SUM(J2:L2)</f>
        <v>87</v>
      </c>
      <c r="U2" t="s">
        <v>40</v>
      </c>
      <c r="V2" t="s">
        <v>61</v>
      </c>
    </row>
    <row r="3" spans="1:22" x14ac:dyDescent="0.25">
      <c r="H3" t="s">
        <v>35</v>
      </c>
      <c r="I3">
        <f>COUNTIFS(financials[Product],$H3,financials[DESCONTO STATUS],$U$2)</f>
        <v>10</v>
      </c>
      <c r="J3">
        <f>COUNTIFS(financials[Product],$H3,financials[DESCONTO STATUS],$U$3)</f>
        <v>22</v>
      </c>
      <c r="K3">
        <f>COUNTIFS(financials[Product],$H3,financials[DESCONTO STATUS],$U$4)</f>
        <v>32</v>
      </c>
      <c r="L3">
        <f>COUNTIFS(financials[Product],$H3,financials[DESCONTO STATUS],$U$5)</f>
        <v>29</v>
      </c>
      <c r="M3">
        <f t="shared" ref="M3:M7" si="0">SUM(I3:L3)</f>
        <v>93</v>
      </c>
      <c r="N3">
        <f t="shared" ref="N3:N7" si="1">SUM(J3:L3)</f>
        <v>83</v>
      </c>
      <c r="U3" t="s">
        <v>41</v>
      </c>
      <c r="V3" t="s">
        <v>62</v>
      </c>
    </row>
    <row r="4" spans="1:22" x14ac:dyDescent="0.25">
      <c r="H4" t="s">
        <v>36</v>
      </c>
      <c r="I4">
        <f>COUNTIFS(financials[Product],$H4,financials[DESCONTO STATUS],$U$2)</f>
        <v>15</v>
      </c>
      <c r="J4">
        <f>COUNTIFS(financials[Product],$H4,financials[DESCONTO STATUS],$U$3)</f>
        <v>54</v>
      </c>
      <c r="K4">
        <f>COUNTIFS(financials[Product],$H4,financials[DESCONTO STATUS],$U$4)</f>
        <v>65</v>
      </c>
      <c r="L4">
        <f>COUNTIFS(financials[Product],$H4,financials[DESCONTO STATUS],$U$5)</f>
        <v>68</v>
      </c>
      <c r="M4">
        <f t="shared" si="0"/>
        <v>202</v>
      </c>
      <c r="N4">
        <f t="shared" si="1"/>
        <v>187</v>
      </c>
      <c r="U4" t="s">
        <v>42</v>
      </c>
      <c r="V4" t="s">
        <v>63</v>
      </c>
    </row>
    <row r="5" spans="1:22" x14ac:dyDescent="0.25">
      <c r="H5" t="s">
        <v>37</v>
      </c>
      <c r="I5">
        <f>COUNTIFS(financials[Product],$H5,financials[DESCONTO STATUS],$U$2)</f>
        <v>7</v>
      </c>
      <c r="J5">
        <f>COUNTIFS(financials[Product],$H5,financials[DESCONTO STATUS],$U$3)</f>
        <v>20</v>
      </c>
      <c r="K5">
        <f>COUNTIFS(financials[Product],$H5,financials[DESCONTO STATUS],$U$4)</f>
        <v>44</v>
      </c>
      <c r="L5">
        <f>COUNTIFS(financials[Product],$H5,financials[DESCONTO STATUS],$U$5)</f>
        <v>38</v>
      </c>
      <c r="M5">
        <f t="shared" si="0"/>
        <v>109</v>
      </c>
      <c r="N5">
        <f t="shared" si="1"/>
        <v>102</v>
      </c>
      <c r="U5" t="s">
        <v>43</v>
      </c>
      <c r="V5" t="s">
        <v>64</v>
      </c>
    </row>
    <row r="6" spans="1:22" x14ac:dyDescent="0.25">
      <c r="H6" t="s">
        <v>38</v>
      </c>
      <c r="I6">
        <f>COUNTIFS(financials[Product],$H6,financials[DESCONTO STATUS],$U$2)</f>
        <v>7</v>
      </c>
      <c r="J6">
        <f>COUNTIFS(financials[Product],$H6,financials[DESCONTO STATUS],$U$3)</f>
        <v>26</v>
      </c>
      <c r="K6">
        <f>COUNTIFS(financials[Product],$H6,financials[DESCONTO STATUS],$U$4)</f>
        <v>37</v>
      </c>
      <c r="L6">
        <f>COUNTIFS(financials[Product],$H6,financials[DESCONTO STATUS],$U$5)</f>
        <v>39</v>
      </c>
      <c r="M6">
        <f t="shared" si="0"/>
        <v>109</v>
      </c>
      <c r="N6">
        <f t="shared" si="1"/>
        <v>102</v>
      </c>
    </row>
    <row r="7" spans="1:22" x14ac:dyDescent="0.25">
      <c r="H7" t="s">
        <v>39</v>
      </c>
      <c r="I7">
        <f>COUNTIFS(financials[Product],$H7,financials[DESCONTO STATUS],$U$2)</f>
        <v>8</v>
      </c>
      <c r="J7">
        <f>COUNTIFS(financials[Product],$H7,financials[DESCONTO STATUS],$U$3)</f>
        <v>14</v>
      </c>
      <c r="K7">
        <f>COUNTIFS(financials[Product],$H7,financials[DESCONTO STATUS],$U$4)</f>
        <v>34</v>
      </c>
      <c r="L7">
        <f>COUNTIFS(financials[Product],$H7,financials[DESCONTO STATUS],$U$5)</f>
        <v>38</v>
      </c>
      <c r="M7">
        <f t="shared" si="0"/>
        <v>94</v>
      </c>
      <c r="N7">
        <f t="shared" si="1"/>
        <v>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813E-1B52-4D89-8C90-87111A05DFC9}">
  <dimension ref="A1:AO24"/>
  <sheetViews>
    <sheetView showGridLines="0" tabSelected="1" topLeftCell="M1" zoomScale="130" zoomScaleNormal="130" workbookViewId="0">
      <selection activeCell="W12" sqref="W12"/>
    </sheetView>
  </sheetViews>
  <sheetFormatPr defaultRowHeight="15" x14ac:dyDescent="0.25"/>
  <cols>
    <col min="1" max="1" width="7.5703125" hidden="1" customWidth="1"/>
    <col min="2" max="2" width="23.42578125" hidden="1" customWidth="1"/>
    <col min="3" max="6" width="9.140625" hidden="1" customWidth="1"/>
    <col min="7" max="7" width="12.7109375" hidden="1" customWidth="1"/>
    <col min="8" max="8" width="16.140625" hidden="1" customWidth="1"/>
    <col min="9" max="9" width="18.28515625" hidden="1" customWidth="1"/>
    <col min="10" max="10" width="16.140625" hidden="1" customWidth="1"/>
    <col min="11" max="11" width="10.85546875" hidden="1" customWidth="1"/>
    <col min="12" max="12" width="9.140625" hidden="1" customWidth="1"/>
    <col min="14" max="14" width="11.85546875" customWidth="1"/>
    <col min="15" max="15" width="16.140625" bestFit="1" customWidth="1"/>
    <col min="16" max="16" width="17.7109375" customWidth="1"/>
    <col min="17" max="17" width="16.140625" bestFit="1" customWidth="1"/>
    <col min="18" max="18" width="9.7109375" bestFit="1" customWidth="1"/>
    <col min="23" max="23" width="23.28515625" bestFit="1" customWidth="1"/>
    <col min="24" max="24" width="38.7109375" customWidth="1"/>
    <col min="25" max="25" width="11.28515625" customWidth="1"/>
  </cols>
  <sheetData>
    <row r="1" spans="1:41" x14ac:dyDescent="0.25">
      <c r="A1" s="18">
        <v>4</v>
      </c>
      <c r="B1" s="18" t="str">
        <f>VLOOKUP($A$1,$A$2:$B$6,2,0)</f>
        <v>Mexico</v>
      </c>
    </row>
    <row r="2" spans="1:41" x14ac:dyDescent="0.25">
      <c r="A2">
        <v>1</v>
      </c>
      <c r="B2" t="s">
        <v>15</v>
      </c>
    </row>
    <row r="3" spans="1:41" x14ac:dyDescent="0.25">
      <c r="A3">
        <v>2</v>
      </c>
      <c r="B3" t="s">
        <v>18</v>
      </c>
    </row>
    <row r="4" spans="1:41" x14ac:dyDescent="0.25">
      <c r="A4">
        <v>3</v>
      </c>
      <c r="B4" t="s">
        <v>17</v>
      </c>
    </row>
    <row r="5" spans="1:41" x14ac:dyDescent="0.25">
      <c r="A5">
        <v>4</v>
      </c>
      <c r="B5" t="s">
        <v>19</v>
      </c>
    </row>
    <row r="6" spans="1:41" x14ac:dyDescent="0.25">
      <c r="A6">
        <v>5</v>
      </c>
      <c r="B6" t="s">
        <v>16</v>
      </c>
      <c r="N6" s="15" t="s">
        <v>49</v>
      </c>
      <c r="O6" s="15" t="s">
        <v>46</v>
      </c>
      <c r="P6" s="15" t="s">
        <v>45</v>
      </c>
      <c r="Q6" s="15" t="s">
        <v>53</v>
      </c>
      <c r="R6" s="15" t="s">
        <v>56</v>
      </c>
      <c r="W6" s="15" t="s">
        <v>32</v>
      </c>
      <c r="X6" s="15" t="s">
        <v>45</v>
      </c>
      <c r="Y6" s="19" t="s">
        <v>67</v>
      </c>
    </row>
    <row r="7" spans="1:41" x14ac:dyDescent="0.25">
      <c r="N7" t="s">
        <v>34</v>
      </c>
      <c r="O7" s="12">
        <f>SUMIFS(Sheet1!$S:$S,Sheet1!$B:$B,$B$1,Sheet1!$C:$C,$N7)</f>
        <v>81672</v>
      </c>
      <c r="P7" s="12">
        <f>SUMIFS(Sheet1!$L:$L,Sheet1!$C:$C,$N7,Sheet1!$B:$B,$B$1)</f>
        <v>393668.42</v>
      </c>
      <c r="Q7" s="12">
        <f>SUMIFS(Sheet1!$J:$J,Sheet1!$C:$C,$N7,Sheet1!$B:$B,$B$1)</f>
        <v>2879601.42</v>
      </c>
      <c r="R7" s="14">
        <f>(P7/O7)-1</f>
        <v>3.8201148496424722</v>
      </c>
      <c r="W7" t="s">
        <v>17</v>
      </c>
      <c r="X7" s="16">
        <f>SUMIF(Sheet1!$B:$B,$W7,Sheet1!$L:$L)</f>
        <v>3781020.7800000003</v>
      </c>
      <c r="Y7" s="14">
        <f>X7/(SUM($X$7:$X$11))</f>
        <v>0.22381244334774969</v>
      </c>
      <c r="AG7" s="20"/>
      <c r="AH7" s="20"/>
      <c r="AI7" s="20"/>
      <c r="AJ7" s="20"/>
      <c r="AK7" s="20"/>
      <c r="AL7" s="20"/>
      <c r="AM7" s="20"/>
      <c r="AN7" s="20"/>
      <c r="AO7" s="20"/>
    </row>
    <row r="8" spans="1:41" x14ac:dyDescent="0.25">
      <c r="N8" t="s">
        <v>35</v>
      </c>
      <c r="O8" s="12">
        <f>SUMIFS(Sheet1!$S:$S,Sheet1!$B:$B,$B$1,Sheet1!$C:$C,$N8)</f>
        <v>158770</v>
      </c>
      <c r="P8" s="12">
        <f>SUMIFS(Sheet1!$L:$L,Sheet1!$C:$C,$N8,Sheet1!$B:$B,$B$1)</f>
        <v>337689.31</v>
      </c>
      <c r="Q8" s="12">
        <f>SUMIFS(Sheet1!$J:$J,Sheet1!$C:$C,$N8,Sheet1!$B:$B,$B$1)</f>
        <v>1941329.31</v>
      </c>
      <c r="R8" s="14">
        <f t="shared" ref="R8:R12" si="0">(P8/O8)-1</f>
        <v>1.1269087988914781</v>
      </c>
      <c r="W8" t="s">
        <v>18</v>
      </c>
      <c r="X8" s="16">
        <f>SUMIF(Sheet1!$B:$B,$W8,Sheet1!$L:$L)</f>
        <v>3680388.8200000003</v>
      </c>
      <c r="Y8" s="14">
        <f>X8/(SUM($X$7:$X$11))</f>
        <v>0.21785566972576684</v>
      </c>
      <c r="AG8" s="20"/>
      <c r="AH8" s="20"/>
      <c r="AI8" s="20"/>
      <c r="AJ8" s="20"/>
      <c r="AK8" s="20"/>
      <c r="AL8" s="20"/>
      <c r="AM8" s="20"/>
      <c r="AN8" s="20"/>
      <c r="AO8" s="20"/>
    </row>
    <row r="9" spans="1:41" x14ac:dyDescent="0.25">
      <c r="N9" t="s">
        <v>36</v>
      </c>
      <c r="O9" s="12">
        <f>SUMIFS(Sheet1!$S:$S,Sheet1!$B:$B,$B$1,Sheet1!$C:$C,$N9)</f>
        <v>632820</v>
      </c>
      <c r="P9" s="12">
        <f>SUMIFS(Sheet1!$L:$L,Sheet1!$C:$C,$N9,Sheet1!$B:$B,$B$1)</f>
        <v>928651.39</v>
      </c>
      <c r="Q9" s="12">
        <f>SUMIFS(Sheet1!$J:$J,Sheet1!$C:$C,$N9,Sheet1!$B:$B,$B$1)</f>
        <v>7627731.3900000006</v>
      </c>
      <c r="R9" s="14">
        <f t="shared" si="0"/>
        <v>0.46748110047090807</v>
      </c>
      <c r="W9" t="s">
        <v>15</v>
      </c>
      <c r="X9" s="16">
        <f>SUMIF(Sheet1!$B:$B,$W9,Sheet1!$L:$L)</f>
        <v>3529228.8849999998</v>
      </c>
      <c r="Y9" s="14">
        <f>X9/(SUM($X$7:$X$11))</f>
        <v>0.20890796053369062</v>
      </c>
      <c r="AG9" s="20"/>
      <c r="AH9" s="20"/>
      <c r="AI9" s="20"/>
      <c r="AJ9" s="20"/>
      <c r="AK9" s="20"/>
      <c r="AL9" s="20"/>
      <c r="AM9" s="20"/>
      <c r="AN9" s="20"/>
      <c r="AO9" s="20"/>
    </row>
    <row r="10" spans="1:41" x14ac:dyDescent="0.25">
      <c r="N10" t="s">
        <v>37</v>
      </c>
      <c r="O10" s="12">
        <f>SUMIFS(Sheet1!$S:$S,Sheet1!$B:$B,$B$1,Sheet1!$C:$C,$N10)</f>
        <v>3184800</v>
      </c>
      <c r="P10" s="12">
        <f>SUMIFS(Sheet1!$L:$L,Sheet1!$C:$C,$N10,Sheet1!$B:$B,$B$1)</f>
        <v>173303.89</v>
      </c>
      <c r="Q10" s="12">
        <f>SUMIFS(Sheet1!$J:$J,Sheet1!$C:$C,$N10,Sheet1!$B:$B,$B$1)</f>
        <v>2250737.89</v>
      </c>
      <c r="R10" s="14">
        <f t="shared" si="0"/>
        <v>-0.94558405865360462</v>
      </c>
      <c r="W10" t="s">
        <v>16</v>
      </c>
      <c r="X10" s="16">
        <f>SUMIF(Sheet1!$B:$B,$W10,Sheet1!$L:$L)</f>
        <v>2995540.665</v>
      </c>
      <c r="Y10" s="14">
        <f>X10/(SUM($X$7:$X$11))</f>
        <v>0.17731700363233466</v>
      </c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x14ac:dyDescent="0.25">
      <c r="N11" t="s">
        <v>38</v>
      </c>
      <c r="O11" s="12">
        <f>SUMIFS(Sheet1!$S:$S,Sheet1!$B:$B,$B$1,Sheet1!$C:$C,$N11)</f>
        <v>6532250</v>
      </c>
      <c r="P11" s="12">
        <f>SUMIFS(Sheet1!$L:$L,Sheet1!$C:$C,$N11,Sheet1!$B:$B,$B$1)</f>
        <v>575598.71</v>
      </c>
      <c r="Q11" s="12">
        <f>SUMIFS(Sheet1!$J:$J,Sheet1!$C:$C,$N11,Sheet1!$B:$B,$B$1)</f>
        <v>3172396.71</v>
      </c>
      <c r="R11" s="14">
        <f t="shared" si="0"/>
        <v>-0.91188354548585859</v>
      </c>
      <c r="W11" t="s">
        <v>19</v>
      </c>
      <c r="X11" s="16">
        <f>SUMIF(Sheet1!$B:$B,$W11,Sheet1!$L:$L)</f>
        <v>2907523.11</v>
      </c>
      <c r="Y11" s="14">
        <f>X11/(SUM($X$7:$X$11))</f>
        <v>0.17210692276045833</v>
      </c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x14ac:dyDescent="0.25">
      <c r="N12" t="s">
        <v>39</v>
      </c>
      <c r="O12" s="12">
        <f>SUMIFS(Sheet1!$S:$S,Sheet1!$B:$B,$B$1,Sheet1!$C:$C,$N12)</f>
        <v>7382960</v>
      </c>
      <c r="P12" s="12">
        <f>SUMIFS(Sheet1!$L:$L,Sheet1!$C:$C,$N12,Sheet1!$B:$B,$B$1)</f>
        <v>498611.39</v>
      </c>
      <c r="Q12" s="12">
        <f>SUMIFS(Sheet1!$J:$J,Sheet1!$C:$C,$N12,Sheet1!$B:$B,$B$1)</f>
        <v>3077555.39</v>
      </c>
      <c r="R12" s="14">
        <f t="shared" si="0"/>
        <v>-0.93246456841158554</v>
      </c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x14ac:dyDescent="0.25"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x14ac:dyDescent="0.25"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x14ac:dyDescent="0.25"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 x14ac:dyDescent="0.25">
      <c r="AG16" s="20"/>
      <c r="AH16" s="20"/>
      <c r="AI16" s="20"/>
      <c r="AJ16" s="20"/>
      <c r="AK16" s="20"/>
      <c r="AL16" s="20"/>
      <c r="AM16" s="20"/>
      <c r="AN16" s="20"/>
      <c r="AO16" s="20"/>
    </row>
    <row r="17" spans="33:41" x14ac:dyDescent="0.25">
      <c r="AG17" s="20"/>
      <c r="AH17" s="20"/>
      <c r="AI17" s="20"/>
      <c r="AJ17" s="20"/>
      <c r="AK17" s="20"/>
      <c r="AL17" s="20"/>
      <c r="AM17" s="20"/>
      <c r="AN17" s="20"/>
      <c r="AO17" s="20"/>
    </row>
    <row r="18" spans="33:41" x14ac:dyDescent="0.25">
      <c r="AG18" s="20"/>
      <c r="AH18" s="20"/>
      <c r="AI18" s="20"/>
      <c r="AJ18" s="20"/>
      <c r="AK18" s="20"/>
      <c r="AL18" s="20"/>
      <c r="AM18" s="20"/>
      <c r="AN18" s="20"/>
      <c r="AO18" s="20"/>
    </row>
    <row r="19" spans="33:41" x14ac:dyDescent="0.25">
      <c r="AG19" s="20"/>
      <c r="AH19" s="20"/>
      <c r="AI19" s="20"/>
      <c r="AJ19" s="20"/>
      <c r="AK19" s="20"/>
      <c r="AL19" s="20"/>
      <c r="AM19" s="20"/>
      <c r="AN19" s="20"/>
      <c r="AO19" s="20"/>
    </row>
    <row r="20" spans="33:41" x14ac:dyDescent="0.25">
      <c r="AG20" s="20"/>
      <c r="AH20" s="20"/>
      <c r="AI20" s="20"/>
      <c r="AJ20" s="20"/>
      <c r="AK20" s="20"/>
      <c r="AL20" s="20"/>
      <c r="AM20" s="20"/>
      <c r="AN20" s="20"/>
      <c r="AO20" s="20"/>
    </row>
    <row r="21" spans="33:41" x14ac:dyDescent="0.25">
      <c r="AG21" s="20"/>
      <c r="AH21" s="20"/>
      <c r="AI21" s="20"/>
      <c r="AJ21" s="20"/>
      <c r="AK21" s="20"/>
      <c r="AL21" s="20"/>
      <c r="AM21" s="20"/>
      <c r="AN21" s="20"/>
      <c r="AO21" s="20"/>
    </row>
    <row r="22" spans="33:41" x14ac:dyDescent="0.25">
      <c r="AG22" s="20"/>
      <c r="AH22" s="20"/>
      <c r="AI22" s="20"/>
      <c r="AJ22" s="20"/>
      <c r="AK22" s="20"/>
      <c r="AL22" s="20"/>
      <c r="AM22" s="20"/>
      <c r="AN22" s="20"/>
      <c r="AO22" s="20"/>
    </row>
    <row r="23" spans="33:41" x14ac:dyDescent="0.25">
      <c r="AG23" s="20"/>
      <c r="AH23" s="20"/>
      <c r="AI23" s="20"/>
      <c r="AJ23" s="20"/>
      <c r="AK23" s="20"/>
      <c r="AL23" s="20"/>
      <c r="AM23" s="20"/>
      <c r="AN23" s="20"/>
      <c r="AO23" s="20"/>
    </row>
    <row r="24" spans="33:41" x14ac:dyDescent="0.25">
      <c r="AG24" s="20"/>
      <c r="AH24" s="20"/>
      <c r="AI24" s="20"/>
      <c r="AJ24" s="20"/>
      <c r="AK24" s="20"/>
      <c r="AL24" s="20"/>
      <c r="AM24" s="20"/>
      <c r="AN24" s="20"/>
      <c r="AO24" s="20"/>
    </row>
  </sheetData>
  <sortState xmlns:xlrd2="http://schemas.microsoft.com/office/spreadsheetml/2017/richdata2" ref="W7:Y11">
    <sortCondition descending="1" ref="Y7:Y11"/>
  </sortState>
  <conditionalFormatting sqref="R7:R12">
    <cfRule type="cellIs" dxfId="1" priority="6" operator="lessThan">
      <formula>0</formula>
    </cfRule>
    <cfRule type="cellIs" dxfId="0" priority="7" operator="greaterThan">
      <formula>0</formula>
    </cfRule>
  </conditionalFormatting>
  <conditionalFormatting sqref="O7:O1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{0BDCCB46-FA6B-4CB7-B035-5BCDBE8483B4}</x14:id>
        </ext>
      </extLst>
    </cfRule>
  </conditionalFormatting>
  <conditionalFormatting sqref="P7:P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{63BC7A09-5C78-4008-A160-E1959992AD34}</x14:id>
        </ext>
      </extLst>
    </cfRule>
  </conditionalFormatting>
  <conditionalFormatting sqref="Q7:Q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{96DC83DE-AD71-474C-82C3-2EE282D1A884}</x14:id>
        </ext>
      </extLst>
    </cfRule>
  </conditionalFormatting>
  <conditionalFormatting sqref="X7:X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{E93144E2-74C6-4C9D-869C-E50BFB4D330D}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12</xdr:col>
                    <xdr:colOff>609600</xdr:colOff>
                    <xdr:row>2</xdr:row>
                    <xdr:rowOff>152400</xdr:rowOff>
                  </from>
                  <to>
                    <xdr:col>14</xdr:col>
                    <xdr:colOff>800100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ACAC847-B17D-42D6-BC2B-FE6F34B12109}">
            <x14:iconSet iconSet="3Triangle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2"/>
              <x14:cfIcon iconSet="3Triangles" iconId="2"/>
            </x14:iconSet>
          </x14:cfRule>
          <xm:sqref>R7:R12</xm:sqref>
        </x14:conditionalFormatting>
        <x14:conditionalFormatting xmlns:xm="http://schemas.microsoft.com/office/excel/2006/main">
          <x14:cfRule type="dataBar" id="{0BDCCB46-FA6B-4CB7-B035-5BCDBE8483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O7:O12</xm:sqref>
        </x14:conditionalFormatting>
        <x14:conditionalFormatting xmlns:xm="http://schemas.microsoft.com/office/excel/2006/main">
          <x14:cfRule type="dataBar" id="{63BC7A09-5C78-4008-A160-E1959992AD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P7:P12</xm:sqref>
        </x14:conditionalFormatting>
        <x14:conditionalFormatting xmlns:xm="http://schemas.microsoft.com/office/excel/2006/main">
          <x14:cfRule type="dataBar" id="{96DC83DE-AD71-474C-82C3-2EE282D1A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Q7:Q12</xm:sqref>
        </x14:conditionalFormatting>
        <x14:conditionalFormatting xmlns:xm="http://schemas.microsoft.com/office/excel/2006/main">
          <x14:cfRule type="dataBar" id="{E93144E2-74C6-4C9D-869C-E50BFB4D33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X7:X11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z Y r b M B D H X 8 U I e o w + L H 8 G O y E N z R J I L r u 0 7 F X Y S i J q S 8 W S N 9 m + T U + l z 9 B D D 3 m g v k L H m 5 D d T Q s N o S k E g W W h k e a v + X l G / v n 9 R z b c 1 J X 3 I B u r j M 4 R w x R 5 U h e m V H q Z o 9 Y t e g k a D r K 3 M J w J N z N 6 L I q V 9 G C R t v 2 N L X O 0 c u 5 T n 5 D 1 e o 3 X H J t m S X x K G b m f z + 7 A s h b o Y K z + b t x T 2 j q h C 4 k G 2 d T u V h 5 W 1 a p o j D U L h 0 v h B H 5 Q t h W V + i w c S M d L a X h J O v 2 w 0 v u Y o 2 F h W u 2 a x 1 u 5 7 I 4 2 a f b b f h B V K 7 1 V k S P X t J 2 f G 2 l u p T V V 2 + 1 j j 8 Z e 5 X I U R D j y g 4 S G Q Y i 8 C s L k 4 y B M e B x Q H 6 I F B u O X r m D L i W l q 4 Z w s R 2 X Z S G s H n f f t V 5 G R 3 2 a y v c l E y a o E 7 9 Y 1 E G t v Y 1 V f q 2 o v 0 i P / c + J Z 7 U 7 M I C N H I s m r m M H 8 q z G c g j x F G f r p n 2 n M 5 U Y V B i J 1 B g 2 f 4 5 T z M G V J s K P R Y 9 T H I U 2 j r p 0 I Z L 7 9 1 i m 4 E i A H t R c D c i P h i 9 W P 5 x E J I e 1 S l i Z x x H Z E G M U 8 o d A S f i K P U Q W l Q q + u J U O e 5 V 6 M y F h o U Y r z g E S Q D 3 H g M 8 a g Q H U F q 5 d C C a N x y i g 7 N U O e / G + / X E m G H N R e j M d 7 r a C g v / H p n R N O W n g x C 3 i M a t m o 4 k x O P I W 6 x c O Y h k B l x y n F l C X c D x N I p Z O u l n d w Y Z b G e q A P u i v B d S z 6 n 1 A j 0 + 7 m O f p V G f w C H / i h 2 O U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2 9 5 2 8 4 2 - 7 a c 3 - 4 f a 1 - 9 8 c 0 - 4 e 7 1 8 6 0 c 6 4 3 4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 2 0 . 6 5 0 3 6 1 1 7 1 3 2 0 9 4 5 < / L a t i t u d e > < L o n g i t u d e > - 9 9 . 6 9 0 0 7 2 7 8 5 3 7 4 0 1 4 < / L o n g i t u d e > < R o t a t i o n > 0 < / R o t a t i o n > < P i v o t A n g l e > - 0 . 0 5 8 1 9 0 0 8 7 0 4 3 6 5 7 5 7 9 < / P i v o t A n g l e > < D i s t a n c e > 1 . 2 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u x S U R B V H h e 7 X 0 J e G R X d e b / a p d K u 0 r 7 1 u q 9 2 7 2 3 u 9 2 m u 7 0 b L x g c B s K S Q B J I Z s h H E g Z M P p I w k C E k J E x C M g N j G A g J Z r X B g G 1 s w G 7 3 Z r d 7 U + / 7 o t a + 7 6 q S S r U v c 8 6 9 7 1 W 9 K p X U U l v d K q n 1 S 7 f u v e + 9 e v W W 8 9 9 z 7 r m b 8 q s 3 j 0 a x g J R 4 z z 1 b 0 e s M 4 n K P g q Y W J 0 x K B L m O H N o T x f r i U Q T G B l B W V i q O j Y q n e P 1 H K Y + g T 9 2 h H s 8 Y M j P t + N n z v 8 T D j z 6 B L 3 3 x 8 3 j 6 6 W / g 5 V d + g 8 W r 7 8 J n / + w P Y D Q a s G T x Y t Q s q s V T n / 5 z 9 Z s S e + p t a m o 8 F E V 8 i r Q G A 2 U f W O Z T c 3 E o d D C f 6 4 F l f v Q P D u P C c J n Y p g W D w U D X Y U S G z Y C x / r M I B c e f 4 3 b H A q F S Y M O G u 1 C e 4 c f u y 0 b 4 v V 7 0 9 o 4 i F I m i v D w P C k n j 9 k U + U B Y n 6 w 5 i x 4 5 3 q N + S 4 O 0 s s B r 8 f j 8 s F o u a m x 7 q W i 1 Y n d 8 P S 2 Y e h r 0 G h M J A Z R 5 9 T I L O z k 5 c H l u i 5 s Z D 8 k t e 4 E P L f R j y G F C Q G R F 5 D U Q f c W A w G M C V P h v O X P O g I D 8 T Z p M B T p c f 5 Z U F g l h W q w J X Z 5 3 6 r Q U w l J f f r F s g l A 4 r V 9 6 J P I s f x 1 p N i E Q i R I 6 I E O Q o q S A O j L V l A R T Z w 2 h p a U F t 7 S K x T c P J d j M 2 V Q X 5 C + J 4 L t k n Q z g c I u E 0 q b n x G B z o h 5 J Z g n w S + s n P B I R C I Z h M 8 X N 5 g w o O N V v V 3 H j w p T 2 4 3 A 9 v Q E G m J Z U Y K P C M u a F Y s n G k V W r B Z G 1 l M h m R R c 9 i o O W k 2 H + 7 Q 3 n 5 w A K h G I X V W z H q j p K A h 0 X Q C K Q n E o P T X L K 3 9 Q d Q 5 T A n E I a O J B I m a q j r w e / 3 U U k / s c n W 1 9 O F 4 t J y N U c a y G V E R a 7 U U k G K z E Z 5 T d c j r g b N P F x X H k B x l k 4 z 0 f f P d 5 l o e 0 j d o D 8 v k w h w k p Y 8 2 U E E p T R r M S a V R i y r 1 Q B 3 z z H 5 x d s Y B j W + r Z F b t h W u k T C Z O E F R y r N m 4 q A n k 5 b O t U W E U F Y X W T A W M I i q U O w 4 + t f I 1 N 7 W I h P X w W R k Y m T l 5 K F n x A h f S M G + a z Z c 7 T O r e 0 i 7 R R U 0 t 7 R P m U w M 7 d B z X R Z h n j Y O m v B W k x V v N l i x 1 B E S 2 p j R M G B C y 5 B J v f 8 o / b Y V O X T v D y 7 z 4 s G l X r G d n x E X P v z M v N 4 Q b I 6 t K K h a J 0 9 w m 4 I 0 1 D F + Y r c l K m v X o H 8 k Q w i E p p U i U S q 1 m R t C k O I x g 4 V R y + a R c G 2 q C l A 5 P f H j 4 + 9 O J u z 8 m 1 y 6 T 4 b m h n r U L l 2 O v U S m + 5 f 6 B K n W k c l Z n B 1 B U 8 N V L F 6 6 Q j 1 y 6 t h L B Y J 2 1 a x t G V x H y 8 / Q a y y p h R h 9 v d 0 o L i k T a Y Z 2 T 3 R 3 4 n o 4 r 9 d W G R k G j H Q d F 8 f c b l B e e e v 2 J F R 2 2 R b 4 f F F J J t Z G S R q J o U / H w c c A y 4 t C Z H p R / e c 6 O r 6 r o 4 0 q 8 d V q L h G D A 3 0 o d B S r u d Q Y c 4 / C n p W N M 5 1 m W K l 6 t K o k S P U 0 C z Y T m U U d j 4 T 4 R s G a d i K P n x 6 + o A E Z V M d y O Y d J E 3 l Q W s Y m q K x L M f Z d y 2 C W x Y j F p L J Y j P D 2 3 3 6 k u i 0 J l V G 0 B Y G A r C v p T T u N Q J M R i c E k W l U c h M 0 c R Z 6 + V L 8 J 6 O 3 u R E l Z h U i z i c a X Y C Q 5 5 v p M 8 m + H I g p M h l T X P j G 8 H g 8 y M j P V X B x u v w F Z V n n + Y F g R 9 5 y q 8 G A S H W k i w h H b B z 1 G K K y p a B u T y m w 2 E R G d c H Z f U 4 + e / 6 B H x K X M b R I U A 9 n 5 W + D 3 U 1 1 B a K Z E Q j F S k U n u V z O E R f k h l O a E c Z q 0 x l T g 8 3 r V 1 P R h 1 H n t W J s w m R g a m a 7 0 x v c n k 2 m y 9 i k N q c j E M O j O Z T Z G 6 b f l M x r z A 8 d b L e h y G e D y G T D k U e A O m l G Q q T p y 6 H l q d a t A I A i P P w + F N V v o L L r 3 M I + D 8 s r B 4 + M l a B 4 i I 6 c E Y W N V r L 4 0 F S L p t V I y 2 E y 6 0 G 2 G L e p E g d U n B E k Q N K x W 1 M P 0 O 1 T D 5 2 3 O 4 W E q s c l k s 1 r o d 7 m e F i V z 0 w O r R Q p 8 8 j W w c 8 R s N o u 8 l 8 i Y k U E m l Q 5 8 b n a P j 7 k 9 O N / m w 6 Y d j 2 L 7 k t S a k k + p W m Y T Y m i g H w W O I j U 3 H i E 6 N b v g s 6 1 R N A + a 0 D p s A j v x i 7 P C 8 I c U o S 0 Z 3 C B 8 s N k m N C V r L s 0 E 5 H v J z F T g 6 j o h j p v P U H 5 9 G x C q s H o D R k Z N Q l B Z 2 F l Q t c D Q Y j 1 S b d N j o O E I q h x G b N 8 6 8 1 6 t Z F d 5 M v j a W F g 1 i G u l w D 0 t V q 9 e g b a 2 D m z Z s h l 7 L / g x 5 u p F x b I t s F h t M Q f E V M C a B 1 E F B f Y I e k c N K M m W h G V C 1 R Z K 1 z q T a v + 1 u B b k R u d V J X L f g S Y m l i F G K i 4 A 2 F n h 7 p n f p J r 3 h C q s u R M u l + p 8 m B K Z J t Z K e k x F O I e H B 5 G f X 6 j m U u N c l x l r y o K i 4 p 9 p k U L r H h 1 F V n a 2 S E + E Q I B 7 Y K R u t O X G X B / V E a O K N A f 5 H v v a r s C a m Y v K y l J s q w m I 7 X q M j r i Q n Z O r 5 l I j Q H U p r 9 s J m 9 U K q 8 2 G E T L 5 j r d Z E l R g E R G Q C Z d t i 6 K + 3 4 x O l 0 k Q S j o r J K n G e u c v q e Z 1 H a q g e v O 0 y C T 3 q Z m 3 g f b W Z h H n 5 O R h b M w t 0 h N h X X l Q 1 I 0 0 M j G u R y b G Q H + v m k p E Z 9 8 I t t f 6 Y Q s P C L O U i X / 3 o g B K a l Y h r 6 g c / j E n 9 h 6 9 q h 4 d B 5 O J G 5 k n A j + W g T E D T p 0 6 L c i 0 Z 8 9 e 2 S 5 F 5 z d S / U p D P x 1 z j E i 2 t 9 6 K D q c R V p N s r + I Q C g f J h A 3 D X n I n H T n + f c 2 H o P z m 0 I k Z E K H 0 Q 3 4 l m 3 m G C c g 0 n j j J 5 J o M 2 2 s D 6 K U S f 9 G S 5 S L P 3 + 0 g E m V m Z Q n v l i 3 D D h s J 3 Y 2 i v a 0 Z W V k 5 Q n B d w 0 P i + v P y C 0 T M r m s m H N f J c v P y 1 G 9 I 8 H X o T U E G b / P 7 f H R N G R g L K D j R b s H W q g D 2 H a t H K K M K 5 c U 5 y L F G k J s R Q a l q 1 v H v J L e P 8 d P h M 7 v Z j W / P E r 8 z M j J C h Q Z 3 F o Z o J + M j m M B 6 Z 4 h 2 P R x r H k A 2 / 2 w 2 d q v P v + 5 K 8 5 J Q 1 q w i h H Q O C B Y q L d C H E A 4 9 x P Z p Y D p 1 E Y / H Q x X y u C d N + y 0 t Z l N I u z Y h d K o A z j R O t Q Q x F M i i l C K 0 C v / K 8 V Y D j r 6 5 C + u 3 P y H M u e r 8 M J Y X B c X x G n x E x m v 1 V 1 F Q 4 O B i C E e P 1 O G R R x 4 m j S a J d K G x D z 3 h a m y t 8 R M x o 6 L 3 x h s N i Y X J O F K R S j a b z K r 5 N 7 9 I R Y Q 6 O T 1 p S n N k F 5 b B G y 5 L 6 Y D g k I x U 2 y b D z s V + Y c Z M B O 6 h b T Y n 9 i 6 / f O E s q m s W U 5 1 G I c 3 D Q n 3 z E A o F S Q O M d + d z G 9 a h U 4 3 Y s n 4 p b L r r f / W C g o D P g 3 d t y o h 5 8 j S w m f a j n / w C f / j R D 6 h b 5 L a B v l 4 U l 8 q e E 6 z x B l x B P L o m i i M t V q E F B X 2 S C g Y 9 q b Q 6 F W s q u 9 2 A 0 e 5 T Y t 9 8 g E H c / T w K v k h q M t E H H Z C I 6 Z L J S l b Q Z G R i J J O J s W r N e t j J T M v M T H R / 3 w w w m S a 6 L y X s E z 3 L N R x p t e L u J Q p 6 m 8 / B 6 T H E y P T C k S F 8 7 9 c X 8 M w r 5 0 h 7 v U t s Y 4 y 5 3 a J 5 Q C M T m 3 b s M m 8 + / 6 Z I M 5 k Y f J b k a 9 D y H M f q V G R B e D x R 5 J R t G v c e 5 2 p Q f n t 4 / m g o S 8 E m 0 W j L Z O I X x i 9 P v k i O 5 T E a k l / 4 V H A 9 U 6 + z v Q U V V Y n D O f T g 3 7 y e S c f D O c I k a G w a 8 V g s E x H U b L F Q P c g r S n W r L e O 6 5 2 B 0 t t G 1 V C d e y 9 6 r R t K S 5 n H 3 c f n y F a x Y s U K Y Y o z T 5 + u x Y e 1 y I S P J i E b 5 u R K 5 x t y o 6 5 6 8 2 x Q j + V p j m o p + y 6 B I T c X j x a J j l x E J 3 X g D e L p g 3 n j 5 b I 5 N K b s T M Z K 5 c y N k q l S H T E y G y c j E m A o R + N q 5 z Y g 1 X V Z O r n A m s I M g 0 5 5 F 6 c y E c 7 D D Y i I w m c 6 c r B N a h f s M j o 6 6 q F h J / f u n T 5 0 h T a P g h 6 / V 4 9 s / 2 Y 0 B d k x O 8 I y G B g Y E C b K z c 7 D U I e t b l J 0 Q y c 8 6 l q e I 0 3 y / b F E Y s l b R x v j 7 n K t B + e 2 R U 9 O X r j R D d u l G u N 3 y x Y w n 0 w Q v d J q 4 o y S I s i R S R S J h E q b J e 4 t r m K j P X D K m e t x U w f e r k Z D H T 1 1 s H 0 O R Y Q C j 7 h H 4 P G N Y t 2 k r X j 7 p J W 3 o R l G R A / e t k H W c V G A T T R v A G K J n H T W a 8 W a S A y I V x K + n 0 F R a 4 N / j Q s N q M S H g P K 0 e M T e h v D r H C W U 0 2 x C 1 r U K Q K u N 6 7 c S Y K T I x N D M p F I 7 A d L 0 u 5 o S B g X 4 4 H E X C n f z g M h 9 a m x p Q W V N L 8 T U x R I Q b f I 1 U 3 3 E 5 h 5 B F p T 1 r J C d p H N Y m a z d s x m B / H 4 q K S 2 F I c l 8 n I x A I 3 P A Q + w g 9 L z 5 / W 1 M j 8 g o K M e p y o a K m R t 0 r M T b q p v q f d K T 4 v B 6 h J b t H Z P v S q Y 6 p / 2 4 y q T S S 6 0 n F Z L V a j A g M z 1 1 S E a F O z 2 l C m f I 2 U L 0 p 7 o R g Q j F u B p n 0 4 L Y d b i d S q B 7 g H B x C J g k d / 4 b V a q U 4 3 k g 7 F f A 5 G p q a 0 d T Y j K q q S p S W F m O A z l l V W U G V d i 8 K 8 v N I A 4 / B O T K C i r I S t H d 0 i d 8 K B o J w u Z w o r 6 h A b 2 8 f 1 q + 7 A z / 7 + Q v 4 4 O + + D / v 3 v w H F O 4 a C o m L 0 d X X B Z s + E P S s L G 7 d t U 3 8 1 D v 5 9 v m Y W b D 7 v Q F 8 f H M W p 6 0 e D / f 0 4 4 6 y i 4 9 Q N 0 4 D k U G p S M a E 4 c L 8 / Y 7 g f I U + X 2 D f X o L x 6 d O 4 S y u b Y A M / Y e C c E B z 2 S 8 9 M F j z 1 K G H y X B B Z I R i o i a U I q p G m C 6 9 i 7 7 w D u u W c 7 v v S l L + O p p z 4 D R 2 E + 7 n / w E X z 5 y 3 + H Y 3 X H 8 K M f / x j K o / 9 b P R r 4 / c L j e O G F F z E 0 P E z 3 T 2 b b + n V 4 8 s k n U V 5 e j v W U z s / N x d 3 b d + L s 6 f H j k b h O l Z 3 D D c K a J u f r S 7 z u a C S K g H D / m + E e H U G Q C q z 2 5 h a s 3 n w n r G Y D T p 5 p x F D G a v X o 6 U E j k Y Z k U r H p Z 6 I Q H T s n t s 8 1 z F l C Z R c t x a j H L t p d N O 2 k E U d P I H 3 6 R p G s o V L N F K Q H k 5 u F g 4 n G g u I m z Z K Z x d 2 J p q e 5 9 N j 0 P w 6 r K e D U V x J n W p o O 2 D v X 2 d x K m q t I D F z k 3 v B Z q k n H G C B N N + p 0 w U b 1 u P 7 u L l g z M 7 B i z R o 0 X b 2 K n L L l o i 9 f W 1 s X P K 5 B O J Z t x W A o s b f G V J C K V F r Q N J X J S E Q f u 6 A e M X d g / O i f / O m X + P b m W g i b q x E M y v k f J i I T 5 d T 4 7 c H t V 2 K 9 r R k Z 5 i g a 6 6 + g o N C h b k m E d H d z 4 6 q 8 L n Z 7 a 9 f C Y 6 N 4 X 9 2 b b 4 o 2 o 7 w C B 3 a 9 9 A I J k E U Q r 6 e 9 A 8 X l F f S 9 R P J t t L R g T e Q K v v l X 7 8 c o H W c w c q d T f h I S X J d K 7 i 6 U C t x 1 q b q 2 l g h u p 3 M Y E r p I v b V r F 1 2 T R f S O a L h 0 Q T T g Z t r t M N O 2 U j J F M 2 1 G 5 O V k o N 5 T B S V / C b y R 6 z s k J o K e V P G U h L b P Z K L z h 0 b G v f u 0 D q 8 d P T M z U n c L k V G 0 n k p a O T n I z T T 1 9 E h Z j 7 r O j E W p M D Q 0 i I K C y X u g 3 w i G B w d w d P 9 + r N 2 8 F d l 5 e T h 3 / K i o O 2 X n 5 u P u h x 4 Q b m 5 G e 0 s z S o i w A S J N l t p 9 S A 9 N u + r h H B p C f m E h P U 9 u z J 1 4 W r L p g I W P m C P S D I 1 E m p b i w k E h j W 7 0 X R H b 5 w q U 1 + r m G K H 4 w W e u H d c b g t + 2 / k Z m k k y M V I S 6 E f B 1 6 U v n m U J b S x O q F y 1 W c + O h H 5 7 R e K U e V 8 + d J r O v B H f d + w A a L l / E F c r X L l u B F e v W C g L l E C n Z z C u r r E Z X W y v K q 2 u Q k W l H g 8 s u v H w z g e T n w H l 9 Y A 3 M P d k N / v G 9 4 9 M V c 4 5 Q 5 r z 1 Z J L I I e w 8 8 p W 7 w j A S C J R E r p n A T B F q K u j u 6 k B Z e a W a m x p 8 P i + Z b 1 P r 2 t T X 2 y O e E d e h L F a L M B c D f r 9 o A 3 M U l 4 g B j u z K 5 3 M W O o o Q p P 3 c w M y j j X l K 6 M M t s t / f T E B P K p m M 1 6 V E n k x f S 2 j u z E m h 7 K o 7 O 3 c I Z a l F x G Q f 1 4 C b r I 2 S 8 z O B c k 8 d m q 5 c R g W V 1 H z + E G n H Y M A P j 3 s U d z 3 w A H K o 9 D / d O I q i T B 8 q y y Y e T j 4 V p D K 7 B F j C U t w b C + B k 9 9 z U c A 3 V N Y t E 3 e 3 g 7 t 2 i z a t m 6 V L R D t Z 0 9 Q p p q X v U I + V M t Q V k 3 m m e S w a f f 8 Q 5 Q l o r J / Y 7 U 5 m v Y i q Q H N K T S q Y l o f h + 5 e y 9 l l C T 2 J 7 u U H Y d m z u E 6 n V V k 5 l i n 7 Q B d z L B e j v g + v 9 k 0 2 0 1 N d S j q K Q 0 V l d 5 O + B 7 0 A R L A + c b L 1 / B U H 8 / y m p q M N z X D 0 d p C V z D w 6 K A 6 e v q x A N P P K E e P T m 4 d 4 d s d 9 K G j k g t P 9 m o X a 1 H C P c O 2 d 9 g g 8 U Y v S l a i s H 5 e G B O h Z E R X S D U j M J e s A Y j H j n 6 d k L t x H k 1 O d O 4 H q F m E 2 H i w 2 S d N 5 h w P A d 5 D 5 G O n x 9 3 w C 2 r q B L 7 u I O q k f Z J k k X R 1 t q M G l 1 d j M 3 P 7 K y c m A O D n + + l H v O M 1 a M 0 6 E m l p T k e c X l h N U b I / A y g r H B Q b E 9 n K K 8 f O z c n C N X n r k F e Q c a s a C c 9 V h Y H J 1 w B g y e B H O 4 f F F o k v 9 A B l 2 u Y r j W K L K q r 1 C 5 f B i f P M V H A 3 j K + T m m m i R J 4 C t f N D b L s w t Y L n h 6 j r h G c P 3 G c z N I r K C w p o W d V I L o V d b a 0 4 J 5 H H 4 O j Z O K e 4 e z K 5 z q S B n l d r B 0 M 4 p x r N m 8 W 9 S h 2 / 8 + U q Z c M e V u J p N J C T + c g 3 G 4 / 1 q w g 4 k d G 1 S P S E 8 r r x 9 O f U N k l d 8 D p k i X t b G i n Z P B r 5 1 G v 0 0 V b U 7 M Q E J 4 a b P W 6 9 T j y x j 6 U l J W R u d Y t e o N v 2 X E v u t r a h M t 4 y a r U U y z z P T c 3 X s O i x U t F e x F P M S b r P Y 6 U 9 S 4 u g K 7 X P p X q m O F B I j / V p e T d y i d 7 s 8 i k g Z + N B i 3 N M c 8 R a I y G o U R D M K N T b E 9 X z A l C G b L X k v A k d 3 5 l Q s n 9 j A R y 3 Q J k W y O 4 S z d 7 0 F Q E V 9 9 b + 1 a B C y H u Q n Q j 6 O 3 u I s L L 6 c x u N p k Y k k O J p N K I N d A z S I S K o L q M N V T 6 i m z a E y o z r w K j v r x J t d O t J p P A a D N G 2 + q Q l Z 2 L / L w c r F q 1 E n Y y y d I d L K A 8 w c u 1 S 5 f I N O 1 D d 3 s b 7 t i 0 G Q 2 X L + H h J 5 9 U j 0 o E T x X G s 8 T e C m g E Y m h p j g f 7 h j E y 4 k F N d T 6 y L d 1 i e z p C 2 X 3 8 f F o T y p i 7 B h 7 P 5 E M z Z o V Q B K 1 t y k n 1 l 7 z c H J w 5 c x Y V F R V i X F E 6 g U c A x 6 d 0 V o Q 3 L y d X e v O S n x 3 3 Y D d b 4 u t e 8 f 5 b o Z 0 0 y J 9 N J B U H 9 i 5 G Q k H h 8 c u 3 p Z 5 C L R 2 Q 9 n N K B A L X 0 U h J A j E b y M z K F d M y r 6 N 6 E Z N p 2 D m M s 2 f O j L t u x o n j J 3 D w r Y N 4 9 d X X M D g 0 8 Y j b Z H g 9 X l w 5 e 5 4 0 S g e O 7 t u H X S + 8 o O 5 J x A g V P h r 2 / O p X a G v m e p s R z i E n a S Y L 2 p u a s P e l l 3 D y 0 J G E a + N p o 4 c H h n D u 2 H H 8 / D / / A z 0 d X b h y 7 g I M 9 J 1 b i V S v M 3 6 d i j D 2 R v x F 4 + Q k X Y K y + 0 T 6 a i h r w R q q r M e H Z 3 B g 6 A U h W W B v J e 5 d 4 h M r C P L 0 x L x w G U P f o 4 K v j U M 4 z N c e F l O K c Q M w 9 z Z g 8 P 2 0 t b V h 0 a L J h 8 5 r G O j t R 2 5 B v p g x d q C n B 4 U l i Q 3 I / C h 4 p Q y L O p E M z 9 T K n k f u M s S u c j E f J b 1 0 / l 0 u 9 d m M 5 i U / u c M s 9 0 n k + h J v 1 z / T 9 s E I r g 7 O 3 A j i q S C V l u J r i o T J 7 K f 7 i E Z C K L S n p w u d 3 q x K r T Q M f n 9 c K L W X r H / Z l F P j 2 c G J d t l R V H 8 V v N K g B h Y E 9 r z x s i 4 8 8 D A / P z 9 G J g b v q 6 q q w i 9 / 8 a K 6 Z T y c g 8 M 4 c 7 Q O o W C E t E s D O k j j n K k 7 g u M H D + D l 5 5 4 V v 2 G 1 Z u L q h c s 4 c + Q o M m 1 m d L S 2 o a + r B 5 f P n c P h 3 X v Q U n 9 N 5 J / / 3 n 9 g e H A I / d 2 9 6 B y h a 6 c L D / p D 6 G r t g I t + 5 9 r F y z h + 4 C A d 3 y A m h + F n X V V 4 a + p O e i S 8 4 h h 4 o 9 R Q v D 8 c Y c 0 5 X m Z m O y h 7 T l 5 I e f m z D a P Z C r 9 h i e h n p t W d 9 M R i J J J r d s A a i e e 8 4 5 X 8 G D w Q k Q c k p g J f L x M g G a y B Y 1 1 t k s D 3 z v U a b m f i d i W L x Q Q b a R w f m Y A W I q k t 0 0 b f N V K p T d q b v h / m e f n M P J U Y a y i j 1 O 5 U q n O / x 9 M d F t E I P J G D 4 Z 4 l f h x u t o r V N v S a 9 o 0 G 3 j b + 2 m 4 m 9 M + C 0 / z s + D 5 Y 0 7 K m M i A C R 7 Z T P S J 9 c O u L n y l C y V w q h E E j U T q Q x 5 T i a X G F n X t R M J F 4 X j t e W n M i p C I M g w X / 9 J m z a o 7 I u e 8 N D A 4 O 4 s S J k + I Z W G 1 W O M i 8 K 3 A U i B 4 L Y u X 1 n C w i l J m E K 0 z a K y A E z e U J o a 7 V g t c u G r H n i g E n m s O o a 5 b C y L + 8 q T I A z y T d h Q 4 0 S j I x T n X E X e 3 3 L S V T 4 R b A b I j C b l V I K 4 8 i x O a J C v n u E 9 8 / r z q Z j i A N d X H 2 J T U F I h m r S T v J R a R T k U q f n m 3 w h P + 8 V h K T i 1 f 9 S 7 W 6 x V S w Z 8 8 + l J W V Y v m K Z W K q Y k Z 3 T z f K 1 I k l J w M T I X k K Z D 1 4 0 T S u X / H C a Z H o x K T S Y 0 l h K L Z 0 D W O m v X 3 t r Y N E j C g W L 3 a g p 5 P q c R l U c D j s d J 3 y 3 S Y X Q H E N J b V U a V 7 6 9 Z p Q 9 p 5 K P 0 I Z j G b 4 j U v F v A a 8 g F m 6 E 4 r B J h J f E S 8 I r e W n C 7 6 n V F q s s a k J S x a n H u v E K 7 U 3 D Z q E 2 T n T q M k P Y V n R z S P U 9 Z D w L O j Z s G N H I x S b t g a E U V r g U Q 9 I D 6 S l y W f K W S a J R F K S T K R 0 A 9 e X S r J l 3 z 4 9 F V j 4 9 B 1 I 3 8 4 9 Z G d l i e 5 K y W g Z M q J h 4 O a Q i e G w + n H 2 2 D F c P n s O + 3 7 9 a / j P / h i 2 3 k N i 3 9 R 0 3 N t D w j P T k U v b y t o t 3 U A a 6 l L 6 X Z V 9 F Q l Q Y m N u w s P l v J p M B + i 1 E W s M F n I G r x R f T a U 8 g + / l e l 2 T J g L 3 2 T t L Q r 1 1 6 5 a E U v t m a w y z S c H a s i A K M t j s l j I 9 e 1 q K m x + k g 4 W 1 F G u o K M W V R d O 3 B G 4 m 0 l J D U b V p P I l 0 S L c S g I X s b J e s 8 y w q i J t I 9 f 0 m n O u W D a P s x e v t 6 R H p i c D t Q s n g C V l 4 I p X N m z c J R 4 U G n n l p J s F i m z w E J B i K 4 l S 7 S T x v T a 7 j d J b Q 8 f u m I k E U 1 D Q X q 6 6 x W 9 s 3 8 n r g 9 a / E Q 0 m X Y D D x w s 6 p u x i l M / r d R u E l Y 9 y r 8 4 r 1 j R r E a v F 8 T y W l p e r W O E Z H R 2 P 3 S 7 c / D u 6 x M R F z p 9 o j R + p E m p H K 4 3 g j 6 O s a g i E c Q I F d w f H j 7 f C 7 5 e / p o d U L G T y w U I + b / 3 r k D 6 R 6 N r x r x D 1 e h m Y z p J 2 G M t i X i D a V B A 2 V 8 N Z u + h u 8 Y f C i Z a w 5 2 P 2 r x 8 a K 4 I T m X n Z 2 d q w N S k 4 9 l g h t h U A G m 3 x j H g 9 + 8 u x P M d j d i E C K e l U y L l 7 o Q m 6 m A V Y l g N O n O 9 S t c R S X F y B i t G B w L I o 7 7 6 x C V m 7 q 9 a s 0 U y + o 8 1 a z x 3 B F 2 Y 2 Z s V N F T A T U j 5 g o c J q j B N m Y f S j 7 T l 9 O q y u K Z q 6 c t P 6 U b g 8 w G d z W w 5 N g J t c 1 t F U D p w t + B k y 4 V J h K f c Z K H A 2 S F c q E 1 V f i 6 6 9 0 w x e I Y v 3 6 c l y 9 3 I O a q h y 0 d 4 1 i x e I 8 n L r Q j 8 J c K y o X T T 4 3 B n e 7 Y n e 9 9 k q s x j A C E R 7 5 K / P J 4 P u / k b f H 1 8 7 v X d a f 1 H q U m O C U 6 1 F B L C p P H 5 l Q 9 p 1 J L 0 K F L C u x s n C M b P f 4 U p l z i V B 3 l A Z R l h O G P 6 T g r a b E O e x 2 L P Y n r B 4 4 E Y a H h 4 S X s 9 D h w B i Z f L y k q C Z U D E 5 P x z n w w i u X 4 c i 3 o S D X g j v W V N D 3 S b s Q R 4 m r C U g l 8 B O R o L Z I w a F X n x X d q d x j H j F T E n f 2 v e d D f 6 s e M d M Y 7 5 S I U G W b 2 6 P K i 6 O w 3 t o + v B N C 2 Z 9 m h A q Y V 8 L v 9 y d o p 7 l E K M a 9 S / w g J Y t j b e M n h e S V O F i g J 8 K R a 0 7 8 2 f c v 4 e j f b Y O F K k r N z c 2 o r a 0 d p 6 m m Q 6 g M 0 l J c Q + N z s F k 6 U y j J l d q o b y Q s e o v c V C 8 2 / V A C o Y h I P C x F d k M K o 7 Y y P W o v d B X 8 g N M j Z D k W i Z e u Y S 6 Q J x X e b O Q V O F I 3 7 s r V 0 l O D 7 5 b J x N j 2 P 4 + K m M n E m M j s m w q Y 3 L 5 g d E b J x O h 1 h Q W Z G M l k y r T M 7 L u T Z 6 P C V U 3 J S B a 2 U m b G y 9 N s h L Q a D x U I 2 8 Q D 0 g I j k V T 6 d H r j u N o T n c 2 8 Z G g d a d k l r g c / B j 2 4 2 9 V E S D 7 2 Z o D d 6 D m 2 C B 6 q d I n C Q Q t T m f 3 J o 1 v L d 2 Y Q J 5 N M U V o V B + 7 4 q 5 e j 2 Q z K / r N X 0 k Z K F f s K q j O o s 8 L q T D 4 N i e R K f 7 B A c u / u V C j P C W F 1 K Z s u s s E 3 2 a S 7 H q Z j 8 t 0 I 8 j M V b K 5 k 4 s g R u 9 k Z B m y p 8 g t 3 P X c B 0 s C r w P P C 1 T f b 5 G P P b 6 z b E T 0 z a f L J E I 0 E s b x 2 v H k 9 G 6 D n k D 5 / r L n n G m k m w 0 R k Y n S N m N D f 1 w d e Q Y T v e W h w i O p W 7 D 4 3 w O l y i 2 E r P E q X w U 4 I J p z L e e u G K 7 z 4 3 S / g s 5 / 7 P L 7 / w + f g 8 J / D 6 V 3 / j q 9 8 9 V / x n 9 9 / F k 3 9 c t z X X / 7 V F 7 C x I o D v f P F 9 6 D v z v P r N O C q m s C 7 x Z H C Y h 9 W U q p F 0 n 0 J O V F H h p F 6 O Z v X v j b N X 1 c u a f Q Q t y 8 V q h H O h h / l M 4 K 5 q P 7 J t 8 X t 6 9 P H 3 w G a 1 o q C g A E u X L c V f P v V p X L p 8 F R v W r 0 X / w J A Y q J i X m y 2 e w x u N G Z M S 9 u 0 i N 9 y O f E e p m L b Z E 4 h i 1 G / A q I + t B v U A w r 9 9 9 g l 8 5 j N P 4 c H 7 3 y E 0 F O N K n x k d z h t v m 2 I H i m X 0 E v p 7 2 h A M G 2 B f 8 k 7 B G N k x V u / l 0 x w T P I o 3 i F V L p j a v + 8 2 G 8 s a 5 9 C F U w M S E 4 r E 9 q c d B z T d C M T T H h Z O 0 T 1 5 e H s u O W C + Y h 2 / w 6 h P c H W n Y 6 U J W V p Y Y 9 8 Q u d D Y R L 7 7 N 2 V s L 7 R G s K w s I s 9 T l G h H j r P Z P 4 j C 5 H s x 0 n n u X x u t W b P 5 p d U W G E n T h w T u s Y r q A T p c x Y W R z M r J t k r w a + L 3 z u C 9 h 8 k W k y c c T t s R J F c D q Z b d 2 m P 5 E S C u T b x 7 y Z c p g w n R 2 d g q X u s V s J i I F h C B x l 6 M i R 6 F Y m p O H 0 b M j w z P m E e 1 d N w K u B z G J 2 V T T + u 7 l 5 G T j Q O N 4 M p X n s Q n K H j s F R T l G F F P I o H S V p Q v e p t e Q 6 T q B g Y u v i G O Z T B e 7 z Y J E X O f S k 8 l 7 7 S V E e 6 T X c v e L / 4 E 9 P / p b Z I f l V G C 7 n v l r Z A e a R Z p R b P E L M v H v G k k 6 8 6 P t M P Q d j h t 7 I l I L W 5 G n D R S a W z 0 6 S Z r F v z f P 1 a e N G H s N S 0 W J f L t o K B Y a b p d K B b 5 X r j t p 0 O e 5 f t X R 0 Y E e w 6 p p e 9 M 2 O b p E Y 6 x 2 r v b 2 D r F Q d i o n R 8 / p 5 6 n e N i i 6 R 9 U s W o 6 D B / Z g x + N / g P K q a h g V I 7 q d I X j J H E y F n A w F + 3 / 5 D Z w / c x x / 8 5 V v w 9 l y D N u 3 y w W z L / e a 4 Q s q G P Q Y 4 G t 4 G a N j X l R u / h D 8 I X m u Z b 4 m D C t B t H U 0 Y + 2 2 R 9 D Q y w 4 J b S y U j E W a t Z S q o U y G K F Y u f f s L N b x d K G + e T y N C K U t j c 0 j I t o V E E s 0 3 Q i 1 2 h L B Y 1 z u d c a I p i M 2 1 J v E c X C 4 X i o u L 0 d z U D H u W X a Q Z 3 O s 8 Q K Y x 9 / 2 r d 1 d M a x U M z c R k a C S d q v l o N i r Y / N P P 4 u j v f k 3 d M j l 2 1 P o x 5 D W g I C M C t 9 c P R 8 7 4 u d H L s 7 z o c s v 6 D 9 + F 1 a w I T 6 L b L 9 8 1 X y P P x Z d n G E R X 0 1 k U V q / H o N c s z b 0 Y o Y I w R E O 4 Y 1 W + + M 5 s g g h 1 L W 2 k 1 I P F Q k P d L o R i T K W P H 5 f O X G 8 y 8 p Q A Z h O G i F D c L U n D d F z o G q H c 7 j E y M + V M t 0 d a r R j z T 0 / T M e y G M Q S c b f j O 1 / + R 6 n c + / P C H P 8 T 5 P j u O 7 3 o G y 3 f + o X p U H J m W C G l U 1 c 7 U o b b I i I G 2 C x j q 7 0 B / / y B W 3 f U 4 l t a 9 g D N b / g h Z V g U 9 V 9 + E 3 Z 6 N j K L l 6 B + R 2 k n v l O D A 8 5 6 v X T 3 z S 6 1 O F 8 I 5 k x Z B Z 9 7 c T u C h E U M u 6 R 7 n Q o Q H E y Z j S J 0 Q s 7 W v V z y n M Y 9 X H K c V M H c v m t o k K n r t p J G J z 2 A S E / Z N D 0 U 5 B n z z H z 5 J W r M I f / L J v 8 D z z / 8 M z a P Z c P u i K c n E S E U m x t m D v 0 J h + T J Y q h 9 G O Z l + r l A O e h / 4 K C w G e h 7 d x 2 G t u B u + r J U Y c G t 1 J r V w V d M y l s N f Z j 0 c u J A e G s q U k Q e X p + C 2 0 1 B 6 6 A X + w M G j 2 L Z t K 8 L 0 P A a H h + E o L C A y G c S S O K V l F f Q w w v j t q 7 u x Y 8 c 7 k J O d h W A 4 g j O d s p F V j 0 1 l b v i j V j Q O m M b 1 2 m C T 8 n K v E W 7 M / t T R 7 C A p s Q d E 4 3 b T 2 T 0 k D / m 4 J z y I N 0 v e K e V B r T + B N F E o x A u W x 7 U T B 9 6 + Y e 3 b W z l y J m D 8 2 C c / 9 S U 1 P a s w m G 3 w B 3 k d 1 / E 9 J G 4 X 8 G Q r v P a U i a S L 5 x 5 v b 2 9 H U 1 O L E L L v P f M D P P j g g 2 h o b B b 1 q 4 H B Y f j 8 P n i o Q s 9 1 q a x M G 8 p z w y i y h 2 E P d W N j r R W L C 0 P I s B p g g Z e E 1 U / 1 L p / Q b N 3 d P b h 6 9 R o u X L y E l a v X Y 2 D s 5 o 5 p Y i h U D z K b u U e I u i E J z s u / w s h w P 7 y 2 x T D m L Y W S V Y F c c w Q 9 h n y S h Q g y D D 4 M X n 0 d x V k h j C F P L X T D a u A h 3 m G U l a Q e y 3 U r Q R q q I S 0 k 1 5 K Z i + G x 2 1 t D 6 c E W s O Y B Z M 0 k 7 I l J C h p u D P e M j S U s A s B D P y w W i w h c D 3 v p p Z f x v v e 9 V + x n U v I y N 0 2 D Z j Q P z e w w c r 5 U H i s 1 5 v E j K 8 O E 8 5 f 6 k W k z Y t g d x N o 1 c n m c 6 4 K u 3 2 6 J i r k G h y + + I N Y D r l 5 9 D 7 p H D a S R t H q U p q E C d H w I m 9 Z f f 7 q 1 m w 3 j x 0 l D x e y / W Q y R I J W g y B d E Y m G 4 n c g z E Q w R P z I s B v z z v 3 y N N F M T W l v b s K h 2 C Y 7 W H U d e X g F e e 3 0 P V q 5 Y J o 8 l L W a 1 2 c T z Y y 3 E Z G E i a S O F e U j M 0 N A w z p 2 / i L V r 1 1 H a i U z S a l k 2 h e p Q I b R f O g h L / t T m W E 8 F Q 9 C L v r 5 R G E i b N D Y P i b F K P P o 3 H D W g 0 J G F n D w 7 S o q z 1 a M n h p H q c 8 X m A b S d f Q 1 2 k x c B c z G q F q 2 A L 6 M W o w F F 9 O n T C t y 4 h g q L 3 y 0 v z U 4 p W 7 c y p F V v 8 w U k g u d 7 f O Y H P 4 b B Z M P 2 7 T s x S I R g Q d q 3 b z 8 u X b q M h o Y G 9 c g 4 m F g 8 q Y u G o N q d j l c 6 v P f e n W Q q k r C T e e R 0 D m P U 7 c O 5 L g t c g Q y s 2 H S / P H A a 0 L o b M a L m D B S V F S A j x 4 4 V K 0 t R W J K n 7 p k e c j M U Y f o V r n k v P F n r a U s U P S N U y L L 3 g e 5 d F L S i w C U L R k 3 L P M X J 8 j Q L Q X n r Y i N d S X p g L F o b a 4 f S t J R e U + n T t z P W l w d Q l D W + M t I 2 b E Q j m X A 7 a z 2 i H u b 2 K 6 J v H c 8 d e P T I U X R 0 d K G 0 t A Q 7 d 2 4 X z / n l 1 w 6 h c O V D K M m l O p u N 6 i n m K A o z 5 X l 5 C Z z + g U H 8 e t c B e D x u L L / n 4 2 L 7 z Q a T l P s 3 D r t V D U S m K s c m J Q y r v w 2 X z x y G Y / W 7 E 1 z m b P I Z D R F s 2 l C p n m X 2 o B x M J 0 J h s X j R t 0 t P i Z m A c D w Q E b h x V g 9 u I N 1 Z 6 4 N C G o u n L z N b b c j J z k Z b e w e W L F 4 k v G Y j V D 8 5 9 N Y b 2 L t n L 7 7 w x S / g 6 1 / / B g Z J g / 2 v r / 4 j v v a v / 0 b v I Y L s b L t Y R M 6 x 4 f f o r F w M x 8 H m W X i K 0 z r r w f V D / a v M y a B 6 E X f + c z X g 2 o U 6 W K w W 5 K 9 6 U h S s T C a H o Q + D v c 3 I L q h A j z d H X H t y H Y q 7 R K 1 b O 8 X 6 2 U 2 E c v B S O m m o B U L N F C 7 t / g Z + 5 8 O f w F 9 + 8 v d h z 8 z E M 9 / 7 d 1 G x 3 7 1 7 L 8 6 c O Y O n P v M p d H V 1 o a q q W k g 4 C y Y 7 P 4 Q p R e D 5 I d x u N 4 q K i p B J 5 u J 0 G o 9 T I Z v q a q P c R l V q x I H f P o f 7 t j + E P D r l a 4 c P U F 0 u C 1 7 S g t U r t s G p l I h r Y M 2 0 w l u P C w M d y C l a h O F I s S Q R a y y N T D E t F U B Z s R 0 1 N Q X q r 8 0 e i F B N a S O l X q X 2 t h q + c a s w e P r H + O A H 3 6 / m J C 5 e v C Q 0 w N q 1 a 9 Q t E v y M u V B r b m 7 B y p V y J X o e u s G r e k w X x Z k + m A J 9 q D t 0 A E X F D i x Z t h r t j R e w a M M j G H C z 5 1 K B 0 d 8 H v 7 k E A d G P T 7 7 v P K U f i q 8 P A 8 o S B E O q 4 4 G I J A m l D j J M 6 C k R w N b N V d C v v T V b m P 0 r 0 I F N A R l P 3 4 x Y w M Q o 3 P g R s f C 0 B m 6 H q q 1 d h D v u W I 3 n n n t e u N O 5 u a K x s R m n T p 0 R 3 k C N T K y 1 u G 6 m w W J S Y u / p e u D x W + b M Q m x / 7 C P I K l 6 G l b V F a B 3 N E u d j M / U d i 3 z w G I s F m X K j n Q h 0 n c C q o g D a L h 7 A k m q q 6 y 3 2 k p E Z L 1 g 5 l N q 9 a l r z 9 F F 9 m 0 I 6 k I m R V j P H s o d 3 g U w z h 2 W F A S x 1 B G G j + p R n o B 7 1 g 1 l 4 6 n N f x F t H z + G a k 7 1 w B n z 4 w x / A O 7 b f j R Z n B k w m A z Z s 3 I i K y k q x u N u u 3 f v x v t / 9 I H 7 8 z S + i O n M Q n t Y 3 8 E + f e p S E W Z 7 / e u h 0 m d A 6 Y k f b E L B 6 W R V + 8 9 t d q F 1 z j x w + U i m X / N l e K 4 e T Z E W H M d p 3 D a U 5 I T z x + D t h t f C i c V F k W 8 M w g l 2 V E S h 9 d X B 7 g p J M F C w j F 0 W a Q 7 I s z V o 4 d D l 9 T L 6 Q p R Z j Y + F Y 4 6 5 W K s X B e T W 5 g O u C K / s 8 + a Q x 6 o c r m I F Q O A q T k S e 8 h G p i x b H n + 5 9 D Z U U 5 H R N B X V 0 d v v p P / 4 i 9 e / f h E / / t T 1 D f Z 0 B j / 9 Q f P A s W v 6 d g 5 1 t Y s u p O q j f J I f z s 0 r / W b 0 p Y I k c D v 2 c + h u t I P n 8 I R k O U r j O C + v p G M c S k f 8 i J w p W P w R + U 5 p 5 h 4 B j 8 2 W v E o E s e s b t z + 1 L 1 T L M L t Q k + P Y L Z 4 K e X w S a F D I x E j a V P L + B 6 G P F G 0 O 9 W 0 D N m E + O W u E 2 K 4 2 Q y M R 7 6 o 3 / G 9 i c / h f d 9 9 C / w 7 E 9 + g J r q C n z 8 Y x + l w s 1 / X T J 1 n / q Z m P h y R b 4 T v u Z d a D r 4 P R R l k 2 j 5 n F h S L N / Z y V O n R d w 6 n N g r Q y s 0 D U Y T f v v a b v Q P O P F 7 v / 8 R u Z 0 I 1 d 3 T h 5 0 7 3 o F 3 V p Z R f Y r b n i I I t u 1 D I H d 9 r N D l b X o 5 m s 2 Q V n W o q K 8 7 g U C J Z F r A z Q Y P + A t E F D F E f T p e v f U b N s M c H E D U k o / 8 F Y + i d v v H i b Q R P P b Y w 7 F R w V w v S w a v D X z + w m U 8 9 M 5 3 4 f 9 9 + 7 u 4 e O E i C g t y 8 L P n f o Q 3 G i x i e r B t W z c J R 4 R l z S r U Z n Z h W 7 U P 2 7 f f h c 3 l Y 4 J w b O 6 R 5 M g T p g H S b / U N H p T P i Q X M C n j O h y s 9 C v r P / B S / e O F l D A 8 7 0 X D i N 1 Q P A y z u B u x 7 9 u / V I + P I d N S i 1 V 2 I U S + Z Y i P X c G n P 0 3 A 1 v a n u l e B Z n R h b q m W P 9 0 8 / 9 T n 8 / V e + i s 7 O L n z m 0 3 + B P y Z t + J l P / 3 l M 6 x T b Q 4 I w T J a u 7 l 4 8 / a 3 v I i + b J 6 a h / Z E o + v r 6 R T 2 K B x 8 6 C r P G y d G s h c N X W t K H 3 g Q P a u D z c R s D u 0 v l w x V q X Y U + v Y C Z w 9 L C A K 5 d v Y D S x X c i N y O C a y d 3 4 d v f / g 5 + / v y z e N e 7 3 4 t / + t r T u F J / D d U V p X B n b V C / J X H o 5 1 / G l i 1 b s G r d N p w 6 e Q x r 7 n o M q 4 p 9 4 v 1 p 4 P f G 7 5 T n y J B 5 8 S m 2 8 3 E c t H f O s Q w R 7 N 1 / A C u X L 0 V u b o 7 Y x 3 U o X o t 4 5 4 6 7 c b S J 6 m b h A O 7 d u Z K E m a Q 5 D Z B W J h + D u 5 5 M 9 n D S 5 L n N O 7 z x + o v 4 y T P f g s U Q h M / r x f q 7 H 8 P / / P o v x L 7 f v P I i 1 q 2 o g L V 8 2 z g y P b T c j 8 / / 9 e f w + D v v R + N I P n K X P Q K r Q X Y f 0 4 P f a V e X n J h F I p F M H G J 5 i j k t v H e I o L C w g D R S n 9 j 3 j a 8 / j f v v 3 S G P V 0 M 6 W T T K k a v p p a H 8 h h p 4 v D y A j K e M k g + a w Q 9 Y g z 6 9 g J s P d m v z U B C b L Q P 7 G + V 0 X b z U K a 8 S P 9 Q 9 g o v e I q w v D y I / M 4 L z X Q a s L U 8 k k 4 b X X t u N R x 9 9 W G g Y L h n v v + 8 e 8 X 5 P n T q N t e v W y s Z b f u c x D U V y Q I F n e W p s a k E v k W r V i u W i Y 3 C O P R P d S q 1 Y z u b B B 9 a q v z D 7 S C s v H w d r p E 2 k N F W 0 U J + a f f D i B 3 a 7 X d R v m V w c e P 3 g U M S I w + f P 4 + p b P 4 g t R F B t H + 9 8 0 M B k 4 l 4 Y D z 5 4 P + 6 7 d y d e f P F l M R / h G B G G N U 2 E 6 k Z a z O H M 2 X O U j 8 J s M W P Z s s W 4 a 8 t m W C i d m 5 m B y p p q c W y 2 h d u o p O y k Q y A N 1 Z p 2 x b 0 r U C l K J s 2 m l u p f d 5 m c V 5 M L u D V w 2 L y 4 d H w X T h 4 7 j M q K M l R V V m L 7 f Y 9 g 2 D k K c 0 4 5 W o c U 5 I 4 c x p Y 7 N 6 n f G I + u 7 j 6 U l f L M T e r S N I I 8 M n B 9 i b s Y e T w e M d k p d 4 3 a s H G 9 a H M S s h A K 4 / D h I 9 i 4 c Y N o p / T 5 / W J b w Z I 1 M F r S Y 1 5 z h n K k P v 0 I N S I I F Y m Z f R q Z F s y + 2 Y M j y 4 A h T 0 R M e s k T s e x c 7 B + 3 o B y b f J v V H h A a G p t a S f g D u G P V M u E m d 4 2 4 0 d T U j N W U 1 x N J S 3 O H X U e R Q x B O m H z c k E v 7 r 1 6 p R 8 2 i a i J T S B A q S J q O N V v V p u 3 q L 6 U H 2 E m d d n 8 Z J j d 9 E t v J 3 B N B X u s C Z h E D Y n w S B J k Y y W R i h C I m / O h H z 6 G x u Q 1 f / 8 a 3 c P l K A / b u 2 4 + e b u m M Y D M u M 8 M S I 5 M s L H m E s V x g j w P P o s R m n u Z w 4 I L T O e R E r R h y Q s c Q y U Z H X I J 8 R p N R l Z j 0 + U s 7 L x / D Y n D R p 2 7 m 1 B T 1 q A W S p R / K 8 o w Y H H a i o 6 N T z E Z 7 x + q V + M R / / R g e f E A 6 H 7 h 3 O B O E w 5 5 9 B 2 I k e m 3 X 6 x T z d s 5 H c e L E S R E f e J 2 3 R 5 C V n S X I x J q K 8 7 a M T J E 2 Z 2 a r v 5 w + U I 7 W t 6 W l 7 T T k L a G H J u e q 4 y B M P H 4 Z 6 n 7 G g t m X X u B y L z 6 x T H x N Y I 4 P v H U Y J S X F o o v R 8 P A w 3 j r w F v 7 0 E 3 8 s z H p u P M 7 O y R b a R 5 r 5 X M f i 4 R n S 7 O c Q 5 J h N P T V 4 f T 5 U b 9 w h z p 9 O S L u e E l o w G 3 k O N q 0 X M S l T b c c C 0 h b 6 8 o 1 J Z D C Y 8 P k v f E l s 7 + / v x 9 P f / B b K S o q w 9 o 6 V g k y y o A Q O E L m k d y 8 i R g x r h S h r I Q 6 y s 7 S s U 7 F b 3 R e Q b n l N J N I p p J 3 b X A s 5 1 k G K + Q 1 x P j X 4 B h a Q X u B 5 L B j 7 9 r 8 l P H H v u P s u 0 j B B v O f d j + N f / + W r Y h Y m b r h l L T Q y M o q O z g 4 i n k G Q p b 7 + m l j S h 8 n E n r 2 h w Q E i D 1 s l U b S 3 N A s y 8 X G 8 S L X B x E P + 4 / K S L k G p u 9 a u K 1 f S C / 2 j B W L O A i 7 F u M T T m x A a 9 O k F z D 6 4 j Y q h v S + h b T j N s S 5 w + 5 P d T n U j o X m k a c d 1 K E 6 z u e f 1 + j D o N c F m C M K k B I S 3 j z V V g M K Y 2 4 1 l d z 8 k f i f d k F 7 T i C W F f P u I e B G c Z c S c F D o s a K n 0 A b v S G X o y i b S O S F o Y G R 0 V n V t F n m L 6 l r p P E o w 1 W Y E t C I u B h 7 x L z a S 1 T T K x k m U l X Y J y r K E j r Y v 4 r q E c R B V e + C u u q R h a z N C n F 3 D r Y T F G c c 8 S f 8 K 7 Y X J o c T x w P i x 6 S 0 g z L 0 4 g W T + i E J K k C Z G W 0 u Y w D w R 4 3 o i Q 0 E 5 M p u L F q 2 E v m P 1 5 z F M h L d 3 m e v B 4 G u 6 i z y 8 n 5 p x Y Q F o h F E n 0 6 E 1 M J h l f u H h Z j I 9 K 3 E 9 B E E y X F h q J z k V 5 Q T g 1 p C u Z G G l t 8 n E o y R 9 h R q m k S t 3 p c o F k s w v P t V + J d X p j J E o g k 6 4 u p Y Z l S x d j l E 0 + S o v O s E k h R h 5 6 5 0 M D / b F 8 3 b E T 4 v h U c p I u Q T n W 2 J n 2 9 l J n f 4 Z w T v C k j W L i f H H 1 S a Y e p R c M v 1 s N 2 Q W J T T 4 W + C N H j 8 P n 9 Y g C z u / z i 1 l q l 6 9 Y L o m i 1 Z d I 4 / h 8 X t F f j 6 e M F m Y e f V e 0 Q T F x 2 M z j t N b + p J p 5 7 R 1 d y M 3 J w q q d j 6 q / n Z 7 g 4 U f J J E u 7 U F n k p X d H G o p e i A i q p u J 9 M S x o q V u O T Z U B m A 2 S K I w 7 V q 8 Q 0 z x v 3 r R R d A v i x t e z Z 8 + K x Q u E 5 i G C c O d X X t K U y a Q R T D o d t C D J x b G X j u V j d u / Z h 8 I C n q W J O / f E 5 S I d Q 9 r X o T S I + d l U s 4 8 1 k w j q P g 0 L n L p 1 4 O e f a 9 X q t g Y h + H X H T p H G U f D 8 L 1 8 S v c J 5 3 j 9 e Y Z 4 X N e j p 7 s G v X n p F L L Z 9 + v Q 5 S T D W T h S 0 N B O J 0 5 o 3 7 9 D h O n z q v z + F H d v v F m R b v f M R 9 d f T F 2 x D S U l M 8 1 B d G h S E 4 o f O W q o y N 6 j e g h 5 0 7 A J u G v j p c s F m N U W x o d w v N A c v T / o C E c X j D e K x x x 4 T 5 h l P 3 6 y t A F J e X o H z 5 y + K o e 9 P v P t x X K 2 v x / r 1 a 1 U C a d p J p r l + p J G J t d m V q 1 f x D 3 / / J U E y X o 4 n l V y k W 5 g T J l 8 8 c O W W S 7 E w 2 o b Y s 6 Q 5 K e K 6 a s F B M b P g B a U L b V 4 U R 5 u w + 4 d f Q P / l X c g Y P Q t H t h H P / / z n 6 O s f x J E j h 2 C 1 m s l E G 8 N L L 7 2 E B + 6 T Q 9 T F J C q k w d 7 7 3 i e F p u I + e 5 E w a b b c X E k m O k b T U h q J R C x C B B / + 4 P t j v S g 2 P v S e F P K Q h u F E U 9 e c q s s 3 t N O H Y i T i G M h O N 1 G a H Z V 0 K 3 o i p T A H b 3 c U Z o Z F Y T M w N g 0 r n 5 7 j X / 7 e R j z z 3 M v o 7 2 j A 0 / / 3 / 2 D x s l V o b 2 n A h z 7 w f r z 3 d 5 5 E K C T n j + B V 5 V 9 9 9 T U 8 8 c S 7 i A Q 8 s W W i Z 4 8 b c p u b m r F 0 2 R J x H Z p m 0 o J w Q q h x Z 3 s r C h z F Q t t x G x S / 4 9 U 7 H l Y v K r 2 h n G i e W 4 R q 7 p C L i D G h F I M R N r M B o a h J e A D 1 4 J J x A Y n Y V u P H 0 d Y p j m 6 l 5 8 d t g B 9 / t B Y / e / U E 8 n M y M O Y e Q U / A Q f s i W F I Y R G l 2 i O o M Y b H 4 N T s a e C U P t h r 0 R O J w 7 t w F V F S U I y s r 3 t U o g U w U u j r a k J O X L w p H 7 l k u v H t E J l 5 H e A N p p 7 k C I l T 3 n J O 8 + p Y Q a S A D l Y S k q S j I W L r U 9 S b f A q l u E D E N L 5 0 / n E l w B l H a 6 O / H j l V 2 o Z m G h o Z Q V l Z K Z J H 7 9 G T i 3 u O 2 D B t M R l M i m W J m n k o q l U R M L k E m N a z c / j B M 5 u m v / D F b m G N 1 K B l q y o w g m 4 H + t c D 9 v d h Z E f c C M h a q U z c A j U w x 8 p D p F i M T x x G U W / u w J G 9 U O B H O n 7 8 g R t l q B B K E U d N M k l H 3 K J H J q B I o T i a 9 y S d M P Q o 8 s 5 I g F Z t / I v D K 8 Z a U M p C 2 4 W T L 3 N N Q j C u N f n r R 3 N g b 1 1 J C U 6 l a S m g q j u n Y O X m D t x i y E G L S i A y n y A b g C f s l q T R C L X O Q w L u a c P r U W d h s V q x Z u w Y O R 6 E g k O w E q z m O o m h t b R X 7 T C a z 2 K 8 n E x P I K x q B D a I w l B q K Q o g 1 E 6 c D c 8 r U 0 0 C E 6 p m z 8 n b p m l e 8 d r 3 Z J 0 n F R N M R S 9 B q A X G o r 1 w X C U J p x K E / X u 4 z p J G J Y r k v g k U F Q V T l c R N G B B 6 P F 1 a r R S W R 1 F 6 C O B R G q F 7 l H B q A n + p B P E w j l + p H T K j W 5 k b k 5 h d g c K C f S B V F S W m p 1 E Z E I i Y Y X w v X n R a t 3 4 r c o l J x f X M J c 6 Z h N x W K C 8 z C z B M m X 0 S a f T I t S 0 s Z V K G g E J O g 2 w 3 q / c e D 2 B Q j k m b K x Q I 9 N 1 4 k O v Y M m S h q a O x n j S K J Y 7 E w m T j N G o k 1 k A y 8 n z V Y X o E D l d U 1 g k x e r 1 c Q r a y y S m i g 4 p I y d H X 2 C D J x G 5 O b z D 2 2 K H g f O y L m I p k Y c 7 I O p Y W i Q h P F / N J 1 p B I v V y U X v 2 x V S O i D / m W Q o n S 7 Q r t / j U g U 6 w o d L X g C u v k 8 R C w J x l 3 A z n Q Y S b v I b V q d S Z h y a u D 0 6 j W r h E O C h 2 o M D A 4 I 5 w U P H O Q J X G w Z c t J / n l 6 5 u b l Z 9 K J w O Z 1 E p i B p v T F s e 9 c H x r 3 r O R N O t f b O e e k 6 d 8 l F 4 s G m X y r z j 2 N p / n E J K G p V f O e c U u N 5 D y a J T E g u c U p s 4 3 y c R F r g b R n m M M b 8 6 n E a 8 b Q 0 E T D X F s K a U m 3 6 L 7 X N i f Z p 2 s t J J l 9 T U x M R Z R T L l y 8 R 3 x 0 d d Q s H B t e f t A k s J Y m 8 c A 4 P I 4 O I t u X x 9 8 t 3 N U c x p 0 0 + D e t W 5 9 J L j p t 8 c m F j L j 2 l x p I z 6 K g m j C o Y 9 M H / C f n 5 C H F / M h G 7 V 8 1 8 k 5 o n H u T z 4 X Q Y / p B 6 n N A 6 2 j F a O o y h s S g C Q c 3 M k 1 q J X e A 8 d G P X 6 3 v w z W 9 + G y t X r M B d d 9 0 p z D r u e m Q y m + J k o q B 5 9 L h / X 1 9 / P w x G 8 5 w m E 2 N O m 3 z 6 s H R R V g K p Z F D T Q h C Y W D J O J h a D P 2 P b t G J 8 D k F e u y S E u D 8 t a M Q R s S S J t m 8 c k T j w s 6 K Y y a I d J 4 N W p + J n K L / X M s T L i 9 J 2 + v 0 P f f g j G B 3 z 4 n O f + x s 8 + 9 x P 8 d m n P i 2 u i Q m T k 0 s F H q V z s r M F m U T D L Q X e 9 5 3 v / i d K S 0 t R X V 2 N L Y / + T s p 3 O 6 f C 6 b a + u S c 9 E + B y / T D G v N z F R m f y 6 U w / k R Y x m 3 s 6 M 5 A D P w 5 + I v J D I J 6 N b 5 s d 0 C v S 3 h J f i u 6 N x Z J M K N 1 x I i 0 T 4 k M Q j j P 8 L 8 g n E m J b P E + E U d M y q H k m k p b X S E m B j / + X p 5 7 E H 3 3 s Y 6 J u V F z s w B O P P 0 Z E C Y o 6 k i j A W C N R a G x s Q m V V p S A R h 0 O H j t A x U a x f t 0 b s 3 / b E B 8 T l z n X M K 0 I x T p 7 p p U 8 F U U G q x F 4 U o i 6 l p g W J Y n E 8 T R / 8 L 8 6 R j N i W c b v G H z u z Y G F W k 8 l g Q R c s E U f p Y g o q N I K I P V q a Y z U v 0 g k h T i y T Q t q K z D 8 9 u T R t x y u z 5 3 r P Y / n S x U J j s b b S 6 l A x M 5 B i d k h Y z G Z J J s o f P X o c 6 9 e v E d O I 8 f 7 7 3 v 8 H 4 j r n A + Y d o R g n T v f Q S y d i 6 D W U 0 F K K q q 1 U A g l y x c k U J x Q F J o l I 8 x m n T p j Y k V p C e 7 r T P E 8 i W K D V p A Y W b p k Q g i 6 T 6 j a O 1 W 0 a M W L H q X n x p 8 / H Q p x M e s 3 E 3 4 + b h / F 0 t j W E l U X S O a E R S q + d m E A j r h F Y b V a c O 3 8 J / X 1 9 u G v r n e j q 7 k J m p h 3 3 v u + j 4 j r n C 5 Q z 7 f O P U I y 6 E 1 0 k A h p p d J q K C R Y j E w c i j d 4 E J K F P I B e T Q C S 1 f X x 2 8 T E N 6 B / x Z N 9 N d R w L f S w l P 8 V / Y i x S J O g y j u c T t q l 5 E e g v I a 8 S K b 6 N C S N j u a K g R i a 5 X R C K 9 1 G 8 r s w H s 4 H r V q y R a B u R S G g o C o e v u L G p 1 o K G x m Z U 8 U r u w Z B w l 2 d T f e q u x / 8 L j G L C y v k D I t R 1 1 s y f w z h 6 v J 3 E h o m i k Y m I p Z E p g V B q r O X V I A l E s f j n D / G p x n K 7 h L o 9 C Y k P N t V j 5 m / p t r M 8 p z y O I D a r e 1 n w R a S P W e h F L n E 7 B U E Q / q a W 1 r a r x 8 a 3 M U k o P Y 5 I a i z S k k Q a m T h / Z 5 V P k k j V U K y V N F J x g 6 7 B a I x 5 9 F h b G c 0 m v I P q T D z P + X z D v C Y U 4 0 h d m y A A 1 6 k k m S S 5 Z N s U 5 9 W Y S S J C P E 0 f M m b C i L x I x W M G H y M T 4 l 9 D b H 8 S S D T V l A 6 x T b q 9 L O A 6 i D 3 q J i H 8 a l 7 7 h i S E m h O x m h c R b + W 0 D H K 7 G s R 2 M u k E a W R a 2 x f z C F I 6 x x q E 0 6 P E t 1 F g Q m n 5 5 Q 4 f r I Y Q n Z s J J T 2 s l y 5 d w e I l t c K d z n 3 0 u E f E 5 S v 1 + M P P f F 6 O Z Z u H m P e E Y h w 6 2 k J i E y f Q O E e F I B H v k 8 T h N H 0 I U u i J x X + S J 5 x P j A W 0 b S K T D N 1 W T p K Q J k N s S d j O g q 0 m Y 2 m 5 g Y V c T f A e s V n G 8 r h 4 W o 3 5 T 0 s n B b l N E k c G m Z a a S M 2 r B E p O y y Y J i o l A 7 F I X d S e K H Y Y e j D r 7 U F N d L c j U 1 9 c v n B D v / 8 S n 5 y 2 Z G M r Z j g F 6 o v M f B w 8 3 U m k q C S X J w / U q L a 3 G T B q R Z q L I I A i i p T l m N o h / m W d o 2 y T 4 W D U p k J B J A d 3 j Z 9 n W E m p E 4 i z T n I o l e a v Y y R l 1 O 8 e c U P P q M W I b p 0 W e t 2 s k S Q 6 y e 5 b m w d N I J b S R I E 4 E F i O v f M F E k 2 1 S f C w T S R B K t A F y z O Z e C K u L P W K G o 6 H B Y d i z 7 O L 5 b X / P h + Y 1 m Q D g / w N S 6 p n z F r c t Y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 G u i d = " c 7 9 e 9 c a b - 4 1 3 6 - 4 f 0 9 - a 9 3 1 - e 3 3 3 2 a 1 f 5 f 4 e "   R e v = " 1 3 "   R e v G u i d = " d 9 0 0 6 1 e 3 - d 8 d 6 - 4 5 4 0 - a 4 1 7 - 0 5 1 f b f 5 e e a 2 b " 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 M o d e l Q u e r y N a m e = " ' I n t e r v a l o ' [ C o u n t r y ] " & g t ; & l t ; T a b l e 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 M o d e l Q u e r y N a m e = " ' I n t e r v a l o ' [ C o u n t r y ] " & g t ; & l t ; T a b l e   M o d e l N a m e = " I n t e r v a l o "   N a m e I n S o u r c e = " I n t e r v a l o "   V i s i b l e = " t r u e "   L a s t R e f r e s h = " 0 0 0 1 - 0 1 - 0 1 T 0 0 : 0 0 : 0 0 "   / & g t ; & l t ; / C o u n t r y & g t ; & l t ; / G e o E n t i t y & g t ; & l t ; M e a s u r e s & g t ; & l t ; M e a s u r e   N a m e = " L U C R O "   V i s i b l e = " t r u e "   D a t a T y p e = " D o u b l e "   M o d e l Q u e r y N a m e = " ' I n t e r v a l o ' [ L U C R O ] " & g t ; & l t ; T a b l e   M o d e l N a m e = " I n t e r v a l o "   N a m e I n S o u r c e = " I n t e r v a l o "   V i s i b l e = " t r u e "   L a s t R e f r e s h = " 0 0 0 1 - 0 1 - 0 1 T 0 0 : 0 0 : 0 0 "   / & g t ; & l t ; / M e a s u r e & g t ; & l t ; M e a s u r e   N a m e = " C o u n t r y "   V i s i b l e = " t r u e "   D a t a T y p e = " S t r i n g "   M o d e l Q u e r y N a m e = " ' I n t e r v a l o ' [ C o u n t r y ] " & g t ; & l t ; T a b l e   M o d e l N a m e = " I n t e r v a l o "   N a m e I n S o u r c e = " I n t e r v a l o " 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 N a m e = " C o u n t r y "   V i s i b l e = " t r u e "   D a t a T y p e = " S t r i n g "   M o d e l Q u e r y N a m e = " ' I n t e r v a l o ' [ C o u n t r y ] " & g t ; & l t ; T a b l e   M o d e l N a m e = " I n t e r v a l o "   N a m e I n S o u r c e = " I n t e r v a l o " 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3 7 1 5 8 4 6 9 9 4 5 3 5 5 1 7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0 . 6 1 7 4 8 6 3 3 8 7 9 7 8 1 3 7 8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5 6 F 9 0 0 F - 7 2 8 8 - 4 2 A F - A 2 1 6 - D F 2 6 9 5 2 B C B 4 9 } "   T o u r I d = " 9 6 5 2 2 e 3 6 - b 2 8 9 - 4 f 4 3 - 9 4 8 5 - 9 8 d e 9 a a f f 5 a 6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E A A A I B A a w 5 M Q c A A D u x S U R B V H h e 7 X 0 J e G R X d e b / a p d K u 0 r 7 1 u q 9 2 7 2 3 u 9 2 m u 7 0 b L x g c B s K S Q B J I Z s h H E g Z M P p I w k C E k J E x C M g N j G A g J Z r X B g G 1 s w G 7 3 Z r d 7 U + / 7 o t a + 7 6 q S S r U v c 8 6 9 7 1 W 9 K p X U U l v d K q n 1 S 7 f u v e + 9 e v W W 8 9 9 z 7 r m b 8 q s 3 j 0 a x g J R 4 z z 1 b 0 e s M 4 n K P g q Y W J 0 x K B L m O H N o T x f r i U Q T G B l B W V i q O j Y q n e P 1 H K Y + g T 9 2 h H s 8 Y M j P t + N n z v 8 T D j z 6 B L 3 3 x 8 3 j 6 6 W / g 5 V d + g 8 W r 7 8 J n / + w P Y D Q a s G T x Y t Q s q s V T n / 5 z 9 Z s S e + p t a m o 8 F E V 8 i r Q G A 2 U f W O Z T c 3 E o d D C f 6 4 F l f v Q P D u P C c J n Y p g W D w U D X Y U S G z Y C x / r M I B c e f 4 3 b H A q F S Y M O G u 1 C e 4 c f u y 0 b 4 v V 7 0 9 o 4 i F I m i v D w P C k n j 9 k U + U B Y n 6 w 5 i x 4 5 3 q N + S 4 O 0 s s B r 8 f j 8 s F o u a m x 7 q W i 1 Y n d 8 P S 2 Y e h r 0 G h M J A Z R 5 9 T I L O z k 5 c H l u i 5 s Z D 8 k t e 4 E P L f R j y G F C Q G R F 5 D U Q f c W A w G M C V P h v O X P O g I D 8 T Z p M B T p c f 5 Z U F g l h W q w J X Z 5 3 6 r Q U w l J f f r F s g l A 4 r V 9 6 J P I s f x 1 p N i E Q i R I 6 I E O Q o q S A O j L V l A R T Z w 2 h p a U F t 7 S K x T c P J d j M 2 V Q X 5 C + J 4 L t k n Q z g c I u E 0 q b n x G B z o h 5 J Z g n w S + s n P B I R C I Z h M 8 X N 5 g w o O N V v V 3 H j w p T 2 4 3 A 9 v Q E G m J Z U Y K P C M u a F Y s n G k V W r B Z G 1 l M h m R R c 9 i o O W k 2 H + 7 Q 3 n 5 w A K h G I X V W z H q j p K A h 0 X Q C K Q n E o P T X L K 3 9 Q d Q 5 T A n E I a O J B I m a q j r w e / 3 U U k / s c n W 1 9 O F 4 t J y N U c a y G V E R a 7 U U k G K z E Z 5 T d c j r g b N P F x X H k B x l k 4 z 0 f f P d 5 l o e 0 j d o D 8 v k w h w k p Y 8 2 U E E p T R r M S a V R i y r 1 Q B 3 z z H 5 x d s Y B j W + r Z F b t h W u k T C Z O E F R y r N m 4 q A n k 5 b O t U W E U F Y X W T A W M I i q U O w 4 + t f I 1 N 7 W I h P X w W R k Y m T l 5 K F n x A h f S M G + a z Z c 7 T O r e 0 i 7 R R U 0 t 7 R P m U w M 7 d B z X R Z h n j Y O m v B W k x V v N l i x 1 B E S 2 p j R M G B C y 5 B J v f 8 o / b Y V O X T v D y 7 z 4 s G l X r G d n x E X P v z M v N 4 Q b I 6 t K K h a J 0 9 w m 4 I 0 1 D F + Y r c l K m v X o H 8 k Q w i E p p U i U S q 1 m R t C k O I x g 4 V R y + a R c G 2 q C l A 5 P f H j 4 + 9 O J u z 8 m 1 y 6 T 4 b m h n r U L l 2 O v U S m + 5 f 6 B K n W k c l Z n B 1 B U 8 N V L F 6 6 Q j 1 y 6 t h L B Y J 2 1 a x t G V x H y 8 / Q a y y p h R h 9 v d 0 o L i k T a Y Z 2 T 3 R 3 4 n o 4 r 9 d W G R k G j H Q d F 8 f c b l B e e e v 2 J F R 2 2 R b 4 f F F J J t Z G S R q J o U / H w c c A y 4 t C Z H p R / e c 6 O r 6 r o 4 0 q 8 d V q L h G D A 3 0 o d B S r u d Q Y c 4 / C n p W N M 5 1 m W K l 6 t K o k S P U 0 C z Y T m U U d j 4 T 4 R s G a d i K P n x 6 + o A E Z V M d y O Y d J E 3 l Q W s Y m q K x L M f Z d y 2 C W x Y j F p L J Y j P D 2 3 3 6 k u i 0 J l V G 0 B Y G A r C v p T T u N Q J M R i c E k W l U c h M 0 c R Z 6 + V L 8 J 6 O 3 u R E l Z h U i z i c a X Y C Q 5 5 v p M 8 m + H I g p M h l T X P j G 8 H g 8 y M j P V X B x u v w F Z V n n + Y F g R 9 5 y q 8 G A S H W k i w h H b B z 1 G K K y p a B u T y m w 2 E R G d c H Z f U 4 + e / 6 B H x K X M b R I U A 9 n 5 W + D 3 U 1 1 B a K Z E Q j F S k U n u V z O E R f k h l O a E c Z q 0 x l T g 8 3 r V 1 P R h 1 H n t W J s w m R g a m a 7 0 x v c n k 2 m y 9 i k N q c j E M O j O Z T Z G 6 b f l M x r z A 8 d b L e h y G e D y G T D k U e A O m l G Q q T p y 6 H l q d a t A I A i P P w + F N V v o L L r 3 M I + D 8 s r B 4 + M l a B 4 i I 6 c E Y W N V r L 4 0 F S L p t V I y 2 E y 6 0 G 2 G L e p E g d U n B E k Q N K x W 1 M P 0 O 1 T D 5 2 3 O 4 W E q s c l k s 1 r o d 7 m e F i V z 0 w O r R Q p 8 8 j W w c 8 R s N o u 8 l 8 i Y k U E m l Q 5 8 b n a P j 7 k 9 O N / m w 6 Y d j 2 L 7 k t S a k k + p W m Y T Y m i g H w W O I j U 3 H i E 6 N b v g s 6 1 R N A + a 0 D p s A j v x i 7 P C 8 I c U o S 0 Z 3 C B 8 s N k m N C V r L s 0 E 5 H v J z F T g 6 j o h j p v P U H 5 9 G x C q s H o D R k Z N Q l B Z 2 F l Q t c D Q Y j 1 S b d N j o O E I q h x G b N 8 6 8 1 6 t Z F d 5 M v j a W F g 1 i G u l w D 0 t V q 9 e g b a 2 D m z Z s h l 7 L / g x 5 u p F x b I t s F h t M Q f E V M C a B 1 E F B f Y I e k c N K M m W h G V C 1 R Z K 1 z q T a v + 1 u B b k R u d V J X L f g S Y m l i F G K i 4 A 2 F n h 7 p n f p J r 3 h C q s u R M u l + p 8 m B K Z J t Z K e k x F O I e H B 5 G f X 6 j m U u N c l x l r y o K i 4 p 9 p k U L r H h 1 F V n a 2 S E + E Q I B 7 Y K R u t O X G X B / V E a O K N A f 5 H v v a r s C a m Y v K y l J s q w m I 7 X q M j r i Q n Z O r 5 l I j Q H U p r 9 s J m 9 U K q 8 2 G E T L 5 j r d Z E l R g E R G Q C Z d t i 6 K + 3 4 x O l 0 k Q S j o r J K n G e u c v q e Z 1 H a q g e v O 0 y C T 3 q Z m 3 g f b W Z h H n 5 O R h b M w t 0 h N h X X l Q 1 I 0 0 M j G u R y b G Q H + v m k p E Z 9 8 I t t f 6 Y Q s P C L O U i X / 3 o g B K a l Y h r 6 g c / j E n 9 h 6 9 q h 4 d B 5 O J G 5 k n A j + W g T E D T p 0 6 L c i 0 Z 8 9 e 2 S 5 F 5 z d S / U p D P x 1 z j E i 2 t 9 6 K D q c R V p N s r + I Q C g f J h A 3 D X n I n H T n + f c 2 H o P z m 0 I k Z E K H 0 Q 3 4 l m 3 m G C c g 0 n j j J 5 J o M 2 2 s D 6 K U S f 9 G S 5 S L P 3 + 0 g E m V m Z Q n v l i 3 D D h s J 3 Y 2 i v a 0 Z W V k 5 Q n B d w 0 P i + v P y C 0 T M r m s m H N f J c v P y 1 G 9 I 8 H X o T U E G b / P 7 f H R N G R g L K D j R b s H W q g D 2 H a t H K K M K 5 c U 5 y L F G k J s R Q a l q 1 v H v J L e P 8 d P h M 7 v Z j W / P E r 8 z M j J C h Q Z 3 F o Z o J + M j m M B 6 Z 4 h 2 P R x r H k A 2 / 2 w 2 d q v P v + 5 K 8 5 J Q 1 q w i h H Q O C B Y q L d C H E A 4 9 x P Z p Y D p 1 E Y / H Q x X y u C d N + y 0 t Z l N I u z Y h d K o A z j R O t Q Q x F M i i l C K 0 C v / K 8 V Y D j r 6 5 C + u 3 P y H M u e r 8 M J Y X B c X x G n x E x m v 1 V 1 F Q 4 O B i C E e P 1 O G R R x 4 m j S a J d K G x D z 3 h a m y t 8 R M x o 6 L 3 x h s N i Y X J O F K R S j a b z K r 5 N 7 9 I R Y Q 6 O T 1 p S n N k F 5 b B G y 5 L 6 Y D g k I x U 2 y b D z s V + Y c Z M B O 6 h b T Y n 9 i 6 / f O E s q m s W U 5 1 G I c 3 D Q n 3 z E A o F S Q O M d + d z G 9 a h U 4 3 Y s n 4 p b L r r f / W C g o D P g 3 d t y o h 5 8 j S w m f a j n / w C f / j R D 6 h b 5 L a B v l 4 U l 8 q e E 6 z x B l x B P L o m i i M t V q E F B X 2 S C g Y 9 q b Q 6 F W s q u 9 2 A 0 e 5 T Y t 9 8 g E H c / T w K v k h q M t E H H Z C I 6 Z L J S l b Q Z G R i J J O J s W r N e t j J T M v M T H R / 3 w w w m S a 6 L y X s E z 3 L N R x p t e L u J Q p 6 m 8 / B 6 T H E y P T C k S F 8 7 9 c X 8 M w r 5 0 h 7 v U t s Y 4 y 5 3 a J 5 Q C M T m 3 b s M m 8 + / 6 Z I M 5 k Y f J b k a 9 D y H M f q V G R B e D x R 5 J R t G v c e 5 2 p Q f n t 4 / m g o S 8 E m 0 W j L Z O I X x i 9 P v k i O 5 T E a k l / 4 V H A 9 U 6 + z v Q U V V Y n D O f T g 3 7 y e S c f D O c I k a G w a 8 V g s E x H U b L F Q P c g r S n W r L e O 6 5 2 B 0 t t G 1 V C d e y 9 6 r R t K S 5 n H 3 c f n y F a x Y s U K Y Y o z T 5 + u x Y e 1 y I S P J i E b 5 u R K 5 x t y o 6 5 6 8 2 x Q j + V p j m o p + y 6 B I T c X j x a J j l x E J 3 X g D e L p g 3 n j 5 b I 5 N K b s T M Z K 5 c y N k q l S H T E y G y c j E m A o R + N q 5 z Y g 1 X V Z O r n A m s I M g 0 5 5 F 6 c y E c 7 D D Y i I w m c 6 c r B N a h f s M j o 6 6 q F h J / f u n T 5 0 h T a P g h 6 / V 4 9 s / 2 Y 0 B d k x O 8 I y G B g Y E C b K z c 7 D U I e t b l J 0 Q y c 8 6 l q e I 0 3 y / b F E Y s l b R x v j 7 n K t B + e 2 R U 9 O X r j R D d u l G u N 3 y x Y w n 0 w Q v d J q 4 o y S I s i R S R S J h E q b J e 4 t r m K j P X D K m e t x U w f e r k Z D H T 1 1 s H 0 O R Y Q C j 7 h H 4 P G N Y t 2 k r X j 7 p J W 3 o R l G R A / e t k H W c V G A T T R v A G K J n H T W a 8 W a S A y I V x K + n 0 F R a 4 N / j Q s N q M S H g P K 0 e M T e h v D r H C W U 0 2 x C 1 r U K Q K u N 6 7 c S Y K T I x N D M p F I 7 A d L 0 u 5 o S B g X 4 4 H E X C n f z g M h 9 a m x p Q W V N L 8 T U x R I Q b f I 1 U 3 3 E 5 h 5 B F p T 1 r J C d p H N Y m a z d s x m B / H 4 q K S 2 F I c l 8 n I x A I 3 P A Q + w g 9 L z 5 / W 1 M j 8 g o K M e p y o a K m R t 0 r M T b q p v q f d K T 4 v B 6 h J b t H Z P v S q Y 6 p / 2 4 y q T S S 6 0 n F Z L V a j A g M z 1 1 S E a F O z 2 l C m f I 2 U L 0 p 7 o R g Q j F u B p n 0 4 L Y d b i d S q B 7 g H B x C J g k d / 4 b V a q U 4 3 k g 7 F f A 5 G p q a 0 d T Y j K q q S p S W F m O A z l l V W U G V d i 8 K 8 v N I A 4 / B O T K C i r I S t H d 0 i d 8 K B o J w u Z w o r 6 h A b 2 8 f 1 q + 7 A z / 7 + Q v 4 4 O + + D / v 3 v w H F O 4 a C o m L 0 d X X B Z s + E P S s L G 7 d t U 3 8 1 D v 5 9 v m Y W b D 7 v Q F 8 f H M W p 6 0 e D / f 0 4 4 6 y i 4 9 Q N 0 4 D k U G p S M a E 4 c L 8 / Y 7 g f I U + X 2 D f X o L x 6 d O 4 S y u b Y A M / Y e C c E B z 2 S 8 9 M F j z 1 K G H y X B B Z I R i o i a U I q p G m C 6 9 i 7 7 w D u u W c 7 v v S l L + O p p z 4 D R 2 E + 7 n / w E X z 5 y 3 + H Y 3 X H 8 K M f / x j K o / 9 b P R r 4 / c L j e O G F F z E 0 P E z 3 T 2 b b + n V 4 8 s k n U V 5 e j v W U z s / N x d 3 b d + L s 6 f H j k b h O l Z 3 D D c K a J u f r S 7 z u a C S K g H D / m + E e H U G Q C q z 2 5 h a s 3 n w n r G Y D T p 5 p x F D G a v X o 6 U E j k Y Z k U r H p Z 6 I Q H T s n t s 8 1 z F l C Z R c t x a j H L t p d N O 2 k E U d P I H 3 6 R p G s o V L N F K Q H k 5 u F g 4 n G g u I m z Z K Z x d 2 J p q e 5 9 N j 0 P w 6 r K e D U V x J n W p o O 2 D v X 2 d x K m q t I D F z k 3 v B Z q k n H G C B N N + p 0 w U b 1 u P 7 u L l g z M 7 B i z R o 0 X b 2 K n L L l o i 9 f W 1 s X P K 5 B O J Z t x W A o s b f G V J C K V F r Q N J X J S E Q f u 6 A e M X d g / O i f / O m X + P b m W g i b q x E M y v k f J i I T 5 d T 4 7 c H t V 2 K 9 r R k Z 5 i g a 6 6 + g o N C h b k m E d H d z 4 6 q 8 L n Z 7 a 9 f C Y 6 N 4 X 9 2 b b 4 o 2 o 7 w C B 3 a 9 9 A I J k E U Q r 6 e 9 A 8 X l F f S 9 R P J t t L R g T e Q K v v l X 7 8 c o H W c w c q d T f h I S X J d K 7 i 6 U C t x 1 q b q 2 l g h u p 3 M Y E r p I v b V r F 1 2 T R f S O a L h 0 Q T T g Z t r t M N O 2 U j J F M 2 1 G 5 O V k o N 5 T B S V / C b y R 6 z s k J o K e V P G U h L b P Z K L z h 0 b G v f u 0 D q 8 d P T M z U n c L k V G 0 n k p a O T n I z T T 1 9 E h Z j 7 r O j E W p M D Q 0 i I K C y X u g 3 w i G B w d w d P 9 + r N 2 8 F d l 5 e T h 3 / K i o O 2 X n 5 u P u h x 4 Q b m 5 G e 0 s z S o i w A S J N l t p 9 S A 9 N u + r h H B p C f m E h P U 9 u z J 1 4 W r L p g I W P m C P S D I 1 E m p b i w k E h j W 7 0 X R H b 5 w q U 1 + r m G K H 4 w W e u H d c b g t + 2 / k Z m k k y M V I S 6 E f B 1 6 U v n m U J b S x O q F y 1 W c + O h H 5 7 R e K U e V 8 + d J r O v B H f d + w A a L l / E F c r X L l u B F e v W C g L l E C n Z z C u r r E Z X W y v K q 2 u Q k W l H g 8 s u v H w z g e T n w H l 9 Y A 3 M P d k N / v G 9 4 9 M V c 4 5 Q 5 r z 1 Z J L I I e w 8 8 p W 7 w j A S C J R E r p n A T B F q K u j u 6 k B Z e a W a m x p 8 P i + Z b 1 P r 2 t T X 2 y O e E d e h L F a L M B c D f r 9 o A 3 M U l 4 g B j u z K 5 3 M W O o o Q p P 3 c w M y j j X l K 6 M M t s t / f T E B P K p m M 1 6 V E n k x f S 2 j u z E m h 7 K o 7 O 3 c I Z a l F x G Q f 1 4 C b r I 2 S 8 z O B c k 8 d m q 5 c R g W V 1 H z + E G n H Y M A P j 3 s U d z 3 w A H K o 9 D / d O I q i T B 8 q y y Y e T j 4 V p D K 7 B F j C U t w b C + B k 9 9 z U c A 3 V N Y t E 3 e 3 g 7 t 2 i z a t m 6 V L R D t Z 0 9 Q p p q X v U I + V M t Q V k 3 m m e S w a f f 8 Q 5 Q l o r J / Y 7 U 5 m v Y i q Q H N K T S q Y l o f h + 5 e y 9 l l C T 2 J 7 u U H Y d m z u E 6 n V V k 5 l i n 7 Q B d z L B e j v g + v 9 k 0 2 0 1 N d S j q K Q 0 V l d 5 O + B 7 0 A R L A + c b L 1 / B U H 8 / y m p q M N z X D 0 d p C V z D w 6 K A 6 e v q x A N P P K E e P T m 4 d 4 d s d 9 K G j k g t P 9 m o X a 1 H C P c O 2 d 9 g g 8 U Y v S l a i s H 5 e G B O h Z E R X S D U j M J e s A Y j H j n 6 d k L t x H k 1 O d O 4 H q F m E 2 H i w 2 S d N 5 h w P A d 5 D 5 G O n x 9 3 w C 2 r q B L 7 u I O q k f Z J k k X R 1 t q M G l 1 d j M 3 P 7 K y c m A O D n + + l H v O M 1 a M 0 6 E m l p T k e c X l h N U b I / A y g r H B Q b E 9 n K K 8 f O z c n C N X n r k F e Q c a s a C c 9 V h Y H J 1 w B g y e B H O 4 f F F o k v 9 A B l 2 u Y r j W K L K q r 1 C 5 f B i f P M V H A 3 j K + T m m m i R J 4 C t f N D b L s w t Y L n h 6 j r h G c P 3 G c z N I r K C w p o W d V I L o V d b a 0 4 J 5 H H 4 O j Z O K e 4 e z K 5 z q S B n l d r B 0 M 4 p x r N m 8 W 9 S h 2 / 8 + U q Z c M e V u J p N J C T + c g 3 G 4 / 1 q w g 4 k d G 1 S P S E 8 r r x 9 O f U N k l d 8 D p k i X t b G i n Z P B r 5 1 G v 0 0 V b U 7 M Q E J 4 a b P W 6 9 T j y x j 6 U l J W R u d Y t e o N v 2 X E v u t r a h M t 4 y a r U U y z z P T c 3 X s O i x U t F e x F P M S b r P Y 6 U 9 S 4 u g K 7 X P p X q m O F B I j / V p e T d y i d 7 s 8 i k g Z + N B i 3 N M c 8 R a I y G o U R D M K N T b E 9 X z A l C G b L X k v A k d 3 5 l Q s n 9 j A R y 3 Q J k W y O 4 S z d 7 0 F Q E V 9 9 b + 1 a B C y H u Q n Q j 6 O 3 u I s L L 6 c x u N p k Y k k O J p N K I N d A z S I S K o L q M N V T 6 i m z a E y o z r w K j v r x J t d O t J p P A a D N G 2 + q Q l Z 2 L / L w c r F q 1 E n Y y y d I d L K A 8 w c u 1 S 5 f I N O 1 D d 3 s b 7 t i 0 G Q 2 X L + H h J 5 9 U j 0 o E T x X G s 8 T e C m g E Y m h p j g f 7 h j E y 4 k F N d T 6 y L d 1 i e z p C 2 X 3 8 f F o T y p i 7 B h 7 P 5 E M z Z o V Q B K 1 t y k n 1 l 7 z c H J w 5 c x Y V F R V i X F E 6 g U c A x 6 d 0 V o Q 3 L y d X e v O S n x 3 3 Y D d b 4 u t e 8 f 5 b o Z 0 0 y J 9 N J B U H 9 i 5 G Q k H h 8 c u 3 p Z 5 C L R 2 Q 9 n N K B A L X 0 U h J A j E b y M z K F d M y r 6 N 6 E Z N p 2 D m M s 2 f O j L t u x o n j J 3 D w r Y N 4 9 d X X M D g 0 8 Y j b Z H g 9 X l w 5 e 5 4 0 S g e O 7 t u H X S + 8 o O 5 J x A g V P h r 2 / O p X a G v m e p s R z i E n a S Y L 2 p u a s P e l l 3 D y 0 J G E a + N p o 4 c H h n D u 2 H H 8 / D / / A z 0 d X b h y 7 g I M 9 J 1 b i V S v M 3 6 d i j D 2 R v x F 4 + Q k X Y K y + 0 T 6 a i h r w R q q r M e H Z 3 B g 6 A U h W W B v J e 5 d 4 h M r C P L 0 x L x w G U P f o 4 K v j U M 4 z N c e F l O K c Q M w 9 z Z g 8 P 2 0 t b V h 0 a L J h 8 5 r G O j t R 2 5 B v p g x d q C n B 4 U l i Q 3 I / C h 4 p Q y L O p E M z 9 T K n k f u M s S u c j E f J b 1 0 / l 0 u 9 d m M 5 i U / u c M s 9 0 n k + h J v 1 z / T 9 s E I r g 7 O 3 A j i q S C V l u J r i o T J 7 K f 7 i E Z C K L S n p w u d 3 q x K r T Q M f n 9 c K L W X r H / Z l F P j 2 c G J d t l R V H 8 V v N K g B h Y E 9 r z x s i 4 8 8 D A / P z 9 G J g b v q 6 q q w i 9 / 8 a K 6 Z T y c g 8 M 4 c 7 Q O o W C E t E s D O k j j n K k 7 g u M H D + D l 5 5 4 V v 2 G 1 Z u L q h c s 4 c + Q o M m 1 m d L S 2 o a + r B 5 f P n c P h 3 X v Q U n 9 N 5 J / / 3 n 9 g e H A I / d 2 9 6 B y h a 6 c L D / p D 6 G r t g I t + 5 9 r F y z h + 4 C A d 3 y A m h + F n X V V 4 a + p O e i S 8 4 h h 4 o 9 R Q v D 8 c Y c 0 5 X m Z m O y h 7 T l 5 I e f m z D a P Z C r 9 h i e h n p t W d 9 M R i J J J r d s A a i e e 8 4 5 X 8 G D w Q k Q c k p g J f L x M g G a y B Y 1 1 t k s D 3 z v U a b m f i d i W L x Q Q b a R w f m Y A W I q k t 0 0 b f N V K p T d q b v h / m e f n M P J U Y a y i j 1 O 5 U q n O / x 9 M d F t E I P J G D 4 Z 4 l f h x u t o r V N v S a 9 o 0 G 3 j b + 2 m 4 m 9 M + C 0 / z s + D 5 Y 0 7 K m M i A C R 7 Z T P S J 9 c O u L n y l C y V w q h E E j U T q Q x 5 T i a X G F n X t R M J F 4 X j t e W n M i p C I M g w X / 9 J m z a o 7 I u e 8 N D A 4 O 4 s S J k + I Z W G 1 W O M i 8 K 3 A U i B 4 L Y u X 1 n C w i l J m E K 0 z a K y A E z e U J o a 7 V g t c u G r H n i g E n m s O o a 5 b C y L + 8 q T I A z y T d h Q 4 0 S j I x T n X E X e 3 3 L S V T 4 R b A b I j C b l V I K 4 8 i x O a J C v n u E 9 8 / r z q Z j i A N d X H 2 J T U F I h m r S T v J R a R T k U q f n m 3 w h P + 8 V h K T i 1 f 9 S 7 W 6 x V S w Z 8 8 + l J W V Y v m K Z W K q Y k Z 3 T z f K 1 I k l J w M T I X k K Z D 1 4 0 T S u X / H C a Z H o x K T S Y 0 l h K L Z 0 D W O m v X 3 t r Y N E j C g W L 3 a g p 5 P q c R l U c D j s d J 3 y 3 S Y X Q H E N J b V U a V 7 6 9 Z p Q 9 p 5 K P 0 I Z j G b 4 j U v F v A a 8 g F m 6 E 4 r B J h J f E S 8 I r e W n C 7 6 n V F q s s a k J S x a n H u v E K 7 U 3 D Z q E 2 T n T q M k P Y V n R z S P U 9 Z D w L O j Z s G N H I x S b t g a E U V r g U Q 9 I D 6 S l y W f K W S a J R F K S T K R 0 A 9 e X S r J l 3 z 4 9 F V j 4 9 B 1 I 3 8 4 9 Z G d l i e 5 K y W g Z M q J h 4 O a Q i e G w + n H 2 2 D F c P n s O + 3 7 9 a / j P / h i 2 3 k N i 3 9 R 0 3 N t D w j P T k U v b y t o t 3 U A a 6 l L 6 X Z V 9 F Q l Q Y m N u w s P l v J p M B + i 1 E W s M F n I G r x R f T a U 8 g + / l e l 2 T J g L 3 2 T t L Q r 1 1 6 5 a E U v t m a w y z S c H a s i A K M t j s l j I 9 e 1 q K m x + k g 4 W 1 F G u o K M W V R d O 3 B G 4 m 0 l J D U b V p P I l 0 S L c S g I X s b J e s 8 y w q i J t I 9 f 0 m n O u W D a P s x e v t 6 R H p i c D t Q s n g C V l 4 I p X N m z c J R 4 U G n n l p J s F i m z w E J B i K 4 l S 7 S T x v T a 7 j d J b Q 8 f u m I k E U 1 D Q X q 6 6 x W 9 s 3 8 n r g 9 a / E Q 0 m X Y D D x w s 6 p u x i l M / r d R u E l Y 9 y r 8 4 r 1 j R r E a v F 8 T y W l p e r W O E Z H R 2 P 3 S 7 c / D u 6 x M R F z p 9 o j R + p E m p H K 4 3 g j 6 O s a g i E c Q I F d w f H j 7 f C 7 5 e / p o d U L G T y w U I + b / 3 r k D 6 R 6 N r x r x D 1 e h m Y z p J 2 G M t i X i D a V B A 2 V 8 N Z u + h u 8 Y f C i Z a w 5 2 P 2 r x 8 a K 4 I T m X n Z 2 d q w N S k 4 9 l g h t h U A G m 3 x j H g 9 + 8 u x P M d j d i E C K e l U y L l 7 o Q m 6 m A V Y l g N O n O 9 S t c R S X F y B i t G B w L I o 7 7 6 x C V m 7 q 9 a s 0 U y + o 8 1 a z x 3 B F 2 Y 2 Z s V N F T A T U j 5 g o c J q j B N m Y f S j 7 T l 9 O q y u K Z q 6 c t P 6 U b g 8 w G d z W w 5 N g J t c 1 t F U D p w t + B k y 4 V J h K f c Z K H A 2 S F c q E 1 V f i 6 6 9 0 w x e I Y v 3 6 c l y 9 3 I O a q h y 0 d 4 1 i x e I 8 n L r Q j 8 J c K y o X T T 4 3 B n e 7 Y n e 9 9 k q s x j A C E R 7 5 K / P J 4 P u / k b f H 1 8 7 v X d a f 1 H q U m O C U 6 1 F B L C p P H 5 l Q 9 p 1 J L 0 K F L C u x s n C M b P f 4 U p l z i V B 3 l A Z R l h O G P 6 T g r a b E O e x 2 L P Y n r B 4 4 E Y a H h 4 S X s 9 D h w B i Z f L y k q C Z U D E 5 P x z n w w i u X 4 c i 3 o S D X g j v W V N D 3 S b s Q R 4 m r C U g l 8 B O R o L Z I w a F X n x X d q d x j H j F T E n f 2 v e d D f 6 s e M d M Y 7 5 S I U G W b 2 6 P K i 6 O w 3 t o + v B N C 2 Z 9 m h A q Y V 8 L v 9 y d o p 7 l E K M a 9 S / w g J Y t j b e M n h e S V O F i g J 8 K R a 0 7 8 2 f c v 4 e j f b Y O F K k r N z c 2 o r a 0 d p 6 m m Q 6 g M 0 l J c Q + N z s F k 6 U y j J l d q o b y Q s e o v c V C 8 2 / V A C o Y h I P C x F d k M K o 7 Y y P W o v d B X 8 g N M j Z D k W i Z e u Y S 6 Q J x X e b O Q V O F I 3 7 s r V 0 l O D 7 5 b J x N j 2 P 4 + K m M n E m M j s m w q Y 3 L 5 g d E b J x O h 1 h Q W Z G M l k y r T M 7 L u T Z 6 P C V U 3 J S B a 2 U m b G y 9 N s h L Q a D x U I 2 8 Q D 0 g I j k V T 6 d H r j u N o T n c 2 8 Z G g d a d k l r g c / B j 2 4 2 9 V E S D 7 2 Z o D d 6 D m 2 C B 6 q d I n C Q Q t T m f 3 J o 1 v L d 2 Y Q J 5 N M U V o V B + 7 4 q 5 e j 2 Q z K / r N X 0 k Z K F f s K q j O o s 8 L q T D 4 N i e R K f 7 B A c u / u V C j P C W F 1 K Z s u s s E 3 2 a S 7 H q Z j 8 t 0 I 8 j M V b K 5 k 4 s g R u 9 k Z B m y p 8 g t 3 P X c B 0 s C r w P P C 1 T f b 5 G P P b 6 z b E T 0 z a f L J E I 0 E s b x 2 v H k 9 G 6 D n k D 5 / r L n n G m k m w 0 R k Y n S N m N D f 1 w d e Q Y T v e W h w i O p W 7 D 4 3 w O l y i 2 E r P E q X w U 4 I J p z L e e u G K 7 z 4 3 S / g s 5 / 7 P L 7 / w + f g 8 J / D 6 V 3 / j q 9 8 9 V / x n 9 9 / F k 3 9 c t z X X / 7 V F 7 C x I o D v f P F 9 6 D v z v P r N O C q m s C 7 x Z H C Y h 9 W U q p F 0 n 0 J O V F H h p F 6 O Z v X v j b N X 1 c u a f Q Q t y 8 V q h H O h h / l M 4 K 5 q P 7 J t 8 X t 6 9 P H 3 w G a 1 o q C g A E u X L c V f P v V p X L p 8 F R v W r 0 X / w J A Y q J i X m y 2 e w x u N G Z M S 9 u 0 i N 9 y O f E e p m L b Z E 4 h i 1 G / A q I + t B v U A w r 9 9 9 g l 8 5 j N P 4 c H 7 3 y E 0 F O N K n x k d z h t v m 2 I H i m X 0 E v p 7 2 h A M G 2 B f 8 k 7 B G N k x V u / l 0 x w T P I o 3 i F V L p j a v + 8 2 G 8 s a 5 9 C F U w M S E 4 r E 9 q c d B z T d C M T T H h Z O 0 T 1 5 e H s u O W C + Y h 2 / w 6 h P c H W n Y 6 U J W V p Y Y 9 8 Q u d D Y R L 7 7 N 2 V s L 7 R G s K w s I s 9 T l G h H j r P Z P 4 j C 5 H s x 0 n n u X x u t W b P 5 p d U W G E n T h w T u s Y r q A T p c x Y W R z M r J t k r w a + L 3 z u C 9 h 8 k W k y c c T t s R J F c D q Z b d 2 m P 5 E S C u T b x 7 y Z c p g w n R 2 d g q X u s V s J i I F h C B x l 6 M i R 6 F Y m p O H 0 b M j w z P m E e 1 d N w K u B z G J 2 V T T + u 7 l 5 G T j Q O N 4 M p X n s Q n K H j s F R T l G F F P I o H S V p Q v e p t e Q 6 T q B g Y u v i G O Z T B e 7 z Y J E X O f S k 8 l 7 7 S V E e 6 T X c v e L / 4 E 9 P / p b Z I f l V G C 7 n v l r Z A e a R Z p R b P E L M v H v G k k 6 8 6 P t M P Q d j h t 7 I l I L W 5 G n D R S a W z 0 6 S Z r F v z f P 1 a e N G H s N S 0 W J f L t o K B Y a b p d K B b 5 X r j t p 0 O e 5 f t X R 0 Y E e w 6 p p e 9 M 2 O b p E Y 6 x 2 r v b 2 D r F Q d i o n R 8 / p 5 6 n e N i i 6 R 9 U s W o 6 D B / Z g x + N / g P K q a h g V I 7 q d I X j J H E y F n A w F + 3 / 5 D Z w / c x x / 8 5 V v w 9 l y D N u 3 y w W z L / e a 4 Q s q G P Q Y 4 G t 4 G a N j X l R u / h D 8 I X m u Z b 4 m D C t B t H U 0 Y + 2 2 R 9 D Q y w 4 J b S y U j E W a t Z S q o U y G K F Y u f f s L N b x d K G + e T y N C K U t j c 0 j I t o V E E s 0 3 Q i 1 2 h L B Y 1 z u d c a I p i M 2 1 J v E c X C 4 X i o u L 0 d z U D H u W X a Q Z 3 O s 8 Q K Y x 9 / 2 r d 1 d M a x U M z c R k a C S d q v l o N i r Y / N P P 4 u j v f k 3 d M j l 2 1 P o x 5 D W g I C M C t 9 c P R 8 7 4 u d H L s 7 z o c s v 6 D 9 + F 1 a w I T 6 L b L 9 8 1 X y P P x Z d n G E R X 0 1 k U V q / H o N c s z b 0 Y o Y I w R E O 4 Y 1 W + + M 5 s g g h 1 L W 2 k 1 I P F Q k P d L o R i T K W P H 5 f O X G 8 y 8 p Q A Z h O G i F D c L U n D d F z o G q H c 7 j E y M + V M t 0 d a r R j z T 0 / T M e y G M Q S c b f j O 1 / + R 6 n c + / P C H P 8 T 5 P j u O 7 3 o G y 3 f + o X p U H J m W C G l U 1 c 7 U o b b I i I G 2 C x j q 7 0 B / / y B W 3 f U 4 l t a 9 g D N b / g h Z V g U 9 V 9 + E 3 Z 6 N j K L l 6 B + R 2 k n v l O D A 8 5 6 v X T 3 z S 6 1 O F 8 I 5 k x Z B Z 9 7 c T u C h E U M u 6 R 7 n Q o Q H E y Z j S J 0 Q s 7 W v V z y n M Y 9 X H K c V M H c v m t o k K n r t p J G J z 2 A S E / Z N D 0 U 5 B n z z H z 5 J W r M I f / L J v 8 D z z / 8 M z a P Z c P u i K c n E S E U m x t m D v 0 J h + T J Y q h 9 G O Z l + r l A O e h / 4 K C w G e h 7 d x 2 G t u B u + r J U Y c G t 1 J r V w V d M y l s N f Z j 0 c u J A e G s q U k Q e X p + C 2 0 1 B 6 6 A X + w M G j 2 L Z t K 8 L 0 P A a H h + E o L C A y G c S S O K V l F f Q w w v j t q 7 u x Y 8 c 7 k J O d h W A 4 g j O d s p F V j 0 1 l b v i j V j Q O m M b 1 2 m C T 8 n K v E W 7 M / t T R 7 C A p s Q d E 4 3 b T 2 T 0 k D / m 4 J z y I N 0 v e K e V B r T + B N F E o x A u W x 7 U T B 9 6 + Y e 3 b W z l y J m D 8 2 C c / 9 S U 1 P a s w m G 3 w B 3 k d 1 / E 9 J G 4 X 8 G Q r v P a U i a S L 5 x 5 v b 2 9 H U 1 O L E L L v P f M D P P j g g 2 h o b B b 1 q 4 H B Y f j 8 P n i o Q s 9 1 q a x M G 8 p z w y i y h 2 E P d W N j r R W L C 0 P I s B p g g Z e E 1 U / 1 L p / Q b N 3 d P b h 6 9 R o u X L y E l a v X Y 2 D s 5 o 5 p Y i h U D z K b u U e I u i E J z s u / w s h w P 7 y 2 x T D m L Y W S V Y F c c w Q 9 h n y S h Q g y D D 4 M X n 0 d x V k h j C F P L X T D a u A h 3 m G U l a Q e y 3 U r Q R q q I S 0 k 1 5 K Z i + G x 2 1 t D 6 c E W s O Y B Z M 0 k 7 I l J C h p u D P e M j S U s A s B D P y w W i w h c D 3 v p p Z f x v v e 9 V + x n U v I y N 0 2 D Z j Q P z e w w c r 5 U H i s 1 5 v E j K 8 O E 8 5 f 6 k W k z Y t g d x N o 1 c n m c 6 4 K u 3 2 6 J i r k G h y + + I N Y D r l 5 9 D 7 p H D a S R t H q U p q E C d H w I m 9 Z f f 7 q 1 m w 3 j x 0 l D x e y / W Q y R I J W g y B d E Y m G 4 n c g z E Q w R P z I s B v z z v 3 y N N F M T W l v b s K h 2 C Y 7 W H U d e X g F e e 3 0 P V q 5 Y J o 8 l L W a 1 2 c T z Y y 3 E Z G E i a S O F e U j M 0 N A w z p 2 / i L V r 1 1 H a i U z S a l k 2 h e p Q I b R f O g h L / t T m W E 8 F Q 9 C L v r 5 R G E i b N D Y P i b F K P P o 3 H D W g 0 J G F n D w 7 S o q z 1 a M n h p H q c 8 X m A b S d f Q 1 2 k x c B c z G q F q 2 A L 6 M W o w F F 9 O n T C t y 4 h g q L 3 y 0 v z U 4 p W 7 c y p F V v 8 w U k g u d 7 f O Y H P 4 b B Z M P 2 7 T s x S I R g Q d q 3 b z 8 u X b q M h o Y G 9 c g 4 m F g 8 q Y u G o N q d j l c 6 v P f e n W Q q k r C T e e R 0 D m P U 7 c O 5 L g t c g Q y s 2 H S / P H A a 0 L o b M a L m D B S V F S A j x 4 4 V K 0 t R W J K n 7 p k e c j M U Y f o V r n k v P F n r a U s U P S N U y L L 3 g e 5 d F L S i w C U L R k 3 L P M X J 8 j Q L Q X n r Y i N d S X p g L F o b a 4 f S t J R e U + n T t z P W l w d Q l D W + M t I 2 b E Q j m X A 7 a z 2 i H u b 2 K 6 J v H c 8 d e P T I U X R 0 d K G 0 t A Q 7 d 2 4 X z / n l 1 w 6 h c O V D K M m l O p u N 6 i n m K A o z 5 X l 5 C Z z + g U H 8 e t c B e D x u L L / n 4 2 L 7 z Q a T l P s 3 D r t V D U S m K s c m J Q y r v w 2 X z x y G Y / W 7 E 1 z m b P I Z D R F s 2 l C p n m X 2 o B x M J 0 J h s X j R t 0 t P i Z m A c D w Q E b h x V g 9 u I N 1 Z 6 4 N C G o u n L z N b b c j J z k Z b e w e W L F 4 k v G Y j V D 8 5 9 N Y b 2 L t n L 7 7 w x S / g 6 1 / / B g Z J g / 2 v r / 4 j v v a v / 0 b v I Y L s b L t Y R M 6 x 4 f f o r F w M x 8 H m W X i K 0 z r r w f V D / a v M y a B 6 E X f + c z X g 2 o U 6 W K w W 5 K 9 6 U h S s T C a H o Q + D v c 3 I L q h A j z d H X H t y H Y q 7 R K 1 b O 8 X 6 2 U 2 E c v B S O m m o B U L N F C 7 t / g Z + 5 8 O f w F 9 + 8 v d h z 8 z E M 9 / 7 d 1 G x 3 7 1 7 L 8 6 c O Y O n P v M p d H V 1 o a q q W k g 4 C y Y 7 P 4 Q p R e D 5 I d x u N 4 q K i p B J 5 u J 0 G o 9 T I Z v q a q P c R l V q x I H f P o f 7 t j + E P D r l a 4 c P U F 0 u C 1 7 S g t U r t s G p l I h r Y M 2 0 w l u P C w M d y C l a h O F I s S Q R a y y N T D E t F U B Z s R 0 1 N Q X q r 8 0 e i F B N a S O l X q X 2 t h q + c a s w e P r H + O A H 3 6 / m J C 5 e v C Q 0 w N q 1 a 9 Q t E v y M u V B r b m 7 B y p V y J X o e u s G r e k w X x Z k + m A J 9 q D t 0 A E X F D i x Z t h r t j R e w a M M j G H C z 5 1 K B 0 d 8 H v 7 k E A d G P T 7 7 v P K U f i q 8 P A 8 o S B E O q 4 4 G I J A m l D j J M 6 C k R w N b N V d C v v T V b m P 0 r 0 I F N A R l P 3 4 x Y w M Q o 3 P g R s f C 0 B m 6 H q q 1 d h D v u W I 3 n n n t e u N O 5 u a K x s R m n T p 0 R 3 k C N T K y 1 u G 6 m w W J S Y u / p e u D x W + b M Q m x / 7 C P I K l 6 G l b V F a B 3 N E u d j M / U d i 3 z w G I s F m X K j n Q h 0 n c C q o g D a L h 7 A k m q q 6 y 3 2 k p E Z L 1 g 5 l N q 9 a l r z 9 F F 9 m 0 I 6 k I m R V j P H s o d 3 g U w z h 2 W F A S x 1 B G G j + p R n o B 7 1 g 1 l 4 6 n N f x F t H z + G a k 7 1 w B n z 4 w x / A O 7 b f j R Z n B k w m A z Z s 3 I i K y k q x u N u u 3 f v x v t / 9 I H 7 8 z S + i O n M Q n t Y 3 8 E + f e p S E W Z 7 / e u h 0 m d A 6 Y k f b E L B 6 W R V + 8 9 t d q F 1 z j x w + U i m X / N l e K 4 e T Z E W H M d p 3 D a U 5 I T z x + D t h t f C i c V F k W 8 M w g l 2 V E S h 9 d X B 7 g p J M F C w j F 0 W a Q 7 I s z V o 4 d D l 9 T L 6 Q p R Z j Y + F Y 4 6 5 W K s X B e T W 5 g O u C K / s 8 + a Q x 6 o c r m I F Q O A q T k S e 8 h G p i x b H n + 5 9 D Z U U 5 H R N B X V 0 d v v p P / 4 i 9 e / f h E / / t T 1 D f Z 0 B j / 9 Q f P A s W v 6 d g 5 1 t Y s u p O q j f J I f z s 0 r / W b 0 p Y I k c D v 2 c + h u t I P n 8 I R k O U r j O C + v p G M c S k f 8 i J w p W P w R + U 5 p 5 h 4 B j 8 2 W v E o E s e s b t z + 1 L 1 T L M L t Q k + P Y L Z 4 K e X w S a F D I x E j a V P L + B 6 G P F G 0 O 9 W 0 D N m E + O W u E 2 K 4 2 Q y M R 7 6 o 3 / G 9 i c / h f d 9 9 C / w 7 E 9 + g J r q C n z 8 Y x + l w s 1 / X T J 1 n / q Z m P h y R b 4 T v u Z d a D r 4 P R R l k 2 j 5 n F h S L N / Z y V O n R d w 6 n N g r Q y s 0 D U Y T f v v a b v Q P O P F 7 v / 8 R u Z 0 I 1 d 3 T h 5 0 7 3 o F 3 V p Z R f Y r b n i I I t u 1 D I H d 9 r N D l b X o 5 m s 2 Q V n W o q K 8 7 g U C J Z F r A z Q Y P + A t E F D F E f T p e v f U b N s M c H E D U k o / 8 F Y + i d v v H i b Q R P P b Y w 7 F R w V w v S w a v D X z + w m U 8 9 M 5 3 4 f 9 9 + 7 u 4 e O E i C g t y 8 L P n f o Q 3 G i x i e r B t W z c J R 4 R l z S r U Z n Z h W 7 U P 2 7 f f h c 3 l Y 4 J w b O 6 R 5 M g T p g H S b / U N H p T P i Q X M C n j O h y s 9 C v r P / B S / e O F l D A 8 7 0 X D i N 1 Q P A y z u B u x 7 9 u / V I + P I d N S i 1 V 2 I U S + Z Y i P X c G n P 0 3 A 1 v a n u l e B Z n R h b q m W P 9 0 8 / 9 T n 8 / V e + i s 7 O L n z m 0 3 + B P y Z t + J l P / 3 l M 6 x T b Q 4 I w T J a u 7 l 4 8 / a 3 v I i + b J 6 a h / Z E o + v r 6 R T 2 K B x 8 6 C r P G y d G s h c N X W t K H 3 g Q P a u D z c R s D u 0 v l w x V q X Y U + v Y C Z w 9 L C A K 5 d v Y D S x X c i N y O C a y d 3 4 d v f / g 5 + / v y z e N e 7 3 4 t / + t r T u F J / D d U V p X B n b V C / J X H o 5 1 / G l i 1 b s G r d N p w 6 e Q x r 7 n o M q 4 p 9 4 v 1 p 4 P f G 7 5 T n y J B 5 8 S m 2 8 3 E c t H f O s Q w R 7 N 1 / A C u X L 0 V u b o 7 Y x 3 U o X o t 4 5 4 6 7 c b S J 6 m b h A O 7 d u Z K E m a Q 5 D Z B W J h + D u 5 5 M 9 n D S 5 L n N O 7 z x + o v 4 y T P f g s U Q h M / r x f q 7 H 8 P / / P o v x L 7 f v P I i 1 q 2 o g L V 8 2 z g y P b T c j 8 / / 9 e f w + D v v R + N I P n K X P Q K r Q X Y f 0 4 P f a V e X n J h F I p F M H G J 5 i j k t v H e I o L C w g D R S n 9 j 3 j a 8 / j f v v 3 S G P V 0 M 6 W T T K k a v p p a H 8 h h p 4 v D y A j K e M k g + a w Q 9 Y g z 6 9 g J s P d m v z U B C b L Q P 7 G + V 0 X b z U K a 8 S P 9 Q 9 g o v e I q w v D y I / M 4 L z X Q a s L U 8 k k 4 b X X t u N R x 9 9 W G g Y L h n v v + 8 e 8 X 5 P n T q N t e v W y s Z b f u c x D U V y Q I F n e W p s a k E v k W r V i u W i Y 3 C O P R P d S q 1 Y z u b B B 9 a q v z D 7 S C s v H w d r p E 2 k N F W 0 U J + a f f D i B 3 a 7 X d R v m V w c e P 3 g U M S I w + f P 4 + p b P 4 g t R F B t H + 9 8 0 M B k 4 l 4 Y D z 5 4 P + 6 7 d y d e f P F l M R / h G B G G N U 2 E 6 k Z a z O H M 2 X O U j 8 J s M W P Z s s W 4 a 8 t m W C i d m 5 m B y p p q c W y 2 h d u o p O y k Q y A N 1 Z p 2 x b 0 r U C l K J s 2 m l u p f d 5 m c V 5 M L u D V w 2 L y 4 d H w X T h 4 7 j M q K M l R V V m L 7 f Y 9 g 2 D k K c 0 4 5 W o c U 5 I 4 c x p Y 7 N 6 n f G I + u 7 j 6 U l f L M T e r S N I I 8 M n B 9 i b s Y e T w e M d k p d 4 3 a s H G 9 a H M S s h A K 4 / D h I 9 i 4 c Y N o p / T 5 / W J b w Z I 1 M F r S Y 1 5 z h n K k P v 0 I N S I I F Y m Z f R q Z F s y + 2 Y M j y 4 A h T 0 R M e s k T s e x c 7 B + 3 o B y b f J v V H h A a G p t a S f g D u G P V M u E m d 4 2 4 0 d T U j N W U 1 x N J S 3 O H X U e R Q x B O m H z c k E v 7 r 1 6 p R 8 2 i a i J T S B A q S J q O N V v V p u 3 q L 6 U H 2 E m d d n 8 Z J j d 9 E t v J 3 B N B X u s C Z h E D Y n w S B J k Y y W R i h C I m / O h H z 6 G x u Q 1 f / 8 a 3 c P l K A / b u 2 4 + e b u m M Y D M u M 8 M S I 5 M s L H m E s V x g j w P P o s R m n u Z w 4 I L T O e R E r R h y Q s c Q y U Z H X I J 8 R p N R l Z j 0 + U s 7 L x / D Y n D R p 2 7 m 1 B T 1 q A W S p R / K 8 o w Y H H a i o 6 N T z E Z 7 x + q V + M R / / R g e f E A 6 H 7 h 3 O B O E w 5 5 9 B 2 I k e m 3 X 6 x T z d s 5 H c e L E S R E f e J 2 3 R 5 C V n S X I x J q K 8 7 a M T J E 2 Z 2 a r v 5 w + U I 7 W t 6 W l 7 T T k L a G H J u e q 4 y B M P H 4 Z 6 n 7 G g t m X X u B y L z 6 x T H x N Y I 4 P v H U Y J S X F o o v R 8 P A w 3 j r w F v 7 0 E 3 8 s z H p u P M 7 O y R b a R 5 r 5 X M f i 4 R n S 7 O c Q 5 J h N P T V 4 f T 5 U b 9 w h z p 9 O S L u e E l o w G 3 k O N q 0 X M S l T b c c C 0 h b 6 8 o 1 J Z D C Y 8 P k v f E l s 7 + / v x 9 P f / B b K S o q w 9 o 6 V g k y y o A Q O E L m k d y 8 i R g x r h S h r I Q 6 y s 7 S s U 7 F b 3 R e Q b n l N J N I p p J 3 b X A s 5 1 k G K + Q 1 x P j X 4 B h a Q X u B 5 L B j 7 9 r 8 l P H H v u P s u 0 j B B v O f d j + N f / + W r Y h Y m b r h l L T Q y M o q O z g 4 i n k G Q p b 7 + m l j S h 8 n E n r 2 h w Q E i D 1 s l U b S 3 N A s y 8 X G 8 S L X B x E P + 4 / K S L k G p u 9 a u K 1 f S C / 2 j B W L O A i 7 F u M T T m x A a 9 O k F z D 6 4 j Y q h v S + h b T j N s S 5 w + 5 P d T n U j o X m k a c d 1 K E 6 z u e f 1 + j D o N c F m C M K k B I S 3 j z V V g M K Y 2 4 1 l d z 8 k f i f d k F 7 T i C W F f P u I e B G c Z c S c F D o s a K n 0 A b v S G X o y i b S O S F o Y G R 0 V n V t F n m L 6 l r p P E o w 1 W Y E t C I u B h 7 x L z a S 1 T T K x k m U l X Y J y r K E j r Y v 4 r q E c R B V e + C u u q R h a z N C n F 3 D r Y T F G c c 8 S f 8 K 7 Y X J o c T x w P i x 6 S 0 g z L 0 4 g W T + i E J K k C Z G W 0 u Y w D w R 4 3 o i Q 0 E 5 M p u L F q 2 E v m P 1 5 z F M h L d 3 m e v B 4 G u 6 i z y 8 n 5 p x Y Q F o h F E n 0 6 E 1 M J h l f u H h Z j I 9 K 3 E 9 B E E y X F h q J z k V 5 Q T g 1 p C u Z G G l t 8 n E o y R 9 h R q m k S t 3 p c o F k s w v P t V + J d X p j J E o g k 6 4 u p Y Z l S x d j l E 0 + S o v O s E k h R h 5 6 5 0 M D / b F 8 3 b E T 4 v h U c p I u Q T n W 2 J n 2 9 l J n f 4 Z w T v C k j W L i f H H 1 S a Y e p R c M v 1 s N 2 Q W J T T 4 W + C N H j 8 P n 9 Y g C z u / z i 1 l q l 6 9 Y L o m i 1 Z d I 4 / h 8 X t F f j 6 e M F m Y e f V e 0 Q T F x 2 M z j t N b + p J p 5 7 R 1 d y M 3 J w q q d j 6 q / n Z 7 g 4 U f J J E u 7 U F n k p X d H G o p e i A i q p u J 9 M S x o q V u O T Z U B m A 2 S K I w 7 V q 8 Q 0 z x v 3 r R R d A v i x t e z Z 8 + K x Q u E 5 i G C c O d X X t K U y a Q R T D o d t C D J x b G X j u V j d u / Z h 8 I C n q W J O / f E 5 S I d Q 9 r X o T S I + d l U s 4 8 1 k w j q P g 0 L n L p 1 4 O e f a 9 X q t g Y h + H X H T p H G U f D 8 L 1 8 S v c J 5 3 j 9 e Y Z 4 X N e j p 7 s G v X n p F L L Z 9 + v Q 5 S T D W T h S 0 N B O J 0 5 o 3 7 9 D h O n z q v z + F H d v v F m R b v f M R 9 d f T F 2 x D S U l M 8 1 B d G h S E 4 o f O W q o y N 6 j e g h 5 0 7 A J u G v j p c s F m N U W x o d w v N A c v T / o C E c X j D e K x x x 4 T 5 h l P 3 6 y t A F J e X o H z 5 y + K o e 9 P v P t x X K 2 v x / r 1 a 1 U C a d p J p r l + p J G J t d m V q 1 f x D 3 / / J U E y X o 4 n l V y k W 5 g T J l 8 8 c O W W S 7 E w 2 o b Y s 6 Q 5 K e K 6 a s F B M b P g B a U L b V 4 U R 5 u w + 4 d f Q P / l X c g Y P Q t H t h H P / / z n 6 O s f x J E j h 2 C 1 m s l E G 8 N L L 7 2 E B + 6 T Q 9 T F J C q k w d 7 7 3 i e F p u I + e 5 E w a b b c X E k m O k b T U h q J R C x C B B / + 4 P t j v S g 2 P v S e F P K Q h u F E U 9 e c q s s 3 t N O H Y i T i G M h O N 1 G a H Z V 0 K 3 o i p T A H b 3 c U Z o Z F Y T M w N g 0 r n 5 7 j X / 7 e R j z z 3 M v o 7 2 j A 0 / / 3 / 2 D x s l V o b 2 n A h z 7 w f r z 3 d 5 5 E K C T n j + B V 5 V 9 9 9 T U 8 8 c S 7 i A Q 8 s W W i Z 4 8 b c p u b m r F 0 2 R J x H Z p m 0 o J w Q q h x Z 3 s r C h z F Q t t x G x S / 4 9 U 7 H l Y v K r 2 h n G i e W 4 R q 7 p C L i D G h F I M R N r M B o a h J e A D 1 4 J J x A Y n Y V u P H 0 d Y p j m 6 l 5 8 d t g B 9 / t B Y / e / U E 8 n M y M O Y e Q U / A Q f s i W F I Y R G l 2 i O o M Y b H 4 N T s a e C U P t h r 0 R O J w 7 t w F V F S U I y s r 3 t U o g U w U u j r a k J O X L w p H 7 l k u v H t E J l 5 H e A N p p 7 k C I l T 3 n J O 8 + p Y Q a S A D l Y S k q S j I W L r U 9 S b f A q l u E D E N L 5 0 / n E l w B l H a 6 O / H j l V 2 o Z m G h o Z Q V l Z K Z J H 7 9 G T i 3 u O 2 D B t M R l M i m W J m n k o q l U R M L k E m N a z c / j B M 5 u m v / D F b m G N 1 K B l q y o w g m 4 H + t c D 9 v d h Z E f c C M h a q U z c A j U w x 8 p D p F i M T x x G U W / u w J G 9 U O B H O n 7 8 g R t l q B B K E U d N M k l H 3 K J H J q B I o T i a 9 y S d M P Q o 8 s 5 I g F Z t / I v D K 8 Z a U M p C 2 4 W T L 3 N N Q j C u N f n r R 3 N g b 1 1 J C U 6 l a S m g q j u n Y O X m D t x i y E G L S i A y n y A b g C f s l q T R C L X O Q w L u a c P r U W d h s V q x Z u w Y O R 6 E g k O w E q z m O o m h t b R X 7 T C a z 2 K 8 n E x P I K x q B D a I w l B q K Q o g 1 E 6 c D c 8 r U 0 0 C E 6 p m z 8 n b p m l e 8 d r 3 Z J 0 n F R N M R S 9 B q A X G o r 1 w X C U J p x K E / X u 4 z p J G J Y r k v g k U F Q V T l c R N G B B 6 P F 1 a r R S W R 1 F 6 C O B R G q F 7 l H B q A n + p B P E w j l + p H T K j W 5 k b k 5 h d g c K C f S B V F S W m p 1 E Z E I i Y Y X w v X n R a t 3 4 r c o l J x f X M J c 6 Z h N x W K C 8 z C z B M m X 0 S a f T I t S 0 s Z V K G g E J O g 2 w 3 q / c e D 2 B Q j k m b K x Q I 9 N 1 4 k O v Y M m S h q a O x n j S K J Y 7 E w m T j N G o k 1 k A y 8 n z V Y X o E D l d U 1 g k x e r 1 c Q r a y y S m i g 4 p I y d H X 2 C D J x G 5 O b z D 2 2 K H g f O y L m I p k Y c 7 I O p Y W i Q h P F / N J 1 p B I v V y U X v 2 x V S O i D / m W Q o n S 7 Q r t / j U g U 6 w o d L X g C u v k 8 R C w J x l 3 A z n Q Y S b v I b V q d S Z h y a u D 0 6 j W r h E O C h 2 o M D A 4 I 5 w U P H O Q J X G w Z c t J / n l 6 5 u b l Z 9 K J w O Z 1 E p i B p v T F s e 9 c H x r 3 r O R N O t f b O e e k 6 d 8 l F 4 s G m X y r z j 2 N p / n E J K G p V f O e c U u N 5 D y a J T E g u c U p s 4 3 y c R F r g b R n m M M b 8 6 n E a 8 b Q 0 E T D X F s K a U m 3 6 L 7 X N i f Z p 2 s t J J l 9 T U x M R Z R T L l y 8 R 3 x 0 d d Q s H B t e f t A k s J Y m 8 c A 4 P I 4 O I t u X x 9 8 t 3 N U c x p 0 0 + D e t W 5 9 J L j p t 8 c m F j L j 2 l x p I z 6 K g m j C o Y 9 M H / C f n 5 C H F / M h G 7 V 8 1 8 k 5 o n H u T z 4 X Q Y / p B 6 n N A 6 2 j F a O o y h s S g C Q c 3 M k 1 q J X e A 8 d G P X 6 3 v w z W 9 + G y t X r M B d d 9 0 p z D r u e m Q y m + J k o q B 5 9 L h / X 1 9 / P w x G 8 5 w m E 2 N O m 3 z 6 s H R R V g K p Z F D T Q h C Y W D J O J h a D P 2 P b t G J 8 D k F e u y S E u D 8 t a M Q R s S S J t m 8 c k T j w s 6 K Y y a I d J 4 N W p + J n K L / X M s T L i 9 J 2 + v 0 P f f g j G B 3 z 4 n O f + x s 8 + 9 x P 8 d m n P i 2 u i Q m T k 0 s F H q V z s r M F m U T D L Q X e 9 5 3 v / i d K S 0 t R X V 2 N L Y / + T s p 3 O 6 f C 6 b a + u S c 9 E + B y / T D G v N z F R m f y 6 U w / k R Y x m 3 s 6 M 5 A D P w 5 + I v J D I J 6 N b 5 s d 0 C v S 3 h J f i u 6 N x Z J M K N 1 x I i 0 T 4 k M Q j j P 8 L 8 g n E m J b P E + E U d M y q H k m k p b X S E m B j / + X p 5 7 E H 3 3 s Y 6 J u V F z s w B O P P 0 Z E C Y o 6 k i j A W C N R a G x s Q m V V p S A R h 0 O H j t A x U a x f t 0 b s 3 / b E B 8 T l z n X M K 0 I x T p 7 p p U 8 F U U G q x F 4 U o i 6 l p g W J Y n E 8 T R / 8 L 8 6 R j N i W c b v G H z u z Y G F W k 8 l g Q R c s E U f p Y g o q N I K I P V q a Y z U v 0 g k h T i y T Q t q K z D 8 9 u T R t x y u z 5 3 r P Y / n S x U J j s b b S 6 l A x M 5 B i d k h Y z G Z J J s o f P X o c 6 9 e v E d O I 8 f 7 7 3 v 8 H 4 j r n A + Y d o R g n T v f Q S y d i 6 D W U 0 F K K q q 1 U A g l y x c k U J x Q F J o l I 8 x m n T p j Y k V p C e 7 r T P E 8 i W K D V p A Y W b p k Q g i 6 T 6 j a O 1 W 0 a M W L H q X n x p 8 / H Q p x M e s 3 E 3 4 + b h / F 0 t j W E l U X S O a E R S q + d m E A j r h F Y b V a c O 3 8 J / X 1 9 u G v r n e j q 7 k J m p h 3 3 v u + j 4 j r n C 5 Q z 7 f O P U I y 6 E 1 0 k A h p p d J q K C R Y j E w c i j d 4 E J K F P I B e T Q C S 1 f X x 2 8 T E N 6 B / x Z N 9 N d R w L f S w l P 8 V / Y i x S J O g y j u c T t q l 5 E e g v I a 8 S K b 6 N C S N j u a K g R i a 5 X R C K 9 1 G 8 r s w H s 4 H r V q y R a B u R S G g o C o e v u L G p 1 o K G x m Z U 8 U r u w Z B w l 2 d T f e q u x / 8 L j G L C y v k D I t R 1 1 s y f w z h 6 v J 3 E h o m i k Y m I p Z E p g V B q r O X V I A l E s f j n D / G p x n K 7 h L o 9 C Y k P N t V j 5 m / p t r M 8 p z y O I D a r e 1 n w R a S P W e h F L n E 7 B U E Q / q a W 1 r a r x 8 a 3 M U k o P Y 5 I a i z S k k Q a m T h / Z 5 V P k k j V U K y V N F J x g 6 7 B a I x 5 9 F h b G c 0 m v I P q T D z P + X z D v C Y U 4 0 h d m y A A 1 6 k k m S S 5 Z N s U 5 9 W Y S S J C P E 0 f M m b C i L x I x W M G H y M T 4 l 9 D b H 8 S S D T V l A 6 x T b q 9 L O A 6 i D 3 q J i H 8 a l 7 7 h i S E m h O x m h c R b + W 0 D H K 7 G s R 2 M u k E a W R a 2 x f z C F I 6 x x q E 0 6 P E t 1 F g Q m n 5 5 Q 4 f r I Y Q n Z s J J T 2 s l y 5 d w e I l t c K d z n 3 0 u E f E 5 S v 1 + M P P f F 6 O Z Z u H m P e E Y h w 6 2 k J i E y f Q O E e F I B H v k 8 T h N H 0 I U u i J x X + S J 5 x P j A W 0 b S K T D N 1 W T p K Q J k N s S d j O g q 0 m Y 2 m 5 g Y V c T f A e s V n G 8 r h 4 W o 3 5 T 0 s n B b l N E k c G m Z a a S M 2 r B E p O y y Y J i o l A 7 F I X d S e K H Y Y e j D r 7 U F N d L c j U 1 9 c v n B D v / 8 S n 5 y 2 Z G M r Z j g F 6 o v M f B w 8 3 U m k q C S X J w / U q L a 3 G T B q R Z q L I I A i i p T l m N o h / m W d o 2 y T 4 W D U p k J B J A d 3 j Z 9 n W E m p E 4 i z T n I o l e a v Y y R l 1 O 8 e c U P P q M W I b p 0 W e t 2 s k S Q 6 y e 5 b m w d N I J b S R I E 4 E F i O v f M F E k 2 1 S f C w T S R B K t A F y z O Z e C K u L P W K G o 6 H B Y d i z 7 O L 5 b X / P h + Y 1 m Q D g / w N S 6 p n z F r c t Y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5.xml><?xml version="1.0" encoding="utf-8"?>
<ds:datastoreItem xmlns:ds="http://schemas.openxmlformats.org/officeDocument/2006/customXml" ds:itemID="{9A8857AC-E349-46D5-A82C-AFEC956E3FD9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656F900F-7288-42AF-A216-DF26952BCB49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23017465-7D0A-42E2-9C86-336AA49F196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Sheet1</vt:lpstr>
      <vt:lpstr>Planilha1</vt:lpstr>
      <vt:lpstr>Planilha2</vt:lpstr>
      <vt:lpstr>Planilha3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LeonardoHas</cp:lastModifiedBy>
  <dcterms:created xsi:type="dcterms:W3CDTF">2014-01-28T02:45:41Z</dcterms:created>
  <dcterms:modified xsi:type="dcterms:W3CDTF">2023-08-31T02:03:46Z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