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NTHA\Desktop\90 days of analytics with Cyril\EXCEL\"/>
    </mc:Choice>
  </mc:AlternateContent>
  <bookViews>
    <workbookView xWindow="0" yWindow="0" windowWidth="13500" windowHeight="10890" firstSheet="7" activeTab="9"/>
  </bookViews>
  <sheets>
    <sheet name="STAFF TABLE DATA" sheetId="3" r:id="rId1"/>
    <sheet name="CUSTOMER TABLE DATA" sheetId="1" r:id="rId2"/>
    <sheet name="SALES TABLE DATA" sheetId="2" r:id="rId3"/>
    <sheet name="PROJECT TASKS" sheetId="4" r:id="rId4"/>
    <sheet name="1-SALES PER PRODUCT" sheetId="5" r:id="rId5"/>
    <sheet name="2-PROFIT PER PRODUC" sheetId="7" r:id="rId6"/>
    <sheet name="Profit per staff" sheetId="10" r:id="rId7"/>
    <sheet name="PROFIT PER UNIT FOR  BY COUNTRY" sheetId="9" r:id="rId8"/>
    <sheet name="TRENDS OF UNITS SOLD OVERTIME" sheetId="12" r:id="rId9"/>
    <sheet name="DASHBOARD" sheetId="13" r:id="rId10"/>
  </sheets>
  <definedNames>
    <definedName name="_xlnm._FilterDatabase" localSheetId="1" hidden="1">'CUSTOMER TABLE DATA'!$A$2:$C$22</definedName>
    <definedName name="_xlnm._FilterDatabase" localSheetId="2" hidden="1">'SALES TABLE DATA'!$A$1:$K$700</definedName>
    <definedName name="Slicer_Continent">#N/A</definedName>
    <definedName name="Slicer_COUNTRY">#N/A</definedName>
    <definedName name="Slicer_Customer_Sex">#N/A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D4" i="1"/>
  <c r="D5" i="1"/>
  <c r="D6" i="1"/>
  <c r="D7" i="1"/>
  <c r="D8" i="1"/>
  <c r="D9" i="1"/>
  <c r="D10" i="1"/>
  <c r="D11" i="1"/>
  <c r="D12" i="1"/>
  <c r="D13" i="1"/>
  <c r="D14" i="1"/>
  <c r="D15" i="1"/>
  <c r="D16" i="1"/>
  <c r="D17" i="1"/>
  <c r="D18" i="1"/>
  <c r="D19" i="1"/>
  <c r="D20" i="1"/>
  <c r="D21" i="1"/>
  <c r="D22" i="1"/>
  <c r="D3" i="1"/>
  <c r="L4" i="2" l="1"/>
  <c r="M4" i="2" s="1"/>
  <c r="L144" i="2"/>
  <c r="M144" i="2" s="1"/>
  <c r="L145" i="2"/>
  <c r="M145" i="2" s="1"/>
  <c r="L43" i="2"/>
  <c r="M43" i="2" s="1"/>
  <c r="L5" i="2"/>
  <c r="M5" i="2" s="1"/>
  <c r="L44" i="2"/>
  <c r="M44" i="2" s="1"/>
  <c r="L146" i="2"/>
  <c r="M146" i="2" s="1"/>
  <c r="L45" i="2"/>
  <c r="M45" i="2" s="1"/>
  <c r="L46" i="2"/>
  <c r="M46" i="2" s="1"/>
  <c r="L110" i="2"/>
  <c r="M110" i="2" s="1"/>
  <c r="L6" i="2"/>
  <c r="M6" i="2" s="1"/>
  <c r="L47" i="2"/>
  <c r="M47" i="2" s="1"/>
  <c r="L147" i="2"/>
  <c r="M147" i="2" s="1"/>
  <c r="L111" i="2"/>
  <c r="M111" i="2" s="1"/>
  <c r="L7" i="2"/>
  <c r="M7" i="2" s="1"/>
  <c r="L48" i="2"/>
  <c r="M48" i="2" s="1"/>
  <c r="L112" i="2"/>
  <c r="M112" i="2" s="1"/>
  <c r="L49" i="2"/>
  <c r="M49" i="2" s="1"/>
  <c r="L113" i="2"/>
  <c r="M113" i="2" s="1"/>
  <c r="L8" i="2"/>
  <c r="M8" i="2" s="1"/>
  <c r="L148" i="2"/>
  <c r="M148" i="2" s="1"/>
  <c r="L50" i="2"/>
  <c r="M50" i="2" s="1"/>
  <c r="L9" i="2"/>
  <c r="M9" i="2" s="1"/>
  <c r="L114" i="2"/>
  <c r="M114" i="2" s="1"/>
  <c r="L149" i="2"/>
  <c r="M149" i="2" s="1"/>
  <c r="L51" i="2"/>
  <c r="M51" i="2" s="1"/>
  <c r="L150" i="2"/>
  <c r="M150" i="2" s="1"/>
  <c r="L52" i="2"/>
  <c r="M52" i="2" s="1"/>
  <c r="L10" i="2"/>
  <c r="M10" i="2" s="1"/>
  <c r="L53" i="2"/>
  <c r="M53" i="2" s="1"/>
  <c r="L54" i="2"/>
  <c r="M54" i="2" s="1"/>
  <c r="L115" i="2"/>
  <c r="M115" i="2" s="1"/>
  <c r="L55" i="2"/>
  <c r="M55" i="2" s="1"/>
  <c r="L56" i="2"/>
  <c r="M56" i="2" s="1"/>
  <c r="L11" i="2"/>
  <c r="M11" i="2" s="1"/>
  <c r="L116" i="2"/>
  <c r="M116" i="2" s="1"/>
  <c r="L151" i="2"/>
  <c r="M151" i="2" s="1"/>
  <c r="L117" i="2"/>
  <c r="M117" i="2" s="1"/>
  <c r="L57" i="2"/>
  <c r="M57" i="2" s="1"/>
  <c r="L58" i="2"/>
  <c r="M58" i="2" s="1"/>
  <c r="L152" i="2"/>
  <c r="M152" i="2" s="1"/>
  <c r="L118" i="2"/>
  <c r="M118" i="2" s="1"/>
  <c r="L153" i="2"/>
  <c r="M153" i="2" s="1"/>
  <c r="L59" i="2"/>
  <c r="M59" i="2" s="1"/>
  <c r="L12" i="2"/>
  <c r="M12" i="2" s="1"/>
  <c r="L13" i="2"/>
  <c r="M13" i="2" s="1"/>
  <c r="L60" i="2"/>
  <c r="M60" i="2" s="1"/>
  <c r="L14" i="2"/>
  <c r="M14" i="2" s="1"/>
  <c r="L119" i="2"/>
  <c r="M119" i="2" s="1"/>
  <c r="L61" i="2"/>
  <c r="M61" i="2" s="1"/>
  <c r="L154" i="2"/>
  <c r="M154" i="2" s="1"/>
  <c r="L62" i="2"/>
  <c r="M62" i="2" s="1"/>
  <c r="L155" i="2"/>
  <c r="M155" i="2" s="1"/>
  <c r="L63" i="2"/>
  <c r="M63" i="2" s="1"/>
  <c r="L64" i="2"/>
  <c r="M64" i="2" s="1"/>
  <c r="L120" i="2"/>
  <c r="M120" i="2" s="1"/>
  <c r="L15" i="2"/>
  <c r="M15" i="2" s="1"/>
  <c r="L65" i="2"/>
  <c r="M65" i="2" s="1"/>
  <c r="L66" i="2"/>
  <c r="M66" i="2" s="1"/>
  <c r="L67" i="2"/>
  <c r="M67" i="2" s="1"/>
  <c r="L156" i="2"/>
  <c r="M156" i="2" s="1"/>
  <c r="L16" i="2"/>
  <c r="M16" i="2" s="1"/>
  <c r="L157" i="2"/>
  <c r="M157" i="2" s="1"/>
  <c r="L17" i="2"/>
  <c r="M17" i="2" s="1"/>
  <c r="L121" i="2"/>
  <c r="M121" i="2" s="1"/>
  <c r="L122" i="2"/>
  <c r="M122" i="2" s="1"/>
  <c r="L68" i="2"/>
  <c r="M68" i="2" s="1"/>
  <c r="L18" i="2"/>
  <c r="M18" i="2" s="1"/>
  <c r="L69" i="2"/>
  <c r="M69" i="2" s="1"/>
  <c r="L123" i="2"/>
  <c r="M123" i="2" s="1"/>
  <c r="L158" i="2"/>
  <c r="M158" i="2" s="1"/>
  <c r="L70" i="2"/>
  <c r="M70" i="2" s="1"/>
  <c r="L71" i="2"/>
  <c r="M71" i="2" s="1"/>
  <c r="L72" i="2"/>
  <c r="M72" i="2" s="1"/>
  <c r="L19" i="2"/>
  <c r="M19" i="2" s="1"/>
  <c r="L124" i="2"/>
  <c r="M124" i="2" s="1"/>
  <c r="L159" i="2"/>
  <c r="M159" i="2" s="1"/>
  <c r="L73" i="2"/>
  <c r="M73" i="2" s="1"/>
  <c r="L74" i="2"/>
  <c r="M74" i="2" s="1"/>
  <c r="L125" i="2"/>
  <c r="M125" i="2" s="1"/>
  <c r="L160" i="2"/>
  <c r="M160" i="2" s="1"/>
  <c r="L20" i="2"/>
  <c r="M20" i="2" s="1"/>
  <c r="L75" i="2"/>
  <c r="M75" i="2" s="1"/>
  <c r="L76" i="2"/>
  <c r="M76" i="2" s="1"/>
  <c r="L126" i="2"/>
  <c r="M126" i="2" s="1"/>
  <c r="L21" i="2"/>
  <c r="M21" i="2" s="1"/>
  <c r="L161" i="2"/>
  <c r="M161" i="2" s="1"/>
  <c r="L77" i="2"/>
  <c r="M77" i="2" s="1"/>
  <c r="L78" i="2"/>
  <c r="M78" i="2" s="1"/>
  <c r="L162" i="2"/>
  <c r="M162" i="2" s="1"/>
  <c r="L22" i="2"/>
  <c r="M22" i="2" s="1"/>
  <c r="L127" i="2"/>
  <c r="M127" i="2" s="1"/>
  <c r="L23" i="2"/>
  <c r="M23" i="2" s="1"/>
  <c r="L79" i="2"/>
  <c r="M79" i="2" s="1"/>
  <c r="L24" i="2"/>
  <c r="M24" i="2" s="1"/>
  <c r="L80" i="2"/>
  <c r="M80" i="2" s="1"/>
  <c r="L128" i="2"/>
  <c r="M128" i="2" s="1"/>
  <c r="L163" i="2"/>
  <c r="M163" i="2" s="1"/>
  <c r="L81" i="2"/>
  <c r="M81" i="2" s="1"/>
  <c r="L82" i="2"/>
  <c r="M82" i="2" s="1"/>
  <c r="L164" i="2"/>
  <c r="M164" i="2" s="1"/>
  <c r="L129" i="2"/>
  <c r="M129" i="2" s="1"/>
  <c r="L130" i="2"/>
  <c r="M130" i="2" s="1"/>
  <c r="L25" i="2"/>
  <c r="M25" i="2" s="1"/>
  <c r="L165" i="2"/>
  <c r="M165" i="2" s="1"/>
  <c r="L83" i="2"/>
  <c r="M83" i="2" s="1"/>
  <c r="L84" i="2"/>
  <c r="M84" i="2" s="1"/>
  <c r="L166" i="2"/>
  <c r="M166" i="2" s="1"/>
  <c r="L26" i="2"/>
  <c r="M26" i="2" s="1"/>
  <c r="L85" i="2"/>
  <c r="M85" i="2" s="1"/>
  <c r="L86" i="2"/>
  <c r="M86" i="2" s="1"/>
  <c r="L131" i="2"/>
  <c r="M131" i="2" s="1"/>
  <c r="L87" i="2"/>
  <c r="M87" i="2" s="1"/>
  <c r="L27" i="2"/>
  <c r="M27" i="2" s="1"/>
  <c r="L88" i="2"/>
  <c r="M88" i="2" s="1"/>
  <c r="L132" i="2"/>
  <c r="M132" i="2" s="1"/>
  <c r="L167" i="2"/>
  <c r="M167" i="2" s="1"/>
  <c r="L89" i="2"/>
  <c r="M89" i="2" s="1"/>
  <c r="L168" i="2"/>
  <c r="M168" i="2" s="1"/>
  <c r="L90" i="2"/>
  <c r="M90" i="2" s="1"/>
  <c r="L133" i="2"/>
  <c r="M133" i="2" s="1"/>
  <c r="L28" i="2"/>
  <c r="M28" i="2" s="1"/>
  <c r="L91" i="2"/>
  <c r="M91" i="2" s="1"/>
  <c r="L169" i="2"/>
  <c r="M169" i="2" s="1"/>
  <c r="L29" i="2"/>
  <c r="M29" i="2" s="1"/>
  <c r="L92" i="2"/>
  <c r="M92" i="2" s="1"/>
  <c r="L134" i="2"/>
  <c r="M134" i="2" s="1"/>
  <c r="L135" i="2"/>
  <c r="M135" i="2" s="1"/>
  <c r="L170" i="2"/>
  <c r="M170" i="2" s="1"/>
  <c r="L171" i="2"/>
  <c r="M171" i="2" s="1"/>
  <c r="L93" i="2"/>
  <c r="M93" i="2" s="1"/>
  <c r="L94" i="2"/>
  <c r="M94" i="2" s="1"/>
  <c r="L30" i="2"/>
  <c r="M30" i="2" s="1"/>
  <c r="L95" i="2"/>
  <c r="M95" i="2" s="1"/>
  <c r="L31" i="2"/>
  <c r="M31" i="2" s="1"/>
  <c r="L96" i="2"/>
  <c r="M96" i="2" s="1"/>
  <c r="L136" i="2"/>
  <c r="M136" i="2" s="1"/>
  <c r="L32" i="2"/>
  <c r="M32" i="2" s="1"/>
  <c r="L97" i="2"/>
  <c r="M97" i="2" s="1"/>
  <c r="L137" i="2"/>
  <c r="M137" i="2" s="1"/>
  <c r="L98" i="2"/>
  <c r="M98" i="2" s="1"/>
  <c r="L33" i="2"/>
  <c r="M33" i="2" s="1"/>
  <c r="L99" i="2"/>
  <c r="M99" i="2" s="1"/>
  <c r="L100" i="2"/>
  <c r="M100" i="2" s="1"/>
  <c r="L138" i="2"/>
  <c r="M138" i="2" s="1"/>
  <c r="L172" i="2"/>
  <c r="M172" i="2" s="1"/>
  <c r="L34" i="2"/>
  <c r="M34" i="2" s="1"/>
  <c r="L139" i="2"/>
  <c r="M139" i="2" s="1"/>
  <c r="L101" i="2"/>
  <c r="M101" i="2" s="1"/>
  <c r="L102" i="2"/>
  <c r="M102" i="2" s="1"/>
  <c r="L173" i="2"/>
  <c r="M173" i="2" s="1"/>
  <c r="L35" i="2"/>
  <c r="M35" i="2" s="1"/>
  <c r="L140" i="2"/>
  <c r="M140" i="2" s="1"/>
  <c r="L174" i="2"/>
  <c r="M174" i="2" s="1"/>
  <c r="L103" i="2"/>
  <c r="M103" i="2" s="1"/>
  <c r="L104" i="2"/>
  <c r="M104" i="2" s="1"/>
  <c r="L105" i="2"/>
  <c r="M105" i="2" s="1"/>
  <c r="L36" i="2"/>
  <c r="M36" i="2" s="1"/>
  <c r="L175" i="2"/>
  <c r="M175" i="2" s="1"/>
  <c r="L106" i="2"/>
  <c r="M106" i="2" s="1"/>
  <c r="L141" i="2"/>
  <c r="M141" i="2" s="1"/>
  <c r="L176" i="2"/>
  <c r="M176" i="2" s="1"/>
  <c r="L212" i="2"/>
  <c r="M212" i="2" s="1"/>
  <c r="L352" i="2"/>
  <c r="M352" i="2" s="1"/>
  <c r="L632" i="2"/>
  <c r="M632" i="2" s="1"/>
  <c r="L213" i="2"/>
  <c r="M213" i="2" s="1"/>
  <c r="L527" i="2"/>
  <c r="M527" i="2" s="1"/>
  <c r="L633" i="2"/>
  <c r="M633" i="2" s="1"/>
  <c r="L634" i="2"/>
  <c r="M634" i="2" s="1"/>
  <c r="L635" i="2"/>
  <c r="M635" i="2" s="1"/>
  <c r="L247" i="2"/>
  <c r="M247" i="2" s="1"/>
  <c r="L528" i="2"/>
  <c r="M528" i="2" s="1"/>
  <c r="L177" i="2"/>
  <c r="M177" i="2" s="1"/>
  <c r="L492" i="2"/>
  <c r="M492" i="2" s="1"/>
  <c r="L493" i="2"/>
  <c r="M493" i="2" s="1"/>
  <c r="L636" i="2"/>
  <c r="M636" i="2" s="1"/>
  <c r="L317" i="2"/>
  <c r="M317" i="2" s="1"/>
  <c r="L318" i="2"/>
  <c r="M318" i="2" s="1"/>
  <c r="L353" i="2"/>
  <c r="M353" i="2" s="1"/>
  <c r="L178" i="2"/>
  <c r="M178" i="2" s="1"/>
  <c r="L422" i="2"/>
  <c r="M422" i="2" s="1"/>
  <c r="L423" i="2"/>
  <c r="M423" i="2" s="1"/>
  <c r="L457" i="2"/>
  <c r="M457" i="2" s="1"/>
  <c r="L597" i="2"/>
  <c r="M597" i="2" s="1"/>
  <c r="L354" i="2"/>
  <c r="M354" i="2" s="1"/>
  <c r="L355" i="2"/>
  <c r="M355" i="2" s="1"/>
  <c r="L529" i="2"/>
  <c r="M529" i="2" s="1"/>
  <c r="L530" i="2"/>
  <c r="M530" i="2" s="1"/>
  <c r="L248" i="2"/>
  <c r="M248" i="2" s="1"/>
  <c r="L598" i="2"/>
  <c r="M598" i="2" s="1"/>
  <c r="L282" i="2"/>
  <c r="M282" i="2" s="1"/>
  <c r="L458" i="2"/>
  <c r="M458" i="2" s="1"/>
  <c r="L283" i="2"/>
  <c r="M283" i="2" s="1"/>
  <c r="L356" i="2"/>
  <c r="M356" i="2" s="1"/>
  <c r="L424" i="2"/>
  <c r="M424" i="2" s="1"/>
  <c r="L459" i="2"/>
  <c r="M459" i="2" s="1"/>
  <c r="L249" i="2"/>
  <c r="M249" i="2" s="1"/>
  <c r="L214" i="2"/>
  <c r="M214" i="2" s="1"/>
  <c r="L357" i="2"/>
  <c r="M357" i="2" s="1"/>
  <c r="L284" i="2"/>
  <c r="M284" i="2" s="1"/>
  <c r="L599" i="2"/>
  <c r="M599" i="2" s="1"/>
  <c r="L531" i="2"/>
  <c r="M531" i="2" s="1"/>
  <c r="L532" i="2"/>
  <c r="M532" i="2" s="1"/>
  <c r="L179" i="2"/>
  <c r="M179" i="2" s="1"/>
  <c r="L319" i="2"/>
  <c r="M319" i="2" s="1"/>
  <c r="L494" i="2"/>
  <c r="M494" i="2" s="1"/>
  <c r="L637" i="2"/>
  <c r="M637" i="2" s="1"/>
  <c r="L638" i="2"/>
  <c r="M638" i="2" s="1"/>
  <c r="L460" i="2"/>
  <c r="M460" i="2" s="1"/>
  <c r="L358" i="2"/>
  <c r="M358" i="2" s="1"/>
  <c r="L320" i="2"/>
  <c r="M320" i="2" s="1"/>
  <c r="L600" i="2"/>
  <c r="M600" i="2" s="1"/>
  <c r="L359" i="2"/>
  <c r="M359" i="2" s="1"/>
  <c r="L533" i="2"/>
  <c r="M533" i="2" s="1"/>
  <c r="L425" i="2"/>
  <c r="M425" i="2" s="1"/>
  <c r="L215" i="2"/>
  <c r="M215" i="2" s="1"/>
  <c r="L285" i="2"/>
  <c r="M285" i="2" s="1"/>
  <c r="L495" i="2"/>
  <c r="M495" i="2" s="1"/>
  <c r="L534" i="2"/>
  <c r="M534" i="2" s="1"/>
  <c r="L180" i="2"/>
  <c r="M180" i="2" s="1"/>
  <c r="L250" i="2"/>
  <c r="M250" i="2" s="1"/>
  <c r="L181" i="2"/>
  <c r="M181" i="2" s="1"/>
  <c r="L496" i="2"/>
  <c r="M496" i="2" s="1"/>
  <c r="L286" i="2"/>
  <c r="M286" i="2" s="1"/>
  <c r="L535" i="2"/>
  <c r="M535" i="2" s="1"/>
  <c r="L639" i="2"/>
  <c r="M639" i="2" s="1"/>
  <c r="L321" i="2"/>
  <c r="M321" i="2" s="1"/>
  <c r="L360" i="2"/>
  <c r="M360" i="2" s="1"/>
  <c r="L461" i="2"/>
  <c r="M461" i="2" s="1"/>
  <c r="L361" i="2"/>
  <c r="M361" i="2" s="1"/>
  <c r="L426" i="2"/>
  <c r="M426" i="2" s="1"/>
  <c r="L216" i="2"/>
  <c r="M216" i="2" s="1"/>
  <c r="L601" i="2"/>
  <c r="M601" i="2" s="1"/>
  <c r="L251" i="2"/>
  <c r="M251" i="2" s="1"/>
  <c r="L536" i="2"/>
  <c r="M536" i="2" s="1"/>
  <c r="L640" i="2"/>
  <c r="M640" i="2" s="1"/>
  <c r="L217" i="2"/>
  <c r="M217" i="2" s="1"/>
  <c r="L641" i="2"/>
  <c r="M641" i="2" s="1"/>
  <c r="L252" i="2"/>
  <c r="M252" i="2" s="1"/>
  <c r="L287" i="2"/>
  <c r="M287" i="2" s="1"/>
  <c r="L642" i="2"/>
  <c r="M642" i="2" s="1"/>
  <c r="L462" i="2"/>
  <c r="M462" i="2" s="1"/>
  <c r="L362" i="2"/>
  <c r="M362" i="2" s="1"/>
  <c r="L643" i="2"/>
  <c r="M643" i="2" s="1"/>
  <c r="L182" i="2"/>
  <c r="M182" i="2" s="1"/>
  <c r="L497" i="2"/>
  <c r="M497" i="2" s="1"/>
  <c r="L602" i="2"/>
  <c r="M602" i="2" s="1"/>
  <c r="L322" i="2"/>
  <c r="M322" i="2" s="1"/>
  <c r="L363" i="2"/>
  <c r="M363" i="2" s="1"/>
  <c r="L537" i="2"/>
  <c r="M537" i="2" s="1"/>
  <c r="L538" i="2"/>
  <c r="M538" i="2" s="1"/>
  <c r="L427" i="2"/>
  <c r="M427" i="2" s="1"/>
  <c r="L463" i="2"/>
  <c r="M463" i="2" s="1"/>
  <c r="L539" i="2"/>
  <c r="M539" i="2" s="1"/>
  <c r="L288" i="2"/>
  <c r="M288" i="2" s="1"/>
  <c r="L644" i="2"/>
  <c r="M644" i="2" s="1"/>
  <c r="L218" i="2"/>
  <c r="M218" i="2" s="1"/>
  <c r="L323" i="2"/>
  <c r="M323" i="2" s="1"/>
  <c r="L364" i="2"/>
  <c r="M364" i="2" s="1"/>
  <c r="L645" i="2"/>
  <c r="M645" i="2" s="1"/>
  <c r="L253" i="2"/>
  <c r="M253" i="2" s="1"/>
  <c r="L428" i="2"/>
  <c r="M428" i="2" s="1"/>
  <c r="L498" i="2"/>
  <c r="M498" i="2" s="1"/>
  <c r="L540" i="2"/>
  <c r="M540" i="2" s="1"/>
  <c r="L183" i="2"/>
  <c r="M183" i="2" s="1"/>
  <c r="L603" i="2"/>
  <c r="M603" i="2" s="1"/>
  <c r="L365" i="2"/>
  <c r="M365" i="2" s="1"/>
  <c r="L184" i="2"/>
  <c r="M184" i="2" s="1"/>
  <c r="L219" i="2"/>
  <c r="M219" i="2" s="1"/>
  <c r="L324" i="2"/>
  <c r="M324" i="2" s="1"/>
  <c r="L366" i="2"/>
  <c r="M366" i="2" s="1"/>
  <c r="L646" i="2"/>
  <c r="M646" i="2" s="1"/>
  <c r="L325" i="2"/>
  <c r="M325" i="2" s="1"/>
  <c r="L647" i="2"/>
  <c r="M647" i="2" s="1"/>
  <c r="L185" i="2"/>
  <c r="M185" i="2" s="1"/>
  <c r="L367" i="2"/>
  <c r="M367" i="2" s="1"/>
  <c r="L648" i="2"/>
  <c r="M648" i="2" s="1"/>
  <c r="L429" i="2"/>
  <c r="M429" i="2" s="1"/>
  <c r="L220" i="2"/>
  <c r="M220" i="2" s="1"/>
  <c r="L254" i="2"/>
  <c r="M254" i="2" s="1"/>
  <c r="L499" i="2"/>
  <c r="M499" i="2" s="1"/>
  <c r="L289" i="2"/>
  <c r="M289" i="2" s="1"/>
  <c r="L368" i="2"/>
  <c r="M368" i="2" s="1"/>
  <c r="L369" i="2"/>
  <c r="M369" i="2" s="1"/>
  <c r="L464" i="2"/>
  <c r="M464" i="2" s="1"/>
  <c r="L500" i="2"/>
  <c r="M500" i="2" s="1"/>
  <c r="L541" i="2"/>
  <c r="M541" i="2" s="1"/>
  <c r="L604" i="2"/>
  <c r="M604" i="2" s="1"/>
  <c r="L255" i="2"/>
  <c r="M255" i="2" s="1"/>
  <c r="L290" i="2"/>
  <c r="M290" i="2" s="1"/>
  <c r="L430" i="2"/>
  <c r="M430" i="2" s="1"/>
  <c r="L542" i="2"/>
  <c r="M542" i="2" s="1"/>
  <c r="L605" i="2"/>
  <c r="M605" i="2" s="1"/>
  <c r="L465" i="2"/>
  <c r="M465" i="2" s="1"/>
  <c r="L543" i="2"/>
  <c r="M543" i="2" s="1"/>
  <c r="L544" i="2"/>
  <c r="M544" i="2" s="1"/>
  <c r="L649" i="2"/>
  <c r="M649" i="2" s="1"/>
  <c r="L370" i="2"/>
  <c r="M370" i="2" s="1"/>
  <c r="L431" i="2"/>
  <c r="M431" i="2" s="1"/>
  <c r="L371" i="2"/>
  <c r="M371" i="2" s="1"/>
  <c r="L501" i="2"/>
  <c r="M501" i="2" s="1"/>
  <c r="L650" i="2"/>
  <c r="M650" i="2" s="1"/>
  <c r="L186" i="2"/>
  <c r="M186" i="2" s="1"/>
  <c r="L606" i="2"/>
  <c r="M606" i="2" s="1"/>
  <c r="L545" i="2"/>
  <c r="M545" i="2" s="1"/>
  <c r="L546" i="2"/>
  <c r="M546" i="2" s="1"/>
  <c r="L256" i="2"/>
  <c r="M256" i="2" s="1"/>
  <c r="L466" i="2"/>
  <c r="M466" i="2" s="1"/>
  <c r="L326" i="2"/>
  <c r="M326" i="2" s="1"/>
  <c r="L651" i="2"/>
  <c r="M651" i="2" s="1"/>
  <c r="L291" i="2"/>
  <c r="M291" i="2" s="1"/>
  <c r="L221" i="2"/>
  <c r="M221" i="2" s="1"/>
  <c r="L222" i="2"/>
  <c r="M222" i="2" s="1"/>
  <c r="L372" i="2"/>
  <c r="M372" i="2" s="1"/>
  <c r="L607" i="2"/>
  <c r="M607" i="2" s="1"/>
  <c r="L187" i="2"/>
  <c r="M187" i="2" s="1"/>
  <c r="L502" i="2"/>
  <c r="M502" i="2" s="1"/>
  <c r="L652" i="2"/>
  <c r="M652" i="2" s="1"/>
  <c r="L653" i="2"/>
  <c r="M653" i="2" s="1"/>
  <c r="L327" i="2"/>
  <c r="M327" i="2" s="1"/>
  <c r="L432" i="2"/>
  <c r="M432" i="2" s="1"/>
  <c r="L373" i="2"/>
  <c r="M373" i="2" s="1"/>
  <c r="L547" i="2"/>
  <c r="M547" i="2" s="1"/>
  <c r="L467" i="2"/>
  <c r="M467" i="2" s="1"/>
  <c r="L548" i="2"/>
  <c r="M548" i="2" s="1"/>
  <c r="L257" i="2"/>
  <c r="M257" i="2" s="1"/>
  <c r="L374" i="2"/>
  <c r="M374" i="2" s="1"/>
  <c r="L503" i="2"/>
  <c r="M503" i="2" s="1"/>
  <c r="L654" i="2"/>
  <c r="M654" i="2" s="1"/>
  <c r="L292" i="2"/>
  <c r="M292" i="2" s="1"/>
  <c r="L223" i="2"/>
  <c r="M223" i="2" s="1"/>
  <c r="L328" i="2"/>
  <c r="M328" i="2" s="1"/>
  <c r="L655" i="2"/>
  <c r="M655" i="2" s="1"/>
  <c r="L375" i="2"/>
  <c r="M375" i="2" s="1"/>
  <c r="L549" i="2"/>
  <c r="M549" i="2" s="1"/>
  <c r="L608" i="2"/>
  <c r="M608" i="2" s="1"/>
  <c r="L550" i="2"/>
  <c r="M550" i="2" s="1"/>
  <c r="L188" i="2"/>
  <c r="M188" i="2" s="1"/>
  <c r="L258" i="2"/>
  <c r="M258" i="2" s="1"/>
  <c r="L468" i="2"/>
  <c r="M468" i="2" s="1"/>
  <c r="L376" i="2"/>
  <c r="M376" i="2" s="1"/>
  <c r="L504" i="2"/>
  <c r="M504" i="2" s="1"/>
  <c r="L377" i="2"/>
  <c r="M377" i="2" s="1"/>
  <c r="L609" i="2"/>
  <c r="M609" i="2" s="1"/>
  <c r="L329" i="2"/>
  <c r="M329" i="2" s="1"/>
  <c r="L551" i="2"/>
  <c r="M551" i="2" s="1"/>
  <c r="L656" i="2"/>
  <c r="M656" i="2" s="1"/>
  <c r="L293" i="2"/>
  <c r="M293" i="2" s="1"/>
  <c r="L224" i="2"/>
  <c r="M224" i="2" s="1"/>
  <c r="L294" i="2"/>
  <c r="M294" i="2" s="1"/>
  <c r="L469" i="2"/>
  <c r="M469" i="2" s="1"/>
  <c r="L552" i="2"/>
  <c r="M552" i="2" s="1"/>
  <c r="L189" i="2"/>
  <c r="M189" i="2" s="1"/>
  <c r="L433" i="2"/>
  <c r="M433" i="2" s="1"/>
  <c r="L259" i="2"/>
  <c r="M259" i="2" s="1"/>
  <c r="L657" i="2"/>
  <c r="M657" i="2" s="1"/>
  <c r="L225" i="2"/>
  <c r="M225" i="2" s="1"/>
  <c r="L610" i="2"/>
  <c r="M610" i="2" s="1"/>
  <c r="L295" i="2"/>
  <c r="M295" i="2" s="1"/>
  <c r="L658" i="2"/>
  <c r="M658" i="2" s="1"/>
  <c r="L553" i="2"/>
  <c r="M553" i="2" s="1"/>
  <c r="L470" i="2"/>
  <c r="M470" i="2" s="1"/>
  <c r="L378" i="2"/>
  <c r="M378" i="2" s="1"/>
  <c r="L434" i="2"/>
  <c r="M434" i="2" s="1"/>
  <c r="L554" i="2"/>
  <c r="M554" i="2" s="1"/>
  <c r="L260" i="2"/>
  <c r="M260" i="2" s="1"/>
  <c r="L435" i="2"/>
  <c r="M435" i="2" s="1"/>
  <c r="L659" i="2"/>
  <c r="M659" i="2" s="1"/>
  <c r="L190" i="2"/>
  <c r="M190" i="2" s="1"/>
  <c r="L379" i="2"/>
  <c r="M379" i="2" s="1"/>
  <c r="L330" i="2"/>
  <c r="M330" i="2" s="1"/>
  <c r="L505" i="2"/>
  <c r="M505" i="2" s="1"/>
  <c r="L380" i="2"/>
  <c r="M380" i="2" s="1"/>
  <c r="L436" i="2"/>
  <c r="M436" i="2" s="1"/>
  <c r="L660" i="2"/>
  <c r="M660" i="2" s="1"/>
  <c r="L506" i="2"/>
  <c r="M506" i="2" s="1"/>
  <c r="L331" i="2"/>
  <c r="M331" i="2" s="1"/>
  <c r="L381" i="2"/>
  <c r="M381" i="2" s="1"/>
  <c r="L382" i="2"/>
  <c r="M382" i="2" s="1"/>
  <c r="L661" i="2"/>
  <c r="M661" i="2" s="1"/>
  <c r="L261" i="2"/>
  <c r="M261" i="2" s="1"/>
  <c r="L296" i="2"/>
  <c r="M296" i="2" s="1"/>
  <c r="L191" i="2"/>
  <c r="M191" i="2" s="1"/>
  <c r="L471" i="2"/>
  <c r="M471" i="2" s="1"/>
  <c r="L437" i="2"/>
  <c r="M437" i="2" s="1"/>
  <c r="L297" i="2"/>
  <c r="M297" i="2" s="1"/>
  <c r="L332" i="2"/>
  <c r="M332" i="2" s="1"/>
  <c r="L383" i="2"/>
  <c r="M383" i="2" s="1"/>
  <c r="L472" i="2"/>
  <c r="M472" i="2" s="1"/>
  <c r="L507" i="2"/>
  <c r="M507" i="2" s="1"/>
  <c r="L555" i="2"/>
  <c r="M555" i="2" s="1"/>
  <c r="L556" i="2"/>
  <c r="M556" i="2" s="1"/>
  <c r="L611" i="2"/>
  <c r="M611" i="2" s="1"/>
  <c r="L662" i="2"/>
  <c r="M662" i="2" s="1"/>
  <c r="L192" i="2"/>
  <c r="M192" i="2" s="1"/>
  <c r="L226" i="2"/>
  <c r="M226" i="2" s="1"/>
  <c r="L612" i="2"/>
  <c r="M612" i="2" s="1"/>
  <c r="L663" i="2"/>
  <c r="M663" i="2" s="1"/>
  <c r="L227" i="2"/>
  <c r="M227" i="2" s="1"/>
  <c r="L262" i="2"/>
  <c r="M262" i="2" s="1"/>
  <c r="L557" i="2"/>
  <c r="M557" i="2" s="1"/>
  <c r="L558" i="2"/>
  <c r="M558" i="2" s="1"/>
  <c r="L263" i="2"/>
  <c r="M263" i="2" s="1"/>
  <c r="L384" i="2"/>
  <c r="M384" i="2" s="1"/>
  <c r="L508" i="2"/>
  <c r="M508" i="2" s="1"/>
  <c r="L228" i="2"/>
  <c r="M228" i="2" s="1"/>
  <c r="L664" i="2"/>
  <c r="M664" i="2" s="1"/>
  <c r="L473" i="2"/>
  <c r="M473" i="2" s="1"/>
  <c r="L559" i="2"/>
  <c r="M559" i="2" s="1"/>
  <c r="L613" i="2"/>
  <c r="M613" i="2" s="1"/>
  <c r="L333" i="2"/>
  <c r="M333" i="2" s="1"/>
  <c r="L438" i="2"/>
  <c r="M438" i="2" s="1"/>
  <c r="L665" i="2"/>
  <c r="M665" i="2" s="1"/>
  <c r="L193" i="2"/>
  <c r="M193" i="2" s="1"/>
  <c r="L298" i="2"/>
  <c r="M298" i="2" s="1"/>
  <c r="L299" i="2"/>
  <c r="M299" i="2" s="1"/>
  <c r="L439" i="2"/>
  <c r="M439" i="2" s="1"/>
  <c r="L264" i="2"/>
  <c r="M264" i="2" s="1"/>
  <c r="L334" i="2"/>
  <c r="M334" i="2" s="1"/>
  <c r="L509" i="2"/>
  <c r="M509" i="2" s="1"/>
  <c r="L229" i="2"/>
  <c r="M229" i="2" s="1"/>
  <c r="L666" i="2"/>
  <c r="M666" i="2" s="1"/>
  <c r="L385" i="2"/>
  <c r="M385" i="2" s="1"/>
  <c r="L614" i="2"/>
  <c r="M614" i="2" s="1"/>
  <c r="L667" i="2"/>
  <c r="M667" i="2" s="1"/>
  <c r="L474" i="2"/>
  <c r="M474" i="2" s="1"/>
  <c r="L560" i="2"/>
  <c r="M560" i="2" s="1"/>
  <c r="L194" i="2"/>
  <c r="M194" i="2" s="1"/>
  <c r="L195" i="2"/>
  <c r="M195" i="2" s="1"/>
  <c r="L386" i="2"/>
  <c r="M386" i="2" s="1"/>
  <c r="L668" i="2"/>
  <c r="M668" i="2" s="1"/>
  <c r="L300" i="2"/>
  <c r="M300" i="2" s="1"/>
  <c r="L387" i="2"/>
  <c r="M387" i="2" s="1"/>
  <c r="L561" i="2"/>
  <c r="M561" i="2" s="1"/>
  <c r="L230" i="2"/>
  <c r="M230" i="2" s="1"/>
  <c r="L335" i="2"/>
  <c r="M335" i="2" s="1"/>
  <c r="L510" i="2"/>
  <c r="M510" i="2" s="1"/>
  <c r="L265" i="2"/>
  <c r="M265" i="2" s="1"/>
  <c r="L440" i="2"/>
  <c r="M440" i="2" s="1"/>
  <c r="L669" i="2"/>
  <c r="M669" i="2" s="1"/>
  <c r="L615" i="2"/>
  <c r="M615" i="2" s="1"/>
  <c r="L475" i="2"/>
  <c r="M475" i="2" s="1"/>
  <c r="L562" i="2"/>
  <c r="M562" i="2" s="1"/>
  <c r="L301" i="2"/>
  <c r="M301" i="2" s="1"/>
  <c r="L388" i="2"/>
  <c r="M388" i="2" s="1"/>
  <c r="L266" i="2"/>
  <c r="M266" i="2" s="1"/>
  <c r="L511" i="2"/>
  <c r="M511" i="2" s="1"/>
  <c r="L563" i="2"/>
  <c r="M563" i="2" s="1"/>
  <c r="L389" i="2"/>
  <c r="M389" i="2" s="1"/>
  <c r="L196" i="2"/>
  <c r="M196" i="2" s="1"/>
  <c r="L390" i="2"/>
  <c r="M390" i="2" s="1"/>
  <c r="L476" i="2"/>
  <c r="M476" i="2" s="1"/>
  <c r="L231" i="2"/>
  <c r="M231" i="2" s="1"/>
  <c r="L336" i="2"/>
  <c r="M336" i="2" s="1"/>
  <c r="L564" i="2"/>
  <c r="M564" i="2" s="1"/>
  <c r="L670" i="2"/>
  <c r="M670" i="2" s="1"/>
  <c r="L671" i="2"/>
  <c r="M671" i="2" s="1"/>
  <c r="L441" i="2"/>
  <c r="M441" i="2" s="1"/>
  <c r="L565" i="2"/>
  <c r="M565" i="2" s="1"/>
  <c r="L616" i="2"/>
  <c r="M616" i="2" s="1"/>
  <c r="L267" i="2"/>
  <c r="M267" i="2" s="1"/>
  <c r="L391" i="2"/>
  <c r="M391" i="2" s="1"/>
  <c r="L392" i="2"/>
  <c r="M392" i="2" s="1"/>
  <c r="L566" i="2"/>
  <c r="M566" i="2" s="1"/>
  <c r="L232" i="2"/>
  <c r="M232" i="2" s="1"/>
  <c r="L672" i="2"/>
  <c r="M672" i="2" s="1"/>
  <c r="L337" i="2"/>
  <c r="M337" i="2" s="1"/>
  <c r="L477" i="2"/>
  <c r="M477" i="2" s="1"/>
  <c r="L512" i="2"/>
  <c r="M512" i="2" s="1"/>
  <c r="L393" i="2"/>
  <c r="M393" i="2" s="1"/>
  <c r="L442" i="2"/>
  <c r="M442" i="2" s="1"/>
  <c r="L197" i="2"/>
  <c r="M197" i="2" s="1"/>
  <c r="L302" i="2"/>
  <c r="M302" i="2" s="1"/>
  <c r="L567" i="2"/>
  <c r="M567" i="2" s="1"/>
  <c r="L617" i="2"/>
  <c r="M617" i="2" s="1"/>
  <c r="L568" i="2"/>
  <c r="M568" i="2" s="1"/>
  <c r="L673" i="2"/>
  <c r="M673" i="2" s="1"/>
  <c r="L233" i="2"/>
  <c r="M233" i="2" s="1"/>
  <c r="L478" i="2"/>
  <c r="M478" i="2" s="1"/>
  <c r="L513" i="2"/>
  <c r="M513" i="2" s="1"/>
  <c r="L443" i="2"/>
  <c r="M443" i="2" s="1"/>
  <c r="L394" i="2"/>
  <c r="M394" i="2" s="1"/>
  <c r="L674" i="2"/>
  <c r="M674" i="2" s="1"/>
  <c r="L569" i="2"/>
  <c r="M569" i="2" s="1"/>
  <c r="L675" i="2"/>
  <c r="M675" i="2" s="1"/>
  <c r="L570" i="2"/>
  <c r="M570" i="2" s="1"/>
  <c r="L303" i="2"/>
  <c r="M303" i="2" s="1"/>
  <c r="L268" i="2"/>
  <c r="M268" i="2" s="1"/>
  <c r="L395" i="2"/>
  <c r="M395" i="2" s="1"/>
  <c r="L514" i="2"/>
  <c r="M514" i="2" s="1"/>
  <c r="L676" i="2"/>
  <c r="M676" i="2" s="1"/>
  <c r="L198" i="2"/>
  <c r="M198" i="2" s="1"/>
  <c r="L199" i="2"/>
  <c r="M199" i="2" s="1"/>
  <c r="L396" i="2"/>
  <c r="M396" i="2" s="1"/>
  <c r="L338" i="2"/>
  <c r="M338" i="2" s="1"/>
  <c r="L269" i="2"/>
  <c r="M269" i="2" s="1"/>
  <c r="L479" i="2"/>
  <c r="M479" i="2" s="1"/>
  <c r="L397" i="2"/>
  <c r="M397" i="2" s="1"/>
  <c r="L571" i="2"/>
  <c r="M571" i="2" s="1"/>
  <c r="L572" i="2"/>
  <c r="M572" i="2" s="1"/>
  <c r="L618" i="2"/>
  <c r="M618" i="2" s="1"/>
  <c r="L619" i="2"/>
  <c r="M619" i="2" s="1"/>
  <c r="L677" i="2"/>
  <c r="M677" i="2" s="1"/>
  <c r="L444" i="2"/>
  <c r="M444" i="2" s="1"/>
  <c r="L234" i="2"/>
  <c r="M234" i="2" s="1"/>
  <c r="L304" i="2"/>
  <c r="M304" i="2" s="1"/>
  <c r="L339" i="2"/>
  <c r="M339" i="2" s="1"/>
  <c r="L398" i="2"/>
  <c r="M398" i="2" s="1"/>
  <c r="L480" i="2"/>
  <c r="M480" i="2" s="1"/>
  <c r="L270" i="2"/>
  <c r="M270" i="2" s="1"/>
  <c r="L620" i="2"/>
  <c r="M620" i="2" s="1"/>
  <c r="L573" i="2"/>
  <c r="M573" i="2" s="1"/>
  <c r="L678" i="2"/>
  <c r="M678" i="2" s="1"/>
  <c r="L305" i="2"/>
  <c r="M305" i="2" s="1"/>
  <c r="L200" i="2"/>
  <c r="M200" i="2" s="1"/>
  <c r="L679" i="2"/>
  <c r="M679" i="2" s="1"/>
  <c r="L515" i="2"/>
  <c r="M515" i="2" s="1"/>
  <c r="L340" i="2"/>
  <c r="M340" i="2" s="1"/>
  <c r="L399" i="2"/>
  <c r="M399" i="2" s="1"/>
  <c r="L445" i="2"/>
  <c r="M445" i="2" s="1"/>
  <c r="L574" i="2"/>
  <c r="M574" i="2" s="1"/>
  <c r="L235" i="2"/>
  <c r="M235" i="2" s="1"/>
  <c r="L271" i="2"/>
  <c r="M271" i="2" s="1"/>
  <c r="L236" i="2"/>
  <c r="M236" i="2" s="1"/>
  <c r="L306" i="2"/>
  <c r="M306" i="2" s="1"/>
  <c r="L446" i="2"/>
  <c r="M446" i="2" s="1"/>
  <c r="L481" i="2"/>
  <c r="M481" i="2" s="1"/>
  <c r="L516" i="2"/>
  <c r="M516" i="2" s="1"/>
  <c r="L400" i="2"/>
  <c r="M400" i="2" s="1"/>
  <c r="L680" i="2"/>
  <c r="M680" i="2" s="1"/>
  <c r="L621" i="2"/>
  <c r="M621" i="2" s="1"/>
  <c r="L401" i="2"/>
  <c r="M401" i="2" s="1"/>
  <c r="L341" i="2"/>
  <c r="M341" i="2" s="1"/>
  <c r="L201" i="2"/>
  <c r="M201" i="2" s="1"/>
  <c r="L681" i="2"/>
  <c r="M681" i="2" s="1"/>
  <c r="L575" i="2"/>
  <c r="M575" i="2" s="1"/>
  <c r="L576" i="2"/>
  <c r="M576" i="2" s="1"/>
  <c r="L402" i="2"/>
  <c r="M402" i="2" s="1"/>
  <c r="L272" i="2"/>
  <c r="M272" i="2" s="1"/>
  <c r="L577" i="2"/>
  <c r="M577" i="2" s="1"/>
  <c r="L622" i="2"/>
  <c r="M622" i="2" s="1"/>
  <c r="L517" i="2"/>
  <c r="M517" i="2" s="1"/>
  <c r="L237" i="2"/>
  <c r="M237" i="2" s="1"/>
  <c r="L482" i="2"/>
  <c r="M482" i="2" s="1"/>
  <c r="L682" i="2"/>
  <c r="M682" i="2" s="1"/>
  <c r="L683" i="2"/>
  <c r="M683" i="2" s="1"/>
  <c r="L403" i="2"/>
  <c r="M403" i="2" s="1"/>
  <c r="L578" i="2"/>
  <c r="M578" i="2" s="1"/>
  <c r="L307" i="2"/>
  <c r="M307" i="2" s="1"/>
  <c r="L447" i="2"/>
  <c r="M447" i="2" s="1"/>
  <c r="L579" i="2"/>
  <c r="M579" i="2" s="1"/>
  <c r="L404" i="2"/>
  <c r="M404" i="2" s="1"/>
  <c r="L308" i="2"/>
  <c r="M308" i="2" s="1"/>
  <c r="L483" i="2"/>
  <c r="M483" i="2" s="1"/>
  <c r="L580" i="2"/>
  <c r="M580" i="2" s="1"/>
  <c r="L405" i="2"/>
  <c r="M405" i="2" s="1"/>
  <c r="L238" i="2"/>
  <c r="M238" i="2" s="1"/>
  <c r="L623" i="2"/>
  <c r="M623" i="2" s="1"/>
  <c r="L684" i="2"/>
  <c r="M684" i="2" s="1"/>
  <c r="L342" i="2"/>
  <c r="M342" i="2" s="1"/>
  <c r="L448" i="2"/>
  <c r="M448" i="2" s="1"/>
  <c r="L518" i="2"/>
  <c r="M518" i="2" s="1"/>
  <c r="L202" i="2"/>
  <c r="M202" i="2" s="1"/>
  <c r="L685" i="2"/>
  <c r="M685" i="2" s="1"/>
  <c r="L273" i="2"/>
  <c r="M273" i="2" s="1"/>
  <c r="L203" i="2"/>
  <c r="M203" i="2" s="1"/>
  <c r="L343" i="2"/>
  <c r="M343" i="2" s="1"/>
  <c r="L686" i="2"/>
  <c r="M686" i="2" s="1"/>
  <c r="L204" i="2"/>
  <c r="M204" i="2" s="1"/>
  <c r="L406" i="2"/>
  <c r="M406" i="2" s="1"/>
  <c r="L624" i="2"/>
  <c r="M624" i="2" s="1"/>
  <c r="L484" i="2"/>
  <c r="M484" i="2" s="1"/>
  <c r="L687" i="2"/>
  <c r="M687" i="2" s="1"/>
  <c r="L344" i="2"/>
  <c r="M344" i="2" s="1"/>
  <c r="L519" i="2"/>
  <c r="M519" i="2" s="1"/>
  <c r="L309" i="2"/>
  <c r="M309" i="2" s="1"/>
  <c r="L449" i="2"/>
  <c r="M449" i="2" s="1"/>
  <c r="L581" i="2"/>
  <c r="M581" i="2" s="1"/>
  <c r="L407" i="2"/>
  <c r="M407" i="2" s="1"/>
  <c r="L582" i="2"/>
  <c r="M582" i="2" s="1"/>
  <c r="L239" i="2"/>
  <c r="M239" i="2" s="1"/>
  <c r="L274" i="2"/>
  <c r="M274" i="2" s="1"/>
  <c r="L583" i="2"/>
  <c r="M583" i="2" s="1"/>
  <c r="L240" i="2"/>
  <c r="M240" i="2" s="1"/>
  <c r="L310" i="2"/>
  <c r="M310" i="2" s="1"/>
  <c r="L408" i="2"/>
  <c r="M408" i="2" s="1"/>
  <c r="L625" i="2"/>
  <c r="M625" i="2" s="1"/>
  <c r="L409" i="2"/>
  <c r="M409" i="2" s="1"/>
  <c r="L450" i="2"/>
  <c r="M450" i="2" s="1"/>
  <c r="L345" i="2"/>
  <c r="M345" i="2" s="1"/>
  <c r="L451" i="2"/>
  <c r="M451" i="2" s="1"/>
  <c r="L520" i="2"/>
  <c r="M520" i="2" s="1"/>
  <c r="L688" i="2"/>
  <c r="M688" i="2" s="1"/>
  <c r="L275" i="2"/>
  <c r="M275" i="2" s="1"/>
  <c r="L346" i="2"/>
  <c r="M346" i="2" s="1"/>
  <c r="L410" i="2"/>
  <c r="M410" i="2" s="1"/>
  <c r="L411" i="2"/>
  <c r="M411" i="2" s="1"/>
  <c r="L584" i="2"/>
  <c r="M584" i="2" s="1"/>
  <c r="L689" i="2"/>
  <c r="M689" i="2" s="1"/>
  <c r="L485" i="2"/>
  <c r="M485" i="2" s="1"/>
  <c r="L585" i="2"/>
  <c r="M585" i="2" s="1"/>
  <c r="L486" i="2"/>
  <c r="M486" i="2" s="1"/>
  <c r="L311" i="2"/>
  <c r="M311" i="2" s="1"/>
  <c r="L690" i="2"/>
  <c r="M690" i="2" s="1"/>
  <c r="L276" i="2"/>
  <c r="M276" i="2" s="1"/>
  <c r="L205" i="2"/>
  <c r="M205" i="2" s="1"/>
  <c r="L206" i="2"/>
  <c r="M206" i="2" s="1"/>
  <c r="L241" i="2"/>
  <c r="M241" i="2" s="1"/>
  <c r="L521" i="2"/>
  <c r="M521" i="2" s="1"/>
  <c r="L586" i="2"/>
  <c r="M586" i="2" s="1"/>
  <c r="L626" i="2"/>
  <c r="M626" i="2" s="1"/>
  <c r="L691" i="2"/>
  <c r="M691" i="2" s="1"/>
  <c r="L692" i="2"/>
  <c r="M692" i="2" s="1"/>
  <c r="L312" i="2"/>
  <c r="M312" i="2" s="1"/>
  <c r="L412" i="2"/>
  <c r="M412" i="2" s="1"/>
  <c r="L587" i="2"/>
  <c r="M587" i="2" s="1"/>
  <c r="L452" i="2"/>
  <c r="M452" i="2" s="1"/>
  <c r="L627" i="2"/>
  <c r="M627" i="2" s="1"/>
  <c r="L413" i="2"/>
  <c r="M413" i="2" s="1"/>
  <c r="L693" i="2"/>
  <c r="M693" i="2" s="1"/>
  <c r="L522" i="2"/>
  <c r="M522" i="2" s="1"/>
  <c r="L347" i="2"/>
  <c r="M347" i="2" s="1"/>
  <c r="L277" i="2"/>
  <c r="M277" i="2" s="1"/>
  <c r="L207" i="2"/>
  <c r="M207" i="2" s="1"/>
  <c r="L242" i="2"/>
  <c r="M242" i="2" s="1"/>
  <c r="L313" i="2"/>
  <c r="M313" i="2" s="1"/>
  <c r="L487" i="2"/>
  <c r="M487" i="2" s="1"/>
  <c r="L588" i="2"/>
  <c r="M588" i="2" s="1"/>
  <c r="L694" i="2"/>
  <c r="M694" i="2" s="1"/>
  <c r="L628" i="2"/>
  <c r="M628" i="2" s="1"/>
  <c r="L695" i="2"/>
  <c r="M695" i="2" s="1"/>
  <c r="L414" i="2"/>
  <c r="M414" i="2" s="1"/>
  <c r="L415" i="2"/>
  <c r="M415" i="2" s="1"/>
  <c r="L523" i="2"/>
  <c r="M523" i="2" s="1"/>
  <c r="L208" i="2"/>
  <c r="M208" i="2" s="1"/>
  <c r="L278" i="2"/>
  <c r="M278" i="2" s="1"/>
  <c r="L453" i="2"/>
  <c r="M453" i="2" s="1"/>
  <c r="L243" i="2"/>
  <c r="M243" i="2" s="1"/>
  <c r="L348" i="2"/>
  <c r="M348" i="2" s="1"/>
  <c r="L589" i="2"/>
  <c r="M589" i="2" s="1"/>
  <c r="L244" i="2"/>
  <c r="M244" i="2" s="1"/>
  <c r="L454" i="2"/>
  <c r="M454" i="2" s="1"/>
  <c r="L524" i="2"/>
  <c r="M524" i="2" s="1"/>
  <c r="L696" i="2"/>
  <c r="M696" i="2" s="1"/>
  <c r="L416" i="2"/>
  <c r="M416" i="2" s="1"/>
  <c r="L697" i="2"/>
  <c r="M697" i="2" s="1"/>
  <c r="L209" i="2"/>
  <c r="M209" i="2" s="1"/>
  <c r="L629" i="2"/>
  <c r="M629" i="2" s="1"/>
  <c r="L279" i="2"/>
  <c r="M279" i="2" s="1"/>
  <c r="L314" i="2"/>
  <c r="M314" i="2" s="1"/>
  <c r="L417" i="2"/>
  <c r="M417" i="2" s="1"/>
  <c r="L349" i="2"/>
  <c r="M349" i="2" s="1"/>
  <c r="L590" i="2"/>
  <c r="M590" i="2" s="1"/>
  <c r="L418" i="2"/>
  <c r="M418" i="2" s="1"/>
  <c r="L245" i="2"/>
  <c r="M245" i="2" s="1"/>
  <c r="L698" i="2"/>
  <c r="M698" i="2" s="1"/>
  <c r="L699" i="2"/>
  <c r="M699" i="2" s="1"/>
  <c r="L591" i="2"/>
  <c r="M591" i="2" s="1"/>
  <c r="L455" i="2"/>
  <c r="M455" i="2" s="1"/>
  <c r="L210" i="2"/>
  <c r="M210" i="2" s="1"/>
  <c r="L315" i="2"/>
  <c r="M315" i="2" s="1"/>
  <c r="L525" i="2"/>
  <c r="M525" i="2" s="1"/>
  <c r="L488" i="2"/>
  <c r="M488" i="2" s="1"/>
  <c r="L280" i="2"/>
  <c r="M280" i="2" s="1"/>
  <c r="L592" i="2"/>
  <c r="M592" i="2" s="1"/>
  <c r="L630" i="2"/>
  <c r="M630" i="2" s="1"/>
  <c r="L419" i="2"/>
  <c r="M419" i="2" s="1"/>
  <c r="L489" i="2"/>
  <c r="M489" i="2" s="1"/>
  <c r="L593" i="2"/>
  <c r="M593" i="2" s="1"/>
  <c r="L350" i="2"/>
  <c r="M350" i="2" s="1"/>
  <c r="L490" i="2"/>
  <c r="M490" i="2" s="1"/>
  <c r="L594" i="2"/>
  <c r="M594" i="2" s="1"/>
  <c r="L281" i="2"/>
  <c r="M281" i="2" s="1"/>
  <c r="L211" i="2"/>
  <c r="M211" i="2" s="1"/>
  <c r="L420" i="2"/>
  <c r="M420" i="2" s="1"/>
  <c r="L491" i="2"/>
  <c r="M491" i="2" s="1"/>
  <c r="L595" i="2"/>
  <c r="M595" i="2" s="1"/>
  <c r="L246" i="2"/>
  <c r="M246" i="2" s="1"/>
  <c r="L631" i="2"/>
  <c r="M631" i="2" s="1"/>
  <c r="L700" i="2"/>
  <c r="M700" i="2" s="1"/>
  <c r="L421" i="2"/>
  <c r="M421" i="2" s="1"/>
  <c r="L351" i="2"/>
  <c r="M351" i="2" s="1"/>
  <c r="L526" i="2"/>
  <c r="M526" i="2" s="1"/>
  <c r="L596" i="2"/>
  <c r="M596" i="2" s="1"/>
  <c r="L316" i="2"/>
  <c r="M316" i="2" s="1"/>
  <c r="L456" i="2"/>
  <c r="M456" i="2" s="1"/>
  <c r="L142" i="2"/>
  <c r="M142" i="2" s="1"/>
  <c r="L2" i="2"/>
  <c r="M2" i="2" s="1"/>
  <c r="L37" i="2"/>
  <c r="M37" i="2" s="1"/>
  <c r="L38" i="2"/>
  <c r="M38" i="2" s="1"/>
  <c r="L143" i="2"/>
  <c r="M143" i="2" s="1"/>
  <c r="L39" i="2"/>
  <c r="M39" i="2" s="1"/>
  <c r="L108" i="2"/>
  <c r="M108" i="2" s="1"/>
  <c r="L3" i="2"/>
  <c r="M3" i="2" s="1"/>
  <c r="L40" i="2"/>
  <c r="M40" i="2" s="1"/>
  <c r="L109" i="2"/>
  <c r="M109" i="2" s="1"/>
  <c r="L41" i="2"/>
  <c r="M41" i="2" s="1"/>
  <c r="L42" i="2"/>
  <c r="M42" i="2" s="1"/>
  <c r="L107" i="2"/>
  <c r="M107" i="2" s="1"/>
  <c r="J107" i="2" l="1"/>
  <c r="I107" i="2" s="1"/>
  <c r="J142" i="2"/>
  <c r="I142" i="2" s="1"/>
  <c r="J2" i="2"/>
  <c r="I2" i="2" s="1"/>
  <c r="J37" i="2"/>
  <c r="I37" i="2" s="1"/>
  <c r="J38" i="2"/>
  <c r="I38" i="2" s="1"/>
  <c r="J143" i="2"/>
  <c r="I143" i="2" s="1"/>
  <c r="J39" i="2"/>
  <c r="I39" i="2" s="1"/>
  <c r="J108" i="2"/>
  <c r="I108" i="2" s="1"/>
  <c r="J3" i="2"/>
  <c r="I3" i="2" s="1"/>
  <c r="J40" i="2"/>
  <c r="I40" i="2" s="1"/>
  <c r="J109" i="2"/>
  <c r="I109" i="2" s="1"/>
  <c r="J41" i="2"/>
  <c r="I41" i="2" s="1"/>
  <c r="J42" i="2"/>
  <c r="I42" i="2" s="1"/>
  <c r="J4" i="2"/>
  <c r="I4" i="2" s="1"/>
  <c r="J144" i="2"/>
  <c r="I144" i="2" s="1"/>
  <c r="J145" i="2"/>
  <c r="I145" i="2" s="1"/>
  <c r="J43" i="2"/>
  <c r="I43" i="2" s="1"/>
  <c r="J5" i="2"/>
  <c r="I5" i="2" s="1"/>
  <c r="J44" i="2"/>
  <c r="I44" i="2" s="1"/>
  <c r="J146" i="2"/>
  <c r="I146" i="2" s="1"/>
  <c r="J45" i="2"/>
  <c r="I45" i="2" s="1"/>
  <c r="J46" i="2"/>
  <c r="I46" i="2" s="1"/>
  <c r="J110" i="2"/>
  <c r="I110" i="2" s="1"/>
  <c r="J6" i="2"/>
  <c r="I6" i="2" s="1"/>
  <c r="J47" i="2"/>
  <c r="I47" i="2" s="1"/>
  <c r="J147" i="2"/>
  <c r="I147" i="2" s="1"/>
  <c r="J111" i="2"/>
  <c r="I111" i="2" s="1"/>
  <c r="J7" i="2"/>
  <c r="I7" i="2" s="1"/>
  <c r="J48" i="2"/>
  <c r="I48" i="2" s="1"/>
  <c r="J112" i="2"/>
  <c r="I112" i="2" s="1"/>
  <c r="J49" i="2"/>
  <c r="I49" i="2" s="1"/>
  <c r="J113" i="2"/>
  <c r="I113" i="2" s="1"/>
  <c r="J8" i="2"/>
  <c r="I8" i="2" s="1"/>
  <c r="J148" i="2"/>
  <c r="I148" i="2" s="1"/>
  <c r="J50" i="2"/>
  <c r="I50" i="2" s="1"/>
  <c r="J9" i="2"/>
  <c r="I9" i="2" s="1"/>
  <c r="J114" i="2"/>
  <c r="I114" i="2" s="1"/>
  <c r="J149" i="2"/>
  <c r="I149" i="2" s="1"/>
  <c r="J51" i="2"/>
  <c r="I51" i="2" s="1"/>
  <c r="J150" i="2"/>
  <c r="I150" i="2" s="1"/>
  <c r="J52" i="2"/>
  <c r="I52" i="2" s="1"/>
  <c r="J10" i="2"/>
  <c r="I10" i="2" s="1"/>
  <c r="J53" i="2"/>
  <c r="I53" i="2" s="1"/>
  <c r="J54" i="2"/>
  <c r="I54" i="2" s="1"/>
  <c r="J115" i="2"/>
  <c r="I115" i="2" s="1"/>
  <c r="J55" i="2"/>
  <c r="I55" i="2" s="1"/>
  <c r="J56" i="2"/>
  <c r="I56" i="2" s="1"/>
  <c r="J11" i="2"/>
  <c r="I11" i="2" s="1"/>
  <c r="J116" i="2"/>
  <c r="I116" i="2" s="1"/>
  <c r="J151" i="2"/>
  <c r="I151" i="2" s="1"/>
  <c r="J117" i="2"/>
  <c r="I117" i="2" s="1"/>
  <c r="J57" i="2"/>
  <c r="I57" i="2" s="1"/>
  <c r="J58" i="2"/>
  <c r="I58" i="2" s="1"/>
  <c r="J152" i="2"/>
  <c r="I152" i="2" s="1"/>
  <c r="J118" i="2"/>
  <c r="I118" i="2" s="1"/>
  <c r="J153" i="2"/>
  <c r="I153" i="2" s="1"/>
  <c r="J59" i="2"/>
  <c r="I59" i="2" s="1"/>
  <c r="J12" i="2"/>
  <c r="I12" i="2" s="1"/>
  <c r="J13" i="2"/>
  <c r="I13" i="2" s="1"/>
  <c r="J60" i="2"/>
  <c r="I60" i="2" s="1"/>
  <c r="J14" i="2"/>
  <c r="I14" i="2" s="1"/>
  <c r="J119" i="2"/>
  <c r="I119" i="2" s="1"/>
  <c r="J61" i="2"/>
  <c r="I61" i="2" s="1"/>
  <c r="J154" i="2"/>
  <c r="I154" i="2" s="1"/>
  <c r="J62" i="2"/>
  <c r="I62" i="2" s="1"/>
  <c r="J155" i="2"/>
  <c r="I155" i="2" s="1"/>
  <c r="J63" i="2"/>
  <c r="I63" i="2" s="1"/>
  <c r="J64" i="2"/>
  <c r="I64" i="2" s="1"/>
  <c r="J120" i="2"/>
  <c r="I120" i="2" s="1"/>
  <c r="J15" i="2"/>
  <c r="I15" i="2" s="1"/>
  <c r="J65" i="2"/>
  <c r="I65" i="2" s="1"/>
  <c r="J66" i="2"/>
  <c r="I66" i="2" s="1"/>
  <c r="J67" i="2"/>
  <c r="I67" i="2" s="1"/>
  <c r="J156" i="2"/>
  <c r="I156" i="2" s="1"/>
  <c r="J16" i="2"/>
  <c r="I16" i="2" s="1"/>
  <c r="J157" i="2"/>
  <c r="I157" i="2" s="1"/>
  <c r="J17" i="2"/>
  <c r="I17" i="2" s="1"/>
  <c r="J121" i="2"/>
  <c r="I121" i="2" s="1"/>
  <c r="J122" i="2"/>
  <c r="I122" i="2" s="1"/>
  <c r="J68" i="2"/>
  <c r="I68" i="2" s="1"/>
  <c r="J18" i="2"/>
  <c r="I18" i="2" s="1"/>
  <c r="J69" i="2"/>
  <c r="I69" i="2" s="1"/>
  <c r="J123" i="2"/>
  <c r="I123" i="2" s="1"/>
  <c r="J158" i="2"/>
  <c r="I158" i="2" s="1"/>
  <c r="J70" i="2"/>
  <c r="I70" i="2" s="1"/>
  <c r="J71" i="2"/>
  <c r="I71" i="2" s="1"/>
  <c r="J72" i="2"/>
  <c r="I72" i="2" s="1"/>
  <c r="J19" i="2"/>
  <c r="I19" i="2" s="1"/>
  <c r="J124" i="2"/>
  <c r="I124" i="2" s="1"/>
  <c r="J159" i="2"/>
  <c r="I159" i="2" s="1"/>
  <c r="J73" i="2"/>
  <c r="I73" i="2" s="1"/>
  <c r="J74" i="2"/>
  <c r="I74" i="2" s="1"/>
  <c r="J125" i="2"/>
  <c r="I125" i="2" s="1"/>
  <c r="J160" i="2"/>
  <c r="I160" i="2" s="1"/>
  <c r="J20" i="2"/>
  <c r="I20" i="2" s="1"/>
  <c r="J75" i="2"/>
  <c r="I75" i="2" s="1"/>
  <c r="J76" i="2"/>
  <c r="I76" i="2" s="1"/>
  <c r="J126" i="2"/>
  <c r="I126" i="2" s="1"/>
  <c r="J21" i="2"/>
  <c r="I21" i="2" s="1"/>
  <c r="J161" i="2"/>
  <c r="I161" i="2" s="1"/>
  <c r="J77" i="2"/>
  <c r="I77" i="2" s="1"/>
  <c r="J78" i="2"/>
  <c r="I78" i="2" s="1"/>
  <c r="J162" i="2"/>
  <c r="I162" i="2" s="1"/>
  <c r="J22" i="2"/>
  <c r="I22" i="2" s="1"/>
  <c r="J127" i="2"/>
  <c r="I127" i="2" s="1"/>
  <c r="J23" i="2"/>
  <c r="I23" i="2" s="1"/>
  <c r="J79" i="2"/>
  <c r="I79" i="2" s="1"/>
  <c r="J24" i="2"/>
  <c r="I24" i="2" s="1"/>
  <c r="J80" i="2"/>
  <c r="I80" i="2" s="1"/>
  <c r="J128" i="2"/>
  <c r="I128" i="2" s="1"/>
  <c r="J163" i="2"/>
  <c r="I163" i="2" s="1"/>
  <c r="J81" i="2"/>
  <c r="I81" i="2" s="1"/>
  <c r="J82" i="2"/>
  <c r="I82" i="2" s="1"/>
  <c r="J164" i="2"/>
  <c r="I164" i="2" s="1"/>
  <c r="J129" i="2"/>
  <c r="I129" i="2" s="1"/>
  <c r="J130" i="2"/>
  <c r="I130" i="2" s="1"/>
  <c r="J25" i="2"/>
  <c r="I25" i="2" s="1"/>
  <c r="J165" i="2"/>
  <c r="I165" i="2" s="1"/>
  <c r="J83" i="2"/>
  <c r="I83" i="2" s="1"/>
  <c r="J84" i="2"/>
  <c r="I84" i="2" s="1"/>
  <c r="J166" i="2"/>
  <c r="I166" i="2" s="1"/>
  <c r="J26" i="2"/>
  <c r="I26" i="2" s="1"/>
  <c r="J85" i="2"/>
  <c r="I85" i="2" s="1"/>
  <c r="J86" i="2"/>
  <c r="I86" i="2" s="1"/>
  <c r="J131" i="2"/>
  <c r="I131" i="2" s="1"/>
  <c r="J87" i="2"/>
  <c r="I87" i="2" s="1"/>
  <c r="J27" i="2"/>
  <c r="I27" i="2" s="1"/>
  <c r="J88" i="2"/>
  <c r="I88" i="2" s="1"/>
  <c r="J132" i="2"/>
  <c r="I132" i="2" s="1"/>
  <c r="J167" i="2"/>
  <c r="I167" i="2" s="1"/>
  <c r="J89" i="2"/>
  <c r="I89" i="2" s="1"/>
  <c r="J168" i="2"/>
  <c r="I168" i="2" s="1"/>
  <c r="J90" i="2"/>
  <c r="I90" i="2" s="1"/>
  <c r="J133" i="2"/>
  <c r="I133" i="2" s="1"/>
  <c r="J28" i="2"/>
  <c r="I28" i="2" s="1"/>
  <c r="J91" i="2"/>
  <c r="I91" i="2" s="1"/>
  <c r="J169" i="2"/>
  <c r="I169" i="2" s="1"/>
  <c r="J29" i="2"/>
  <c r="I29" i="2" s="1"/>
  <c r="J92" i="2"/>
  <c r="I92" i="2" s="1"/>
  <c r="J134" i="2"/>
  <c r="I134" i="2" s="1"/>
  <c r="J135" i="2"/>
  <c r="I135" i="2" s="1"/>
  <c r="J170" i="2"/>
  <c r="I170" i="2" s="1"/>
  <c r="J171" i="2"/>
  <c r="I171" i="2" s="1"/>
  <c r="J93" i="2"/>
  <c r="I93" i="2" s="1"/>
  <c r="J94" i="2"/>
  <c r="I94" i="2" s="1"/>
  <c r="J30" i="2"/>
  <c r="I30" i="2" s="1"/>
  <c r="J95" i="2"/>
  <c r="I95" i="2" s="1"/>
  <c r="J31" i="2"/>
  <c r="I31" i="2" s="1"/>
  <c r="J96" i="2"/>
  <c r="I96" i="2" s="1"/>
  <c r="J136" i="2"/>
  <c r="I136" i="2" s="1"/>
  <c r="J32" i="2"/>
  <c r="I32" i="2" s="1"/>
  <c r="J97" i="2"/>
  <c r="I97" i="2" s="1"/>
  <c r="J137" i="2"/>
  <c r="I137" i="2" s="1"/>
  <c r="J98" i="2"/>
  <c r="I98" i="2" s="1"/>
  <c r="J33" i="2"/>
  <c r="I33" i="2" s="1"/>
  <c r="J99" i="2"/>
  <c r="I99" i="2" s="1"/>
  <c r="J100" i="2"/>
  <c r="I100" i="2" s="1"/>
  <c r="J138" i="2"/>
  <c r="I138" i="2" s="1"/>
  <c r="J172" i="2"/>
  <c r="I172" i="2" s="1"/>
  <c r="J34" i="2"/>
  <c r="I34" i="2" s="1"/>
  <c r="J139" i="2"/>
  <c r="I139" i="2" s="1"/>
  <c r="J101" i="2"/>
  <c r="I101" i="2" s="1"/>
  <c r="J102" i="2"/>
  <c r="I102" i="2" s="1"/>
  <c r="J173" i="2"/>
  <c r="I173" i="2" s="1"/>
  <c r="J35" i="2"/>
  <c r="I35" i="2" s="1"/>
  <c r="J140" i="2"/>
  <c r="I140" i="2" s="1"/>
  <c r="J174" i="2"/>
  <c r="I174" i="2" s="1"/>
  <c r="J103" i="2"/>
  <c r="I103" i="2" s="1"/>
  <c r="J104" i="2"/>
  <c r="I104" i="2" s="1"/>
  <c r="J105" i="2"/>
  <c r="I105" i="2" s="1"/>
  <c r="J36" i="2"/>
  <c r="I36" i="2" s="1"/>
  <c r="J175" i="2"/>
  <c r="I175" i="2" s="1"/>
  <c r="J106" i="2"/>
  <c r="I106" i="2" s="1"/>
  <c r="J141" i="2"/>
  <c r="I141" i="2" s="1"/>
  <c r="J176" i="2"/>
  <c r="I176" i="2" s="1"/>
  <c r="J212" i="2"/>
  <c r="I212" i="2" s="1"/>
  <c r="J352" i="2"/>
  <c r="I352" i="2" s="1"/>
  <c r="J632" i="2"/>
  <c r="I632" i="2" s="1"/>
  <c r="J213" i="2"/>
  <c r="I213" i="2" s="1"/>
  <c r="J527" i="2"/>
  <c r="I527" i="2" s="1"/>
  <c r="J633" i="2"/>
  <c r="I633" i="2" s="1"/>
  <c r="J634" i="2"/>
  <c r="I634" i="2" s="1"/>
  <c r="J635" i="2"/>
  <c r="I635" i="2" s="1"/>
  <c r="J247" i="2"/>
  <c r="I247" i="2" s="1"/>
  <c r="J528" i="2"/>
  <c r="I528" i="2" s="1"/>
  <c r="J177" i="2"/>
  <c r="I177" i="2" s="1"/>
  <c r="J492" i="2"/>
  <c r="I492" i="2" s="1"/>
  <c r="J493" i="2"/>
  <c r="I493" i="2" s="1"/>
  <c r="J636" i="2"/>
  <c r="I636" i="2" s="1"/>
  <c r="J317" i="2"/>
  <c r="I317" i="2" s="1"/>
  <c r="J318" i="2"/>
  <c r="I318" i="2" s="1"/>
  <c r="J353" i="2"/>
  <c r="I353" i="2" s="1"/>
  <c r="J178" i="2"/>
  <c r="I178" i="2" s="1"/>
  <c r="J422" i="2"/>
  <c r="I422" i="2" s="1"/>
  <c r="J423" i="2"/>
  <c r="I423" i="2" s="1"/>
  <c r="J457" i="2"/>
  <c r="I457" i="2" s="1"/>
  <c r="J597" i="2"/>
  <c r="I597" i="2" s="1"/>
  <c r="J354" i="2"/>
  <c r="I354" i="2" s="1"/>
  <c r="J355" i="2"/>
  <c r="I355" i="2" s="1"/>
  <c r="J529" i="2"/>
  <c r="I529" i="2" s="1"/>
  <c r="J530" i="2"/>
  <c r="I530" i="2" s="1"/>
  <c r="J248" i="2"/>
  <c r="I248" i="2" s="1"/>
  <c r="J598" i="2"/>
  <c r="I598" i="2" s="1"/>
  <c r="J282" i="2"/>
  <c r="I282" i="2" s="1"/>
  <c r="J458" i="2"/>
  <c r="I458" i="2" s="1"/>
  <c r="J283" i="2"/>
  <c r="I283" i="2" s="1"/>
  <c r="J356" i="2"/>
  <c r="I356" i="2" s="1"/>
  <c r="J424" i="2"/>
  <c r="I424" i="2" s="1"/>
  <c r="J459" i="2"/>
  <c r="I459" i="2" s="1"/>
  <c r="J249" i="2"/>
  <c r="I249" i="2" s="1"/>
  <c r="J214" i="2"/>
  <c r="I214" i="2" s="1"/>
  <c r="J357" i="2"/>
  <c r="I357" i="2" s="1"/>
  <c r="J284" i="2"/>
  <c r="I284" i="2" s="1"/>
  <c r="J599" i="2"/>
  <c r="I599" i="2" s="1"/>
  <c r="J531" i="2"/>
  <c r="I531" i="2" s="1"/>
  <c r="J532" i="2"/>
  <c r="I532" i="2" s="1"/>
  <c r="J179" i="2"/>
  <c r="I179" i="2" s="1"/>
  <c r="J319" i="2"/>
  <c r="I319" i="2" s="1"/>
  <c r="J494" i="2"/>
  <c r="I494" i="2" s="1"/>
  <c r="J637" i="2"/>
  <c r="I637" i="2" s="1"/>
  <c r="J638" i="2"/>
  <c r="I638" i="2" s="1"/>
  <c r="J460" i="2"/>
  <c r="I460" i="2" s="1"/>
  <c r="J358" i="2"/>
  <c r="I358" i="2" s="1"/>
  <c r="J320" i="2"/>
  <c r="I320" i="2" s="1"/>
  <c r="J600" i="2"/>
  <c r="I600" i="2" s="1"/>
  <c r="J359" i="2"/>
  <c r="I359" i="2" s="1"/>
  <c r="J533" i="2"/>
  <c r="I533" i="2" s="1"/>
  <c r="J425" i="2"/>
  <c r="I425" i="2" s="1"/>
  <c r="J215" i="2"/>
  <c r="I215" i="2" s="1"/>
  <c r="J285" i="2"/>
  <c r="I285" i="2" s="1"/>
  <c r="J495" i="2"/>
  <c r="I495" i="2" s="1"/>
  <c r="J534" i="2"/>
  <c r="I534" i="2" s="1"/>
  <c r="J180" i="2"/>
  <c r="I180" i="2" s="1"/>
  <c r="J250" i="2"/>
  <c r="I250" i="2" s="1"/>
  <c r="J181" i="2"/>
  <c r="I181" i="2" s="1"/>
  <c r="J496" i="2"/>
  <c r="I496" i="2" s="1"/>
  <c r="J286" i="2"/>
  <c r="I286" i="2" s="1"/>
  <c r="J535" i="2"/>
  <c r="I535" i="2" s="1"/>
  <c r="J639" i="2"/>
  <c r="I639" i="2" s="1"/>
  <c r="J321" i="2"/>
  <c r="I321" i="2" s="1"/>
  <c r="J360" i="2"/>
  <c r="I360" i="2" s="1"/>
  <c r="J461" i="2"/>
  <c r="I461" i="2" s="1"/>
  <c r="J361" i="2"/>
  <c r="I361" i="2" s="1"/>
  <c r="J426" i="2"/>
  <c r="I426" i="2" s="1"/>
  <c r="J216" i="2"/>
  <c r="I216" i="2" s="1"/>
  <c r="J601" i="2"/>
  <c r="I601" i="2" s="1"/>
  <c r="J251" i="2"/>
  <c r="I251" i="2" s="1"/>
  <c r="J536" i="2"/>
  <c r="I536" i="2" s="1"/>
  <c r="J640" i="2"/>
  <c r="I640" i="2" s="1"/>
  <c r="J217" i="2"/>
  <c r="I217" i="2" s="1"/>
  <c r="J641" i="2"/>
  <c r="I641" i="2" s="1"/>
  <c r="J252" i="2"/>
  <c r="I252" i="2" s="1"/>
  <c r="J287" i="2"/>
  <c r="I287" i="2" s="1"/>
  <c r="J642" i="2"/>
  <c r="I642" i="2" s="1"/>
  <c r="J462" i="2"/>
  <c r="I462" i="2" s="1"/>
  <c r="J362" i="2"/>
  <c r="I362" i="2" s="1"/>
  <c r="J643" i="2"/>
  <c r="I643" i="2" s="1"/>
  <c r="J182" i="2"/>
  <c r="I182" i="2" s="1"/>
  <c r="J497" i="2"/>
  <c r="I497" i="2" s="1"/>
  <c r="J602" i="2"/>
  <c r="I602" i="2" s="1"/>
  <c r="J322" i="2"/>
  <c r="I322" i="2" s="1"/>
  <c r="J363" i="2"/>
  <c r="I363" i="2" s="1"/>
  <c r="J537" i="2"/>
  <c r="I537" i="2" s="1"/>
  <c r="J538" i="2"/>
  <c r="I538" i="2" s="1"/>
  <c r="J427" i="2"/>
  <c r="I427" i="2" s="1"/>
  <c r="J463" i="2"/>
  <c r="I463" i="2" s="1"/>
  <c r="J539" i="2"/>
  <c r="I539" i="2" s="1"/>
  <c r="J288" i="2"/>
  <c r="I288" i="2" s="1"/>
  <c r="J644" i="2"/>
  <c r="I644" i="2" s="1"/>
  <c r="J218" i="2"/>
  <c r="I218" i="2" s="1"/>
  <c r="J323" i="2"/>
  <c r="I323" i="2" s="1"/>
  <c r="J364" i="2"/>
  <c r="I364" i="2" s="1"/>
  <c r="J645" i="2"/>
  <c r="I645" i="2" s="1"/>
  <c r="J253" i="2"/>
  <c r="I253" i="2" s="1"/>
  <c r="J428" i="2"/>
  <c r="I428" i="2" s="1"/>
  <c r="J498" i="2"/>
  <c r="I498" i="2" s="1"/>
  <c r="J540" i="2"/>
  <c r="I540" i="2" s="1"/>
  <c r="J183" i="2"/>
  <c r="I183" i="2" s="1"/>
  <c r="J603" i="2"/>
  <c r="I603" i="2" s="1"/>
  <c r="J365" i="2"/>
  <c r="I365" i="2" s="1"/>
  <c r="J184" i="2"/>
  <c r="I184" i="2" s="1"/>
  <c r="J219" i="2"/>
  <c r="I219" i="2" s="1"/>
  <c r="J324" i="2"/>
  <c r="I324" i="2" s="1"/>
  <c r="J366" i="2"/>
  <c r="I366" i="2" s="1"/>
  <c r="J646" i="2"/>
  <c r="I646" i="2" s="1"/>
  <c r="J325" i="2"/>
  <c r="I325" i="2" s="1"/>
  <c r="J647" i="2"/>
  <c r="I647" i="2" s="1"/>
  <c r="J185" i="2"/>
  <c r="I185" i="2" s="1"/>
  <c r="J367" i="2"/>
  <c r="I367" i="2" s="1"/>
  <c r="J648" i="2"/>
  <c r="I648" i="2" s="1"/>
  <c r="J429" i="2"/>
  <c r="I429" i="2" s="1"/>
  <c r="J220" i="2"/>
  <c r="I220" i="2" s="1"/>
  <c r="J254" i="2"/>
  <c r="I254" i="2" s="1"/>
  <c r="J499" i="2"/>
  <c r="I499" i="2" s="1"/>
  <c r="J289" i="2"/>
  <c r="I289" i="2" s="1"/>
  <c r="J368" i="2"/>
  <c r="I368" i="2" s="1"/>
  <c r="J369" i="2"/>
  <c r="I369" i="2" s="1"/>
  <c r="J464" i="2"/>
  <c r="I464" i="2" s="1"/>
  <c r="J500" i="2"/>
  <c r="I500" i="2" s="1"/>
  <c r="J541" i="2"/>
  <c r="I541" i="2" s="1"/>
  <c r="J604" i="2"/>
  <c r="I604" i="2" s="1"/>
  <c r="J255" i="2"/>
  <c r="I255" i="2" s="1"/>
  <c r="J290" i="2"/>
  <c r="I290" i="2" s="1"/>
  <c r="J430" i="2"/>
  <c r="I430" i="2" s="1"/>
  <c r="J542" i="2"/>
  <c r="I542" i="2" s="1"/>
  <c r="J605" i="2"/>
  <c r="I605" i="2" s="1"/>
  <c r="J465" i="2"/>
  <c r="I465" i="2" s="1"/>
  <c r="J543" i="2"/>
  <c r="I543" i="2" s="1"/>
  <c r="J544" i="2"/>
  <c r="I544" i="2" s="1"/>
  <c r="J649" i="2"/>
  <c r="I649" i="2" s="1"/>
  <c r="J370" i="2"/>
  <c r="I370" i="2" s="1"/>
  <c r="J431" i="2"/>
  <c r="I431" i="2" s="1"/>
  <c r="J371" i="2"/>
  <c r="I371" i="2" s="1"/>
  <c r="J501" i="2"/>
  <c r="I501" i="2" s="1"/>
  <c r="J650" i="2"/>
  <c r="I650" i="2" s="1"/>
  <c r="J186" i="2"/>
  <c r="I186" i="2" s="1"/>
  <c r="J606" i="2"/>
  <c r="I606" i="2" s="1"/>
  <c r="J545" i="2"/>
  <c r="I545" i="2" s="1"/>
  <c r="J546" i="2"/>
  <c r="I546" i="2" s="1"/>
  <c r="J256" i="2"/>
  <c r="I256" i="2" s="1"/>
  <c r="J466" i="2"/>
  <c r="I466" i="2" s="1"/>
  <c r="J326" i="2"/>
  <c r="I326" i="2" s="1"/>
  <c r="J651" i="2"/>
  <c r="I651" i="2" s="1"/>
  <c r="J291" i="2"/>
  <c r="I291" i="2" s="1"/>
  <c r="J221" i="2"/>
  <c r="I221" i="2" s="1"/>
  <c r="J222" i="2"/>
  <c r="I222" i="2" s="1"/>
  <c r="J372" i="2"/>
  <c r="I372" i="2" s="1"/>
  <c r="J607" i="2"/>
  <c r="I607" i="2" s="1"/>
  <c r="J187" i="2"/>
  <c r="I187" i="2" s="1"/>
  <c r="J502" i="2"/>
  <c r="I502" i="2" s="1"/>
  <c r="J652" i="2"/>
  <c r="I652" i="2" s="1"/>
  <c r="J653" i="2"/>
  <c r="I653" i="2" s="1"/>
  <c r="J327" i="2"/>
  <c r="I327" i="2" s="1"/>
  <c r="J432" i="2"/>
  <c r="I432" i="2" s="1"/>
  <c r="J373" i="2"/>
  <c r="I373" i="2" s="1"/>
  <c r="J547" i="2"/>
  <c r="I547" i="2" s="1"/>
  <c r="J467" i="2"/>
  <c r="I467" i="2" s="1"/>
  <c r="J548" i="2"/>
  <c r="I548" i="2" s="1"/>
  <c r="J257" i="2"/>
  <c r="I257" i="2" s="1"/>
  <c r="J374" i="2"/>
  <c r="I374" i="2" s="1"/>
  <c r="J503" i="2"/>
  <c r="I503" i="2" s="1"/>
  <c r="J654" i="2"/>
  <c r="I654" i="2" s="1"/>
  <c r="J292" i="2"/>
  <c r="I292" i="2" s="1"/>
  <c r="J223" i="2"/>
  <c r="I223" i="2" s="1"/>
  <c r="J328" i="2"/>
  <c r="I328" i="2" s="1"/>
  <c r="J655" i="2"/>
  <c r="I655" i="2" s="1"/>
  <c r="J375" i="2"/>
  <c r="I375" i="2" s="1"/>
  <c r="J549" i="2"/>
  <c r="I549" i="2" s="1"/>
  <c r="J608" i="2"/>
  <c r="I608" i="2" s="1"/>
  <c r="J550" i="2"/>
  <c r="I550" i="2" s="1"/>
  <c r="J188" i="2"/>
  <c r="I188" i="2" s="1"/>
  <c r="J258" i="2"/>
  <c r="I258" i="2" s="1"/>
  <c r="J468" i="2"/>
  <c r="I468" i="2" s="1"/>
  <c r="J376" i="2"/>
  <c r="I376" i="2" s="1"/>
  <c r="J504" i="2"/>
  <c r="I504" i="2" s="1"/>
  <c r="J377" i="2"/>
  <c r="I377" i="2" s="1"/>
  <c r="J609" i="2"/>
  <c r="I609" i="2" s="1"/>
  <c r="J329" i="2"/>
  <c r="I329" i="2" s="1"/>
  <c r="J551" i="2"/>
  <c r="I551" i="2" s="1"/>
  <c r="J656" i="2"/>
  <c r="I656" i="2" s="1"/>
  <c r="J293" i="2"/>
  <c r="I293" i="2" s="1"/>
  <c r="J224" i="2"/>
  <c r="I224" i="2" s="1"/>
  <c r="J294" i="2"/>
  <c r="I294" i="2" s="1"/>
  <c r="J469" i="2"/>
  <c r="I469" i="2" s="1"/>
  <c r="J552" i="2"/>
  <c r="I552" i="2" s="1"/>
  <c r="J189" i="2"/>
  <c r="I189" i="2" s="1"/>
  <c r="J433" i="2"/>
  <c r="I433" i="2" s="1"/>
  <c r="J259" i="2"/>
  <c r="I259" i="2" s="1"/>
  <c r="J657" i="2"/>
  <c r="I657" i="2" s="1"/>
  <c r="J225" i="2"/>
  <c r="I225" i="2" s="1"/>
  <c r="J610" i="2"/>
  <c r="I610" i="2" s="1"/>
  <c r="J295" i="2"/>
  <c r="I295" i="2" s="1"/>
  <c r="J658" i="2"/>
  <c r="I658" i="2" s="1"/>
  <c r="J553" i="2"/>
  <c r="I553" i="2" s="1"/>
  <c r="J470" i="2"/>
  <c r="I470" i="2" s="1"/>
  <c r="J378" i="2"/>
  <c r="I378" i="2" s="1"/>
  <c r="J434" i="2"/>
  <c r="I434" i="2" s="1"/>
  <c r="J554" i="2"/>
  <c r="I554" i="2" s="1"/>
  <c r="J260" i="2"/>
  <c r="I260" i="2" s="1"/>
  <c r="J435" i="2"/>
  <c r="I435" i="2" s="1"/>
  <c r="J659" i="2"/>
  <c r="I659" i="2" s="1"/>
  <c r="J190" i="2"/>
  <c r="I190" i="2" s="1"/>
  <c r="J379" i="2"/>
  <c r="I379" i="2" s="1"/>
  <c r="J330" i="2"/>
  <c r="I330" i="2" s="1"/>
  <c r="J505" i="2"/>
  <c r="I505" i="2" s="1"/>
  <c r="J380" i="2"/>
  <c r="I380" i="2" s="1"/>
  <c r="J436" i="2"/>
  <c r="I436" i="2" s="1"/>
  <c r="J660" i="2"/>
  <c r="I660" i="2" s="1"/>
  <c r="J506" i="2"/>
  <c r="I506" i="2" s="1"/>
  <c r="J331" i="2"/>
  <c r="I331" i="2" s="1"/>
  <c r="J381" i="2"/>
  <c r="I381" i="2" s="1"/>
  <c r="J382" i="2"/>
  <c r="I382" i="2" s="1"/>
  <c r="J661" i="2"/>
  <c r="I661" i="2" s="1"/>
  <c r="J261" i="2"/>
  <c r="I261" i="2" s="1"/>
  <c r="J296" i="2"/>
  <c r="I296" i="2" s="1"/>
  <c r="J191" i="2"/>
  <c r="I191" i="2" s="1"/>
  <c r="J471" i="2"/>
  <c r="I471" i="2" s="1"/>
  <c r="J437" i="2"/>
  <c r="I437" i="2" s="1"/>
  <c r="J297" i="2"/>
  <c r="I297" i="2" s="1"/>
  <c r="J332" i="2"/>
  <c r="I332" i="2" s="1"/>
  <c r="J383" i="2"/>
  <c r="I383" i="2" s="1"/>
  <c r="J472" i="2"/>
  <c r="I472" i="2" s="1"/>
  <c r="J507" i="2"/>
  <c r="I507" i="2" s="1"/>
  <c r="J555" i="2"/>
  <c r="I555" i="2" s="1"/>
  <c r="J556" i="2"/>
  <c r="I556" i="2" s="1"/>
  <c r="J611" i="2"/>
  <c r="I611" i="2" s="1"/>
  <c r="J662" i="2"/>
  <c r="I662" i="2" s="1"/>
  <c r="J192" i="2"/>
  <c r="I192" i="2" s="1"/>
  <c r="J226" i="2"/>
  <c r="I226" i="2" s="1"/>
  <c r="J612" i="2"/>
  <c r="I612" i="2" s="1"/>
  <c r="J663" i="2"/>
  <c r="I663" i="2" s="1"/>
  <c r="J227" i="2"/>
  <c r="I227" i="2" s="1"/>
  <c r="J262" i="2"/>
  <c r="I262" i="2" s="1"/>
  <c r="J557" i="2"/>
  <c r="I557" i="2" s="1"/>
  <c r="J558" i="2"/>
  <c r="I558" i="2" s="1"/>
  <c r="J263" i="2"/>
  <c r="I263" i="2" s="1"/>
  <c r="J384" i="2"/>
  <c r="I384" i="2" s="1"/>
  <c r="J508" i="2"/>
  <c r="I508" i="2" s="1"/>
  <c r="J228" i="2"/>
  <c r="I228" i="2" s="1"/>
  <c r="J664" i="2"/>
  <c r="I664" i="2" s="1"/>
  <c r="J473" i="2"/>
  <c r="I473" i="2" s="1"/>
  <c r="J559" i="2"/>
  <c r="I559" i="2" s="1"/>
  <c r="J613" i="2"/>
  <c r="I613" i="2" s="1"/>
  <c r="J333" i="2"/>
  <c r="I333" i="2" s="1"/>
  <c r="J438" i="2"/>
  <c r="I438" i="2" s="1"/>
  <c r="J665" i="2"/>
  <c r="I665" i="2" s="1"/>
  <c r="J193" i="2"/>
  <c r="I193" i="2" s="1"/>
  <c r="J298" i="2"/>
  <c r="I298" i="2" s="1"/>
  <c r="J299" i="2"/>
  <c r="I299" i="2" s="1"/>
  <c r="J439" i="2"/>
  <c r="I439" i="2" s="1"/>
  <c r="J264" i="2"/>
  <c r="I264" i="2" s="1"/>
  <c r="J334" i="2"/>
  <c r="I334" i="2" s="1"/>
  <c r="J509" i="2"/>
  <c r="I509" i="2" s="1"/>
  <c r="J229" i="2"/>
  <c r="I229" i="2" s="1"/>
  <c r="J666" i="2"/>
  <c r="I666" i="2" s="1"/>
  <c r="J385" i="2"/>
  <c r="I385" i="2" s="1"/>
  <c r="J614" i="2"/>
  <c r="I614" i="2" s="1"/>
  <c r="J667" i="2"/>
  <c r="I667" i="2" s="1"/>
  <c r="J474" i="2"/>
  <c r="I474" i="2" s="1"/>
  <c r="J560" i="2"/>
  <c r="I560" i="2" s="1"/>
  <c r="J194" i="2"/>
  <c r="I194" i="2" s="1"/>
  <c r="J195" i="2"/>
  <c r="I195" i="2" s="1"/>
  <c r="J386" i="2"/>
  <c r="I386" i="2" s="1"/>
  <c r="J668" i="2"/>
  <c r="I668" i="2" s="1"/>
  <c r="J300" i="2"/>
  <c r="I300" i="2" s="1"/>
  <c r="J387" i="2"/>
  <c r="I387" i="2" s="1"/>
  <c r="J561" i="2"/>
  <c r="I561" i="2" s="1"/>
  <c r="J230" i="2"/>
  <c r="I230" i="2" s="1"/>
  <c r="J335" i="2"/>
  <c r="I335" i="2" s="1"/>
  <c r="J510" i="2"/>
  <c r="I510" i="2" s="1"/>
  <c r="J265" i="2"/>
  <c r="I265" i="2" s="1"/>
  <c r="J440" i="2"/>
  <c r="I440" i="2" s="1"/>
  <c r="J669" i="2"/>
  <c r="I669" i="2" s="1"/>
  <c r="J615" i="2"/>
  <c r="I615" i="2" s="1"/>
  <c r="J475" i="2"/>
  <c r="I475" i="2" s="1"/>
  <c r="J562" i="2"/>
  <c r="I562" i="2" s="1"/>
  <c r="J301" i="2"/>
  <c r="I301" i="2" s="1"/>
  <c r="J388" i="2"/>
  <c r="I388" i="2" s="1"/>
  <c r="J266" i="2"/>
  <c r="I266" i="2" s="1"/>
  <c r="J511" i="2"/>
  <c r="I511" i="2" s="1"/>
  <c r="J563" i="2"/>
  <c r="I563" i="2" s="1"/>
  <c r="J389" i="2"/>
  <c r="I389" i="2" s="1"/>
  <c r="J196" i="2"/>
  <c r="I196" i="2" s="1"/>
  <c r="J390" i="2"/>
  <c r="I390" i="2" s="1"/>
  <c r="J476" i="2"/>
  <c r="I476" i="2" s="1"/>
  <c r="J231" i="2"/>
  <c r="I231" i="2" s="1"/>
  <c r="J336" i="2"/>
  <c r="I336" i="2" s="1"/>
  <c r="J564" i="2"/>
  <c r="I564" i="2" s="1"/>
  <c r="J670" i="2"/>
  <c r="I670" i="2" s="1"/>
  <c r="J671" i="2"/>
  <c r="I671" i="2" s="1"/>
  <c r="J441" i="2"/>
  <c r="I441" i="2" s="1"/>
  <c r="J565" i="2"/>
  <c r="I565" i="2" s="1"/>
  <c r="J616" i="2"/>
  <c r="I616" i="2" s="1"/>
  <c r="J267" i="2"/>
  <c r="I267" i="2" s="1"/>
  <c r="J391" i="2"/>
  <c r="I391" i="2" s="1"/>
  <c r="J392" i="2"/>
  <c r="I392" i="2" s="1"/>
  <c r="J566" i="2"/>
  <c r="I566" i="2" s="1"/>
  <c r="J232" i="2"/>
  <c r="I232" i="2" s="1"/>
  <c r="J672" i="2"/>
  <c r="I672" i="2" s="1"/>
  <c r="J337" i="2"/>
  <c r="I337" i="2" s="1"/>
  <c r="J477" i="2"/>
  <c r="I477" i="2" s="1"/>
  <c r="J512" i="2"/>
  <c r="I512" i="2" s="1"/>
  <c r="J393" i="2"/>
  <c r="I393" i="2" s="1"/>
  <c r="J442" i="2"/>
  <c r="I442" i="2" s="1"/>
  <c r="J197" i="2"/>
  <c r="I197" i="2" s="1"/>
  <c r="J302" i="2"/>
  <c r="I302" i="2" s="1"/>
  <c r="J567" i="2"/>
  <c r="I567" i="2" s="1"/>
  <c r="J617" i="2"/>
  <c r="I617" i="2" s="1"/>
  <c r="J568" i="2"/>
  <c r="I568" i="2" s="1"/>
  <c r="J673" i="2"/>
  <c r="I673" i="2" s="1"/>
  <c r="J233" i="2"/>
  <c r="I233" i="2" s="1"/>
  <c r="J478" i="2"/>
  <c r="I478" i="2" s="1"/>
  <c r="J513" i="2"/>
  <c r="I513" i="2" s="1"/>
  <c r="J443" i="2"/>
  <c r="I443" i="2" s="1"/>
  <c r="J394" i="2"/>
  <c r="I394" i="2" s="1"/>
  <c r="J674" i="2"/>
  <c r="I674" i="2" s="1"/>
  <c r="J569" i="2"/>
  <c r="I569" i="2" s="1"/>
  <c r="J675" i="2"/>
  <c r="I675" i="2" s="1"/>
  <c r="J570" i="2"/>
  <c r="I570" i="2" s="1"/>
  <c r="J303" i="2"/>
  <c r="I303" i="2" s="1"/>
  <c r="J268" i="2"/>
  <c r="I268" i="2" s="1"/>
  <c r="J395" i="2"/>
  <c r="I395" i="2" s="1"/>
  <c r="J514" i="2"/>
  <c r="I514" i="2" s="1"/>
  <c r="J676" i="2"/>
  <c r="I676" i="2" s="1"/>
  <c r="J198" i="2"/>
  <c r="I198" i="2" s="1"/>
  <c r="J199" i="2"/>
  <c r="I199" i="2" s="1"/>
  <c r="J396" i="2"/>
  <c r="I396" i="2" s="1"/>
  <c r="J338" i="2"/>
  <c r="I338" i="2" s="1"/>
  <c r="J269" i="2"/>
  <c r="I269" i="2" s="1"/>
  <c r="J479" i="2"/>
  <c r="I479" i="2" s="1"/>
  <c r="J397" i="2"/>
  <c r="I397" i="2" s="1"/>
  <c r="J571" i="2"/>
  <c r="I571" i="2" s="1"/>
  <c r="J572" i="2"/>
  <c r="I572" i="2" s="1"/>
  <c r="J618" i="2"/>
  <c r="I618" i="2" s="1"/>
  <c r="J619" i="2"/>
  <c r="I619" i="2" s="1"/>
  <c r="J677" i="2"/>
  <c r="I677" i="2" s="1"/>
  <c r="J444" i="2"/>
  <c r="I444" i="2" s="1"/>
  <c r="J234" i="2"/>
  <c r="I234" i="2" s="1"/>
  <c r="J304" i="2"/>
  <c r="I304" i="2" s="1"/>
  <c r="J339" i="2"/>
  <c r="I339" i="2" s="1"/>
  <c r="J398" i="2"/>
  <c r="I398" i="2" s="1"/>
  <c r="J480" i="2"/>
  <c r="I480" i="2" s="1"/>
  <c r="J270" i="2"/>
  <c r="I270" i="2" s="1"/>
  <c r="J620" i="2"/>
  <c r="I620" i="2" s="1"/>
  <c r="J573" i="2"/>
  <c r="I573" i="2" s="1"/>
  <c r="J678" i="2"/>
  <c r="I678" i="2" s="1"/>
  <c r="J305" i="2"/>
  <c r="I305" i="2" s="1"/>
  <c r="J200" i="2"/>
  <c r="I200" i="2" s="1"/>
  <c r="J679" i="2"/>
  <c r="I679" i="2" s="1"/>
  <c r="J515" i="2"/>
  <c r="I515" i="2" s="1"/>
  <c r="J340" i="2"/>
  <c r="I340" i="2" s="1"/>
  <c r="J399" i="2"/>
  <c r="I399" i="2" s="1"/>
  <c r="J445" i="2"/>
  <c r="I445" i="2" s="1"/>
  <c r="J574" i="2"/>
  <c r="I574" i="2" s="1"/>
  <c r="J235" i="2"/>
  <c r="I235" i="2" s="1"/>
  <c r="J271" i="2"/>
  <c r="I271" i="2" s="1"/>
  <c r="J236" i="2"/>
  <c r="I236" i="2" s="1"/>
  <c r="J306" i="2"/>
  <c r="I306" i="2" s="1"/>
  <c r="J446" i="2"/>
  <c r="I446" i="2" s="1"/>
  <c r="J481" i="2"/>
  <c r="I481" i="2" s="1"/>
  <c r="J516" i="2"/>
  <c r="I516" i="2" s="1"/>
  <c r="J400" i="2"/>
  <c r="I400" i="2" s="1"/>
  <c r="J680" i="2"/>
  <c r="I680" i="2" s="1"/>
  <c r="J621" i="2"/>
  <c r="I621" i="2" s="1"/>
  <c r="J401" i="2"/>
  <c r="I401" i="2" s="1"/>
  <c r="J341" i="2"/>
  <c r="I341" i="2" s="1"/>
  <c r="J201" i="2"/>
  <c r="I201" i="2" s="1"/>
  <c r="J681" i="2"/>
  <c r="I681" i="2" s="1"/>
  <c r="J575" i="2"/>
  <c r="I575" i="2" s="1"/>
  <c r="J576" i="2"/>
  <c r="I576" i="2" s="1"/>
  <c r="J402" i="2"/>
  <c r="I402" i="2" s="1"/>
  <c r="J272" i="2"/>
  <c r="I272" i="2" s="1"/>
  <c r="J577" i="2"/>
  <c r="I577" i="2" s="1"/>
  <c r="J622" i="2"/>
  <c r="I622" i="2" s="1"/>
  <c r="J517" i="2"/>
  <c r="I517" i="2" s="1"/>
  <c r="J237" i="2"/>
  <c r="I237" i="2" s="1"/>
  <c r="J482" i="2"/>
  <c r="I482" i="2" s="1"/>
  <c r="J682" i="2"/>
  <c r="I682" i="2" s="1"/>
  <c r="J683" i="2"/>
  <c r="I683" i="2" s="1"/>
  <c r="J403" i="2"/>
  <c r="I403" i="2" s="1"/>
  <c r="J578" i="2"/>
  <c r="I578" i="2" s="1"/>
  <c r="J307" i="2"/>
  <c r="I307" i="2" s="1"/>
  <c r="J447" i="2"/>
  <c r="I447" i="2" s="1"/>
  <c r="J579" i="2"/>
  <c r="I579" i="2" s="1"/>
  <c r="J404" i="2"/>
  <c r="I404" i="2" s="1"/>
  <c r="J308" i="2"/>
  <c r="I308" i="2" s="1"/>
  <c r="J483" i="2"/>
  <c r="I483" i="2" s="1"/>
  <c r="J580" i="2"/>
  <c r="I580" i="2" s="1"/>
  <c r="J405" i="2"/>
  <c r="I405" i="2" s="1"/>
  <c r="J238" i="2"/>
  <c r="I238" i="2" s="1"/>
  <c r="J623" i="2"/>
  <c r="I623" i="2" s="1"/>
  <c r="J684" i="2"/>
  <c r="I684" i="2" s="1"/>
  <c r="J342" i="2"/>
  <c r="I342" i="2" s="1"/>
  <c r="J448" i="2"/>
  <c r="I448" i="2" s="1"/>
  <c r="J518" i="2"/>
  <c r="I518" i="2" s="1"/>
  <c r="J202" i="2"/>
  <c r="I202" i="2" s="1"/>
  <c r="J685" i="2"/>
  <c r="I685" i="2" s="1"/>
  <c r="J273" i="2"/>
  <c r="I273" i="2" s="1"/>
  <c r="J203" i="2"/>
  <c r="I203" i="2" s="1"/>
  <c r="J343" i="2"/>
  <c r="I343" i="2" s="1"/>
  <c r="J686" i="2"/>
  <c r="I686" i="2" s="1"/>
  <c r="J204" i="2"/>
  <c r="I204" i="2" s="1"/>
  <c r="J406" i="2"/>
  <c r="I406" i="2" s="1"/>
  <c r="J624" i="2"/>
  <c r="I624" i="2" s="1"/>
  <c r="J484" i="2"/>
  <c r="I484" i="2" s="1"/>
  <c r="J687" i="2"/>
  <c r="I687" i="2" s="1"/>
  <c r="J344" i="2"/>
  <c r="I344" i="2" s="1"/>
  <c r="J519" i="2"/>
  <c r="I519" i="2" s="1"/>
  <c r="J309" i="2"/>
  <c r="I309" i="2" s="1"/>
  <c r="J449" i="2"/>
  <c r="I449" i="2" s="1"/>
  <c r="J581" i="2"/>
  <c r="I581" i="2" s="1"/>
  <c r="J407" i="2"/>
  <c r="I407" i="2" s="1"/>
  <c r="J582" i="2"/>
  <c r="I582" i="2" s="1"/>
  <c r="J239" i="2"/>
  <c r="I239" i="2" s="1"/>
  <c r="J274" i="2"/>
  <c r="I274" i="2" s="1"/>
  <c r="J583" i="2"/>
  <c r="I583" i="2" s="1"/>
  <c r="J240" i="2"/>
  <c r="I240" i="2" s="1"/>
  <c r="J310" i="2"/>
  <c r="I310" i="2" s="1"/>
  <c r="J408" i="2"/>
  <c r="I408" i="2" s="1"/>
  <c r="J625" i="2"/>
  <c r="I625" i="2" s="1"/>
  <c r="J409" i="2"/>
  <c r="I409" i="2" s="1"/>
  <c r="J450" i="2"/>
  <c r="I450" i="2" s="1"/>
  <c r="J345" i="2"/>
  <c r="I345" i="2" s="1"/>
  <c r="J451" i="2"/>
  <c r="I451" i="2" s="1"/>
  <c r="J520" i="2"/>
  <c r="I520" i="2" s="1"/>
  <c r="J688" i="2"/>
  <c r="I688" i="2" s="1"/>
  <c r="J275" i="2"/>
  <c r="I275" i="2" s="1"/>
  <c r="J346" i="2"/>
  <c r="I346" i="2" s="1"/>
  <c r="J410" i="2"/>
  <c r="I410" i="2" s="1"/>
  <c r="J411" i="2"/>
  <c r="I411" i="2" s="1"/>
  <c r="J584" i="2"/>
  <c r="I584" i="2" s="1"/>
  <c r="J689" i="2"/>
  <c r="I689" i="2" s="1"/>
  <c r="J485" i="2"/>
  <c r="I485" i="2" s="1"/>
  <c r="J585" i="2"/>
  <c r="I585" i="2" s="1"/>
  <c r="J486" i="2"/>
  <c r="I486" i="2" s="1"/>
  <c r="J311" i="2"/>
  <c r="I311" i="2" s="1"/>
  <c r="J690" i="2"/>
  <c r="I690" i="2" s="1"/>
  <c r="J276" i="2"/>
  <c r="I276" i="2" s="1"/>
  <c r="J205" i="2"/>
  <c r="I205" i="2" s="1"/>
  <c r="J206" i="2"/>
  <c r="I206" i="2" s="1"/>
  <c r="J241" i="2"/>
  <c r="I241" i="2" s="1"/>
  <c r="J521" i="2"/>
  <c r="I521" i="2" s="1"/>
  <c r="J586" i="2"/>
  <c r="I586" i="2" s="1"/>
  <c r="J626" i="2"/>
  <c r="I626" i="2" s="1"/>
  <c r="J691" i="2"/>
  <c r="I691" i="2" s="1"/>
  <c r="J692" i="2"/>
  <c r="I692" i="2" s="1"/>
  <c r="J312" i="2"/>
  <c r="I312" i="2" s="1"/>
  <c r="J412" i="2"/>
  <c r="I412" i="2" s="1"/>
  <c r="J587" i="2"/>
  <c r="I587" i="2" s="1"/>
  <c r="J452" i="2"/>
  <c r="I452" i="2" s="1"/>
  <c r="J627" i="2"/>
  <c r="I627" i="2" s="1"/>
  <c r="J413" i="2"/>
  <c r="I413" i="2" s="1"/>
  <c r="J693" i="2"/>
  <c r="I693" i="2" s="1"/>
  <c r="J522" i="2"/>
  <c r="I522" i="2" s="1"/>
  <c r="J347" i="2"/>
  <c r="I347" i="2" s="1"/>
  <c r="J277" i="2"/>
  <c r="I277" i="2" s="1"/>
  <c r="J207" i="2"/>
  <c r="I207" i="2" s="1"/>
  <c r="J242" i="2"/>
  <c r="I242" i="2" s="1"/>
  <c r="J313" i="2"/>
  <c r="I313" i="2" s="1"/>
  <c r="J487" i="2"/>
  <c r="I487" i="2" s="1"/>
  <c r="J588" i="2"/>
  <c r="I588" i="2" s="1"/>
  <c r="J694" i="2"/>
  <c r="I694" i="2" s="1"/>
  <c r="J628" i="2"/>
  <c r="I628" i="2" s="1"/>
  <c r="J695" i="2"/>
  <c r="I695" i="2" s="1"/>
  <c r="J414" i="2"/>
  <c r="I414" i="2" s="1"/>
  <c r="J415" i="2"/>
  <c r="I415" i="2" s="1"/>
  <c r="J523" i="2"/>
  <c r="I523" i="2" s="1"/>
  <c r="J208" i="2"/>
  <c r="I208" i="2" s="1"/>
  <c r="J278" i="2"/>
  <c r="I278" i="2" s="1"/>
  <c r="J453" i="2"/>
  <c r="I453" i="2" s="1"/>
  <c r="J243" i="2"/>
  <c r="I243" i="2" s="1"/>
  <c r="J348" i="2"/>
  <c r="I348" i="2" s="1"/>
  <c r="J589" i="2"/>
  <c r="I589" i="2" s="1"/>
  <c r="J244" i="2"/>
  <c r="I244" i="2" s="1"/>
  <c r="J454" i="2"/>
  <c r="I454" i="2" s="1"/>
  <c r="J524" i="2"/>
  <c r="I524" i="2" s="1"/>
  <c r="J696" i="2"/>
  <c r="I696" i="2" s="1"/>
  <c r="J416" i="2"/>
  <c r="I416" i="2" s="1"/>
  <c r="J697" i="2"/>
  <c r="I697" i="2" s="1"/>
  <c r="J209" i="2"/>
  <c r="I209" i="2" s="1"/>
  <c r="J629" i="2"/>
  <c r="I629" i="2" s="1"/>
  <c r="J279" i="2"/>
  <c r="I279" i="2" s="1"/>
  <c r="J314" i="2"/>
  <c r="I314" i="2" s="1"/>
  <c r="J417" i="2"/>
  <c r="I417" i="2" s="1"/>
  <c r="J349" i="2"/>
  <c r="I349" i="2" s="1"/>
  <c r="J590" i="2"/>
  <c r="I590" i="2" s="1"/>
  <c r="J418" i="2"/>
  <c r="I418" i="2" s="1"/>
  <c r="J245" i="2"/>
  <c r="I245" i="2" s="1"/>
  <c r="J698" i="2"/>
  <c r="I698" i="2" s="1"/>
  <c r="J699" i="2"/>
  <c r="I699" i="2" s="1"/>
  <c r="J591" i="2"/>
  <c r="I591" i="2" s="1"/>
  <c r="J455" i="2"/>
  <c r="I455" i="2" s="1"/>
  <c r="J210" i="2"/>
  <c r="I210" i="2" s="1"/>
  <c r="J315" i="2"/>
  <c r="I315" i="2" s="1"/>
  <c r="J525" i="2"/>
  <c r="I525" i="2" s="1"/>
  <c r="J488" i="2"/>
  <c r="I488" i="2" s="1"/>
  <c r="J280" i="2"/>
  <c r="I280" i="2" s="1"/>
  <c r="J592" i="2"/>
  <c r="I592" i="2" s="1"/>
  <c r="J630" i="2"/>
  <c r="I630" i="2" s="1"/>
  <c r="J419" i="2"/>
  <c r="I419" i="2" s="1"/>
  <c r="J489" i="2"/>
  <c r="I489" i="2" s="1"/>
  <c r="J593" i="2"/>
  <c r="I593" i="2" s="1"/>
  <c r="J350" i="2"/>
  <c r="I350" i="2" s="1"/>
  <c r="J490" i="2"/>
  <c r="I490" i="2" s="1"/>
  <c r="J594" i="2"/>
  <c r="I594" i="2" s="1"/>
  <c r="J281" i="2"/>
  <c r="I281" i="2" s="1"/>
  <c r="J211" i="2"/>
  <c r="I211" i="2" s="1"/>
  <c r="J420" i="2"/>
  <c r="I420" i="2" s="1"/>
  <c r="J491" i="2"/>
  <c r="I491" i="2" s="1"/>
  <c r="J595" i="2"/>
  <c r="I595" i="2" s="1"/>
  <c r="J246" i="2"/>
  <c r="I246" i="2" s="1"/>
  <c r="J631" i="2"/>
  <c r="I631" i="2" s="1"/>
  <c r="J700" i="2"/>
  <c r="I700" i="2" s="1"/>
  <c r="J421" i="2"/>
  <c r="I421" i="2" s="1"/>
  <c r="J351" i="2"/>
  <c r="I351" i="2" s="1"/>
  <c r="J526" i="2"/>
  <c r="I526" i="2" s="1"/>
  <c r="J596" i="2"/>
  <c r="I596" i="2" s="1"/>
  <c r="J316" i="2"/>
  <c r="I316" i="2" s="1"/>
  <c r="J456" i="2"/>
  <c r="I456" i="2" s="1"/>
  <c r="G456" i="2" l="1"/>
  <c r="G316" i="2"/>
  <c r="G596" i="2"/>
  <c r="G526" i="2"/>
  <c r="G351" i="2"/>
  <c r="G421" i="2"/>
  <c r="G700" i="2"/>
  <c r="G631" i="2"/>
  <c r="G246" i="2"/>
  <c r="G595" i="2"/>
  <c r="G491" i="2"/>
  <c r="G420" i="2"/>
  <c r="G211" i="2"/>
  <c r="G281" i="2"/>
  <c r="G594" i="2"/>
  <c r="G490" i="2"/>
  <c r="G350" i="2"/>
  <c r="G593" i="2"/>
  <c r="G489" i="2"/>
  <c r="G419" i="2"/>
  <c r="G630" i="2"/>
  <c r="G592" i="2"/>
  <c r="G280" i="2"/>
  <c r="G488" i="2"/>
  <c r="G525" i="2"/>
  <c r="G315" i="2"/>
  <c r="G210" i="2"/>
  <c r="G455" i="2"/>
  <c r="G591" i="2"/>
  <c r="G699" i="2"/>
  <c r="G698" i="2"/>
  <c r="G245" i="2"/>
  <c r="G418" i="2"/>
  <c r="G590" i="2"/>
  <c r="G349" i="2"/>
  <c r="G417" i="2"/>
  <c r="G314" i="2"/>
  <c r="G279" i="2"/>
  <c r="G629" i="2"/>
  <c r="G209" i="2"/>
  <c r="G697" i="2"/>
  <c r="G416" i="2"/>
  <c r="G696" i="2"/>
  <c r="G524" i="2"/>
  <c r="G454" i="2"/>
  <c r="G244" i="2"/>
  <c r="G589" i="2"/>
  <c r="G348" i="2"/>
  <c r="G243" i="2"/>
  <c r="G453" i="2"/>
  <c r="G278" i="2"/>
  <c r="G208" i="2"/>
  <c r="G523" i="2"/>
  <c r="G415" i="2"/>
  <c r="G414" i="2"/>
  <c r="G695" i="2"/>
  <c r="G628" i="2"/>
  <c r="G694" i="2"/>
  <c r="G588" i="2"/>
  <c r="G487" i="2"/>
  <c r="G313" i="2"/>
  <c r="G242" i="2"/>
  <c r="G207" i="2"/>
  <c r="G277" i="2"/>
  <c r="G347" i="2"/>
  <c r="G522" i="2"/>
  <c r="G693" i="2"/>
  <c r="G413" i="2"/>
  <c r="G627" i="2"/>
  <c r="G452" i="2"/>
  <c r="G587" i="2"/>
  <c r="G412" i="2"/>
  <c r="G312" i="2"/>
  <c r="G692" i="2"/>
  <c r="G691" i="2"/>
  <c r="G626" i="2"/>
  <c r="G586" i="2"/>
  <c r="G521" i="2"/>
  <c r="G241" i="2"/>
  <c r="G206" i="2"/>
  <c r="G205" i="2"/>
  <c r="G276" i="2"/>
  <c r="G690" i="2"/>
  <c r="G311" i="2"/>
  <c r="G486" i="2"/>
  <c r="G585" i="2"/>
  <c r="G485" i="2"/>
  <c r="G689" i="2"/>
  <c r="G584" i="2"/>
  <c r="G411" i="2"/>
  <c r="G410" i="2"/>
  <c r="G346" i="2"/>
  <c r="G275" i="2"/>
  <c r="G688" i="2"/>
  <c r="G520" i="2"/>
  <c r="G451" i="2"/>
  <c r="G345" i="2"/>
  <c r="G450" i="2"/>
  <c r="G409" i="2"/>
  <c r="G625" i="2"/>
  <c r="G408" i="2"/>
  <c r="G310" i="2"/>
  <c r="G240" i="2"/>
  <c r="G583" i="2"/>
  <c r="G274" i="2"/>
  <c r="G239" i="2"/>
  <c r="G582" i="2"/>
  <c r="G407" i="2"/>
  <c r="G581" i="2"/>
  <c r="G449" i="2"/>
  <c r="G309" i="2"/>
  <c r="G519" i="2"/>
  <c r="G344" i="2"/>
  <c r="G687" i="2"/>
  <c r="G484" i="2"/>
  <c r="G624" i="2"/>
  <c r="G406" i="2"/>
  <c r="G204" i="2"/>
  <c r="G686" i="2"/>
  <c r="G343" i="2"/>
  <c r="G203" i="2"/>
  <c r="G273" i="2"/>
  <c r="G685" i="2"/>
  <c r="G202" i="2"/>
  <c r="G518" i="2"/>
  <c r="G448" i="2"/>
  <c r="G342" i="2"/>
  <c r="G684" i="2"/>
  <c r="G623" i="2"/>
  <c r="G238" i="2"/>
  <c r="G405" i="2"/>
  <c r="G580" i="2"/>
  <c r="G483" i="2"/>
  <c r="G308" i="2"/>
  <c r="G404" i="2"/>
  <c r="G579" i="2"/>
  <c r="G447" i="2"/>
  <c r="G307" i="2"/>
  <c r="G578" i="2"/>
  <c r="G403" i="2"/>
  <c r="G683" i="2"/>
  <c r="G682" i="2"/>
  <c r="G482" i="2"/>
  <c r="G237" i="2"/>
  <c r="G517" i="2"/>
  <c r="G622" i="2"/>
  <c r="G577" i="2"/>
  <c r="G272" i="2"/>
  <c r="G402" i="2"/>
  <c r="G576" i="2"/>
  <c r="G575" i="2"/>
  <c r="G681" i="2"/>
  <c r="G201" i="2"/>
  <c r="G341" i="2"/>
  <c r="G401" i="2"/>
  <c r="G621" i="2"/>
  <c r="G680" i="2"/>
  <c r="G400" i="2"/>
  <c r="G516" i="2"/>
  <c r="G481" i="2"/>
  <c r="G446" i="2"/>
  <c r="G306" i="2"/>
  <c r="G236" i="2"/>
  <c r="G271" i="2"/>
  <c r="G235" i="2"/>
  <c r="G574" i="2"/>
  <c r="G445" i="2"/>
  <c r="G399" i="2"/>
  <c r="G340" i="2"/>
  <c r="G515" i="2"/>
  <c r="G679" i="2"/>
  <c r="G200" i="2"/>
  <c r="G305" i="2"/>
  <c r="G678" i="2"/>
  <c r="G573" i="2"/>
  <c r="G620" i="2"/>
  <c r="G270" i="2"/>
  <c r="G480" i="2"/>
  <c r="G398" i="2"/>
  <c r="G339" i="2"/>
  <c r="G304" i="2"/>
  <c r="G234" i="2"/>
  <c r="G444" i="2"/>
  <c r="G677" i="2"/>
  <c r="G619" i="2"/>
  <c r="G618" i="2"/>
  <c r="G572" i="2"/>
  <c r="G571" i="2"/>
  <c r="G397" i="2"/>
  <c r="G479" i="2"/>
  <c r="G269" i="2"/>
  <c r="G338" i="2"/>
  <c r="G396" i="2"/>
  <c r="G199" i="2"/>
  <c r="G198" i="2"/>
  <c r="G676" i="2"/>
  <c r="G514" i="2"/>
  <c r="G395" i="2"/>
  <c r="G268" i="2"/>
  <c r="G303" i="2"/>
  <c r="G570" i="2"/>
  <c r="G675" i="2"/>
  <c r="G569" i="2"/>
  <c r="G674" i="2"/>
  <c r="G394" i="2"/>
  <c r="G443" i="2"/>
  <c r="G513" i="2"/>
  <c r="G478" i="2"/>
  <c r="G233" i="2"/>
  <c r="G673" i="2"/>
  <c r="G568" i="2"/>
  <c r="G617" i="2"/>
  <c r="G567" i="2"/>
  <c r="G302" i="2"/>
  <c r="G197" i="2"/>
  <c r="G442" i="2"/>
  <c r="G393" i="2"/>
  <c r="G512" i="2"/>
  <c r="G477" i="2"/>
  <c r="G337" i="2"/>
  <c r="G672" i="2"/>
  <c r="G232" i="2"/>
  <c r="G566" i="2"/>
  <c r="G392" i="2"/>
  <c r="G391" i="2"/>
  <c r="G267" i="2"/>
  <c r="G616" i="2"/>
  <c r="G565" i="2"/>
  <c r="G441" i="2"/>
  <c r="G671" i="2"/>
  <c r="G670" i="2"/>
  <c r="G564" i="2"/>
  <c r="G336" i="2"/>
  <c r="G231" i="2"/>
  <c r="G476" i="2"/>
  <c r="G390" i="2"/>
  <c r="G196" i="2"/>
  <c r="G389" i="2"/>
  <c r="G563" i="2"/>
  <c r="G511" i="2"/>
  <c r="G266" i="2"/>
  <c r="G388" i="2"/>
  <c r="G301" i="2"/>
  <c r="G562" i="2"/>
  <c r="G475" i="2"/>
  <c r="G615" i="2"/>
  <c r="G669" i="2"/>
  <c r="G440" i="2"/>
  <c r="G265" i="2"/>
  <c r="G510" i="2"/>
  <c r="G335" i="2"/>
  <c r="G230" i="2"/>
  <c r="G561" i="2"/>
  <c r="G387" i="2"/>
  <c r="G300" i="2"/>
  <c r="G668" i="2"/>
  <c r="G386" i="2"/>
  <c r="G195" i="2"/>
  <c r="G194" i="2"/>
  <c r="G560" i="2"/>
  <c r="G474" i="2"/>
  <c r="G667" i="2"/>
  <c r="G614" i="2"/>
  <c r="G385" i="2"/>
  <c r="G666" i="2"/>
  <c r="G229" i="2"/>
  <c r="G509" i="2"/>
  <c r="G334" i="2"/>
  <c r="G264" i="2"/>
  <c r="G439" i="2"/>
  <c r="G299" i="2"/>
  <c r="G298" i="2"/>
  <c r="G193" i="2"/>
  <c r="G665" i="2"/>
  <c r="G438" i="2"/>
  <c r="G333" i="2"/>
  <c r="G613" i="2"/>
  <c r="G559" i="2"/>
  <c r="G473" i="2"/>
  <c r="G664" i="2"/>
  <c r="G228" i="2"/>
  <c r="G508" i="2"/>
  <c r="G384" i="2"/>
  <c r="G263" i="2"/>
  <c r="G558" i="2"/>
  <c r="G557" i="2"/>
  <c r="G262" i="2"/>
  <c r="G227" i="2"/>
  <c r="G663" i="2"/>
  <c r="G612" i="2"/>
  <c r="G226" i="2"/>
  <c r="G192" i="2"/>
  <c r="G662" i="2"/>
  <c r="G611" i="2"/>
  <c r="G556" i="2"/>
  <c r="G555" i="2"/>
  <c r="G507" i="2"/>
  <c r="G472" i="2"/>
  <c r="G383" i="2"/>
  <c r="G332" i="2"/>
  <c r="G297" i="2"/>
  <c r="G437" i="2"/>
  <c r="G471" i="2"/>
  <c r="G191" i="2"/>
  <c r="G296" i="2"/>
  <c r="G261" i="2"/>
  <c r="G661" i="2"/>
  <c r="G382" i="2"/>
  <c r="G381" i="2"/>
  <c r="G331" i="2"/>
  <c r="G506" i="2"/>
  <c r="G660" i="2"/>
  <c r="G436" i="2"/>
  <c r="G380" i="2"/>
  <c r="G505" i="2"/>
  <c r="G330" i="2"/>
  <c r="G379" i="2"/>
  <c r="G190" i="2"/>
  <c r="G659" i="2"/>
  <c r="G435" i="2"/>
  <c r="G260" i="2"/>
  <c r="G554" i="2"/>
  <c r="G434" i="2"/>
  <c r="G378" i="2"/>
  <c r="G470" i="2"/>
  <c r="G553" i="2"/>
  <c r="G658" i="2"/>
  <c r="G295" i="2"/>
  <c r="G610" i="2"/>
  <c r="G225" i="2"/>
  <c r="G657" i="2"/>
  <c r="G259" i="2"/>
  <c r="G433" i="2"/>
  <c r="G189" i="2"/>
  <c r="G552" i="2"/>
  <c r="G469" i="2"/>
  <c r="G294" i="2"/>
  <c r="G224" i="2"/>
  <c r="G293" i="2"/>
  <c r="G656" i="2"/>
  <c r="G551" i="2"/>
  <c r="G329" i="2"/>
  <c r="G609" i="2"/>
  <c r="G377" i="2"/>
  <c r="G504" i="2"/>
  <c r="G376" i="2"/>
  <c r="G468" i="2"/>
  <c r="G258" i="2"/>
  <c r="G188" i="2"/>
  <c r="G550" i="2"/>
  <c r="G608" i="2"/>
  <c r="G549" i="2"/>
  <c r="G375" i="2"/>
  <c r="G655" i="2"/>
  <c r="G328" i="2"/>
  <c r="G223" i="2"/>
  <c r="G292" i="2"/>
  <c r="G654" i="2"/>
  <c r="G503" i="2"/>
  <c r="G374" i="2"/>
  <c r="G257" i="2"/>
  <c r="G548" i="2"/>
  <c r="G467" i="2"/>
  <c r="G547" i="2"/>
  <c r="G373" i="2"/>
  <c r="G432" i="2"/>
  <c r="G327" i="2"/>
  <c r="G653" i="2"/>
  <c r="G652" i="2"/>
  <c r="G502" i="2"/>
  <c r="G187" i="2"/>
  <c r="G607" i="2"/>
  <c r="G372" i="2"/>
  <c r="G222" i="2"/>
  <c r="G221" i="2"/>
  <c r="G291" i="2"/>
  <c r="G651" i="2"/>
  <c r="G326" i="2"/>
  <c r="G466" i="2"/>
  <c r="G256" i="2"/>
  <c r="G546" i="2"/>
  <c r="G545" i="2"/>
  <c r="G606" i="2"/>
  <c r="G186" i="2"/>
  <c r="G650" i="2"/>
  <c r="G501" i="2"/>
  <c r="G371" i="2"/>
  <c r="G431" i="2"/>
  <c r="G370" i="2"/>
  <c r="G649" i="2"/>
  <c r="G544" i="2"/>
  <c r="G543" i="2"/>
  <c r="G465" i="2"/>
  <c r="G605" i="2"/>
  <c r="G542" i="2"/>
  <c r="G430" i="2"/>
  <c r="G290" i="2"/>
  <c r="G255" i="2"/>
  <c r="G604" i="2"/>
  <c r="G541" i="2"/>
  <c r="G500" i="2"/>
  <c r="G464" i="2"/>
  <c r="G369" i="2"/>
  <c r="G368" i="2"/>
  <c r="G289" i="2"/>
  <c r="G499" i="2"/>
  <c r="G254" i="2"/>
  <c r="G220" i="2"/>
  <c r="G429" i="2"/>
  <c r="G648" i="2"/>
  <c r="G367" i="2"/>
  <c r="G185" i="2"/>
  <c r="G647" i="2"/>
  <c r="G325" i="2"/>
  <c r="G646" i="2"/>
  <c r="G366" i="2"/>
  <c r="G324" i="2"/>
  <c r="G219" i="2"/>
  <c r="G184" i="2"/>
  <c r="G365" i="2"/>
  <c r="G603" i="2"/>
  <c r="G183" i="2"/>
  <c r="G540" i="2"/>
  <c r="G498" i="2"/>
  <c r="G428" i="2"/>
  <c r="G253" i="2"/>
  <c r="G645" i="2"/>
  <c r="G364" i="2"/>
  <c r="G323" i="2"/>
  <c r="G218" i="2"/>
  <c r="G644" i="2"/>
  <c r="G288" i="2"/>
  <c r="G539" i="2"/>
  <c r="G463" i="2"/>
  <c r="G427" i="2"/>
  <c r="G538" i="2"/>
  <c r="G537" i="2"/>
  <c r="G363" i="2"/>
  <c r="G322" i="2"/>
  <c r="G602" i="2"/>
  <c r="G497" i="2"/>
  <c r="G182" i="2"/>
  <c r="G643" i="2"/>
  <c r="G362" i="2"/>
  <c r="G462" i="2"/>
  <c r="G642" i="2"/>
  <c r="G287" i="2"/>
  <c r="G252" i="2"/>
  <c r="G641" i="2"/>
  <c r="G217" i="2"/>
  <c r="G640" i="2"/>
  <c r="G536" i="2"/>
  <c r="G251" i="2"/>
  <c r="G601" i="2"/>
  <c r="G216" i="2"/>
  <c r="G426" i="2"/>
  <c r="G361" i="2"/>
  <c r="G461" i="2"/>
  <c r="G360" i="2"/>
  <c r="G321" i="2"/>
  <c r="G639" i="2"/>
  <c r="G535" i="2"/>
  <c r="G286" i="2"/>
  <c r="G496" i="2"/>
  <c r="G181" i="2"/>
  <c r="G250" i="2"/>
  <c r="G180" i="2"/>
  <c r="G534" i="2"/>
  <c r="G495" i="2"/>
  <c r="G285" i="2"/>
  <c r="G215" i="2"/>
  <c r="G425" i="2"/>
  <c r="G533" i="2"/>
  <c r="G359" i="2"/>
  <c r="G600" i="2"/>
  <c r="G320" i="2"/>
  <c r="G358" i="2"/>
  <c r="G460" i="2"/>
  <c r="G638" i="2"/>
  <c r="G637" i="2"/>
  <c r="G494" i="2"/>
  <c r="G319" i="2"/>
  <c r="G179" i="2"/>
  <c r="G532" i="2"/>
  <c r="G531" i="2"/>
  <c r="G599" i="2"/>
  <c r="G284" i="2"/>
  <c r="G357" i="2"/>
  <c r="G214" i="2"/>
  <c r="G249" i="2"/>
  <c r="G459" i="2"/>
  <c r="G424" i="2"/>
  <c r="G356" i="2"/>
  <c r="G283" i="2"/>
  <c r="G458" i="2"/>
  <c r="G282" i="2"/>
  <c r="G598" i="2"/>
  <c r="G248" i="2"/>
  <c r="G530" i="2"/>
  <c r="G529" i="2"/>
  <c r="G355" i="2"/>
  <c r="G354" i="2"/>
  <c r="G597" i="2"/>
  <c r="G457" i="2"/>
  <c r="G423" i="2"/>
  <c r="G422" i="2"/>
  <c r="G178" i="2"/>
  <c r="G353" i="2"/>
  <c r="G318" i="2"/>
  <c r="G317" i="2"/>
  <c r="G636" i="2"/>
  <c r="G493" i="2"/>
  <c r="G492" i="2"/>
  <c r="G177" i="2"/>
  <c r="G528" i="2"/>
  <c r="G247" i="2"/>
  <c r="G635" i="2"/>
  <c r="G634" i="2"/>
  <c r="G633" i="2"/>
  <c r="G527" i="2"/>
  <c r="G213" i="2"/>
  <c r="G632" i="2"/>
  <c r="G352" i="2"/>
  <c r="G212" i="2"/>
  <c r="G176" i="2"/>
  <c r="G141" i="2"/>
  <c r="G106" i="2"/>
  <c r="G175" i="2"/>
  <c r="G36" i="2"/>
  <c r="G105" i="2"/>
  <c r="G104" i="2"/>
  <c r="G103" i="2"/>
  <c r="G174" i="2"/>
  <c r="G140" i="2"/>
  <c r="G35" i="2"/>
  <c r="G173" i="2"/>
  <c r="G102" i="2"/>
  <c r="G101" i="2"/>
  <c r="G139" i="2"/>
  <c r="G34" i="2"/>
  <c r="G172" i="2"/>
  <c r="G138" i="2"/>
  <c r="G100" i="2"/>
  <c r="G99" i="2"/>
  <c r="G33" i="2"/>
  <c r="G98" i="2"/>
  <c r="G137" i="2"/>
  <c r="G97" i="2"/>
  <c r="G32" i="2"/>
  <c r="G136" i="2"/>
  <c r="G96" i="2"/>
  <c r="G31" i="2"/>
  <c r="G95" i="2"/>
  <c r="G30" i="2"/>
  <c r="G94" i="2"/>
  <c r="G93" i="2"/>
  <c r="G171" i="2"/>
  <c r="G170" i="2"/>
  <c r="G135" i="2"/>
  <c r="G134" i="2"/>
  <c r="G92" i="2"/>
  <c r="G29" i="2"/>
  <c r="G169" i="2"/>
  <c r="G91" i="2"/>
  <c r="G28" i="2"/>
  <c r="G133" i="2"/>
  <c r="G90" i="2"/>
  <c r="G168" i="2"/>
  <c r="G89" i="2"/>
  <c r="G167" i="2"/>
  <c r="G132" i="2"/>
  <c r="G88" i="2"/>
  <c r="G27" i="2"/>
  <c r="G87" i="2"/>
  <c r="G131" i="2"/>
  <c r="G86" i="2"/>
  <c r="G85" i="2"/>
  <c r="G26" i="2"/>
  <c r="G166" i="2"/>
  <c r="G84" i="2"/>
  <c r="G83" i="2"/>
  <c r="G165" i="2"/>
  <c r="G25" i="2"/>
  <c r="G130" i="2"/>
  <c r="G129" i="2"/>
  <c r="G164" i="2"/>
  <c r="G82" i="2"/>
  <c r="G81" i="2"/>
  <c r="G163" i="2"/>
  <c r="G128" i="2"/>
  <c r="G80" i="2"/>
  <c r="G24" i="2"/>
  <c r="G79" i="2"/>
  <c r="G23" i="2"/>
  <c r="G127" i="2"/>
  <c r="G22" i="2"/>
  <c r="G162" i="2"/>
  <c r="G78" i="2"/>
  <c r="G77" i="2"/>
  <c r="G161" i="2"/>
  <c r="G21" i="2"/>
  <c r="G126" i="2"/>
  <c r="G76" i="2"/>
  <c r="G75" i="2"/>
  <c r="G20" i="2"/>
  <c r="G160" i="2"/>
  <c r="G125" i="2"/>
  <c r="G74" i="2"/>
  <c r="G73" i="2"/>
  <c r="G159" i="2"/>
  <c r="G124" i="2"/>
  <c r="G19" i="2"/>
  <c r="G72" i="2"/>
  <c r="G71" i="2"/>
  <c r="G70" i="2"/>
  <c r="G158" i="2"/>
  <c r="G123" i="2"/>
  <c r="G69" i="2"/>
  <c r="G18" i="2"/>
  <c r="G68" i="2"/>
  <c r="G122" i="2"/>
  <c r="G121" i="2"/>
  <c r="G17" i="2"/>
  <c r="G157" i="2"/>
  <c r="G16" i="2"/>
  <c r="G156" i="2"/>
  <c r="G67" i="2"/>
  <c r="G66" i="2"/>
  <c r="G65" i="2"/>
  <c r="G15" i="2"/>
  <c r="G120" i="2"/>
  <c r="G64" i="2"/>
  <c r="G63" i="2"/>
  <c r="G155" i="2"/>
  <c r="G62" i="2"/>
  <c r="G154" i="2"/>
  <c r="G61" i="2"/>
  <c r="G119" i="2"/>
  <c r="G14" i="2"/>
  <c r="G60" i="2"/>
  <c r="G13" i="2"/>
  <c r="G12" i="2"/>
  <c r="G59" i="2"/>
  <c r="G153" i="2"/>
  <c r="G118" i="2"/>
  <c r="G152" i="2"/>
  <c r="G58" i="2"/>
  <c r="G57" i="2"/>
  <c r="G117" i="2"/>
  <c r="G151" i="2"/>
  <c r="G116" i="2"/>
  <c r="G11" i="2"/>
  <c r="G56" i="2"/>
  <c r="G55" i="2"/>
  <c r="G115" i="2"/>
  <c r="G54" i="2"/>
  <c r="G53" i="2"/>
  <c r="G10" i="2"/>
  <c r="G52" i="2"/>
  <c r="G150" i="2"/>
  <c r="G51" i="2"/>
  <c r="G149" i="2"/>
  <c r="G114" i="2"/>
  <c r="G9" i="2"/>
  <c r="G50" i="2"/>
  <c r="G148" i="2"/>
  <c r="G8" i="2"/>
  <c r="G113" i="2"/>
  <c r="G49" i="2"/>
  <c r="G112" i="2"/>
  <c r="G48" i="2"/>
  <c r="G7" i="2"/>
  <c r="G111" i="2"/>
  <c r="G147" i="2"/>
  <c r="G47" i="2"/>
  <c r="G6" i="2"/>
  <c r="G110" i="2"/>
  <c r="G46" i="2"/>
  <c r="G45" i="2"/>
  <c r="G146" i="2"/>
  <c r="G44" i="2"/>
  <c r="G5" i="2"/>
  <c r="G43" i="2"/>
  <c r="G145" i="2"/>
  <c r="G144" i="2"/>
  <c r="G4" i="2"/>
  <c r="G42" i="2"/>
  <c r="G41" i="2"/>
  <c r="G109" i="2"/>
  <c r="G40" i="2"/>
  <c r="G3" i="2"/>
  <c r="G108" i="2"/>
  <c r="G39" i="2"/>
  <c r="G143" i="2"/>
  <c r="G38" i="2"/>
  <c r="G37" i="2"/>
  <c r="G2" i="2"/>
  <c r="G142" i="2"/>
  <c r="G107" i="2"/>
</calcChain>
</file>

<file path=xl/comments1.xml><?xml version="1.0" encoding="utf-8"?>
<comments xmlns="http://schemas.openxmlformats.org/spreadsheetml/2006/main">
  <authors>
    <author>LUNTHA</author>
  </authors>
  <commentList>
    <comment ref="H9" authorId="0" shapeId="0">
      <text>
        <r>
          <rPr>
            <b/>
            <sz val="9"/>
            <color indexed="81"/>
            <rFont val="Tahoma"/>
            <family val="2"/>
          </rPr>
          <t>LUNTHA:</t>
        </r>
        <r>
          <rPr>
            <sz val="9"/>
            <color indexed="81"/>
            <rFont val="Tahoma"/>
            <family val="2"/>
          </rPr>
          <t xml:space="preserve">
table used to create the column for continent</t>
        </r>
      </text>
    </comment>
  </commentList>
</comments>
</file>

<file path=xl/sharedStrings.xml><?xml version="1.0" encoding="utf-8"?>
<sst xmlns="http://schemas.openxmlformats.org/spreadsheetml/2006/main" count="3016" uniqueCount="153">
  <si>
    <t>Staff Table</t>
  </si>
  <si>
    <t>Cutomer Table</t>
  </si>
  <si>
    <t>Staff Name</t>
  </si>
  <si>
    <t>Matricule No</t>
  </si>
  <si>
    <t>Sex</t>
  </si>
  <si>
    <t>Customer Code</t>
  </si>
  <si>
    <t>Country</t>
  </si>
  <si>
    <t>EMP001</t>
  </si>
  <si>
    <t>Male</t>
  </si>
  <si>
    <t>CUST001</t>
  </si>
  <si>
    <t>USA</t>
  </si>
  <si>
    <t>Holland</t>
  </si>
  <si>
    <t>EMP002</t>
  </si>
  <si>
    <t>Female</t>
  </si>
  <si>
    <t>CUST002</t>
  </si>
  <si>
    <t>Togo</t>
  </si>
  <si>
    <t>Cameroon</t>
  </si>
  <si>
    <t>EMP003</t>
  </si>
  <si>
    <t>CUST003</t>
  </si>
  <si>
    <t>Nigeria</t>
  </si>
  <si>
    <t>EMP004</t>
  </si>
  <si>
    <t>CUST004</t>
  </si>
  <si>
    <t>Rachael</t>
  </si>
  <si>
    <t>Brazil</t>
  </si>
  <si>
    <t>EMP005</t>
  </si>
  <si>
    <t>CUST005</t>
  </si>
  <si>
    <t>Nina</t>
  </si>
  <si>
    <t>Japan</t>
  </si>
  <si>
    <t>EMP006</t>
  </si>
  <si>
    <t>CUST006</t>
  </si>
  <si>
    <t>Robert</t>
  </si>
  <si>
    <t>EMP007</t>
  </si>
  <si>
    <t>CUST007</t>
  </si>
  <si>
    <t>EMP008</t>
  </si>
  <si>
    <t>CUST008</t>
  </si>
  <si>
    <t>Uganda</t>
  </si>
  <si>
    <t>EMP009</t>
  </si>
  <si>
    <t>CUST009</t>
  </si>
  <si>
    <t>CUST010</t>
  </si>
  <si>
    <t>CUST011</t>
  </si>
  <si>
    <t>CUST012</t>
  </si>
  <si>
    <t>CUST013</t>
  </si>
  <si>
    <t>CUST014</t>
  </si>
  <si>
    <t>CUST015</t>
  </si>
  <si>
    <t>CUST016</t>
  </si>
  <si>
    <t>CUST017</t>
  </si>
  <si>
    <t>CUST018</t>
  </si>
  <si>
    <t>CUST019</t>
  </si>
  <si>
    <t>CUST020</t>
  </si>
  <si>
    <t>Date</t>
  </si>
  <si>
    <t>Product</t>
  </si>
  <si>
    <t>Staff Code</t>
  </si>
  <si>
    <t>Units Sold</t>
  </si>
  <si>
    <t>Revenue</t>
  </si>
  <si>
    <t>Revenue per unit</t>
  </si>
  <si>
    <t>Cost</t>
  </si>
  <si>
    <t>Rice</t>
  </si>
  <si>
    <t>Sugar</t>
  </si>
  <si>
    <t>Milk</t>
  </si>
  <si>
    <t>Salt</t>
  </si>
  <si>
    <t>Flour</t>
  </si>
  <si>
    <t>Garri</t>
  </si>
  <si>
    <t>Peter</t>
  </si>
  <si>
    <t>Mary</t>
  </si>
  <si>
    <t>Cynthia</t>
  </si>
  <si>
    <t>Angela</t>
  </si>
  <si>
    <t>Cassie</t>
  </si>
  <si>
    <t>Emilie</t>
  </si>
  <si>
    <t>Produce a Dashboard which will help show the following performance</t>
  </si>
  <si>
    <t>1.) Sales per Product</t>
  </si>
  <si>
    <t>2.) Total Profit per product</t>
  </si>
  <si>
    <t>3.) Profit per unit for each product, by country</t>
  </si>
  <si>
    <t>4.) Profit per Staff</t>
  </si>
  <si>
    <t>5.) Trend of units sold over time</t>
  </si>
  <si>
    <t>Name</t>
  </si>
  <si>
    <t>Mr Michael Brown</t>
  </si>
  <si>
    <t>Mr George Niba</t>
  </si>
  <si>
    <t>Mrs Regina Ambe</t>
  </si>
  <si>
    <t>Mr William Ntone</t>
  </si>
  <si>
    <t>Mrs Nina Okoye</t>
  </si>
  <si>
    <t>Mr Robert Kelly</t>
  </si>
  <si>
    <t>Mr Tupac Daniel</t>
  </si>
  <si>
    <t>Mrs Michelle Okocha</t>
  </si>
  <si>
    <t>Mr Simon Fonyuy</t>
  </si>
  <si>
    <t>Mrs Grace Brown</t>
  </si>
  <si>
    <t>Mr Gerald Uche</t>
  </si>
  <si>
    <t>Mr Kevin Little</t>
  </si>
  <si>
    <t>Mr Hilary Green</t>
  </si>
  <si>
    <t>Mrs Carole Ike</t>
  </si>
  <si>
    <t>Mr Festus Akwa</t>
  </si>
  <si>
    <t>Mr Andrew White</t>
  </si>
  <si>
    <t>Mrs Kelly  Okocha</t>
  </si>
  <si>
    <t>Mrs Colette Danielle</t>
  </si>
  <si>
    <t>Mr William Niba</t>
  </si>
  <si>
    <t>Mrs Regina Brown</t>
  </si>
  <si>
    <t>Would love to be able to view data by:</t>
  </si>
  <si>
    <t>1.) Customer Country</t>
  </si>
  <si>
    <t>2.) Customer Continent</t>
  </si>
  <si>
    <t>3.) Customer Sex</t>
  </si>
  <si>
    <t>Peterrr</t>
  </si>
  <si>
    <t>Mariee</t>
  </si>
  <si>
    <t>Rachallee</t>
  </si>
  <si>
    <t>Staff Names</t>
  </si>
  <si>
    <t>Ninai</t>
  </si>
  <si>
    <t>Cynthiay</t>
  </si>
  <si>
    <t>Angelan</t>
  </si>
  <si>
    <t>Roberto</t>
  </si>
  <si>
    <t>Cassiea</t>
  </si>
  <si>
    <t>Emiliem</t>
  </si>
  <si>
    <t>Angelina</t>
  </si>
  <si>
    <t>Marie</t>
  </si>
  <si>
    <t>Marine</t>
  </si>
  <si>
    <t>Nini</t>
  </si>
  <si>
    <t>Rachaelie</t>
  </si>
  <si>
    <t>Robertos</t>
  </si>
  <si>
    <t>Angelanieeee</t>
  </si>
  <si>
    <t>Row Labels</t>
  </si>
  <si>
    <t>Grand Total</t>
  </si>
  <si>
    <t>Sum of Units Sold</t>
  </si>
  <si>
    <t>Column Labels</t>
  </si>
  <si>
    <t>Profit</t>
  </si>
  <si>
    <t>Sum of Profit</t>
  </si>
  <si>
    <t>profit per unit</t>
  </si>
  <si>
    <t>Sum of profit per unit</t>
  </si>
  <si>
    <t>COUNTRY</t>
  </si>
  <si>
    <t>2019</t>
  </si>
  <si>
    <t>Qtr3</t>
  </si>
  <si>
    <t>Sep</t>
  </si>
  <si>
    <t>Qtr4</t>
  </si>
  <si>
    <t>Oct</t>
  </si>
  <si>
    <t>Nov</t>
  </si>
  <si>
    <t>Dec</t>
  </si>
  <si>
    <t>2020</t>
  </si>
  <si>
    <t>Qtr1</t>
  </si>
  <si>
    <t>Jan</t>
  </si>
  <si>
    <t>Feb</t>
  </si>
  <si>
    <t>Mar</t>
  </si>
  <si>
    <t>Qtr2</t>
  </si>
  <si>
    <t>Apr</t>
  </si>
  <si>
    <t>May</t>
  </si>
  <si>
    <t>Jun</t>
  </si>
  <si>
    <t>Jul</t>
  </si>
  <si>
    <t>Aug</t>
  </si>
  <si>
    <t>Sum of Revenue</t>
  </si>
  <si>
    <t>Africa</t>
  </si>
  <si>
    <t>Europe</t>
  </si>
  <si>
    <t>Asia</t>
  </si>
  <si>
    <t>South America</t>
  </si>
  <si>
    <t>North America</t>
  </si>
  <si>
    <t>Continent</t>
  </si>
  <si>
    <t>Customer sex</t>
  </si>
  <si>
    <t xml:space="preserve">Continent </t>
  </si>
  <si>
    <t>Customer 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</si>
</sst>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6" x14ac:knownFonts="1">
    <font>
      <sz val="11"/>
      <color theme="1"/>
      <name val="Tw Cen MT"/>
      <family val="2"/>
      <scheme val="minor"/>
    </font>
    <font>
      <b/>
      <sz val="11"/>
      <color theme="1"/>
      <name val="Tw Cen MT"/>
      <family val="2"/>
      <scheme val="minor"/>
    </font>
    <font>
      <b/>
      <sz val="14"/>
      <color theme="1"/>
      <name val="Tw Cen MT"/>
      <family val="2"/>
      <scheme val="minor"/>
    </font>
    <font>
      <b/>
      <sz val="11"/>
      <color theme="1"/>
      <name val="Tw Cen MT"/>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2" fillId="0" borderId="0" xfId="0" applyFont="1"/>
    <xf numFmtId="0" fontId="1" fillId="2" borderId="1" xfId="0" applyFont="1" applyFill="1" applyBorder="1"/>
    <xf numFmtId="0" fontId="0" fillId="0" borderId="1" xfId="0" applyBorder="1"/>
    <xf numFmtId="0" fontId="1" fillId="0" borderId="0" xfId="0" applyFont="1"/>
    <xf numFmtId="14" fontId="0" fillId="0" borderId="0" xfId="0" applyNumberFormat="1"/>
    <xf numFmtId="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3" fillId="0" borderId="0" xfId="0" applyFont="1"/>
    <xf numFmtId="2" fontId="0" fillId="0" borderId="0" xfId="0" applyNumberFormat="1"/>
    <xf numFmtId="0" fontId="1" fillId="2" borderId="2" xfId="0" applyFont="1" applyFill="1" applyBorder="1"/>
    <xf numFmtId="0" fontId="0" fillId="0" borderId="0" xfId="0" applyAlignment="1">
      <alignment horizontal="left" indent="1"/>
    </xf>
    <xf numFmtId="14" fontId="0" fillId="0" borderId="0" xfId="0" applyNumberFormat="1" applyAlignment="1">
      <alignment horizontal="left" indent="2"/>
    </xf>
  </cellXfs>
  <cellStyles count="1">
    <cellStyle name="Normal" xfId="0" builtinId="0"/>
  </cellStyles>
  <dxfs count="11">
    <dxf>
      <numFmt numFmtId="2" formatCode="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9" formatCode="m/d/yyyy"/>
    </dxf>
    <dxf>
      <font>
        <b/>
        <i val="0"/>
        <strike val="0"/>
        <condense val="0"/>
        <extend val="0"/>
        <outline val="0"/>
        <shadow val="0"/>
        <u val="none"/>
        <vertAlign val="baseline"/>
        <sz val="11"/>
        <color theme="1"/>
        <name val="Tw Cen MT"/>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Project.xlsx]1-SALES PER PRODUCT!PivotTable2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PRODUCT</a:t>
            </a:r>
          </a:p>
        </c:rich>
      </c:tx>
      <c:layout/>
      <c:overlay val="0"/>
      <c:spPr>
        <a:noFill/>
        <a:ln>
          <a:noFill/>
        </a:ln>
        <a:effectLst>
          <a:glow rad="228600">
            <a:schemeClr val="accent3">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'1-SALES PER PRODUCT'!$B$3</c:f>
              <c:strCache>
                <c:ptCount val="1"/>
                <c:pt idx="0">
                  <c:v>Total</c:v>
                </c:pt>
              </c:strCache>
            </c:strRef>
          </c:tx>
          <c:spPr>
            <a:solidFill>
              <a:schemeClr val="accent1"/>
            </a:solidFill>
            <a:ln>
              <a:noFill/>
            </a:ln>
            <a:effectLst/>
          </c:spPr>
          <c:invertIfNegative val="0"/>
          <c:dLbls>
            <c:delete val="1"/>
          </c:dLbls>
          <c:cat>
            <c:strRef>
              <c:f>'1-SALES PER PRODUCT'!$A$4:$A$10</c:f>
              <c:strCache>
                <c:ptCount val="6"/>
                <c:pt idx="0">
                  <c:v>Flour</c:v>
                </c:pt>
                <c:pt idx="1">
                  <c:v>Garri</c:v>
                </c:pt>
                <c:pt idx="2">
                  <c:v>Milk</c:v>
                </c:pt>
                <c:pt idx="3">
                  <c:v>Rice</c:v>
                </c:pt>
                <c:pt idx="4">
                  <c:v>Salt</c:v>
                </c:pt>
                <c:pt idx="5">
                  <c:v>Sugar</c:v>
                </c:pt>
              </c:strCache>
            </c:strRef>
          </c:cat>
          <c:val>
            <c:numRef>
              <c:f>'1-SALES PER PRODUCT'!$B$4:$B$10</c:f>
              <c:numCache>
                <c:formatCode>General</c:formatCode>
                <c:ptCount val="6"/>
                <c:pt idx="0">
                  <c:v>62633</c:v>
                </c:pt>
                <c:pt idx="1">
                  <c:v>87531</c:v>
                </c:pt>
                <c:pt idx="2">
                  <c:v>76785</c:v>
                </c:pt>
                <c:pt idx="3">
                  <c:v>95391</c:v>
                </c:pt>
                <c:pt idx="4">
                  <c:v>29755</c:v>
                </c:pt>
                <c:pt idx="5">
                  <c:v>13400</c:v>
                </c:pt>
              </c:numCache>
            </c:numRef>
          </c:val>
          <c:extLst>
            <c:ext xmlns:c16="http://schemas.microsoft.com/office/drawing/2014/chart" uri="{C3380CC4-5D6E-409C-BE32-E72D297353CC}">
              <c16:uniqueId val="{00000000-9A21-4F3B-978D-D43B26DEB6A1}"/>
            </c:ext>
          </c:extLst>
        </c:ser>
        <c:dLbls>
          <c:dLblPos val="inEnd"/>
          <c:showLegendKey val="0"/>
          <c:showVal val="1"/>
          <c:showCatName val="0"/>
          <c:showSerName val="0"/>
          <c:showPercent val="0"/>
          <c:showBubbleSize val="0"/>
        </c:dLbls>
        <c:gapWidth val="219"/>
        <c:overlap val="-27"/>
        <c:axId val="272391728"/>
        <c:axId val="272396720"/>
      </c:barChart>
      <c:catAx>
        <c:axId val="27239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396720"/>
        <c:crosses val="autoZero"/>
        <c:auto val="1"/>
        <c:lblAlgn val="ctr"/>
        <c:lblOffset val="100"/>
        <c:noMultiLvlLbl val="0"/>
      </c:catAx>
      <c:valAx>
        <c:axId val="27239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391728"/>
        <c:crosses val="autoZero"/>
        <c:crossBetween val="between"/>
      </c:valAx>
      <c:spPr>
        <a:noFill/>
        <a:ln>
          <a:solidFill>
            <a:schemeClr val="accent3">
              <a:lumMod val="7500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Project.xlsx]2-PROFIT PER PRODUC!PivotTable3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PER PRODUCT</a:t>
            </a:r>
            <a:endParaRPr lang="en-US"/>
          </a:p>
        </c:rich>
      </c:tx>
      <c:layout>
        <c:manualLayout>
          <c:xMode val="edge"/>
          <c:yMode val="edge"/>
          <c:x val="0.2897256487006920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manualLayout>
          <c:layoutTarget val="inner"/>
          <c:xMode val="edge"/>
          <c:yMode val="edge"/>
          <c:x val="0.26285761154855636"/>
          <c:y val="0.1816899970836979"/>
          <c:w val="0.69369772528433948"/>
          <c:h val="0.73758420822397197"/>
        </c:manualLayout>
      </c:layout>
      <c:barChart>
        <c:barDir val="col"/>
        <c:grouping val="clustered"/>
        <c:varyColors val="0"/>
        <c:ser>
          <c:idx val="0"/>
          <c:order val="0"/>
          <c:tx>
            <c:strRef>
              <c:f>'2-PROFIT PER PRODUC'!$B$3</c:f>
              <c:strCache>
                <c:ptCount val="1"/>
                <c:pt idx="0">
                  <c:v>Total</c:v>
                </c:pt>
              </c:strCache>
            </c:strRef>
          </c:tx>
          <c:spPr>
            <a:solidFill>
              <a:schemeClr val="accent2"/>
            </a:solidFill>
            <a:ln>
              <a:noFill/>
            </a:ln>
            <a:effectLst/>
          </c:spPr>
          <c:invertIfNegative val="0"/>
          <c:cat>
            <c:strRef>
              <c:f>'2-PROFIT PER PRODUC'!$A$4:$A$10</c:f>
              <c:strCache>
                <c:ptCount val="6"/>
                <c:pt idx="0">
                  <c:v>Flour</c:v>
                </c:pt>
                <c:pt idx="1">
                  <c:v>Garri</c:v>
                </c:pt>
                <c:pt idx="2">
                  <c:v>Milk</c:v>
                </c:pt>
                <c:pt idx="3">
                  <c:v>Rice</c:v>
                </c:pt>
                <c:pt idx="4">
                  <c:v>Salt</c:v>
                </c:pt>
                <c:pt idx="5">
                  <c:v>Sugar</c:v>
                </c:pt>
              </c:strCache>
            </c:strRef>
          </c:cat>
          <c:val>
            <c:numRef>
              <c:f>'2-PROFIT PER PRODUC'!$B$4:$B$10</c:f>
              <c:numCache>
                <c:formatCode>0.00</c:formatCode>
                <c:ptCount val="6"/>
                <c:pt idx="0">
                  <c:v>37173.75</c:v>
                </c:pt>
                <c:pt idx="1">
                  <c:v>47775.5</c:v>
                </c:pt>
                <c:pt idx="2">
                  <c:v>42999.600000000006</c:v>
                </c:pt>
                <c:pt idx="3">
                  <c:v>56347</c:v>
                </c:pt>
                <c:pt idx="4">
                  <c:v>17942</c:v>
                </c:pt>
                <c:pt idx="5">
                  <c:v>10720</c:v>
                </c:pt>
              </c:numCache>
            </c:numRef>
          </c:val>
          <c:extLst>
            <c:ext xmlns:c16="http://schemas.microsoft.com/office/drawing/2014/chart" uri="{C3380CC4-5D6E-409C-BE32-E72D297353CC}">
              <c16:uniqueId val="{00000000-E784-45C1-8593-21F2D84E9F0C}"/>
            </c:ext>
          </c:extLst>
        </c:ser>
        <c:dLbls>
          <c:showLegendKey val="0"/>
          <c:showVal val="0"/>
          <c:showCatName val="0"/>
          <c:showSerName val="0"/>
          <c:showPercent val="0"/>
          <c:showBubbleSize val="0"/>
        </c:dLbls>
        <c:gapWidth val="219"/>
        <c:overlap val="-27"/>
        <c:axId val="275370816"/>
        <c:axId val="275373728"/>
      </c:barChart>
      <c:catAx>
        <c:axId val="27537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373728"/>
        <c:crosses val="autoZero"/>
        <c:auto val="1"/>
        <c:lblAlgn val="ctr"/>
        <c:lblOffset val="100"/>
        <c:noMultiLvlLbl val="0"/>
      </c:catAx>
      <c:valAx>
        <c:axId val="275373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370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Project.xlsx]Profit per staff!PivotTable6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PER STAFF</a:t>
            </a:r>
          </a:p>
        </c:rich>
      </c:tx>
      <c:layout>
        <c:manualLayout>
          <c:xMode val="edge"/>
          <c:yMode val="edge"/>
          <c:x val="0.31247222222222226"/>
          <c:y val="7.87037037037037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'Profit per staff'!$B$3</c:f>
              <c:strCache>
                <c:ptCount val="1"/>
                <c:pt idx="0">
                  <c:v>Total</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cat>
            <c:strRef>
              <c:f>'Profit per staff'!$A$4:$A$6</c:f>
              <c:strCache>
                <c:ptCount val="2"/>
                <c:pt idx="0">
                  <c:v>EMP002</c:v>
                </c:pt>
                <c:pt idx="1">
                  <c:v>EMP006</c:v>
                </c:pt>
              </c:strCache>
            </c:strRef>
          </c:cat>
          <c:val>
            <c:numRef>
              <c:f>'Profit per staff'!$B$4:$B$6</c:f>
              <c:numCache>
                <c:formatCode>General</c:formatCode>
                <c:ptCount val="2"/>
                <c:pt idx="0">
                  <c:v>95387.599999999977</c:v>
                </c:pt>
                <c:pt idx="1">
                  <c:v>117570.25000000001</c:v>
                </c:pt>
              </c:numCache>
            </c:numRef>
          </c:val>
          <c:extLst>
            <c:ext xmlns:c16="http://schemas.microsoft.com/office/drawing/2014/chart" uri="{C3380CC4-5D6E-409C-BE32-E72D297353CC}">
              <c16:uniqueId val="{00000000-096A-4D2C-BAC1-97DC3277C81E}"/>
            </c:ext>
          </c:extLst>
        </c:ser>
        <c:dLbls>
          <c:showLegendKey val="0"/>
          <c:showVal val="0"/>
          <c:showCatName val="0"/>
          <c:showSerName val="0"/>
          <c:showPercent val="0"/>
          <c:showBubbleSize val="0"/>
        </c:dLbls>
        <c:gapWidth val="100"/>
        <c:overlap val="-24"/>
        <c:axId val="224982160"/>
        <c:axId val="224973840"/>
      </c:barChart>
      <c:catAx>
        <c:axId val="224982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4973840"/>
        <c:crosses val="autoZero"/>
        <c:auto val="1"/>
        <c:lblAlgn val="ctr"/>
        <c:lblOffset val="100"/>
        <c:noMultiLvlLbl val="0"/>
      </c:catAx>
      <c:valAx>
        <c:axId val="224973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4982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Project.xlsx]PROFIT PER UNIT FOR  BY COUNTRY!PivotTable5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unit for each product, by country</a:t>
            </a:r>
          </a:p>
        </c:rich>
      </c:tx>
      <c:layout>
        <c:manualLayout>
          <c:xMode val="edge"/>
          <c:yMode val="edge"/>
          <c:x val="0.29416888779526518"/>
          <c:y val="0.101488652449883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manualLayout>
          <c:layoutTarget val="inner"/>
          <c:xMode val="edge"/>
          <c:yMode val="edge"/>
          <c:x val="3.4608075672208215E-2"/>
          <c:y val="5.6737465181058495E-2"/>
          <c:w val="0.83671921286782036"/>
          <c:h val="0.88497598704417269"/>
        </c:manualLayout>
      </c:layout>
      <c:barChart>
        <c:barDir val="col"/>
        <c:grouping val="clustered"/>
        <c:varyColors val="0"/>
        <c:ser>
          <c:idx val="0"/>
          <c:order val="0"/>
          <c:tx>
            <c:strRef>
              <c:f>'PROFIT PER UNIT FOR  BY COUNTRY'!$B$3:$B$4</c:f>
              <c:strCache>
                <c:ptCount val="1"/>
                <c:pt idx="0">
                  <c:v>Flour</c:v>
                </c:pt>
              </c:strCache>
            </c:strRef>
          </c:tx>
          <c:spPr>
            <a:solidFill>
              <a:schemeClr val="accent1"/>
            </a:solidFill>
            <a:ln>
              <a:noFill/>
            </a:ln>
            <a:effectLst/>
          </c:spPr>
          <c:invertIfNegative val="0"/>
          <c:cat>
            <c:strRef>
              <c:f>'PROFIT PER UNIT FOR  BY COUNTRY'!$A$5:$A$6</c:f>
              <c:strCache>
                <c:ptCount val="1"/>
                <c:pt idx="0">
                  <c:v>Cameroon</c:v>
                </c:pt>
              </c:strCache>
            </c:strRef>
          </c:cat>
          <c:val>
            <c:numRef>
              <c:f>'PROFIT PER UNIT FOR  BY COUNTRY'!$B$5:$B$6</c:f>
              <c:numCache>
                <c:formatCode>General</c:formatCode>
                <c:ptCount val="1"/>
                <c:pt idx="0">
                  <c:v>25</c:v>
                </c:pt>
              </c:numCache>
            </c:numRef>
          </c:val>
          <c:extLst>
            <c:ext xmlns:c16="http://schemas.microsoft.com/office/drawing/2014/chart" uri="{C3380CC4-5D6E-409C-BE32-E72D297353CC}">
              <c16:uniqueId val="{00000000-D61B-4FF1-8181-1DD2DB1B39E8}"/>
            </c:ext>
          </c:extLst>
        </c:ser>
        <c:ser>
          <c:idx val="1"/>
          <c:order val="1"/>
          <c:tx>
            <c:strRef>
              <c:f>'PROFIT PER UNIT FOR  BY COUNTRY'!$C$3:$C$4</c:f>
              <c:strCache>
                <c:ptCount val="1"/>
                <c:pt idx="0">
                  <c:v>Garri</c:v>
                </c:pt>
              </c:strCache>
            </c:strRef>
          </c:tx>
          <c:spPr>
            <a:solidFill>
              <a:schemeClr val="accent2"/>
            </a:solidFill>
            <a:ln>
              <a:noFill/>
            </a:ln>
            <a:effectLst/>
          </c:spPr>
          <c:invertIfNegative val="0"/>
          <c:cat>
            <c:strRef>
              <c:f>'PROFIT PER UNIT FOR  BY COUNTRY'!$A$5:$A$6</c:f>
              <c:strCache>
                <c:ptCount val="1"/>
                <c:pt idx="0">
                  <c:v>Cameroon</c:v>
                </c:pt>
              </c:strCache>
            </c:strRef>
          </c:cat>
          <c:val>
            <c:numRef>
              <c:f>'PROFIT PER UNIT FOR  BY COUNTRY'!$C$5:$C$6</c:f>
              <c:numCache>
                <c:formatCode>General</c:formatCode>
                <c:ptCount val="1"/>
                <c:pt idx="0">
                  <c:v>34.25</c:v>
                </c:pt>
              </c:numCache>
            </c:numRef>
          </c:val>
          <c:extLst>
            <c:ext xmlns:c16="http://schemas.microsoft.com/office/drawing/2014/chart" uri="{C3380CC4-5D6E-409C-BE32-E72D297353CC}">
              <c16:uniqueId val="{00000001-D61B-4FF1-8181-1DD2DB1B39E8}"/>
            </c:ext>
          </c:extLst>
        </c:ser>
        <c:ser>
          <c:idx val="2"/>
          <c:order val="2"/>
          <c:tx>
            <c:strRef>
              <c:f>'PROFIT PER UNIT FOR  BY COUNTRY'!$D$3:$D$4</c:f>
              <c:strCache>
                <c:ptCount val="1"/>
                <c:pt idx="0">
                  <c:v>Milk</c:v>
                </c:pt>
              </c:strCache>
            </c:strRef>
          </c:tx>
          <c:spPr>
            <a:solidFill>
              <a:schemeClr val="accent3"/>
            </a:solidFill>
            <a:ln>
              <a:noFill/>
            </a:ln>
            <a:effectLst/>
          </c:spPr>
          <c:invertIfNegative val="0"/>
          <c:cat>
            <c:strRef>
              <c:f>'PROFIT PER UNIT FOR  BY COUNTRY'!$A$5:$A$6</c:f>
              <c:strCache>
                <c:ptCount val="1"/>
                <c:pt idx="0">
                  <c:v>Cameroon</c:v>
                </c:pt>
              </c:strCache>
            </c:strRef>
          </c:cat>
          <c:val>
            <c:numRef>
              <c:f>'PROFIT PER UNIT FOR  BY COUNTRY'!$D$5:$D$6</c:f>
              <c:numCache>
                <c:formatCode>General</c:formatCode>
                <c:ptCount val="1"/>
                <c:pt idx="0">
                  <c:v>28.000000000000004</c:v>
                </c:pt>
              </c:numCache>
            </c:numRef>
          </c:val>
          <c:extLst>
            <c:ext xmlns:c16="http://schemas.microsoft.com/office/drawing/2014/chart" uri="{C3380CC4-5D6E-409C-BE32-E72D297353CC}">
              <c16:uniqueId val="{00000002-D61B-4FF1-8181-1DD2DB1B39E8}"/>
            </c:ext>
          </c:extLst>
        </c:ser>
        <c:ser>
          <c:idx val="3"/>
          <c:order val="3"/>
          <c:tx>
            <c:strRef>
              <c:f>'PROFIT PER UNIT FOR  BY COUNTRY'!$E$3:$E$4</c:f>
              <c:strCache>
                <c:ptCount val="1"/>
                <c:pt idx="0">
                  <c:v>Rice</c:v>
                </c:pt>
              </c:strCache>
            </c:strRef>
          </c:tx>
          <c:spPr>
            <a:solidFill>
              <a:schemeClr val="accent4"/>
            </a:solidFill>
            <a:ln>
              <a:noFill/>
            </a:ln>
            <a:effectLst/>
          </c:spPr>
          <c:invertIfNegative val="0"/>
          <c:cat>
            <c:strRef>
              <c:f>'PROFIT PER UNIT FOR  BY COUNTRY'!$A$5:$A$6</c:f>
              <c:strCache>
                <c:ptCount val="1"/>
                <c:pt idx="0">
                  <c:v>Cameroon</c:v>
                </c:pt>
              </c:strCache>
            </c:strRef>
          </c:cat>
          <c:val>
            <c:numRef>
              <c:f>'PROFIT PER UNIT FOR  BY COUNTRY'!$E$5:$E$6</c:f>
              <c:numCache>
                <c:formatCode>General</c:formatCode>
                <c:ptCount val="1"/>
                <c:pt idx="0">
                  <c:v>42.25</c:v>
                </c:pt>
              </c:numCache>
            </c:numRef>
          </c:val>
          <c:extLst>
            <c:ext xmlns:c16="http://schemas.microsoft.com/office/drawing/2014/chart" uri="{C3380CC4-5D6E-409C-BE32-E72D297353CC}">
              <c16:uniqueId val="{00000003-D61B-4FF1-8181-1DD2DB1B39E8}"/>
            </c:ext>
          </c:extLst>
        </c:ser>
        <c:ser>
          <c:idx val="4"/>
          <c:order val="4"/>
          <c:tx>
            <c:strRef>
              <c:f>'PROFIT PER UNIT FOR  BY COUNTRY'!$F$3:$F$4</c:f>
              <c:strCache>
                <c:ptCount val="1"/>
                <c:pt idx="0">
                  <c:v>Salt</c:v>
                </c:pt>
              </c:strCache>
            </c:strRef>
          </c:tx>
          <c:spPr>
            <a:solidFill>
              <a:schemeClr val="accent5"/>
            </a:solidFill>
            <a:ln>
              <a:noFill/>
            </a:ln>
            <a:effectLst/>
          </c:spPr>
          <c:invertIfNegative val="0"/>
          <c:cat>
            <c:strRef>
              <c:f>'PROFIT PER UNIT FOR  BY COUNTRY'!$A$5:$A$6</c:f>
              <c:strCache>
                <c:ptCount val="1"/>
                <c:pt idx="0">
                  <c:v>Cameroon</c:v>
                </c:pt>
              </c:strCache>
            </c:strRef>
          </c:cat>
          <c:val>
            <c:numRef>
              <c:f>'PROFIT PER UNIT FOR  BY COUNTRY'!$F$5:$F$6</c:f>
              <c:numCache>
                <c:formatCode>General</c:formatCode>
                <c:ptCount val="1"/>
                <c:pt idx="0">
                  <c:v>10.3</c:v>
                </c:pt>
              </c:numCache>
            </c:numRef>
          </c:val>
          <c:extLst>
            <c:ext xmlns:c16="http://schemas.microsoft.com/office/drawing/2014/chart" uri="{C3380CC4-5D6E-409C-BE32-E72D297353CC}">
              <c16:uniqueId val="{00000004-D61B-4FF1-8181-1DD2DB1B39E8}"/>
            </c:ext>
          </c:extLst>
        </c:ser>
        <c:ser>
          <c:idx val="5"/>
          <c:order val="5"/>
          <c:tx>
            <c:strRef>
              <c:f>'PROFIT PER UNIT FOR  BY COUNTRY'!$G$3:$G$4</c:f>
              <c:strCache>
                <c:ptCount val="1"/>
                <c:pt idx="0">
                  <c:v>Sugar</c:v>
                </c:pt>
              </c:strCache>
            </c:strRef>
          </c:tx>
          <c:spPr>
            <a:solidFill>
              <a:schemeClr val="accent6"/>
            </a:solidFill>
            <a:ln>
              <a:noFill/>
            </a:ln>
            <a:effectLst/>
          </c:spPr>
          <c:invertIfNegative val="0"/>
          <c:cat>
            <c:strRef>
              <c:f>'PROFIT PER UNIT FOR  BY COUNTRY'!$A$5:$A$6</c:f>
              <c:strCache>
                <c:ptCount val="1"/>
                <c:pt idx="0">
                  <c:v>Cameroon</c:v>
                </c:pt>
              </c:strCache>
            </c:strRef>
          </c:cat>
          <c:val>
            <c:numRef>
              <c:f>'PROFIT PER UNIT FOR  BY COUNTRY'!$G$5:$G$6</c:f>
              <c:numCache>
                <c:formatCode>General</c:formatCode>
                <c:ptCount val="1"/>
                <c:pt idx="0">
                  <c:v>7.1999999999999993</c:v>
                </c:pt>
              </c:numCache>
            </c:numRef>
          </c:val>
          <c:extLst>
            <c:ext xmlns:c16="http://schemas.microsoft.com/office/drawing/2014/chart" uri="{C3380CC4-5D6E-409C-BE32-E72D297353CC}">
              <c16:uniqueId val="{00000005-D61B-4FF1-8181-1DD2DB1B39E8}"/>
            </c:ext>
          </c:extLst>
        </c:ser>
        <c:dLbls>
          <c:showLegendKey val="0"/>
          <c:showVal val="0"/>
          <c:showCatName val="0"/>
          <c:showSerName val="0"/>
          <c:showPercent val="0"/>
          <c:showBubbleSize val="0"/>
        </c:dLbls>
        <c:gapWidth val="219"/>
        <c:overlap val="-27"/>
        <c:axId val="1734435647"/>
        <c:axId val="1734440639"/>
      </c:barChart>
      <c:catAx>
        <c:axId val="173443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440639"/>
        <c:crosses val="autoZero"/>
        <c:auto val="1"/>
        <c:lblAlgn val="ctr"/>
        <c:lblOffset val="100"/>
        <c:noMultiLvlLbl val="0"/>
      </c:catAx>
      <c:valAx>
        <c:axId val="173444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435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Analyst Project.xlsx]TRENDS OF UNITS SOLD OVERTIME!PivotTable1</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UNITS SOLD TREND </a:t>
            </a:r>
          </a:p>
        </c:rich>
      </c:tx>
      <c:layout>
        <c:manualLayout>
          <c:xMode val="edge"/>
          <c:yMode val="edge"/>
          <c:x val="0.3013818125675467"/>
          <c:y val="4.9486156232885214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s>
    <c:plotArea>
      <c:layout/>
      <c:lineChart>
        <c:grouping val="standard"/>
        <c:varyColors val="0"/>
        <c:ser>
          <c:idx val="0"/>
          <c:order val="0"/>
          <c:tx>
            <c:strRef>
              <c:f>'TRENDS OF UNITS SOLD OVERTIME'!$B$3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'TRENDS OF UNITS SOLD OVERTIME'!$A$4:$A$28</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Qtr3</c:v>
                  </c:pt>
                  <c:pt idx="1">
                    <c:v>Qtr4</c:v>
                  </c:pt>
                  <c:pt idx="4">
                    <c:v>Qtr1</c:v>
                  </c:pt>
                  <c:pt idx="7">
                    <c:v>Qtr2</c:v>
                  </c:pt>
                  <c:pt idx="10">
                    <c:v>Qtr3</c:v>
                  </c:pt>
                  <c:pt idx="13">
                    <c:v>Qtr4</c:v>
                  </c:pt>
                </c:lvl>
                <c:lvl>
                  <c:pt idx="0">
                    <c:v>2019</c:v>
                  </c:pt>
                  <c:pt idx="4">
                    <c:v>2020</c:v>
                  </c:pt>
                </c:lvl>
              </c:multiLvlStrCache>
            </c:multiLvlStrRef>
          </c:cat>
          <c:val>
            <c:numRef>
              <c:f>'TRENDS OF UNITS SOLD OVERTIME'!$B$4:$B$28</c:f>
              <c:numCache>
                <c:formatCode>General</c:formatCode>
                <c:ptCount val="16"/>
                <c:pt idx="0">
                  <c:v>1389</c:v>
                </c:pt>
                <c:pt idx="1">
                  <c:v>6145</c:v>
                </c:pt>
                <c:pt idx="2">
                  <c:v>11208</c:v>
                </c:pt>
                <c:pt idx="3">
                  <c:v>5918</c:v>
                </c:pt>
                <c:pt idx="4">
                  <c:v>2120</c:v>
                </c:pt>
                <c:pt idx="5">
                  <c:v>3351</c:v>
                </c:pt>
                <c:pt idx="6">
                  <c:v>7971</c:v>
                </c:pt>
                <c:pt idx="7">
                  <c:v>5255</c:v>
                </c:pt>
                <c:pt idx="8">
                  <c:v>1095</c:v>
                </c:pt>
                <c:pt idx="9">
                  <c:v>6404</c:v>
                </c:pt>
                <c:pt idx="10">
                  <c:v>4792</c:v>
                </c:pt>
                <c:pt idx="11">
                  <c:v>2696</c:v>
                </c:pt>
                <c:pt idx="12">
                  <c:v>2671</c:v>
                </c:pt>
                <c:pt idx="13">
                  <c:v>14210</c:v>
                </c:pt>
                <c:pt idx="14">
                  <c:v>2457</c:v>
                </c:pt>
                <c:pt idx="15">
                  <c:v>12223</c:v>
                </c:pt>
              </c:numCache>
            </c:numRef>
          </c:val>
          <c:smooth val="0"/>
          <c:extLst>
            <c:ext xmlns:c16="http://schemas.microsoft.com/office/drawing/2014/chart" uri="{C3380CC4-5D6E-409C-BE32-E72D297353CC}">
              <c16:uniqueId val="{00000000-942C-4ED7-BFEC-35FA0CA18A47}"/>
            </c:ext>
          </c:extLst>
        </c:ser>
        <c:dLbls>
          <c:showLegendKey val="0"/>
          <c:showVal val="0"/>
          <c:showCatName val="0"/>
          <c:showSerName val="0"/>
          <c:showPercent val="0"/>
          <c:showBubbleSize val="0"/>
        </c:dLbls>
        <c:marker val="1"/>
        <c:smooth val="0"/>
        <c:axId val="1269446591"/>
        <c:axId val="1269455743"/>
      </c:lineChart>
      <c:catAx>
        <c:axId val="126944659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69455743"/>
        <c:crosses val="autoZero"/>
        <c:auto val="1"/>
        <c:lblAlgn val="ctr"/>
        <c:lblOffset val="100"/>
        <c:noMultiLvlLbl val="0"/>
      </c:catAx>
      <c:valAx>
        <c:axId val="126945574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6944659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457200</xdr:colOff>
      <xdr:row>14</xdr:row>
      <xdr:rowOff>40821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472167</xdr:colOff>
      <xdr:row>0</xdr:row>
      <xdr:rowOff>19050</xdr:rowOff>
    </xdr:from>
    <xdr:to>
      <xdr:col>13</xdr:col>
      <xdr:colOff>353786</xdr:colOff>
      <xdr:row>13</xdr:row>
      <xdr:rowOff>149679</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14</xdr:row>
      <xdr:rowOff>74839</xdr:rowOff>
    </xdr:from>
    <xdr:to>
      <xdr:col>6</xdr:col>
      <xdr:colOff>462643</xdr:colOff>
      <xdr:row>27</xdr:row>
      <xdr:rowOff>141514</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55789</xdr:colOff>
      <xdr:row>28</xdr:row>
      <xdr:rowOff>32657</xdr:rowOff>
    </xdr:from>
    <xdr:to>
      <xdr:col>13</xdr:col>
      <xdr:colOff>400050</xdr:colOff>
      <xdr:row>47</xdr:row>
      <xdr:rowOff>175533</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456518</xdr:colOff>
      <xdr:row>13</xdr:row>
      <xdr:rowOff>172809</xdr:rowOff>
    </xdr:from>
    <xdr:to>
      <xdr:col>13</xdr:col>
      <xdr:colOff>353785</xdr:colOff>
      <xdr:row>27</xdr:row>
      <xdr:rowOff>136072</xdr:rowOff>
    </xdr:to>
    <xdr:graphicFrame macro="">
      <xdr:nvGraphicFramePr>
        <xdr:cNvPr id="6"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438150</xdr:colOff>
      <xdr:row>0</xdr:row>
      <xdr:rowOff>76200</xdr:rowOff>
    </xdr:from>
    <xdr:to>
      <xdr:col>16</xdr:col>
      <xdr:colOff>209550</xdr:colOff>
      <xdr:row>14</xdr:row>
      <xdr:rowOff>66675</xdr:rowOff>
    </xdr:to>
    <mc:AlternateContent xmlns:mc="http://schemas.openxmlformats.org/markup-compatibility/2006" xmlns:a14="http://schemas.microsoft.com/office/drawing/2010/main">
      <mc:Choice Requires="a14">
        <xdr:graphicFrame macro="">
          <xdr:nvGraphicFramePr>
            <xdr:cNvPr id="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353550" y="7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419100</xdr:colOff>
      <xdr:row>20</xdr:row>
      <xdr:rowOff>47625</xdr:rowOff>
    </xdr:from>
    <xdr:to>
      <xdr:col>16</xdr:col>
      <xdr:colOff>190500</xdr:colOff>
      <xdr:row>30</xdr:row>
      <xdr:rowOff>0</xdr:rowOff>
    </xdr:to>
    <mc:AlternateContent xmlns:mc="http://schemas.openxmlformats.org/markup-compatibility/2006" xmlns:a14="http://schemas.microsoft.com/office/drawing/2010/main">
      <mc:Choice Requires="a14">
        <xdr:graphicFrame macro="">
          <xdr:nvGraphicFramePr>
            <xdr:cNvPr id="8" name="Continent "/>
            <xdr:cNvGraphicFramePr/>
          </xdr:nvGraphicFramePr>
          <xdr:xfrm>
            <a:off x="0" y="0"/>
            <a:ext cx="0" cy="0"/>
          </xdr:xfrm>
          <a:graphic>
            <a:graphicData uri="http://schemas.microsoft.com/office/drawing/2010/slicer">
              <sle:slicer xmlns:sle="http://schemas.microsoft.com/office/drawing/2010/slicer" name="Continent "/>
            </a:graphicData>
          </a:graphic>
        </xdr:graphicFrame>
      </mc:Choice>
      <mc:Fallback xmlns="">
        <xdr:sp macro="" textlink="">
          <xdr:nvSpPr>
            <xdr:cNvPr id="0" name=""/>
            <xdr:cNvSpPr>
              <a:spLocks noTextEdit="1"/>
            </xdr:cNvSpPr>
          </xdr:nvSpPr>
          <xdr:spPr>
            <a:xfrm>
              <a:off x="9334500" y="366712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14</xdr:row>
      <xdr:rowOff>76201</xdr:rowOff>
    </xdr:from>
    <xdr:to>
      <xdr:col>16</xdr:col>
      <xdr:colOff>209550</xdr:colOff>
      <xdr:row>19</xdr:row>
      <xdr:rowOff>123826</xdr:rowOff>
    </xdr:to>
    <mc:AlternateContent xmlns:mc="http://schemas.openxmlformats.org/markup-compatibility/2006" xmlns:a14="http://schemas.microsoft.com/office/drawing/2010/main">
      <mc:Choice Requires="a14">
        <xdr:graphicFrame macro="">
          <xdr:nvGraphicFramePr>
            <xdr:cNvPr id="9" name="Customer Sex"/>
            <xdr:cNvGraphicFramePr/>
          </xdr:nvGraphicFramePr>
          <xdr:xfrm>
            <a:off x="0" y="0"/>
            <a:ext cx="0" cy="0"/>
          </xdr:xfrm>
          <a:graphic>
            <a:graphicData uri="http://schemas.microsoft.com/office/drawing/2010/slicer">
              <sle:slicer xmlns:sle="http://schemas.microsoft.com/office/drawing/2010/slicer" name="Customer Sex"/>
            </a:graphicData>
          </a:graphic>
        </xdr:graphicFrame>
      </mc:Choice>
      <mc:Fallback xmlns="">
        <xdr:sp macro="" textlink="">
          <xdr:nvSpPr>
            <xdr:cNvPr id="0" name=""/>
            <xdr:cNvSpPr>
              <a:spLocks noTextEdit="1"/>
            </xdr:cNvSpPr>
          </xdr:nvSpPr>
          <xdr:spPr>
            <a:xfrm>
              <a:off x="9353550" y="260985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UNTHA" refreshedDate="45011.949834027779" createdVersion="6" refreshedVersion="6" minRefreshableVersion="3" recordCount="699">
  <cacheSource type="worksheet">
    <worksheetSource name="Table1"/>
  </cacheSource>
  <cacheFields count="16">
    <cacheField name="Date" numFmtId="14">
      <sharedItems containsSemiMixedTypes="0" containsNonDate="0" containsDate="1" containsString="0" minDate="2019-09-01T00:00:00" maxDate="2020-12-02T00:00:00" count="16">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sharedItems>
      <fieldGroup par="15" base="0">
        <rangePr groupBy="months" startDate="2019-09-01T00:00:00" endDate="2020-12-02T00:00:00"/>
        <groupItems count="14">
          <s v="&lt;9/1/2019"/>
          <s v="Jan"/>
          <s v="Feb"/>
          <s v="Mar"/>
          <s v="Apr"/>
          <s v="May"/>
          <s v="Jun"/>
          <s v="Jul"/>
          <s v="Aug"/>
          <s v="Sep"/>
          <s v="Oct"/>
          <s v="Nov"/>
          <s v="Dec"/>
          <s v="&gt;12/2/2020"/>
        </groupItems>
      </fieldGroup>
    </cacheField>
    <cacheField name="Product" numFmtId="0">
      <sharedItems count="6">
        <s v="Rice"/>
        <s v="Sugar"/>
        <s v="Milk"/>
        <s v="Flour"/>
        <s v="Garri"/>
        <s v="Salt"/>
      </sharedItems>
    </cacheField>
    <cacheField name="Staff Code" numFmtId="0">
      <sharedItems count="9">
        <s v="EMP004"/>
        <s v="EMP001"/>
        <s v="EMP002"/>
        <s v="EMP008"/>
        <s v="EMP003"/>
        <s v="EMP009"/>
        <s v="EMP006"/>
        <s v="EMP005"/>
        <s v="EMP007"/>
      </sharedItems>
    </cacheField>
    <cacheField name="Staff Names" numFmtId="0">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Revenue per unit" numFmtId="8">
      <sharedItems containsSemiMixedTypes="0" containsString="0" containsNumber="1" containsInteger="1" minValue="1" maxValue="6"/>
    </cacheField>
    <cacheField name="Cost" numFmtId="8">
      <sharedItems containsSemiMixedTypes="0" containsString="0" containsNumber="1" minValue="40" maxValue="10994.5"/>
    </cacheField>
    <cacheField name="profit per unit" numFmtId="8">
      <sharedItems containsSemiMixedTypes="0" containsString="0" containsNumber="1" minValue="0.79999999999999993" maxValue="3.25"/>
    </cacheField>
    <cacheField name="Profit" numFmtId="8">
      <sharedItems containsSemiMixedTypes="0" containsString="0" containsNumber="1" minValue="160" maxValue="13479"/>
    </cacheField>
    <cacheField name="Customer Code" numFmtId="0">
      <sharedItems/>
    </cacheField>
    <cacheField name="COUNTRY" numFmtId="8">
      <sharedItems count="8">
        <s v="Holland"/>
        <s v="Nigeria"/>
        <s v="Brazil"/>
        <s v="USA"/>
        <s v="Cameroon"/>
        <s v="Togo"/>
        <s v="Japan"/>
        <s v="Uganda"/>
      </sharedItems>
    </cacheField>
    <cacheField name="Continent " numFmtId="8">
      <sharedItems count="5">
        <s v="Europe"/>
        <s v="Africa"/>
        <s v="South America"/>
        <s v="North America"/>
        <s v="Asia"/>
      </sharedItems>
    </cacheField>
    <cacheField name="Customer Sex" numFmtId="8">
      <sharedItems count="2">
        <s v="Male"/>
        <s v="Female"/>
      </sharedItems>
    </cacheField>
    <cacheField name="Quarters" numFmtId="0" databaseField="0">
      <fieldGroup base="0">
        <rangePr groupBy="quarters" startDate="2019-09-01T00:00:00" endDate="2020-12-02T00:00:00"/>
        <groupItems count="6">
          <s v="&lt;9/1/2019"/>
          <s v="Qtr1"/>
          <s v="Qtr2"/>
          <s v="Qtr3"/>
          <s v="Qtr4"/>
          <s v="&gt;12/2/2020"/>
        </groupItems>
      </fieldGroup>
    </cacheField>
    <cacheField name="Years" numFmtId="0" databaseField="0">
      <fieldGroup base="0">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99">
  <r>
    <x v="0"/>
    <x v="0"/>
    <x v="0"/>
    <s v="Nina"/>
    <n v="2349"/>
    <n v="11745"/>
    <n v="5"/>
    <n v="4698"/>
    <n v="3"/>
    <n v="7047"/>
    <s v="CUST004"/>
    <x v="0"/>
    <x v="0"/>
    <x v="0"/>
  </r>
  <r>
    <x v="0"/>
    <x v="0"/>
    <x v="1"/>
    <s v="Peterrr"/>
    <n v="2470"/>
    <n v="12350"/>
    <n v="5"/>
    <n v="4940"/>
    <n v="3"/>
    <n v="7410"/>
    <s v="CUST019"/>
    <x v="0"/>
    <x v="0"/>
    <x v="0"/>
  </r>
  <r>
    <x v="0"/>
    <x v="1"/>
    <x v="2"/>
    <s v="Marine"/>
    <n v="1283"/>
    <n v="1283"/>
    <n v="1"/>
    <n v="256.60000000000002"/>
    <n v="0.8"/>
    <n v="1026.4000000000001"/>
    <s v="CUST020"/>
    <x v="1"/>
    <x v="1"/>
    <x v="1"/>
  </r>
  <r>
    <x v="0"/>
    <x v="2"/>
    <x v="3"/>
    <s v="Cassie"/>
    <n v="2761"/>
    <n v="13805"/>
    <n v="5"/>
    <n v="6074.2"/>
    <n v="2.8000000000000003"/>
    <n v="7730.8"/>
    <s v="CUST017"/>
    <x v="2"/>
    <x v="2"/>
    <x v="1"/>
  </r>
  <r>
    <x v="0"/>
    <x v="3"/>
    <x v="1"/>
    <s v="Peterrr"/>
    <n v="2416"/>
    <n v="9664"/>
    <n v="4"/>
    <n v="3624"/>
    <n v="2.5"/>
    <n v="6040"/>
    <s v="CUST001"/>
    <x v="3"/>
    <x v="3"/>
    <x v="0"/>
  </r>
  <r>
    <x v="0"/>
    <x v="3"/>
    <x v="3"/>
    <s v="Cassiea"/>
    <n v="623"/>
    <n v="1869"/>
    <n v="3"/>
    <n v="778.75"/>
    <n v="1.75"/>
    <n v="1090.25"/>
    <s v="CUST017"/>
    <x v="2"/>
    <x v="2"/>
    <x v="1"/>
  </r>
  <r>
    <x v="0"/>
    <x v="4"/>
    <x v="4"/>
    <s v="Rachallee"/>
    <n v="2646"/>
    <n v="15876"/>
    <n v="6"/>
    <n v="7276.5"/>
    <n v="3.25"/>
    <n v="8599.5"/>
    <s v="CUST012"/>
    <x v="3"/>
    <x v="3"/>
    <x v="0"/>
  </r>
  <r>
    <x v="0"/>
    <x v="0"/>
    <x v="4"/>
    <s v="Rachallee"/>
    <n v="549"/>
    <n v="2745"/>
    <n v="5"/>
    <n v="1098"/>
    <n v="3"/>
    <n v="1647"/>
    <s v="CUST003"/>
    <x v="4"/>
    <x v="1"/>
    <x v="1"/>
  </r>
  <r>
    <x v="0"/>
    <x v="0"/>
    <x v="5"/>
    <s v="Emiliem"/>
    <n v="1031"/>
    <n v="5155"/>
    <n v="5"/>
    <n v="2062"/>
    <n v="3"/>
    <n v="3093"/>
    <s v="CUST018"/>
    <x v="4"/>
    <x v="1"/>
    <x v="1"/>
  </r>
  <r>
    <x v="0"/>
    <x v="1"/>
    <x v="6"/>
    <s v="Angelina"/>
    <n v="322"/>
    <n v="322"/>
    <n v="1"/>
    <n v="64.400000000000006"/>
    <n v="0.8"/>
    <n v="257.60000000000002"/>
    <s v="CUST015"/>
    <x v="5"/>
    <x v="1"/>
    <x v="0"/>
  </r>
  <r>
    <x v="0"/>
    <x v="3"/>
    <x v="0"/>
    <s v="Ninai"/>
    <n v="1023"/>
    <n v="4092"/>
    <n v="4"/>
    <n v="1534.5"/>
    <n v="2.5"/>
    <n v="2557.5"/>
    <s v="CUST004"/>
    <x v="0"/>
    <x v="0"/>
    <x v="0"/>
  </r>
  <r>
    <x v="0"/>
    <x v="3"/>
    <x v="5"/>
    <s v="Emiliem"/>
    <n v="1527"/>
    <n v="4581"/>
    <n v="3"/>
    <n v="1908.75"/>
    <n v="1.75"/>
    <n v="2672.25"/>
    <s v="CUST018"/>
    <x v="4"/>
    <x v="1"/>
    <x v="1"/>
  </r>
  <r>
    <x v="0"/>
    <x v="3"/>
    <x v="2"/>
    <s v="Mariee"/>
    <n v="2234"/>
    <n v="6702"/>
    <n v="3"/>
    <n v="2792.5"/>
    <n v="1.75"/>
    <n v="3909.5"/>
    <s v="CUST020"/>
    <x v="1"/>
    <x v="1"/>
    <x v="1"/>
  </r>
  <r>
    <x v="0"/>
    <x v="0"/>
    <x v="2"/>
    <s v="Mariee"/>
    <n v="2805"/>
    <n v="16830"/>
    <n v="6"/>
    <n v="7713.75"/>
    <n v="3.25"/>
    <n v="9116.25"/>
    <s v="CUST002"/>
    <x v="5"/>
    <x v="1"/>
    <x v="0"/>
  </r>
  <r>
    <x v="0"/>
    <x v="0"/>
    <x v="4"/>
    <s v="Rachallee"/>
    <n v="1123"/>
    <n v="5615"/>
    <n v="5"/>
    <n v="2246"/>
    <n v="3"/>
    <n v="3369"/>
    <s v="CUST003"/>
    <x v="4"/>
    <x v="1"/>
    <x v="1"/>
  </r>
  <r>
    <x v="0"/>
    <x v="0"/>
    <x v="3"/>
    <s v="Cassiea"/>
    <n v="2409"/>
    <n v="12045"/>
    <n v="5"/>
    <n v="4818"/>
    <n v="3"/>
    <n v="7227"/>
    <s v="CUST017"/>
    <x v="2"/>
    <x v="2"/>
    <x v="1"/>
  </r>
  <r>
    <x v="0"/>
    <x v="1"/>
    <x v="7"/>
    <s v="Cynthiay"/>
    <n v="1797"/>
    <n v="1797"/>
    <n v="1"/>
    <n v="359.4"/>
    <n v="0.79999999999999993"/>
    <n v="1437.6"/>
    <s v="CUST014"/>
    <x v="2"/>
    <x v="2"/>
    <x v="1"/>
  </r>
  <r>
    <x v="0"/>
    <x v="2"/>
    <x v="0"/>
    <s v="Ninai"/>
    <n v="994"/>
    <n v="4970"/>
    <n v="5"/>
    <n v="2186.8000000000002"/>
    <n v="2.8"/>
    <n v="2783.2"/>
    <s v="CUST013"/>
    <x v="1"/>
    <x v="1"/>
    <x v="0"/>
  </r>
  <r>
    <x v="0"/>
    <x v="3"/>
    <x v="2"/>
    <s v="Mariee"/>
    <n v="442"/>
    <n v="1768"/>
    <n v="4"/>
    <n v="663"/>
    <n v="2.5"/>
    <n v="1105"/>
    <s v="CUST011"/>
    <x v="4"/>
    <x v="1"/>
    <x v="0"/>
  </r>
  <r>
    <x v="0"/>
    <x v="3"/>
    <x v="1"/>
    <s v="Peterrr"/>
    <n v="2215"/>
    <n v="6645"/>
    <n v="3"/>
    <n v="2768.75"/>
    <n v="1.75"/>
    <n v="3876.25"/>
    <s v="CUST010"/>
    <x v="6"/>
    <x v="4"/>
    <x v="1"/>
  </r>
  <r>
    <x v="0"/>
    <x v="4"/>
    <x v="7"/>
    <s v="Cynthiay"/>
    <n v="660"/>
    <n v="3960"/>
    <n v="6"/>
    <n v="1815"/>
    <n v="3.25"/>
    <n v="2145"/>
    <s v="CUST014"/>
    <x v="2"/>
    <x v="2"/>
    <x v="1"/>
  </r>
  <r>
    <x v="0"/>
    <x v="0"/>
    <x v="0"/>
    <s v="Ninai"/>
    <n v="788"/>
    <n v="3940"/>
    <n v="5"/>
    <n v="1576"/>
    <n v="3"/>
    <n v="2364"/>
    <s v="CUST004"/>
    <x v="0"/>
    <x v="0"/>
    <x v="0"/>
  </r>
  <r>
    <x v="0"/>
    <x v="0"/>
    <x v="5"/>
    <s v="Emiliem"/>
    <n v="1760"/>
    <n v="8800"/>
    <n v="5"/>
    <n v="3520"/>
    <n v="3"/>
    <n v="5280"/>
    <s v="CUST009"/>
    <x v="7"/>
    <x v="1"/>
    <x v="0"/>
  </r>
  <r>
    <x v="0"/>
    <x v="1"/>
    <x v="2"/>
    <s v="Mariee"/>
    <n v="720"/>
    <n v="720"/>
    <n v="1"/>
    <n v="144"/>
    <n v="0.8"/>
    <n v="576"/>
    <s v="CUST002"/>
    <x v="5"/>
    <x v="1"/>
    <x v="0"/>
  </r>
  <r>
    <x v="0"/>
    <x v="2"/>
    <x v="2"/>
    <s v="Mariee"/>
    <n v="947"/>
    <n v="4735"/>
    <n v="5"/>
    <n v="2083.4"/>
    <n v="2.8"/>
    <n v="2651.6"/>
    <s v="CUST011"/>
    <x v="4"/>
    <x v="1"/>
    <x v="0"/>
  </r>
  <r>
    <x v="0"/>
    <x v="5"/>
    <x v="4"/>
    <s v="Rachael"/>
    <n v="1834"/>
    <n v="7336"/>
    <n v="4"/>
    <n v="2751"/>
    <n v="2.5"/>
    <n v="4585"/>
    <s v="CUST012"/>
    <x v="3"/>
    <x v="3"/>
    <x v="0"/>
  </r>
  <r>
    <x v="0"/>
    <x v="4"/>
    <x v="0"/>
    <s v="Nina"/>
    <n v="1005"/>
    <n v="3015"/>
    <n v="3"/>
    <n v="1256.25"/>
    <n v="1.75"/>
    <n v="1758.75"/>
    <s v="CUST013"/>
    <x v="1"/>
    <x v="1"/>
    <x v="0"/>
  </r>
  <r>
    <x v="0"/>
    <x v="4"/>
    <x v="8"/>
    <s v="Roberto"/>
    <n v="655"/>
    <n v="3930"/>
    <n v="6"/>
    <n v="1801.25"/>
    <n v="3.25"/>
    <n v="2128.75"/>
    <s v="CUST016"/>
    <x v="3"/>
    <x v="3"/>
    <x v="0"/>
  </r>
  <r>
    <x v="0"/>
    <x v="0"/>
    <x v="0"/>
    <s v="Ninai"/>
    <n v="2931"/>
    <n v="14655"/>
    <n v="5"/>
    <n v="5862"/>
    <n v="3"/>
    <n v="8793"/>
    <s v="CUST004"/>
    <x v="0"/>
    <x v="0"/>
    <x v="0"/>
  </r>
  <r>
    <x v="0"/>
    <x v="0"/>
    <x v="8"/>
    <s v="Roberto"/>
    <n v="380"/>
    <n v="1900"/>
    <n v="5"/>
    <n v="760"/>
    <n v="3"/>
    <n v="1140"/>
    <s v="CUST007"/>
    <x v="5"/>
    <x v="1"/>
    <x v="0"/>
  </r>
  <r>
    <x v="0"/>
    <x v="1"/>
    <x v="1"/>
    <s v="Peter"/>
    <n v="2498"/>
    <n v="2498"/>
    <n v="1"/>
    <n v="499.6"/>
    <n v="0.8"/>
    <n v="1998.4"/>
    <s v="CUST001"/>
    <x v="3"/>
    <x v="3"/>
    <x v="0"/>
  </r>
  <r>
    <x v="0"/>
    <x v="2"/>
    <x v="3"/>
    <s v="Cassiea"/>
    <n v="1989"/>
    <n v="9945"/>
    <n v="5"/>
    <n v="4375.8"/>
    <n v="2.8"/>
    <n v="5569.2"/>
    <s v="CUST008"/>
    <x v="3"/>
    <x v="3"/>
    <x v="1"/>
  </r>
  <r>
    <x v="0"/>
    <x v="5"/>
    <x v="2"/>
    <s v="Mariee"/>
    <n v="330"/>
    <n v="1320"/>
    <n v="4"/>
    <n v="495"/>
    <n v="2.5"/>
    <n v="825"/>
    <s v="CUST002"/>
    <x v="5"/>
    <x v="1"/>
    <x v="0"/>
  </r>
  <r>
    <x v="0"/>
    <x v="3"/>
    <x v="1"/>
    <s v="Peterrr"/>
    <n v="349"/>
    <n v="1047"/>
    <n v="3"/>
    <n v="436.25"/>
    <n v="1.75"/>
    <n v="610.75"/>
    <s v="CUST001"/>
    <x v="3"/>
    <x v="3"/>
    <x v="0"/>
  </r>
  <r>
    <x v="0"/>
    <x v="4"/>
    <x v="1"/>
    <s v="Peterrr"/>
    <n v="736"/>
    <n v="4416"/>
    <n v="6"/>
    <n v="2024"/>
    <n v="3.25"/>
    <n v="2392"/>
    <s v="CUST019"/>
    <x v="0"/>
    <x v="0"/>
    <x v="0"/>
  </r>
  <r>
    <x v="1"/>
    <x v="0"/>
    <x v="0"/>
    <s v="Ninai"/>
    <n v="1228"/>
    <n v="6140"/>
    <n v="5"/>
    <n v="2456"/>
    <n v="3"/>
    <n v="3684"/>
    <s v="CUST013"/>
    <x v="1"/>
    <x v="1"/>
    <x v="0"/>
  </r>
  <r>
    <x v="1"/>
    <x v="0"/>
    <x v="7"/>
    <s v="Cynthia"/>
    <n v="1389"/>
    <n v="6945"/>
    <n v="5"/>
    <n v="2778"/>
    <n v="3"/>
    <n v="4167"/>
    <s v="CUST014"/>
    <x v="2"/>
    <x v="2"/>
    <x v="1"/>
  </r>
  <r>
    <x v="1"/>
    <x v="0"/>
    <x v="1"/>
    <s v="Peterrr"/>
    <n v="2299"/>
    <n v="11495"/>
    <n v="5"/>
    <n v="4598"/>
    <n v="3"/>
    <n v="6897"/>
    <s v="CUST010"/>
    <x v="6"/>
    <x v="4"/>
    <x v="1"/>
  </r>
  <r>
    <x v="1"/>
    <x v="0"/>
    <x v="4"/>
    <s v="Rachallee"/>
    <n v="1743"/>
    <n v="8715"/>
    <n v="5"/>
    <n v="3486"/>
    <n v="3"/>
    <n v="5229"/>
    <s v="CUST003"/>
    <x v="4"/>
    <x v="1"/>
    <x v="1"/>
  </r>
  <r>
    <x v="1"/>
    <x v="1"/>
    <x v="7"/>
    <s v="Cynthiay"/>
    <n v="345"/>
    <n v="345"/>
    <n v="1"/>
    <n v="69"/>
    <n v="0.8"/>
    <n v="276"/>
    <s v="CUST005"/>
    <x v="6"/>
    <x v="4"/>
    <x v="1"/>
  </r>
  <r>
    <x v="1"/>
    <x v="1"/>
    <x v="2"/>
    <s v="Marie"/>
    <n v="2851"/>
    <n v="2851"/>
    <n v="1"/>
    <n v="570.20000000000005"/>
    <n v="0.8"/>
    <n v="2280.8000000000002"/>
    <s v="CUST020"/>
    <x v="1"/>
    <x v="1"/>
    <x v="1"/>
  </r>
  <r>
    <x v="1"/>
    <x v="2"/>
    <x v="4"/>
    <s v="Rachallee"/>
    <n v="1228"/>
    <n v="6140"/>
    <n v="5"/>
    <n v="2701.6"/>
    <n v="2.8000000000000003"/>
    <n v="3438.4"/>
    <s v="CUST003"/>
    <x v="4"/>
    <x v="1"/>
    <x v="1"/>
  </r>
  <r>
    <x v="1"/>
    <x v="5"/>
    <x v="3"/>
    <s v="Cassiea"/>
    <n v="1743"/>
    <n v="8715"/>
    <n v="5"/>
    <n v="3834.6"/>
    <n v="2.8"/>
    <n v="4880.3999999999996"/>
    <s v="CUST017"/>
    <x v="2"/>
    <x v="2"/>
    <x v="1"/>
  </r>
  <r>
    <x v="1"/>
    <x v="5"/>
    <x v="5"/>
    <s v="Emiliem"/>
    <n v="2851"/>
    <n v="11404"/>
    <n v="4"/>
    <n v="4276.5"/>
    <n v="2.5"/>
    <n v="7127.5"/>
    <s v="CUST018"/>
    <x v="4"/>
    <x v="1"/>
    <x v="1"/>
  </r>
  <r>
    <x v="1"/>
    <x v="5"/>
    <x v="2"/>
    <s v="Mariee"/>
    <n v="2299"/>
    <n v="9196"/>
    <n v="4"/>
    <n v="3448.5"/>
    <n v="2.5"/>
    <n v="5747.5"/>
    <s v="CUST002"/>
    <x v="5"/>
    <x v="1"/>
    <x v="0"/>
  </r>
  <r>
    <x v="1"/>
    <x v="3"/>
    <x v="3"/>
    <s v="Cassiea"/>
    <n v="1389"/>
    <n v="4167"/>
    <n v="3"/>
    <n v="1736.25"/>
    <n v="1.75"/>
    <n v="2430.75"/>
    <s v="CUST017"/>
    <x v="2"/>
    <x v="2"/>
    <x v="1"/>
  </r>
  <r>
    <x v="1"/>
    <x v="3"/>
    <x v="4"/>
    <s v="Rachallee"/>
    <n v="269"/>
    <n v="807"/>
    <n v="3"/>
    <n v="336.25"/>
    <n v="1.75"/>
    <n v="470.75"/>
    <s v="CUST012"/>
    <x v="3"/>
    <x v="3"/>
    <x v="0"/>
  </r>
  <r>
    <x v="1"/>
    <x v="4"/>
    <x v="4"/>
    <s v="Rachael"/>
    <n v="345"/>
    <n v="2070"/>
    <n v="6"/>
    <n v="948.75"/>
    <n v="3.25"/>
    <n v="1121.25"/>
    <s v="CUST003"/>
    <x v="4"/>
    <x v="1"/>
    <x v="1"/>
  </r>
  <r>
    <x v="1"/>
    <x v="0"/>
    <x v="1"/>
    <s v="Peter"/>
    <n v="269"/>
    <n v="1614"/>
    <n v="6"/>
    <n v="739.75"/>
    <n v="3.25"/>
    <n v="874.25"/>
    <s v="CUST001"/>
    <x v="3"/>
    <x v="3"/>
    <x v="0"/>
  </r>
  <r>
    <x v="1"/>
    <x v="0"/>
    <x v="2"/>
    <s v="Mariee"/>
    <n v="704"/>
    <n v="3520"/>
    <n v="5"/>
    <n v="1408"/>
    <n v="3"/>
    <n v="2112"/>
    <s v="CUST020"/>
    <x v="1"/>
    <x v="1"/>
    <x v="1"/>
  </r>
  <r>
    <x v="1"/>
    <x v="0"/>
    <x v="3"/>
    <s v="Cassie"/>
    <n v="1757"/>
    <n v="8785"/>
    <n v="5"/>
    <n v="3514"/>
    <n v="3"/>
    <n v="5271"/>
    <s v="CUST017"/>
    <x v="2"/>
    <x v="2"/>
    <x v="1"/>
  </r>
  <r>
    <x v="1"/>
    <x v="0"/>
    <x v="4"/>
    <s v="Rachallee"/>
    <n v="2167"/>
    <n v="10835"/>
    <n v="5"/>
    <n v="4334"/>
    <n v="3"/>
    <n v="6501"/>
    <s v="CUST012"/>
    <x v="3"/>
    <x v="3"/>
    <x v="0"/>
  </r>
  <r>
    <x v="1"/>
    <x v="0"/>
    <x v="6"/>
    <s v="Angelan"/>
    <n v="1198"/>
    <n v="5990"/>
    <n v="5"/>
    <n v="2396"/>
    <n v="3"/>
    <n v="3594"/>
    <s v="CUST015"/>
    <x v="5"/>
    <x v="1"/>
    <x v="0"/>
  </r>
  <r>
    <x v="1"/>
    <x v="1"/>
    <x v="6"/>
    <s v="Angelan"/>
    <n v="1403"/>
    <n v="1403"/>
    <n v="1"/>
    <n v="280.60000000000002"/>
    <n v="0.8"/>
    <n v="1122.4000000000001"/>
    <s v="CUST015"/>
    <x v="5"/>
    <x v="1"/>
    <x v="0"/>
  </r>
  <r>
    <x v="1"/>
    <x v="1"/>
    <x v="6"/>
    <s v="Angelanieeee"/>
    <n v="1757"/>
    <n v="1757"/>
    <n v="1"/>
    <n v="351.4"/>
    <n v="0.79999999999999993"/>
    <n v="1405.6"/>
    <s v="CUST006"/>
    <x v="4"/>
    <x v="1"/>
    <x v="0"/>
  </r>
  <r>
    <x v="1"/>
    <x v="2"/>
    <x v="7"/>
    <s v="Cynthiay"/>
    <n v="1403"/>
    <n v="7015"/>
    <n v="5"/>
    <n v="3086.6"/>
    <n v="2.8000000000000003"/>
    <n v="3928.4"/>
    <s v="CUST005"/>
    <x v="6"/>
    <x v="4"/>
    <x v="1"/>
  </r>
  <r>
    <x v="1"/>
    <x v="2"/>
    <x v="6"/>
    <s v="Angelan"/>
    <n v="2076"/>
    <n v="10380"/>
    <n v="5"/>
    <n v="4567.2"/>
    <n v="2.8000000000000003"/>
    <n v="5812.8"/>
    <s v="CUST006"/>
    <x v="4"/>
    <x v="1"/>
    <x v="0"/>
  </r>
  <r>
    <x v="1"/>
    <x v="5"/>
    <x v="8"/>
    <s v="Roberto"/>
    <n v="1198"/>
    <n v="4792"/>
    <n v="4"/>
    <n v="1797"/>
    <n v="2.5"/>
    <n v="2995"/>
    <s v="CUST007"/>
    <x v="5"/>
    <x v="1"/>
    <x v="0"/>
  </r>
  <r>
    <x v="1"/>
    <x v="3"/>
    <x v="1"/>
    <s v="Peterrr"/>
    <n v="1221"/>
    <n v="3663"/>
    <n v="3"/>
    <n v="1526.25"/>
    <n v="1.75"/>
    <n v="2136.75"/>
    <s v="CUST001"/>
    <x v="3"/>
    <x v="3"/>
    <x v="0"/>
  </r>
  <r>
    <x v="1"/>
    <x v="3"/>
    <x v="8"/>
    <s v="Roberto"/>
    <n v="2167"/>
    <n v="6501"/>
    <n v="3"/>
    <n v="2708.75"/>
    <n v="1.75"/>
    <n v="3792.25"/>
    <s v="CUST016"/>
    <x v="3"/>
    <x v="3"/>
    <x v="0"/>
  </r>
  <r>
    <x v="1"/>
    <x v="4"/>
    <x v="0"/>
    <s v="Nini"/>
    <n v="704"/>
    <n v="4224"/>
    <n v="6"/>
    <n v="1936"/>
    <n v="3.25"/>
    <n v="2288"/>
    <s v="CUST004"/>
    <x v="0"/>
    <x v="0"/>
    <x v="0"/>
  </r>
  <r>
    <x v="1"/>
    <x v="4"/>
    <x v="1"/>
    <s v="Peterrr"/>
    <n v="1221"/>
    <n v="7326"/>
    <n v="6"/>
    <n v="3357.75"/>
    <n v="3.25"/>
    <n v="3968.25"/>
    <s v="CUST019"/>
    <x v="0"/>
    <x v="0"/>
    <x v="0"/>
  </r>
  <r>
    <x v="1"/>
    <x v="4"/>
    <x v="7"/>
    <s v="Cynthiay"/>
    <n v="2076"/>
    <n v="12456"/>
    <n v="6"/>
    <n v="5709"/>
    <n v="3.25"/>
    <n v="6747"/>
    <s v="CUST014"/>
    <x v="2"/>
    <x v="2"/>
    <x v="1"/>
  </r>
  <r>
    <x v="1"/>
    <x v="0"/>
    <x v="5"/>
    <s v="Emiliem"/>
    <n v="766"/>
    <n v="3830"/>
    <n v="5"/>
    <n v="1532"/>
    <n v="3"/>
    <n v="2298"/>
    <s v="CUST018"/>
    <x v="4"/>
    <x v="1"/>
    <x v="1"/>
  </r>
  <r>
    <x v="1"/>
    <x v="0"/>
    <x v="7"/>
    <s v="Cynthiay"/>
    <n v="809"/>
    <n v="4045"/>
    <n v="5"/>
    <n v="1618"/>
    <n v="3"/>
    <n v="2427"/>
    <s v="CUST014"/>
    <x v="2"/>
    <x v="2"/>
    <x v="1"/>
  </r>
  <r>
    <x v="1"/>
    <x v="0"/>
    <x v="2"/>
    <s v="Mariee"/>
    <n v="1945"/>
    <n v="9725"/>
    <n v="5"/>
    <n v="3890"/>
    <n v="3"/>
    <n v="5835"/>
    <s v="CUST020"/>
    <x v="1"/>
    <x v="1"/>
    <x v="1"/>
  </r>
  <r>
    <x v="1"/>
    <x v="1"/>
    <x v="4"/>
    <s v="Rachallee"/>
    <n v="2992"/>
    <n v="14960"/>
    <n v="5"/>
    <n v="5984"/>
    <n v="3"/>
    <n v="8976"/>
    <s v="CUST012"/>
    <x v="3"/>
    <x v="3"/>
    <x v="0"/>
  </r>
  <r>
    <x v="1"/>
    <x v="1"/>
    <x v="6"/>
    <s v="Angelan"/>
    <n v="1159"/>
    <n v="1159"/>
    <n v="1"/>
    <n v="231.8"/>
    <n v="0.8"/>
    <n v="927.2"/>
    <s v="CUST015"/>
    <x v="5"/>
    <x v="1"/>
    <x v="0"/>
  </r>
  <r>
    <x v="1"/>
    <x v="2"/>
    <x v="5"/>
    <s v="Emiliem"/>
    <n v="2992"/>
    <n v="2992"/>
    <n v="1"/>
    <n v="598.4"/>
    <n v="0.79999999999999993"/>
    <n v="2393.6"/>
    <s v="CUST009"/>
    <x v="7"/>
    <x v="1"/>
    <x v="0"/>
  </r>
  <r>
    <x v="1"/>
    <x v="2"/>
    <x v="5"/>
    <s v="Emiliem"/>
    <n v="2966"/>
    <n v="14830"/>
    <n v="5"/>
    <n v="6525.2"/>
    <n v="2.8"/>
    <n v="8304.7999999999993"/>
    <s v="CUST009"/>
    <x v="7"/>
    <x v="1"/>
    <x v="0"/>
  </r>
  <r>
    <x v="1"/>
    <x v="2"/>
    <x v="8"/>
    <s v="Roberto"/>
    <n v="1159"/>
    <n v="5795"/>
    <n v="5"/>
    <n v="2549.8000000000002"/>
    <n v="2.8"/>
    <n v="3245.2"/>
    <s v="CUST007"/>
    <x v="5"/>
    <x v="1"/>
    <x v="0"/>
  </r>
  <r>
    <x v="1"/>
    <x v="5"/>
    <x v="8"/>
    <s v="Robert"/>
    <n v="766"/>
    <n v="3064"/>
    <n v="4"/>
    <n v="1149"/>
    <n v="2.5"/>
    <n v="1915"/>
    <s v="CUST016"/>
    <x v="3"/>
    <x v="3"/>
    <x v="0"/>
  </r>
  <r>
    <x v="1"/>
    <x v="5"/>
    <x v="7"/>
    <s v="Cynthiay"/>
    <n v="214"/>
    <n v="856"/>
    <n v="4"/>
    <n v="321"/>
    <n v="2.5"/>
    <n v="535"/>
    <s v="CUST014"/>
    <x v="2"/>
    <x v="2"/>
    <x v="1"/>
  </r>
  <r>
    <x v="1"/>
    <x v="3"/>
    <x v="4"/>
    <s v="Rachallee"/>
    <n v="214"/>
    <n v="642"/>
    <n v="3"/>
    <n v="267.5"/>
    <n v="1.75"/>
    <n v="374.5"/>
    <s v="CUST012"/>
    <x v="3"/>
    <x v="3"/>
    <x v="0"/>
  </r>
  <r>
    <x v="1"/>
    <x v="3"/>
    <x v="6"/>
    <s v="Angelan"/>
    <n v="1945"/>
    <n v="5835"/>
    <n v="3"/>
    <n v="2431.25"/>
    <n v="1.75"/>
    <n v="3403.75"/>
    <s v="CUST006"/>
    <x v="4"/>
    <x v="1"/>
    <x v="0"/>
  </r>
  <r>
    <x v="1"/>
    <x v="4"/>
    <x v="3"/>
    <s v="Cassiea"/>
    <n v="2966"/>
    <n v="17796"/>
    <n v="6"/>
    <n v="8156.5"/>
    <n v="3.25"/>
    <n v="9639.5"/>
    <s v="CUST008"/>
    <x v="3"/>
    <x v="3"/>
    <x v="1"/>
  </r>
  <r>
    <x v="1"/>
    <x v="4"/>
    <x v="8"/>
    <s v="Roberto"/>
    <n v="809"/>
    <n v="4854"/>
    <n v="6"/>
    <n v="2224.75"/>
    <n v="3.25"/>
    <n v="2629.25"/>
    <s v="CUST016"/>
    <x v="3"/>
    <x v="3"/>
    <x v="0"/>
  </r>
  <r>
    <x v="1"/>
    <x v="0"/>
    <x v="8"/>
    <s v="Roberto"/>
    <n v="2145"/>
    <n v="10725"/>
    <n v="5"/>
    <n v="4290"/>
    <n v="3"/>
    <n v="6435"/>
    <s v="CUST007"/>
    <x v="5"/>
    <x v="1"/>
    <x v="0"/>
  </r>
  <r>
    <x v="1"/>
    <x v="0"/>
    <x v="4"/>
    <s v="Rachallee"/>
    <n v="1514"/>
    <n v="7570"/>
    <n v="5"/>
    <n v="3028"/>
    <n v="3"/>
    <n v="4542"/>
    <s v="CUST003"/>
    <x v="4"/>
    <x v="1"/>
    <x v="1"/>
  </r>
  <r>
    <x v="1"/>
    <x v="0"/>
    <x v="2"/>
    <s v="Mariee"/>
    <n v="367"/>
    <n v="1835"/>
    <n v="5"/>
    <n v="734"/>
    <n v="3"/>
    <n v="1101"/>
    <s v="CUST011"/>
    <x v="4"/>
    <x v="1"/>
    <x v="0"/>
  </r>
  <r>
    <x v="1"/>
    <x v="0"/>
    <x v="4"/>
    <s v="Rachallee"/>
    <n v="1715"/>
    <n v="8575"/>
    <n v="5"/>
    <n v="3430"/>
    <n v="3"/>
    <n v="5145"/>
    <s v="CUST003"/>
    <x v="4"/>
    <x v="1"/>
    <x v="1"/>
  </r>
  <r>
    <x v="1"/>
    <x v="1"/>
    <x v="2"/>
    <s v="Mariee"/>
    <n v="1715"/>
    <n v="1715"/>
    <n v="1"/>
    <n v="343"/>
    <n v="0.8"/>
    <n v="1372"/>
    <s v="CUST002"/>
    <x v="5"/>
    <x v="1"/>
    <x v="0"/>
  </r>
  <r>
    <x v="1"/>
    <x v="2"/>
    <x v="7"/>
    <s v="Cynthia"/>
    <n v="1727"/>
    <n v="1727"/>
    <n v="1"/>
    <n v="345.4"/>
    <n v="0.79999999999999993"/>
    <n v="1381.6"/>
    <s v="CUST005"/>
    <x v="6"/>
    <x v="4"/>
    <x v="1"/>
  </r>
  <r>
    <x v="1"/>
    <x v="2"/>
    <x v="2"/>
    <s v="Marie"/>
    <n v="344"/>
    <n v="1720"/>
    <n v="5"/>
    <n v="756.8"/>
    <n v="2.8000000000000003"/>
    <n v="963.2"/>
    <s v="CUST020"/>
    <x v="1"/>
    <x v="1"/>
    <x v="1"/>
  </r>
  <r>
    <x v="1"/>
    <x v="2"/>
    <x v="7"/>
    <s v="Cynthiay"/>
    <n v="1727"/>
    <n v="8635"/>
    <n v="5"/>
    <n v="3799.4"/>
    <n v="2.8000000000000003"/>
    <n v="4835.6000000000004"/>
    <s v="CUST014"/>
    <x v="2"/>
    <x v="2"/>
    <x v="1"/>
  </r>
  <r>
    <x v="1"/>
    <x v="5"/>
    <x v="3"/>
    <s v="Cassiea"/>
    <n v="494"/>
    <n v="1976"/>
    <n v="4"/>
    <n v="741"/>
    <n v="2.5"/>
    <n v="1235"/>
    <s v="CUST017"/>
    <x v="2"/>
    <x v="2"/>
    <x v="1"/>
  </r>
  <r>
    <x v="1"/>
    <x v="5"/>
    <x v="6"/>
    <s v="Angelan"/>
    <n v="367"/>
    <n v="1468"/>
    <n v="4"/>
    <n v="550.5"/>
    <n v="2.5"/>
    <n v="917.5"/>
    <s v="CUST015"/>
    <x v="5"/>
    <x v="1"/>
    <x v="0"/>
  </r>
  <r>
    <x v="1"/>
    <x v="3"/>
    <x v="5"/>
    <s v="Emilie"/>
    <n v="494"/>
    <n v="1482"/>
    <n v="3"/>
    <n v="617.5"/>
    <n v="1.75"/>
    <n v="864.5"/>
    <s v="CUST009"/>
    <x v="7"/>
    <x v="1"/>
    <x v="0"/>
  </r>
  <r>
    <x v="1"/>
    <x v="3"/>
    <x v="6"/>
    <s v="Angelan"/>
    <n v="1514"/>
    <n v="4542"/>
    <n v="3"/>
    <n v="1892.5"/>
    <n v="1.75"/>
    <n v="2649.5"/>
    <s v="CUST015"/>
    <x v="5"/>
    <x v="1"/>
    <x v="0"/>
  </r>
  <r>
    <x v="1"/>
    <x v="4"/>
    <x v="5"/>
    <s v="Emiliem"/>
    <n v="2145"/>
    <n v="12870"/>
    <n v="6"/>
    <n v="5898.75"/>
    <n v="3.25"/>
    <n v="6971.25"/>
    <s v="CUST018"/>
    <x v="4"/>
    <x v="1"/>
    <x v="1"/>
  </r>
  <r>
    <x v="1"/>
    <x v="4"/>
    <x v="0"/>
    <s v="Nini"/>
    <n v="344"/>
    <n v="2064"/>
    <n v="6"/>
    <n v="946"/>
    <n v="3.25"/>
    <n v="1118"/>
    <s v="CUST004"/>
    <x v="0"/>
    <x v="0"/>
    <x v="0"/>
  </r>
  <r>
    <x v="1"/>
    <x v="0"/>
    <x v="0"/>
    <s v="Ninai"/>
    <n v="671"/>
    <n v="3355"/>
    <n v="5"/>
    <n v="1342"/>
    <n v="3"/>
    <n v="2013"/>
    <s v="CUST013"/>
    <x v="1"/>
    <x v="1"/>
    <x v="0"/>
  </r>
  <r>
    <x v="1"/>
    <x v="0"/>
    <x v="1"/>
    <s v="Peterrr"/>
    <n v="727"/>
    <n v="3635"/>
    <n v="5"/>
    <n v="1454"/>
    <n v="3"/>
    <n v="2181"/>
    <s v="CUST019"/>
    <x v="0"/>
    <x v="0"/>
    <x v="0"/>
  </r>
  <r>
    <x v="1"/>
    <x v="0"/>
    <x v="6"/>
    <s v="Angela"/>
    <n v="386"/>
    <n v="1930"/>
    <n v="5"/>
    <n v="772"/>
    <n v="3"/>
    <n v="1158"/>
    <s v="CUST015"/>
    <x v="5"/>
    <x v="1"/>
    <x v="0"/>
  </r>
  <r>
    <x v="1"/>
    <x v="0"/>
    <x v="5"/>
    <s v="Emiliem"/>
    <n v="267"/>
    <n v="1335"/>
    <n v="5"/>
    <n v="534"/>
    <n v="3"/>
    <n v="801"/>
    <s v="CUST018"/>
    <x v="4"/>
    <x v="1"/>
    <x v="1"/>
  </r>
  <r>
    <x v="1"/>
    <x v="1"/>
    <x v="3"/>
    <s v="Cassie"/>
    <n v="663"/>
    <n v="663"/>
    <n v="1"/>
    <n v="132.6"/>
    <n v="0.79999999999999993"/>
    <n v="530.4"/>
    <s v="CUST008"/>
    <x v="3"/>
    <x v="3"/>
    <x v="1"/>
  </r>
  <r>
    <x v="1"/>
    <x v="2"/>
    <x v="7"/>
    <s v="Cynthiay"/>
    <n v="2996"/>
    <n v="2996"/>
    <n v="1"/>
    <n v="599.20000000000005"/>
    <n v="0.8"/>
    <n v="2396.8000000000002"/>
    <s v="CUST005"/>
    <x v="6"/>
    <x v="4"/>
    <x v="1"/>
  </r>
  <r>
    <x v="1"/>
    <x v="2"/>
    <x v="1"/>
    <s v="Peterrr"/>
    <n v="671"/>
    <n v="3355"/>
    <n v="5"/>
    <n v="1476.2"/>
    <n v="2.8"/>
    <n v="1878.8"/>
    <s v="CUST010"/>
    <x v="6"/>
    <x v="4"/>
    <x v="1"/>
  </r>
  <r>
    <x v="1"/>
    <x v="2"/>
    <x v="8"/>
    <s v="Roberto"/>
    <n v="727"/>
    <n v="3635"/>
    <n v="5"/>
    <n v="1599.4"/>
    <n v="2.8"/>
    <n v="2035.6"/>
    <s v="CUST016"/>
    <x v="3"/>
    <x v="3"/>
    <x v="0"/>
  </r>
  <r>
    <x v="1"/>
    <x v="5"/>
    <x v="1"/>
    <s v="Peterrr"/>
    <n v="386"/>
    <n v="1544"/>
    <n v="4"/>
    <n v="579"/>
    <n v="2.5"/>
    <n v="965"/>
    <s v="CUST010"/>
    <x v="6"/>
    <x v="4"/>
    <x v="1"/>
  </r>
  <r>
    <x v="1"/>
    <x v="3"/>
    <x v="7"/>
    <s v="Cynthiay"/>
    <n v="2996"/>
    <n v="11984"/>
    <n v="4"/>
    <n v="4494"/>
    <n v="2.5"/>
    <n v="7490"/>
    <s v="CUST014"/>
    <x v="2"/>
    <x v="2"/>
    <x v="1"/>
  </r>
  <r>
    <x v="1"/>
    <x v="3"/>
    <x v="5"/>
    <s v="Emiliem"/>
    <n v="2294"/>
    <n v="6882"/>
    <n v="3"/>
    <n v="2867.5"/>
    <n v="1.75"/>
    <n v="4014.5"/>
    <s v="CUST009"/>
    <x v="7"/>
    <x v="1"/>
    <x v="0"/>
  </r>
  <r>
    <x v="1"/>
    <x v="4"/>
    <x v="4"/>
    <s v="Rachallee"/>
    <n v="267"/>
    <n v="801"/>
    <n v="3"/>
    <n v="333.75"/>
    <n v="1.75"/>
    <n v="467.25"/>
    <s v="CUST012"/>
    <x v="3"/>
    <x v="3"/>
    <x v="0"/>
  </r>
  <r>
    <x v="1"/>
    <x v="4"/>
    <x v="2"/>
    <s v="Mariee"/>
    <n v="663"/>
    <n v="3978"/>
    <n v="6"/>
    <n v="1823.25"/>
    <n v="3.25"/>
    <n v="2154.75"/>
    <s v="CUST020"/>
    <x v="1"/>
    <x v="1"/>
    <x v="1"/>
  </r>
  <r>
    <x v="1"/>
    <x v="4"/>
    <x v="4"/>
    <s v="Rachallee"/>
    <n v="2294"/>
    <n v="13764"/>
    <n v="6"/>
    <n v="6308.5"/>
    <n v="3.25"/>
    <n v="7455.5"/>
    <s v="CUST012"/>
    <x v="3"/>
    <x v="3"/>
    <x v="0"/>
  </r>
  <r>
    <x v="2"/>
    <x v="0"/>
    <x v="1"/>
    <s v="Peter"/>
    <n v="1725"/>
    <n v="8625"/>
    <n v="5"/>
    <n v="3450"/>
    <n v="3"/>
    <n v="5175"/>
    <s v="CUST019"/>
    <x v="0"/>
    <x v="0"/>
    <x v="0"/>
  </r>
  <r>
    <x v="2"/>
    <x v="0"/>
    <x v="8"/>
    <s v="Robert"/>
    <n v="1404"/>
    <n v="7020"/>
    <n v="5"/>
    <n v="2808"/>
    <n v="3"/>
    <n v="4212"/>
    <s v="CUST007"/>
    <x v="5"/>
    <x v="1"/>
    <x v="0"/>
  </r>
  <r>
    <x v="2"/>
    <x v="1"/>
    <x v="4"/>
    <s v="Rachallee"/>
    <n v="2222"/>
    <n v="11110"/>
    <n v="5"/>
    <n v="4444"/>
    <n v="3"/>
    <n v="6666"/>
    <s v="CUST003"/>
    <x v="4"/>
    <x v="1"/>
    <x v="1"/>
  </r>
  <r>
    <x v="2"/>
    <x v="5"/>
    <x v="6"/>
    <s v="Angela"/>
    <n v="1560"/>
    <n v="6240"/>
    <n v="4"/>
    <n v="2340"/>
    <n v="2.5"/>
    <n v="3900"/>
    <s v="CUST006"/>
    <x v="4"/>
    <x v="1"/>
    <x v="0"/>
  </r>
  <r>
    <x v="2"/>
    <x v="3"/>
    <x v="7"/>
    <s v="Cynthiay"/>
    <n v="2935"/>
    <n v="8805"/>
    <n v="3"/>
    <n v="3668.75"/>
    <n v="1.75"/>
    <n v="5136.25"/>
    <s v="CUST005"/>
    <x v="6"/>
    <x v="4"/>
    <x v="1"/>
  </r>
  <r>
    <x v="2"/>
    <x v="4"/>
    <x v="7"/>
    <s v="Cynthiay"/>
    <n v="2954"/>
    <n v="8862"/>
    <n v="3"/>
    <n v="3692.5"/>
    <n v="1.75"/>
    <n v="5169.5"/>
    <s v="CUST014"/>
    <x v="2"/>
    <x v="2"/>
    <x v="1"/>
  </r>
  <r>
    <x v="2"/>
    <x v="4"/>
    <x v="3"/>
    <s v="Cassiea"/>
    <n v="2092"/>
    <n v="12552"/>
    <n v="6"/>
    <n v="5753"/>
    <n v="3.25"/>
    <n v="6799"/>
    <s v="CUST017"/>
    <x v="2"/>
    <x v="2"/>
    <x v="1"/>
  </r>
  <r>
    <x v="2"/>
    <x v="0"/>
    <x v="4"/>
    <s v="Rachallee"/>
    <n v="1785"/>
    <n v="8925"/>
    <n v="5"/>
    <n v="3570"/>
    <n v="3"/>
    <n v="5355"/>
    <s v="CUST003"/>
    <x v="4"/>
    <x v="1"/>
    <x v="1"/>
  </r>
  <r>
    <x v="2"/>
    <x v="1"/>
    <x v="2"/>
    <s v="Mariee"/>
    <n v="1922"/>
    <n v="9610"/>
    <n v="5"/>
    <n v="3844"/>
    <n v="3"/>
    <n v="5766"/>
    <s v="CUST002"/>
    <x v="5"/>
    <x v="1"/>
    <x v="0"/>
  </r>
  <r>
    <x v="2"/>
    <x v="1"/>
    <x v="3"/>
    <s v="Cassiea"/>
    <n v="1857"/>
    <n v="1857"/>
    <n v="1"/>
    <n v="371.4"/>
    <n v="0.79999999999999993"/>
    <n v="1485.6"/>
    <s v="CUST008"/>
    <x v="3"/>
    <x v="3"/>
    <x v="1"/>
  </r>
  <r>
    <x v="2"/>
    <x v="2"/>
    <x v="0"/>
    <s v="Ninai"/>
    <n v="321"/>
    <n v="1605"/>
    <n v="5"/>
    <n v="706.2"/>
    <n v="2.8"/>
    <n v="898.8"/>
    <s v="CUST004"/>
    <x v="0"/>
    <x v="0"/>
    <x v="0"/>
  </r>
  <r>
    <x v="2"/>
    <x v="5"/>
    <x v="3"/>
    <s v="Cassiea"/>
    <n v="2145"/>
    <n v="8580"/>
    <n v="4"/>
    <n v="3217.5"/>
    <n v="2.5"/>
    <n v="5362.5"/>
    <s v="CUST017"/>
    <x v="2"/>
    <x v="2"/>
    <x v="1"/>
  </r>
  <r>
    <x v="2"/>
    <x v="3"/>
    <x v="6"/>
    <s v="Angelan"/>
    <n v="2682"/>
    <n v="8046"/>
    <n v="3"/>
    <n v="3352.5"/>
    <n v="1.75"/>
    <n v="4693.5"/>
    <s v="CUST006"/>
    <x v="4"/>
    <x v="1"/>
    <x v="0"/>
  </r>
  <r>
    <x v="2"/>
    <x v="4"/>
    <x v="2"/>
    <s v="Mariee"/>
    <n v="386"/>
    <n v="2316"/>
    <n v="6"/>
    <n v="1061.5"/>
    <n v="3.25"/>
    <n v="1254.5"/>
    <s v="CUST020"/>
    <x v="1"/>
    <x v="1"/>
    <x v="1"/>
  </r>
  <r>
    <x v="2"/>
    <x v="0"/>
    <x v="0"/>
    <s v="Ninai"/>
    <n v="2146"/>
    <n v="10730"/>
    <n v="5"/>
    <n v="4292"/>
    <n v="3"/>
    <n v="6438"/>
    <s v="CUST013"/>
    <x v="1"/>
    <x v="1"/>
    <x v="0"/>
  </r>
  <r>
    <x v="2"/>
    <x v="0"/>
    <x v="2"/>
    <s v="Mariee"/>
    <n v="1775"/>
    <n v="8875"/>
    <n v="5"/>
    <n v="3550"/>
    <n v="3"/>
    <n v="5325"/>
    <s v="CUST020"/>
    <x v="1"/>
    <x v="1"/>
    <x v="1"/>
  </r>
  <r>
    <x v="2"/>
    <x v="1"/>
    <x v="3"/>
    <s v="Cassiea"/>
    <n v="2500"/>
    <n v="2500"/>
    <n v="1"/>
    <n v="500"/>
    <n v="0.8"/>
    <n v="2000"/>
    <s v="CUST008"/>
    <x v="3"/>
    <x v="3"/>
    <x v="1"/>
  </r>
  <r>
    <x v="2"/>
    <x v="2"/>
    <x v="6"/>
    <s v="Angelan"/>
    <n v="970"/>
    <n v="4850"/>
    <n v="5"/>
    <n v="2134"/>
    <n v="2.8"/>
    <n v="2716"/>
    <s v="CUST006"/>
    <x v="4"/>
    <x v="1"/>
    <x v="0"/>
  </r>
  <r>
    <x v="2"/>
    <x v="5"/>
    <x v="8"/>
    <s v="Roberto"/>
    <n v="1016"/>
    <n v="4064"/>
    <n v="4"/>
    <n v="1524"/>
    <n v="2.5"/>
    <n v="2540"/>
    <s v="CUST016"/>
    <x v="3"/>
    <x v="3"/>
    <x v="0"/>
  </r>
  <r>
    <x v="2"/>
    <x v="3"/>
    <x v="8"/>
    <s v="Roberto"/>
    <n v="2297"/>
    <n v="6891"/>
    <n v="3"/>
    <n v="2871.25"/>
    <n v="1.75"/>
    <n v="4019.75"/>
    <s v="CUST016"/>
    <x v="3"/>
    <x v="3"/>
    <x v="0"/>
  </r>
  <r>
    <x v="2"/>
    <x v="0"/>
    <x v="2"/>
    <s v="Mariee"/>
    <n v="2536"/>
    <n v="15216"/>
    <n v="6"/>
    <n v="6974"/>
    <n v="3.25"/>
    <n v="8242"/>
    <s v="CUST011"/>
    <x v="4"/>
    <x v="1"/>
    <x v="0"/>
  </r>
  <r>
    <x v="2"/>
    <x v="0"/>
    <x v="4"/>
    <s v="Rachallee"/>
    <n v="2763"/>
    <n v="13815"/>
    <n v="5"/>
    <n v="5526"/>
    <n v="3"/>
    <n v="8289"/>
    <s v="CUST012"/>
    <x v="3"/>
    <x v="3"/>
    <x v="0"/>
  </r>
  <r>
    <x v="2"/>
    <x v="1"/>
    <x v="1"/>
    <s v="Peterrr"/>
    <n v="2151"/>
    <n v="10755"/>
    <n v="5"/>
    <n v="4302"/>
    <n v="3"/>
    <n v="6453"/>
    <s v="CUST019"/>
    <x v="0"/>
    <x v="0"/>
    <x v="0"/>
  </r>
  <r>
    <x v="2"/>
    <x v="1"/>
    <x v="2"/>
    <s v="Mariee"/>
    <n v="1660"/>
    <n v="1660"/>
    <n v="1"/>
    <n v="332"/>
    <n v="0.8"/>
    <n v="1328"/>
    <s v="CUST020"/>
    <x v="1"/>
    <x v="1"/>
    <x v="1"/>
  </r>
  <r>
    <x v="2"/>
    <x v="5"/>
    <x v="6"/>
    <s v="Angelan"/>
    <n v="1870"/>
    <n v="9350"/>
    <n v="5"/>
    <n v="4114"/>
    <n v="2.8"/>
    <n v="5236"/>
    <s v="CUST015"/>
    <x v="5"/>
    <x v="1"/>
    <x v="0"/>
  </r>
  <r>
    <x v="2"/>
    <x v="5"/>
    <x v="3"/>
    <s v="Cassiea"/>
    <n v="2706"/>
    <n v="10824"/>
    <n v="4"/>
    <n v="4059"/>
    <n v="2.5"/>
    <n v="6765"/>
    <s v="CUST008"/>
    <x v="3"/>
    <x v="3"/>
    <x v="1"/>
  </r>
  <r>
    <x v="2"/>
    <x v="3"/>
    <x v="1"/>
    <s v="Peterrr"/>
    <n v="1123"/>
    <n v="3369"/>
    <n v="3"/>
    <n v="1403.75"/>
    <n v="1.75"/>
    <n v="1965.25"/>
    <s v="CUST001"/>
    <x v="3"/>
    <x v="3"/>
    <x v="0"/>
  </r>
  <r>
    <x v="2"/>
    <x v="0"/>
    <x v="8"/>
    <s v="Roberto"/>
    <n v="2605"/>
    <n v="15630"/>
    <n v="6"/>
    <n v="7163.75"/>
    <n v="3.25"/>
    <n v="8466.25"/>
    <s v="CUST007"/>
    <x v="5"/>
    <x v="1"/>
    <x v="0"/>
  </r>
  <r>
    <x v="2"/>
    <x v="0"/>
    <x v="2"/>
    <s v="Mariee"/>
    <n v="912"/>
    <n v="4560"/>
    <n v="5"/>
    <n v="1824"/>
    <n v="3"/>
    <n v="2736"/>
    <s v="CUST011"/>
    <x v="4"/>
    <x v="1"/>
    <x v="0"/>
  </r>
  <r>
    <x v="2"/>
    <x v="1"/>
    <x v="8"/>
    <s v="Robert"/>
    <n v="2007"/>
    <n v="10035"/>
    <n v="5"/>
    <n v="4014"/>
    <n v="3"/>
    <n v="6021"/>
    <s v="CUST016"/>
    <x v="3"/>
    <x v="3"/>
    <x v="0"/>
  </r>
  <r>
    <x v="2"/>
    <x v="1"/>
    <x v="1"/>
    <s v="Peterrr"/>
    <n v="1804"/>
    <n v="1804"/>
    <n v="1"/>
    <n v="360.8"/>
    <n v="0.8"/>
    <n v="1443.2"/>
    <s v="CUST001"/>
    <x v="3"/>
    <x v="3"/>
    <x v="0"/>
  </r>
  <r>
    <x v="2"/>
    <x v="2"/>
    <x v="2"/>
    <s v="Mariee"/>
    <n v="2548"/>
    <n v="12740"/>
    <n v="5"/>
    <n v="5605.6"/>
    <n v="2.8"/>
    <n v="7134.4"/>
    <s v="CUST011"/>
    <x v="4"/>
    <x v="1"/>
    <x v="0"/>
  </r>
  <r>
    <x v="2"/>
    <x v="5"/>
    <x v="3"/>
    <s v="Cassiea"/>
    <n v="263"/>
    <n v="1052"/>
    <n v="4"/>
    <n v="394.5"/>
    <n v="2.5"/>
    <n v="657.5"/>
    <s v="CUST008"/>
    <x v="3"/>
    <x v="3"/>
    <x v="1"/>
  </r>
  <r>
    <x v="2"/>
    <x v="3"/>
    <x v="6"/>
    <s v="Angelan"/>
    <n v="1265"/>
    <n v="3795"/>
    <n v="3"/>
    <n v="1581.25"/>
    <n v="1.75"/>
    <n v="2213.75"/>
    <s v="CUST015"/>
    <x v="5"/>
    <x v="1"/>
    <x v="0"/>
  </r>
  <r>
    <x v="2"/>
    <x v="4"/>
    <x v="1"/>
    <s v="Peterrr"/>
    <n v="2574"/>
    <n v="15444"/>
    <n v="6"/>
    <n v="7078.5"/>
    <n v="3.25"/>
    <n v="8365.5"/>
    <s v="CUST019"/>
    <x v="0"/>
    <x v="0"/>
    <x v="0"/>
  </r>
  <r>
    <x v="3"/>
    <x v="0"/>
    <x v="5"/>
    <s v="Emilie"/>
    <n v="2152"/>
    <n v="10760"/>
    <n v="5"/>
    <n v="4304"/>
    <n v="3"/>
    <n v="6456"/>
    <s v="CUST018"/>
    <x v="4"/>
    <x v="1"/>
    <x v="1"/>
  </r>
  <r>
    <x v="3"/>
    <x v="0"/>
    <x v="4"/>
    <s v="Rachael"/>
    <n v="1802"/>
    <n v="9010"/>
    <n v="5"/>
    <n v="3604"/>
    <n v="3"/>
    <n v="5406"/>
    <s v="CUST012"/>
    <x v="3"/>
    <x v="3"/>
    <x v="0"/>
  </r>
  <r>
    <x v="3"/>
    <x v="2"/>
    <x v="4"/>
    <s v="Rachallee"/>
    <n v="1611"/>
    <n v="1611"/>
    <n v="1"/>
    <n v="322.2"/>
    <n v="0.79999999999999993"/>
    <n v="1288.8"/>
    <s v="CUST012"/>
    <x v="3"/>
    <x v="3"/>
    <x v="0"/>
  </r>
  <r>
    <x v="3"/>
    <x v="2"/>
    <x v="2"/>
    <s v="Mariee"/>
    <n v="1778"/>
    <n v="8890"/>
    <n v="5"/>
    <n v="3911.6"/>
    <n v="2.8"/>
    <n v="4978.3999999999996"/>
    <s v="CUST011"/>
    <x v="4"/>
    <x v="1"/>
    <x v="0"/>
  </r>
  <r>
    <x v="3"/>
    <x v="5"/>
    <x v="5"/>
    <s v="Emiliem"/>
    <n v="908"/>
    <n v="3632"/>
    <n v="4"/>
    <n v="1362"/>
    <n v="2.5"/>
    <n v="2270"/>
    <s v="CUST018"/>
    <x v="4"/>
    <x v="1"/>
    <x v="1"/>
  </r>
  <r>
    <x v="3"/>
    <x v="3"/>
    <x v="3"/>
    <s v="Cassiea"/>
    <n v="2436"/>
    <n v="7308"/>
    <n v="3"/>
    <n v="3045"/>
    <n v="1.75"/>
    <n v="4263"/>
    <s v="CUST008"/>
    <x v="3"/>
    <x v="3"/>
    <x v="1"/>
  </r>
  <r>
    <x v="3"/>
    <x v="4"/>
    <x v="3"/>
    <s v="Cassiea"/>
    <n v="1916"/>
    <n v="11496"/>
    <n v="6"/>
    <n v="5269"/>
    <n v="3.25"/>
    <n v="6227"/>
    <s v="CUST017"/>
    <x v="2"/>
    <x v="2"/>
    <x v="1"/>
  </r>
  <r>
    <x v="3"/>
    <x v="0"/>
    <x v="0"/>
    <s v="Nini"/>
    <n v="2261"/>
    <n v="11305"/>
    <n v="5"/>
    <n v="4522"/>
    <n v="3"/>
    <n v="6783"/>
    <s v="CUST004"/>
    <x v="0"/>
    <x v="0"/>
    <x v="0"/>
  </r>
  <r>
    <x v="3"/>
    <x v="0"/>
    <x v="4"/>
    <s v="Rachallee"/>
    <n v="2136"/>
    <n v="10680"/>
    <n v="5"/>
    <n v="4272"/>
    <n v="3"/>
    <n v="6408"/>
    <s v="CUST012"/>
    <x v="3"/>
    <x v="3"/>
    <x v="0"/>
  </r>
  <r>
    <x v="3"/>
    <x v="2"/>
    <x v="0"/>
    <s v="Ninai"/>
    <n v="1186"/>
    <n v="1186"/>
    <n v="1"/>
    <n v="237.2"/>
    <n v="0.79999999999999993"/>
    <n v="948.8"/>
    <s v="CUST004"/>
    <x v="0"/>
    <x v="0"/>
    <x v="0"/>
  </r>
  <r>
    <x v="3"/>
    <x v="5"/>
    <x v="3"/>
    <s v="Cassiea"/>
    <n v="306"/>
    <n v="1530"/>
    <n v="5"/>
    <n v="673.2"/>
    <n v="2.8"/>
    <n v="856.8"/>
    <s v="CUST017"/>
    <x v="2"/>
    <x v="2"/>
    <x v="1"/>
  </r>
  <r>
    <x v="3"/>
    <x v="5"/>
    <x v="5"/>
    <s v="Emiliem"/>
    <n v="1482"/>
    <n v="5928"/>
    <n v="4"/>
    <n v="2223"/>
    <n v="2.5"/>
    <n v="3705"/>
    <s v="CUST018"/>
    <x v="4"/>
    <x v="1"/>
    <x v="1"/>
  </r>
  <r>
    <x v="3"/>
    <x v="4"/>
    <x v="4"/>
    <s v="Rachallee"/>
    <n v="1281"/>
    <n v="3843"/>
    <n v="3"/>
    <n v="1601.25"/>
    <n v="1.75"/>
    <n v="2241.75"/>
    <s v="CUST003"/>
    <x v="4"/>
    <x v="1"/>
    <x v="1"/>
  </r>
  <r>
    <x v="3"/>
    <x v="4"/>
    <x v="1"/>
    <s v="Peterrr"/>
    <n v="1033"/>
    <n v="6198"/>
    <n v="6"/>
    <n v="2840.75"/>
    <n v="3.25"/>
    <n v="3357.25"/>
    <s v="CUST001"/>
    <x v="3"/>
    <x v="3"/>
    <x v="0"/>
  </r>
  <r>
    <x v="3"/>
    <x v="0"/>
    <x v="2"/>
    <s v="Marie"/>
    <n v="2116"/>
    <n v="10580"/>
    <n v="5"/>
    <n v="4232"/>
    <n v="3"/>
    <n v="6348"/>
    <s v="CUST020"/>
    <x v="1"/>
    <x v="1"/>
    <x v="1"/>
  </r>
  <r>
    <x v="3"/>
    <x v="0"/>
    <x v="6"/>
    <s v="Angela"/>
    <n v="2125"/>
    <n v="10625"/>
    <n v="5"/>
    <n v="4250"/>
    <n v="3"/>
    <n v="6375"/>
    <s v="CUST006"/>
    <x v="4"/>
    <x v="1"/>
    <x v="0"/>
  </r>
  <r>
    <x v="3"/>
    <x v="1"/>
    <x v="8"/>
    <s v="Roberto"/>
    <n v="334"/>
    <n v="334"/>
    <n v="1"/>
    <n v="66.8"/>
    <n v="0.79999999999999993"/>
    <n v="267.2"/>
    <s v="CUST016"/>
    <x v="3"/>
    <x v="3"/>
    <x v="0"/>
  </r>
  <r>
    <x v="3"/>
    <x v="5"/>
    <x v="4"/>
    <s v="Rachallee"/>
    <n v="1770"/>
    <n v="8850"/>
    <n v="5"/>
    <n v="3894"/>
    <n v="2.8"/>
    <n v="4956"/>
    <s v="CUST003"/>
    <x v="4"/>
    <x v="1"/>
    <x v="1"/>
  </r>
  <r>
    <x v="3"/>
    <x v="5"/>
    <x v="3"/>
    <s v="Cassiea"/>
    <n v="887"/>
    <n v="3548"/>
    <n v="4"/>
    <n v="1330.5"/>
    <n v="2.5"/>
    <n v="2217.5"/>
    <s v="CUST008"/>
    <x v="3"/>
    <x v="3"/>
    <x v="1"/>
  </r>
  <r>
    <x v="3"/>
    <x v="4"/>
    <x v="4"/>
    <s v="Rachallee"/>
    <n v="1870"/>
    <n v="5610"/>
    <n v="3"/>
    <n v="2337.5"/>
    <n v="1.75"/>
    <n v="3272.5"/>
    <s v="CUST012"/>
    <x v="3"/>
    <x v="3"/>
    <x v="0"/>
  </r>
  <r>
    <x v="3"/>
    <x v="4"/>
    <x v="6"/>
    <s v="Angelina"/>
    <n v="588"/>
    <n v="3528"/>
    <n v="6"/>
    <n v="1617"/>
    <n v="3.25"/>
    <n v="1911"/>
    <s v="CUST015"/>
    <x v="5"/>
    <x v="1"/>
    <x v="0"/>
  </r>
  <r>
    <x v="3"/>
    <x v="0"/>
    <x v="1"/>
    <s v="Peterrr"/>
    <n v="1946"/>
    <n v="9730"/>
    <n v="5"/>
    <n v="3892"/>
    <n v="3"/>
    <n v="5838"/>
    <s v="CUST001"/>
    <x v="3"/>
    <x v="3"/>
    <x v="0"/>
  </r>
  <r>
    <x v="3"/>
    <x v="0"/>
    <x v="1"/>
    <s v="Peterrr"/>
    <n v="380"/>
    <n v="1900"/>
    <n v="5"/>
    <n v="760"/>
    <n v="3"/>
    <n v="1140"/>
    <s v="CUST010"/>
    <x v="6"/>
    <x v="4"/>
    <x v="1"/>
  </r>
  <r>
    <x v="3"/>
    <x v="1"/>
    <x v="0"/>
    <s v="Ninai"/>
    <n v="1100"/>
    <n v="1100"/>
    <n v="1"/>
    <n v="220"/>
    <n v="0.8"/>
    <n v="880"/>
    <s v="CUST013"/>
    <x v="1"/>
    <x v="1"/>
    <x v="0"/>
  </r>
  <r>
    <x v="3"/>
    <x v="2"/>
    <x v="3"/>
    <s v="Cassiea"/>
    <n v="1375"/>
    <n v="6875"/>
    <n v="5"/>
    <n v="3025"/>
    <n v="2.8"/>
    <n v="3850"/>
    <s v="CUST017"/>
    <x v="2"/>
    <x v="2"/>
    <x v="1"/>
  </r>
  <r>
    <x v="3"/>
    <x v="3"/>
    <x v="4"/>
    <s v="Rachallee"/>
    <n v="2821"/>
    <n v="11284"/>
    <n v="4"/>
    <n v="4231.5"/>
    <n v="2.5"/>
    <n v="7052.5"/>
    <s v="CUST012"/>
    <x v="3"/>
    <x v="3"/>
    <x v="0"/>
  </r>
  <r>
    <x v="3"/>
    <x v="3"/>
    <x v="1"/>
    <s v="Peterrr"/>
    <n v="1940"/>
    <n v="5820"/>
    <n v="3"/>
    <n v="2425"/>
    <n v="1.75"/>
    <n v="3395"/>
    <s v="CUST010"/>
    <x v="6"/>
    <x v="4"/>
    <x v="1"/>
  </r>
  <r>
    <x v="3"/>
    <x v="4"/>
    <x v="1"/>
    <s v="Peterrr"/>
    <n v="544"/>
    <n v="3264"/>
    <n v="6"/>
    <n v="1496"/>
    <n v="3.25"/>
    <n v="1768"/>
    <s v="CUST010"/>
    <x v="6"/>
    <x v="4"/>
    <x v="1"/>
  </r>
  <r>
    <x v="3"/>
    <x v="0"/>
    <x v="5"/>
    <s v="Emiliem"/>
    <n v="1925"/>
    <n v="9625"/>
    <n v="5"/>
    <n v="3850"/>
    <n v="3"/>
    <n v="5775"/>
    <s v="CUST009"/>
    <x v="7"/>
    <x v="1"/>
    <x v="0"/>
  </r>
  <r>
    <x v="3"/>
    <x v="0"/>
    <x v="5"/>
    <s v="Emiliem"/>
    <n v="2013"/>
    <n v="10065"/>
    <n v="5"/>
    <n v="4026"/>
    <n v="3"/>
    <n v="6039"/>
    <s v="CUST009"/>
    <x v="7"/>
    <x v="1"/>
    <x v="0"/>
  </r>
  <r>
    <x v="3"/>
    <x v="5"/>
    <x v="2"/>
    <s v="Mariee"/>
    <n v="2015"/>
    <n v="10075"/>
    <n v="5"/>
    <n v="4433"/>
    <n v="2.8"/>
    <n v="5642"/>
    <s v="CUST011"/>
    <x v="4"/>
    <x v="1"/>
    <x v="0"/>
  </r>
  <r>
    <x v="3"/>
    <x v="3"/>
    <x v="4"/>
    <s v="Rachallee"/>
    <n v="266"/>
    <n v="798"/>
    <n v="3"/>
    <n v="332.5"/>
    <n v="1.75"/>
    <n v="465.5"/>
    <s v="CUST003"/>
    <x v="4"/>
    <x v="1"/>
    <x v="1"/>
  </r>
  <r>
    <x v="3"/>
    <x v="3"/>
    <x v="3"/>
    <s v="Cassiea"/>
    <n v="808"/>
    <n v="2424"/>
    <n v="3"/>
    <n v="1010"/>
    <n v="1.75"/>
    <n v="1414"/>
    <s v="CUST008"/>
    <x v="3"/>
    <x v="3"/>
    <x v="1"/>
  </r>
  <r>
    <x v="3"/>
    <x v="4"/>
    <x v="0"/>
    <s v="Ninai"/>
    <n v="1421"/>
    <n v="8526"/>
    <n v="6"/>
    <n v="3907.75"/>
    <n v="3.25"/>
    <n v="4618.25"/>
    <s v="CUST004"/>
    <x v="0"/>
    <x v="0"/>
    <x v="0"/>
  </r>
  <r>
    <x v="3"/>
    <x v="0"/>
    <x v="8"/>
    <s v="Roberto"/>
    <n v="2438"/>
    <n v="14628"/>
    <n v="6"/>
    <n v="6704.5"/>
    <n v="3.25"/>
    <n v="7923.5"/>
    <s v="CUST016"/>
    <x v="3"/>
    <x v="3"/>
    <x v="0"/>
  </r>
  <r>
    <x v="4"/>
    <x v="0"/>
    <x v="5"/>
    <s v="Emiliem"/>
    <n v="4251"/>
    <n v="21255"/>
    <n v="5"/>
    <n v="8502"/>
    <n v="3"/>
    <n v="12753"/>
    <s v="CUST018"/>
    <x v="4"/>
    <x v="1"/>
    <x v="1"/>
  </r>
  <r>
    <x v="4"/>
    <x v="0"/>
    <x v="2"/>
    <s v="Marie"/>
    <n v="873"/>
    <n v="4365"/>
    <n v="5"/>
    <n v="1746"/>
    <n v="3"/>
    <n v="2619"/>
    <s v="CUST020"/>
    <x v="1"/>
    <x v="1"/>
    <x v="1"/>
  </r>
  <r>
    <x v="4"/>
    <x v="1"/>
    <x v="5"/>
    <s v="Emiliem"/>
    <n v="2228"/>
    <n v="2228"/>
    <n v="1"/>
    <n v="445.6"/>
    <n v="0.8"/>
    <n v="1782.4"/>
    <s v="CUST018"/>
    <x v="4"/>
    <x v="1"/>
    <x v="1"/>
  </r>
  <r>
    <x v="4"/>
    <x v="2"/>
    <x v="8"/>
    <s v="Roberto"/>
    <n v="1659"/>
    <n v="8295"/>
    <n v="5"/>
    <n v="3649.8"/>
    <n v="2.8"/>
    <n v="4645.2"/>
    <s v="CUST007"/>
    <x v="5"/>
    <x v="1"/>
    <x v="0"/>
  </r>
  <r>
    <x v="4"/>
    <x v="5"/>
    <x v="0"/>
    <s v="Ninai"/>
    <n v="1619"/>
    <n v="6476"/>
    <n v="4"/>
    <n v="2428.5"/>
    <n v="2.5"/>
    <n v="4047.5"/>
    <s v="CUST013"/>
    <x v="1"/>
    <x v="1"/>
    <x v="0"/>
  </r>
  <r>
    <x v="4"/>
    <x v="3"/>
    <x v="1"/>
    <s v="Peterrr"/>
    <n v="3245"/>
    <n v="9735"/>
    <n v="3"/>
    <n v="4056.25"/>
    <n v="1.75"/>
    <n v="5678.75"/>
    <s v="CUST001"/>
    <x v="3"/>
    <x v="3"/>
    <x v="0"/>
  </r>
  <r>
    <x v="4"/>
    <x v="4"/>
    <x v="0"/>
    <s v="Nina"/>
    <n v="384"/>
    <n v="2304"/>
    <n v="6"/>
    <n v="1056"/>
    <n v="3.25"/>
    <n v="1248"/>
    <s v="CUST004"/>
    <x v="0"/>
    <x v="0"/>
    <x v="0"/>
  </r>
  <r>
    <x v="4"/>
    <x v="0"/>
    <x v="6"/>
    <s v="Angelan"/>
    <n v="3945"/>
    <n v="19725"/>
    <n v="5"/>
    <n v="7890"/>
    <n v="3"/>
    <n v="11835"/>
    <s v="CUST015"/>
    <x v="5"/>
    <x v="1"/>
    <x v="0"/>
  </r>
  <r>
    <x v="4"/>
    <x v="0"/>
    <x v="1"/>
    <s v="Peter"/>
    <n v="2435"/>
    <n v="12175"/>
    <n v="5"/>
    <n v="4870"/>
    <n v="3"/>
    <n v="7305"/>
    <s v="CUST019"/>
    <x v="0"/>
    <x v="0"/>
    <x v="0"/>
  </r>
  <r>
    <x v="4"/>
    <x v="1"/>
    <x v="1"/>
    <s v="Peterrr"/>
    <n v="1385"/>
    <n v="1385"/>
    <n v="1"/>
    <n v="277"/>
    <n v="0.8"/>
    <n v="1108"/>
    <s v="CUST001"/>
    <x v="3"/>
    <x v="3"/>
    <x v="0"/>
  </r>
  <r>
    <x v="4"/>
    <x v="2"/>
    <x v="3"/>
    <s v="Cassiea"/>
    <n v="1988"/>
    <n v="9940"/>
    <n v="5"/>
    <n v="4373.6000000000004"/>
    <n v="2.8"/>
    <n v="5566.4"/>
    <s v="CUST017"/>
    <x v="2"/>
    <x v="2"/>
    <x v="1"/>
  </r>
  <r>
    <x v="4"/>
    <x v="5"/>
    <x v="4"/>
    <s v="Rachallee"/>
    <n v="2522"/>
    <n v="10088"/>
    <n v="4"/>
    <n v="3783"/>
    <n v="2.5"/>
    <n v="6305"/>
    <s v="CUST012"/>
    <x v="3"/>
    <x v="3"/>
    <x v="0"/>
  </r>
  <r>
    <x v="4"/>
    <x v="3"/>
    <x v="2"/>
    <s v="Mariee"/>
    <n v="1734"/>
    <n v="5202"/>
    <n v="3"/>
    <n v="2167.5"/>
    <n v="1.75"/>
    <n v="3034.5"/>
    <s v="CUST020"/>
    <x v="1"/>
    <x v="1"/>
    <x v="1"/>
  </r>
  <r>
    <x v="4"/>
    <x v="4"/>
    <x v="0"/>
    <s v="Ninai"/>
    <n v="3998"/>
    <n v="23988"/>
    <n v="6"/>
    <n v="10994.5"/>
    <n v="3.25"/>
    <n v="12993.5"/>
    <s v="CUST013"/>
    <x v="1"/>
    <x v="1"/>
    <x v="0"/>
  </r>
  <r>
    <x v="4"/>
    <x v="0"/>
    <x v="8"/>
    <s v="Roberto"/>
    <n v="1372"/>
    <n v="6860"/>
    <n v="5"/>
    <n v="2744"/>
    <n v="3"/>
    <n v="4116"/>
    <s v="CUST016"/>
    <x v="3"/>
    <x v="3"/>
    <x v="0"/>
  </r>
  <r>
    <x v="4"/>
    <x v="0"/>
    <x v="2"/>
    <s v="Mariee"/>
    <n v="807"/>
    <n v="4035"/>
    <n v="5"/>
    <n v="1614"/>
    <n v="3"/>
    <n v="2421"/>
    <s v="CUST002"/>
    <x v="5"/>
    <x v="1"/>
    <x v="0"/>
  </r>
  <r>
    <x v="4"/>
    <x v="1"/>
    <x v="3"/>
    <s v="Cassie"/>
    <n v="766"/>
    <n v="766"/>
    <n v="1"/>
    <n v="153.19999999999999"/>
    <n v="0.79999999999999993"/>
    <n v="612.79999999999995"/>
    <s v="CUST008"/>
    <x v="3"/>
    <x v="3"/>
    <x v="1"/>
  </r>
  <r>
    <x v="4"/>
    <x v="5"/>
    <x v="4"/>
    <s v="Rachallee"/>
    <n v="3165"/>
    <n v="15825"/>
    <n v="5"/>
    <n v="6963"/>
    <n v="2.8"/>
    <n v="8862"/>
    <s v="CUST012"/>
    <x v="3"/>
    <x v="3"/>
    <x v="0"/>
  </r>
  <r>
    <x v="4"/>
    <x v="5"/>
    <x v="1"/>
    <s v="Peterrr"/>
    <n v="1321"/>
    <n v="5284"/>
    <n v="4"/>
    <n v="1981.5"/>
    <n v="2.5"/>
    <n v="3302.5"/>
    <s v="CUST010"/>
    <x v="6"/>
    <x v="4"/>
    <x v="1"/>
  </r>
  <r>
    <x v="4"/>
    <x v="3"/>
    <x v="5"/>
    <s v="Emiliem"/>
    <n v="2479"/>
    <n v="7437"/>
    <n v="3"/>
    <n v="3098.75"/>
    <n v="1.75"/>
    <n v="4338.25"/>
    <s v="CUST009"/>
    <x v="7"/>
    <x v="1"/>
    <x v="0"/>
  </r>
  <r>
    <x v="4"/>
    <x v="4"/>
    <x v="6"/>
    <s v="Angelan"/>
    <n v="681"/>
    <n v="4086"/>
    <n v="6"/>
    <n v="1872.75"/>
    <n v="3.25"/>
    <n v="2213.25"/>
    <s v="CUST006"/>
    <x v="4"/>
    <x v="1"/>
    <x v="0"/>
  </r>
  <r>
    <x v="4"/>
    <x v="0"/>
    <x v="0"/>
    <s v="Ninai"/>
    <n v="2565"/>
    <n v="12825"/>
    <n v="5"/>
    <n v="5130"/>
    <n v="3"/>
    <n v="7695"/>
    <s v="CUST013"/>
    <x v="1"/>
    <x v="1"/>
    <x v="0"/>
  </r>
  <r>
    <x v="4"/>
    <x v="0"/>
    <x v="2"/>
    <s v="Mariee"/>
    <n v="2417"/>
    <n v="12085"/>
    <n v="5"/>
    <n v="4834"/>
    <n v="3"/>
    <n v="7251"/>
    <s v="CUST020"/>
    <x v="1"/>
    <x v="1"/>
    <x v="1"/>
  </r>
  <r>
    <x v="4"/>
    <x v="1"/>
    <x v="1"/>
    <s v="Peterrr"/>
    <n v="2340"/>
    <n v="2340"/>
    <n v="1"/>
    <n v="468"/>
    <n v="0.8"/>
    <n v="1872"/>
    <s v="CUST001"/>
    <x v="3"/>
    <x v="3"/>
    <x v="0"/>
  </r>
  <r>
    <x v="4"/>
    <x v="2"/>
    <x v="5"/>
    <s v="Emiliem"/>
    <n v="2629"/>
    <n v="13145"/>
    <n v="5"/>
    <n v="5783.8"/>
    <n v="2.8"/>
    <n v="7361.2"/>
    <s v="CUST018"/>
    <x v="4"/>
    <x v="1"/>
    <x v="1"/>
  </r>
  <r>
    <x v="4"/>
    <x v="3"/>
    <x v="4"/>
    <s v="Rachallee"/>
    <n v="554"/>
    <n v="1662"/>
    <n v="3"/>
    <n v="692.5"/>
    <n v="1.75"/>
    <n v="969.5"/>
    <s v="CUST012"/>
    <x v="3"/>
    <x v="3"/>
    <x v="0"/>
  </r>
  <r>
    <x v="4"/>
    <x v="4"/>
    <x v="7"/>
    <s v="Cynthiay"/>
    <n v="1493"/>
    <n v="8958"/>
    <n v="6"/>
    <n v="4105.75"/>
    <n v="3.25"/>
    <n v="4852.25"/>
    <s v="CUST014"/>
    <x v="2"/>
    <x v="2"/>
    <x v="1"/>
  </r>
  <r>
    <x v="4"/>
    <x v="4"/>
    <x v="8"/>
    <s v="Roberto"/>
    <n v="2861"/>
    <n v="17166"/>
    <n v="6"/>
    <n v="7867.75"/>
    <n v="3.25"/>
    <n v="9298.25"/>
    <s v="CUST016"/>
    <x v="3"/>
    <x v="3"/>
    <x v="0"/>
  </r>
  <r>
    <x v="4"/>
    <x v="0"/>
    <x v="4"/>
    <s v="Rachallee"/>
    <n v="3495"/>
    <n v="17475"/>
    <n v="5"/>
    <n v="6990"/>
    <n v="3"/>
    <n v="10485"/>
    <s v="CUST012"/>
    <x v="3"/>
    <x v="3"/>
    <x v="0"/>
  </r>
  <r>
    <x v="4"/>
    <x v="0"/>
    <x v="6"/>
    <s v="Angelan"/>
    <n v="1439"/>
    <n v="7195"/>
    <n v="5"/>
    <n v="2878"/>
    <n v="3"/>
    <n v="4317"/>
    <s v="CUST006"/>
    <x v="4"/>
    <x v="1"/>
    <x v="0"/>
  </r>
  <r>
    <x v="4"/>
    <x v="1"/>
    <x v="5"/>
    <s v="Emiliem"/>
    <n v="983"/>
    <n v="983"/>
    <n v="1"/>
    <n v="196.6"/>
    <n v="0.79999999999999993"/>
    <n v="786.4"/>
    <s v="CUST009"/>
    <x v="7"/>
    <x v="1"/>
    <x v="0"/>
  </r>
  <r>
    <x v="4"/>
    <x v="2"/>
    <x v="8"/>
    <s v="Roberto"/>
    <n v="579"/>
    <n v="2895"/>
    <n v="5"/>
    <n v="1273.8"/>
    <n v="2.8000000000000003"/>
    <n v="1621.2"/>
    <s v="CUST007"/>
    <x v="5"/>
    <x v="1"/>
    <x v="0"/>
  </r>
  <r>
    <x v="4"/>
    <x v="5"/>
    <x v="2"/>
    <s v="Mariee"/>
    <n v="1118"/>
    <n v="4472"/>
    <n v="4"/>
    <n v="1677"/>
    <n v="2.5"/>
    <n v="2795"/>
    <s v="CUST020"/>
    <x v="1"/>
    <x v="1"/>
    <x v="1"/>
  </r>
  <r>
    <x v="4"/>
    <x v="3"/>
    <x v="5"/>
    <s v="Emiliem"/>
    <n v="1956"/>
    <n v="5868"/>
    <n v="3"/>
    <n v="2445"/>
    <n v="1.75"/>
    <n v="3423"/>
    <s v="CUST018"/>
    <x v="4"/>
    <x v="1"/>
    <x v="1"/>
  </r>
  <r>
    <x v="4"/>
    <x v="4"/>
    <x v="1"/>
    <s v="Peter"/>
    <n v="555"/>
    <n v="3330"/>
    <n v="6"/>
    <n v="1526.25"/>
    <n v="3.25"/>
    <n v="1803.75"/>
    <s v="CUST019"/>
    <x v="0"/>
    <x v="0"/>
    <x v="0"/>
  </r>
  <r>
    <x v="5"/>
    <x v="0"/>
    <x v="7"/>
    <s v="Cynthiay"/>
    <n v="292"/>
    <n v="1460"/>
    <n v="5"/>
    <n v="584"/>
    <n v="3"/>
    <n v="876"/>
    <s v="CUST005"/>
    <x v="6"/>
    <x v="4"/>
    <x v="1"/>
  </r>
  <r>
    <x v="5"/>
    <x v="0"/>
    <x v="3"/>
    <s v="Cassiea"/>
    <n v="2363"/>
    <n v="11815"/>
    <n v="5"/>
    <n v="4726"/>
    <n v="3"/>
    <n v="7089"/>
    <s v="CUST008"/>
    <x v="3"/>
    <x v="3"/>
    <x v="1"/>
  </r>
  <r>
    <x v="5"/>
    <x v="1"/>
    <x v="8"/>
    <s v="Robert"/>
    <n v="488"/>
    <n v="488"/>
    <n v="1"/>
    <n v="97.6"/>
    <n v="0.79999999999999993"/>
    <n v="390.4"/>
    <s v="CUST016"/>
    <x v="3"/>
    <x v="3"/>
    <x v="0"/>
  </r>
  <r>
    <x v="5"/>
    <x v="2"/>
    <x v="4"/>
    <s v="Rachallee"/>
    <n v="2240"/>
    <n v="11200"/>
    <n v="5"/>
    <n v="4928"/>
    <n v="2.8"/>
    <n v="6272"/>
    <s v="CUST003"/>
    <x v="4"/>
    <x v="1"/>
    <x v="1"/>
  </r>
  <r>
    <x v="5"/>
    <x v="5"/>
    <x v="4"/>
    <s v="Rachallee"/>
    <n v="1937"/>
    <n v="7748"/>
    <n v="4"/>
    <n v="2905.5"/>
    <n v="2.5"/>
    <n v="4842.5"/>
    <s v="CUST003"/>
    <x v="4"/>
    <x v="1"/>
    <x v="1"/>
  </r>
  <r>
    <x v="5"/>
    <x v="3"/>
    <x v="6"/>
    <s v="Angelan"/>
    <n v="2001"/>
    <n v="6003"/>
    <n v="3"/>
    <n v="2501.25"/>
    <n v="1.75"/>
    <n v="3501.75"/>
    <s v="CUST006"/>
    <x v="4"/>
    <x v="1"/>
    <x v="0"/>
  </r>
  <r>
    <x v="5"/>
    <x v="4"/>
    <x v="1"/>
    <s v="Peterrr"/>
    <n v="952"/>
    <n v="5712"/>
    <n v="6"/>
    <n v="2618"/>
    <n v="3.25"/>
    <n v="3094"/>
    <s v="CUST019"/>
    <x v="0"/>
    <x v="0"/>
    <x v="0"/>
  </r>
  <r>
    <x v="5"/>
    <x v="0"/>
    <x v="0"/>
    <s v="Ninai"/>
    <n v="2296"/>
    <n v="11480"/>
    <n v="5"/>
    <n v="4592"/>
    <n v="3"/>
    <n v="6888"/>
    <s v="CUST004"/>
    <x v="0"/>
    <x v="0"/>
    <x v="0"/>
  </r>
  <r>
    <x v="5"/>
    <x v="0"/>
    <x v="4"/>
    <s v="Rachallee"/>
    <n v="1303"/>
    <n v="6515"/>
    <n v="5"/>
    <n v="2606"/>
    <n v="3"/>
    <n v="3909"/>
    <s v="CUST003"/>
    <x v="4"/>
    <x v="1"/>
    <x v="1"/>
  </r>
  <r>
    <x v="5"/>
    <x v="2"/>
    <x v="0"/>
    <s v="Ninai"/>
    <n v="293"/>
    <n v="293"/>
    <n v="1"/>
    <n v="58.6"/>
    <n v="0.8"/>
    <n v="234.4"/>
    <s v="CUST004"/>
    <x v="0"/>
    <x v="0"/>
    <x v="0"/>
  </r>
  <r>
    <x v="5"/>
    <x v="2"/>
    <x v="0"/>
    <s v="Ninai"/>
    <n v="2750"/>
    <n v="13750"/>
    <n v="5"/>
    <n v="6050"/>
    <n v="2.8"/>
    <n v="7700"/>
    <s v="CUST004"/>
    <x v="0"/>
    <x v="0"/>
    <x v="0"/>
  </r>
  <r>
    <x v="5"/>
    <x v="5"/>
    <x v="2"/>
    <s v="Marie"/>
    <n v="1865"/>
    <n v="7460"/>
    <n v="4"/>
    <n v="2797.5"/>
    <n v="2.5"/>
    <n v="4662.5"/>
    <s v="CUST002"/>
    <x v="5"/>
    <x v="1"/>
    <x v="0"/>
  </r>
  <r>
    <x v="5"/>
    <x v="3"/>
    <x v="5"/>
    <s v="Emiliem"/>
    <n v="959"/>
    <n v="2877"/>
    <n v="3"/>
    <n v="1198.75"/>
    <n v="1.75"/>
    <n v="1678.25"/>
    <s v="CUST009"/>
    <x v="7"/>
    <x v="1"/>
    <x v="0"/>
  </r>
  <r>
    <x v="5"/>
    <x v="4"/>
    <x v="2"/>
    <s v="Mariee"/>
    <n v="1804"/>
    <n v="10824"/>
    <n v="6"/>
    <n v="4961"/>
    <n v="3.25"/>
    <n v="5863"/>
    <s v="CUST020"/>
    <x v="1"/>
    <x v="1"/>
    <x v="1"/>
  </r>
  <r>
    <x v="5"/>
    <x v="0"/>
    <x v="2"/>
    <s v="Mariee"/>
    <n v="2708"/>
    <n v="13540"/>
    <n v="5"/>
    <n v="5416"/>
    <n v="3"/>
    <n v="8124"/>
    <s v="CUST002"/>
    <x v="5"/>
    <x v="1"/>
    <x v="0"/>
  </r>
  <r>
    <x v="5"/>
    <x v="0"/>
    <x v="7"/>
    <s v="Cynthiay"/>
    <n v="278"/>
    <n v="1390"/>
    <n v="5"/>
    <n v="556"/>
    <n v="3"/>
    <n v="834"/>
    <s v="CUST005"/>
    <x v="6"/>
    <x v="4"/>
    <x v="1"/>
  </r>
  <r>
    <x v="5"/>
    <x v="1"/>
    <x v="3"/>
    <s v="Cassiea"/>
    <n v="1958"/>
    <n v="1958"/>
    <n v="1"/>
    <n v="391.6"/>
    <n v="0.8"/>
    <n v="1566.4"/>
    <s v="CUST008"/>
    <x v="3"/>
    <x v="3"/>
    <x v="1"/>
  </r>
  <r>
    <x v="5"/>
    <x v="2"/>
    <x v="6"/>
    <s v="Angelan"/>
    <n v="1350"/>
    <n v="6750"/>
    <n v="5"/>
    <n v="2970"/>
    <n v="2.8"/>
    <n v="3780"/>
    <s v="CUST006"/>
    <x v="4"/>
    <x v="1"/>
    <x v="0"/>
  </r>
  <r>
    <x v="5"/>
    <x v="5"/>
    <x v="1"/>
    <s v="Peterrr"/>
    <n v="1116"/>
    <n v="4464"/>
    <n v="4"/>
    <n v="1674"/>
    <n v="2.5"/>
    <n v="2790"/>
    <s v="CUST001"/>
    <x v="3"/>
    <x v="3"/>
    <x v="0"/>
  </r>
  <r>
    <x v="5"/>
    <x v="3"/>
    <x v="5"/>
    <s v="Emiliem"/>
    <n v="2659"/>
    <n v="7977"/>
    <n v="3"/>
    <n v="3323.75"/>
    <n v="1.75"/>
    <n v="4653.25"/>
    <s v="CUST018"/>
    <x v="4"/>
    <x v="1"/>
    <x v="1"/>
  </r>
  <r>
    <x v="5"/>
    <x v="4"/>
    <x v="8"/>
    <s v="Roberto"/>
    <n v="807"/>
    <n v="4842"/>
    <n v="6"/>
    <n v="2219.25"/>
    <n v="3.25"/>
    <n v="2622.75"/>
    <s v="CUST016"/>
    <x v="3"/>
    <x v="3"/>
    <x v="0"/>
  </r>
  <r>
    <x v="5"/>
    <x v="0"/>
    <x v="6"/>
    <s v="Angelan"/>
    <n v="974"/>
    <n v="4870"/>
    <n v="5"/>
    <n v="1948"/>
    <n v="3"/>
    <n v="2922"/>
    <s v="CUST015"/>
    <x v="5"/>
    <x v="1"/>
    <x v="0"/>
  </r>
  <r>
    <x v="5"/>
    <x v="0"/>
    <x v="3"/>
    <s v="Cassiea"/>
    <n v="260"/>
    <n v="1300"/>
    <n v="5"/>
    <n v="520"/>
    <n v="3"/>
    <n v="780"/>
    <s v="CUST008"/>
    <x v="3"/>
    <x v="3"/>
    <x v="1"/>
  </r>
  <r>
    <x v="5"/>
    <x v="2"/>
    <x v="5"/>
    <s v="Emiliem"/>
    <n v="1368"/>
    <n v="1368"/>
    <n v="1"/>
    <n v="273.60000000000002"/>
    <n v="0.8"/>
    <n v="1094.4000000000001"/>
    <s v="CUST018"/>
    <x v="4"/>
    <x v="1"/>
    <x v="1"/>
  </r>
  <r>
    <x v="5"/>
    <x v="2"/>
    <x v="8"/>
    <s v="Roberto"/>
    <n v="1865"/>
    <n v="9325"/>
    <n v="5"/>
    <n v="4103"/>
    <n v="2.8"/>
    <n v="5222"/>
    <s v="CUST007"/>
    <x v="5"/>
    <x v="1"/>
    <x v="0"/>
  </r>
  <r>
    <x v="5"/>
    <x v="5"/>
    <x v="1"/>
    <s v="Peterrr"/>
    <n v="727"/>
    <n v="2908"/>
    <n v="4"/>
    <n v="1090.5"/>
    <n v="2.5"/>
    <n v="1817.5"/>
    <s v="CUST001"/>
    <x v="3"/>
    <x v="3"/>
    <x v="0"/>
  </r>
  <r>
    <x v="5"/>
    <x v="3"/>
    <x v="0"/>
    <s v="Ninai"/>
    <n v="2747"/>
    <n v="8241"/>
    <n v="3"/>
    <n v="3433.75"/>
    <n v="1.75"/>
    <n v="4807.25"/>
    <s v="CUST004"/>
    <x v="0"/>
    <x v="0"/>
    <x v="0"/>
  </r>
  <r>
    <x v="5"/>
    <x v="4"/>
    <x v="5"/>
    <s v="Emiliem"/>
    <n v="1575"/>
    <n v="9450"/>
    <n v="6"/>
    <n v="4331.25"/>
    <n v="3.25"/>
    <n v="5118.75"/>
    <s v="CUST018"/>
    <x v="4"/>
    <x v="1"/>
    <x v="1"/>
  </r>
  <r>
    <x v="5"/>
    <x v="0"/>
    <x v="8"/>
    <s v="Roberto"/>
    <n v="1514"/>
    <n v="7570"/>
    <n v="5"/>
    <n v="3028"/>
    <n v="3"/>
    <n v="4542"/>
    <s v="CUST016"/>
    <x v="3"/>
    <x v="3"/>
    <x v="0"/>
  </r>
  <r>
    <x v="5"/>
    <x v="0"/>
    <x v="8"/>
    <s v="Robertos"/>
    <n v="2641"/>
    <n v="13205"/>
    <n v="5"/>
    <n v="5282"/>
    <n v="3"/>
    <n v="7923"/>
    <s v="CUST007"/>
    <x v="5"/>
    <x v="1"/>
    <x v="0"/>
  </r>
  <r>
    <x v="5"/>
    <x v="2"/>
    <x v="2"/>
    <s v="Mariee"/>
    <n v="1298"/>
    <n v="1298"/>
    <n v="1"/>
    <n v="259.60000000000002"/>
    <n v="0.8"/>
    <n v="1038.4000000000001"/>
    <s v="CUST020"/>
    <x v="1"/>
    <x v="1"/>
    <x v="1"/>
  </r>
  <r>
    <x v="5"/>
    <x v="2"/>
    <x v="2"/>
    <s v="Mariee"/>
    <n v="270"/>
    <n v="1350"/>
    <n v="5"/>
    <n v="594"/>
    <n v="2.8"/>
    <n v="756"/>
    <s v="CUST020"/>
    <x v="1"/>
    <x v="1"/>
    <x v="1"/>
  </r>
  <r>
    <x v="5"/>
    <x v="5"/>
    <x v="8"/>
    <s v="Roberto"/>
    <n v="1858"/>
    <n v="7432"/>
    <n v="4"/>
    <n v="2787"/>
    <n v="2.5"/>
    <n v="4645"/>
    <s v="CUST016"/>
    <x v="3"/>
    <x v="3"/>
    <x v="0"/>
  </r>
  <r>
    <x v="5"/>
    <x v="3"/>
    <x v="3"/>
    <s v="Cassiea"/>
    <n v="2844"/>
    <n v="8532"/>
    <n v="3"/>
    <n v="3555"/>
    <n v="1.75"/>
    <n v="4977"/>
    <s v="CUST008"/>
    <x v="3"/>
    <x v="3"/>
    <x v="1"/>
  </r>
  <r>
    <x v="5"/>
    <x v="4"/>
    <x v="3"/>
    <s v="Cassiea"/>
    <n v="2755"/>
    <n v="16530"/>
    <n v="6"/>
    <n v="7576.25"/>
    <n v="3.25"/>
    <n v="8953.75"/>
    <s v="CUST008"/>
    <x v="3"/>
    <x v="3"/>
    <x v="1"/>
  </r>
  <r>
    <x v="6"/>
    <x v="0"/>
    <x v="0"/>
    <s v="Ninai"/>
    <n v="1774"/>
    <n v="8870"/>
    <n v="5"/>
    <n v="3548"/>
    <n v="3"/>
    <n v="5322"/>
    <s v="CUST004"/>
    <x v="0"/>
    <x v="0"/>
    <x v="0"/>
  </r>
  <r>
    <x v="6"/>
    <x v="0"/>
    <x v="1"/>
    <s v="Peterrr"/>
    <n v="2428"/>
    <n v="12140"/>
    <n v="5"/>
    <n v="4856"/>
    <n v="3"/>
    <n v="7284"/>
    <s v="CUST019"/>
    <x v="0"/>
    <x v="0"/>
    <x v="0"/>
  </r>
  <r>
    <x v="6"/>
    <x v="1"/>
    <x v="2"/>
    <s v="Mariee"/>
    <n v="1967"/>
    <n v="1967"/>
    <n v="1"/>
    <n v="393.4"/>
    <n v="0.79999999999999993"/>
    <n v="1573.6"/>
    <s v="CUST020"/>
    <x v="1"/>
    <x v="1"/>
    <x v="1"/>
  </r>
  <r>
    <x v="6"/>
    <x v="5"/>
    <x v="6"/>
    <s v="Angelan"/>
    <n v="888"/>
    <n v="4440"/>
    <n v="5"/>
    <n v="1953.6"/>
    <n v="2.8000000000000003"/>
    <n v="2486.4"/>
    <s v="CUST015"/>
    <x v="5"/>
    <x v="1"/>
    <x v="0"/>
  </r>
  <r>
    <x v="6"/>
    <x v="5"/>
    <x v="7"/>
    <s v="Cynthiay"/>
    <n v="923"/>
    <n v="3692"/>
    <n v="4"/>
    <n v="1384.5"/>
    <n v="2.5"/>
    <n v="2307.5"/>
    <s v="CUST005"/>
    <x v="6"/>
    <x v="4"/>
    <x v="1"/>
  </r>
  <r>
    <x v="6"/>
    <x v="3"/>
    <x v="6"/>
    <s v="Angelan"/>
    <n v="1326"/>
    <n v="3978"/>
    <n v="3"/>
    <n v="1657.5"/>
    <n v="1.75"/>
    <n v="2320.5"/>
    <s v="CUST015"/>
    <x v="5"/>
    <x v="1"/>
    <x v="0"/>
  </r>
  <r>
    <x v="6"/>
    <x v="4"/>
    <x v="8"/>
    <s v="Roberto"/>
    <n v="598"/>
    <n v="3588"/>
    <n v="6"/>
    <n v="1644.5"/>
    <n v="3.25"/>
    <n v="1943.5"/>
    <s v="CUST016"/>
    <x v="3"/>
    <x v="3"/>
    <x v="0"/>
  </r>
  <r>
    <x v="6"/>
    <x v="0"/>
    <x v="1"/>
    <s v="Peterrr"/>
    <n v="2385"/>
    <n v="11925"/>
    <n v="5"/>
    <n v="4770"/>
    <n v="3"/>
    <n v="7155"/>
    <s v="CUST010"/>
    <x v="6"/>
    <x v="4"/>
    <x v="1"/>
  </r>
  <r>
    <x v="6"/>
    <x v="0"/>
    <x v="8"/>
    <s v="Roberto"/>
    <n v="1954"/>
    <n v="9770"/>
    <n v="5"/>
    <n v="3908"/>
    <n v="3"/>
    <n v="5862"/>
    <s v="CUST007"/>
    <x v="5"/>
    <x v="1"/>
    <x v="0"/>
  </r>
  <r>
    <x v="6"/>
    <x v="1"/>
    <x v="2"/>
    <s v="Mariee"/>
    <n v="2501"/>
    <n v="2501"/>
    <n v="1"/>
    <n v="500.2"/>
    <n v="0.79999999999999993"/>
    <n v="2000.8"/>
    <s v="CUST002"/>
    <x v="5"/>
    <x v="1"/>
    <x v="0"/>
  </r>
  <r>
    <x v="6"/>
    <x v="5"/>
    <x v="4"/>
    <s v="Rachallee"/>
    <n v="2475"/>
    <n v="12375"/>
    <n v="5"/>
    <n v="5445"/>
    <n v="2.8"/>
    <n v="6930"/>
    <s v="CUST003"/>
    <x v="4"/>
    <x v="1"/>
    <x v="1"/>
  </r>
  <r>
    <x v="6"/>
    <x v="5"/>
    <x v="4"/>
    <s v="Rachallee"/>
    <n v="1790"/>
    <n v="7160"/>
    <n v="4"/>
    <n v="2685"/>
    <n v="2.5"/>
    <n v="4475"/>
    <s v="CUST012"/>
    <x v="3"/>
    <x v="3"/>
    <x v="0"/>
  </r>
  <r>
    <x v="6"/>
    <x v="3"/>
    <x v="2"/>
    <s v="Marie"/>
    <n v="1491"/>
    <n v="4473"/>
    <n v="3"/>
    <n v="1863.75"/>
    <n v="1.75"/>
    <n v="2609.25"/>
    <s v="CUST020"/>
    <x v="1"/>
    <x v="1"/>
    <x v="1"/>
  </r>
  <r>
    <x v="6"/>
    <x v="4"/>
    <x v="8"/>
    <s v="Roberto"/>
    <n v="1967"/>
    <n v="11802"/>
    <n v="6"/>
    <n v="5409.25"/>
    <n v="3.25"/>
    <n v="6392.75"/>
    <s v="CUST007"/>
    <x v="5"/>
    <x v="1"/>
    <x v="0"/>
  </r>
  <r>
    <x v="6"/>
    <x v="0"/>
    <x v="6"/>
    <s v="Angelan"/>
    <n v="795"/>
    <n v="3975"/>
    <n v="5"/>
    <n v="1590"/>
    <n v="3"/>
    <n v="2385"/>
    <s v="CUST006"/>
    <x v="4"/>
    <x v="1"/>
    <x v="0"/>
  </r>
  <r>
    <x v="6"/>
    <x v="0"/>
    <x v="2"/>
    <s v="Marie"/>
    <n v="1158"/>
    <n v="5790"/>
    <n v="5"/>
    <n v="2316"/>
    <n v="3"/>
    <n v="3474"/>
    <s v="CUST011"/>
    <x v="4"/>
    <x v="1"/>
    <x v="0"/>
  </r>
  <r>
    <x v="6"/>
    <x v="1"/>
    <x v="2"/>
    <s v="Mariee"/>
    <n v="921"/>
    <n v="921"/>
    <n v="1"/>
    <n v="184.2"/>
    <n v="0.79999999999999993"/>
    <n v="736.8"/>
    <s v="CUST020"/>
    <x v="1"/>
    <x v="1"/>
    <x v="1"/>
  </r>
  <r>
    <x v="6"/>
    <x v="2"/>
    <x v="6"/>
    <s v="Angelan"/>
    <n v="259"/>
    <n v="1295"/>
    <n v="5"/>
    <n v="569.79999999999995"/>
    <n v="2.8000000000000003"/>
    <n v="725.2"/>
    <s v="CUST015"/>
    <x v="5"/>
    <x v="1"/>
    <x v="0"/>
  </r>
  <r>
    <x v="6"/>
    <x v="5"/>
    <x v="1"/>
    <s v="Peterrr"/>
    <n v="792"/>
    <n v="3168"/>
    <n v="4"/>
    <n v="1188"/>
    <n v="2.5"/>
    <n v="1980"/>
    <s v="CUST010"/>
    <x v="6"/>
    <x v="4"/>
    <x v="1"/>
  </r>
  <r>
    <x v="6"/>
    <x v="3"/>
    <x v="5"/>
    <s v="Emiliem"/>
    <n v="263"/>
    <n v="789"/>
    <n v="3"/>
    <n v="328.75"/>
    <n v="1.75"/>
    <n v="460.25"/>
    <s v="CUST009"/>
    <x v="7"/>
    <x v="1"/>
    <x v="0"/>
  </r>
  <r>
    <x v="6"/>
    <x v="4"/>
    <x v="8"/>
    <s v="Roberto"/>
    <n v="2161"/>
    <n v="12966"/>
    <n v="6"/>
    <n v="5942.75"/>
    <n v="3.25"/>
    <n v="7023.25"/>
    <s v="CUST007"/>
    <x v="5"/>
    <x v="1"/>
    <x v="0"/>
  </r>
  <r>
    <x v="6"/>
    <x v="0"/>
    <x v="0"/>
    <s v="Ninai"/>
    <n v="1114"/>
    <n v="5570"/>
    <n v="5"/>
    <n v="2228"/>
    <n v="3"/>
    <n v="3342"/>
    <s v="CUST004"/>
    <x v="0"/>
    <x v="0"/>
    <x v="0"/>
  </r>
  <r>
    <x v="6"/>
    <x v="0"/>
    <x v="4"/>
    <s v="Rachallee"/>
    <n v="1122"/>
    <n v="5610"/>
    <n v="5"/>
    <n v="2244"/>
    <n v="3"/>
    <n v="3366"/>
    <s v="CUST003"/>
    <x v="4"/>
    <x v="1"/>
    <x v="1"/>
  </r>
  <r>
    <x v="6"/>
    <x v="1"/>
    <x v="8"/>
    <s v="Roberto"/>
    <n v="2214"/>
    <n v="2214"/>
    <n v="1"/>
    <n v="442.8"/>
    <n v="0.8"/>
    <n v="1771.2"/>
    <s v="CUST016"/>
    <x v="3"/>
    <x v="3"/>
    <x v="0"/>
  </r>
  <r>
    <x v="6"/>
    <x v="2"/>
    <x v="4"/>
    <s v="Rachael"/>
    <n v="1101"/>
    <n v="5505"/>
    <n v="5"/>
    <n v="2422.1999999999998"/>
    <n v="2.8000000000000003"/>
    <n v="3082.8"/>
    <s v="CUST012"/>
    <x v="3"/>
    <x v="3"/>
    <x v="0"/>
  </r>
  <r>
    <x v="6"/>
    <x v="5"/>
    <x v="0"/>
    <s v="Ninai"/>
    <n v="1210"/>
    <n v="4840"/>
    <n v="4"/>
    <n v="1815"/>
    <n v="2.5"/>
    <n v="3025"/>
    <s v="CUST004"/>
    <x v="0"/>
    <x v="0"/>
    <x v="0"/>
  </r>
  <r>
    <x v="6"/>
    <x v="4"/>
    <x v="2"/>
    <s v="Mariee"/>
    <n v="2903"/>
    <n v="8709"/>
    <n v="3"/>
    <n v="3628.75"/>
    <n v="1.75"/>
    <n v="5080.25"/>
    <s v="CUST011"/>
    <x v="4"/>
    <x v="1"/>
    <x v="0"/>
  </r>
  <r>
    <x v="6"/>
    <x v="0"/>
    <x v="0"/>
    <s v="Ninai"/>
    <n v="500"/>
    <n v="3000"/>
    <n v="6"/>
    <n v="1375"/>
    <n v="3.25"/>
    <n v="1625"/>
    <s v="CUST013"/>
    <x v="1"/>
    <x v="1"/>
    <x v="0"/>
  </r>
  <r>
    <x v="6"/>
    <x v="0"/>
    <x v="4"/>
    <s v="Rachallee"/>
    <n v="2992"/>
    <n v="14960"/>
    <n v="5"/>
    <n v="5984"/>
    <n v="3"/>
    <n v="8976"/>
    <s v="CUST003"/>
    <x v="4"/>
    <x v="1"/>
    <x v="1"/>
  </r>
  <r>
    <x v="6"/>
    <x v="0"/>
    <x v="6"/>
    <s v="Angelan"/>
    <n v="973"/>
    <n v="4865"/>
    <n v="5"/>
    <n v="1946"/>
    <n v="3"/>
    <n v="2919"/>
    <s v="CUST006"/>
    <x v="4"/>
    <x v="1"/>
    <x v="0"/>
  </r>
  <r>
    <x v="6"/>
    <x v="1"/>
    <x v="2"/>
    <s v="Mariee"/>
    <n v="677"/>
    <n v="677"/>
    <n v="1"/>
    <n v="135.4"/>
    <n v="0.8"/>
    <n v="541.6"/>
    <s v="CUST011"/>
    <x v="4"/>
    <x v="1"/>
    <x v="0"/>
  </r>
  <r>
    <x v="6"/>
    <x v="2"/>
    <x v="2"/>
    <s v="Mariee"/>
    <n v="2993"/>
    <n v="14965"/>
    <n v="5"/>
    <n v="6584.6"/>
    <n v="2.8"/>
    <n v="8380.4"/>
    <s v="CUST020"/>
    <x v="1"/>
    <x v="1"/>
    <x v="1"/>
  </r>
  <r>
    <x v="6"/>
    <x v="5"/>
    <x v="4"/>
    <s v="Rachallee"/>
    <n v="1761"/>
    <n v="7044"/>
    <n v="4"/>
    <n v="2641.5"/>
    <n v="2.5"/>
    <n v="4402.5"/>
    <s v="CUST003"/>
    <x v="4"/>
    <x v="1"/>
    <x v="1"/>
  </r>
  <r>
    <x v="6"/>
    <x v="3"/>
    <x v="7"/>
    <s v="Cynthiay"/>
    <n v="1579"/>
    <n v="4737"/>
    <n v="3"/>
    <n v="1973.75"/>
    <n v="1.75"/>
    <n v="2763.25"/>
    <s v="CUST005"/>
    <x v="6"/>
    <x v="4"/>
    <x v="1"/>
  </r>
  <r>
    <x v="6"/>
    <x v="4"/>
    <x v="2"/>
    <s v="Mariee"/>
    <n v="1465"/>
    <n v="8790"/>
    <n v="6"/>
    <n v="4028.75"/>
    <n v="3.25"/>
    <n v="4761.25"/>
    <s v="CUST011"/>
    <x v="4"/>
    <x v="1"/>
    <x v="0"/>
  </r>
  <r>
    <x v="7"/>
    <x v="0"/>
    <x v="1"/>
    <s v="Peterrr"/>
    <n v="1614"/>
    <n v="8070"/>
    <n v="5"/>
    <n v="3228"/>
    <n v="3"/>
    <n v="4842"/>
    <s v="CUST019"/>
    <x v="0"/>
    <x v="0"/>
    <x v="0"/>
  </r>
  <r>
    <x v="7"/>
    <x v="1"/>
    <x v="5"/>
    <s v="Emiliem"/>
    <n v="723"/>
    <n v="3615"/>
    <n v="5"/>
    <n v="1446"/>
    <n v="3"/>
    <n v="2169"/>
    <s v="CUST009"/>
    <x v="7"/>
    <x v="1"/>
    <x v="0"/>
  </r>
  <r>
    <x v="7"/>
    <x v="1"/>
    <x v="3"/>
    <s v="Cassiea"/>
    <n v="3803"/>
    <n v="3803"/>
    <n v="1"/>
    <n v="760.6"/>
    <n v="0.8"/>
    <n v="3042.4"/>
    <s v="CUST008"/>
    <x v="3"/>
    <x v="3"/>
    <x v="1"/>
  </r>
  <r>
    <x v="7"/>
    <x v="2"/>
    <x v="0"/>
    <s v="Ninai"/>
    <n v="3521"/>
    <n v="17605"/>
    <n v="5"/>
    <n v="7746.2"/>
    <n v="2.8"/>
    <n v="9858.7999999999993"/>
    <s v="CUST004"/>
    <x v="0"/>
    <x v="0"/>
    <x v="0"/>
  </r>
  <r>
    <x v="7"/>
    <x v="5"/>
    <x v="8"/>
    <s v="Roberto"/>
    <n v="743"/>
    <n v="2972"/>
    <n v="4"/>
    <n v="1114.5"/>
    <n v="2.5"/>
    <n v="1857.5"/>
    <s v="CUST007"/>
    <x v="5"/>
    <x v="1"/>
    <x v="0"/>
  </r>
  <r>
    <x v="7"/>
    <x v="3"/>
    <x v="4"/>
    <s v="Rachallee"/>
    <n v="944"/>
    <n v="2832"/>
    <n v="3"/>
    <n v="1180"/>
    <n v="1.75"/>
    <n v="1652"/>
    <s v="CUST003"/>
    <x v="4"/>
    <x v="1"/>
    <x v="1"/>
  </r>
  <r>
    <x v="7"/>
    <x v="4"/>
    <x v="7"/>
    <s v="Cynthiay"/>
    <n v="3851"/>
    <n v="23106"/>
    <n v="6"/>
    <n v="10590.25"/>
    <n v="3.25"/>
    <n v="12515.75"/>
    <s v="CUST014"/>
    <x v="2"/>
    <x v="2"/>
    <x v="1"/>
  </r>
  <r>
    <x v="7"/>
    <x v="0"/>
    <x v="5"/>
    <s v="Emiliem"/>
    <n v="3801"/>
    <n v="19005"/>
    <n v="5"/>
    <n v="7602"/>
    <n v="3"/>
    <n v="11403"/>
    <s v="CUST018"/>
    <x v="4"/>
    <x v="1"/>
    <x v="1"/>
  </r>
  <r>
    <x v="7"/>
    <x v="0"/>
    <x v="1"/>
    <s v="Peterrr"/>
    <n v="2532"/>
    <n v="12660"/>
    <n v="5"/>
    <n v="5064"/>
    <n v="3"/>
    <n v="7596"/>
    <s v="CUST010"/>
    <x v="6"/>
    <x v="4"/>
    <x v="1"/>
  </r>
  <r>
    <x v="7"/>
    <x v="1"/>
    <x v="2"/>
    <s v="Mariee"/>
    <n v="1773"/>
    <n v="1773"/>
    <n v="1"/>
    <n v="354.6"/>
    <n v="0.8"/>
    <n v="1418.4"/>
    <s v="CUST011"/>
    <x v="4"/>
    <x v="1"/>
    <x v="0"/>
  </r>
  <r>
    <x v="7"/>
    <x v="5"/>
    <x v="4"/>
    <s v="Rachallee"/>
    <n v="4244"/>
    <n v="16976"/>
    <n v="4"/>
    <n v="6366"/>
    <n v="2.5"/>
    <n v="10610"/>
    <s v="CUST003"/>
    <x v="4"/>
    <x v="1"/>
    <x v="1"/>
  </r>
  <r>
    <x v="7"/>
    <x v="3"/>
    <x v="2"/>
    <s v="Mariee"/>
    <n v="1739"/>
    <n v="5217"/>
    <n v="3"/>
    <n v="2173.75"/>
    <n v="1.75"/>
    <n v="3043.25"/>
    <s v="CUST002"/>
    <x v="5"/>
    <x v="1"/>
    <x v="0"/>
  </r>
  <r>
    <x v="7"/>
    <x v="3"/>
    <x v="2"/>
    <s v="Mariee"/>
    <n v="575"/>
    <n v="1725"/>
    <n v="3"/>
    <n v="718.75"/>
    <n v="1.75"/>
    <n v="1006.25"/>
    <s v="CUST011"/>
    <x v="4"/>
    <x v="1"/>
    <x v="0"/>
  </r>
  <r>
    <x v="7"/>
    <x v="4"/>
    <x v="7"/>
    <s v="Cynthiay"/>
    <n v="3864"/>
    <n v="23184"/>
    <n v="6"/>
    <n v="10626"/>
    <n v="3.25"/>
    <n v="12558"/>
    <s v="CUST005"/>
    <x v="6"/>
    <x v="4"/>
    <x v="1"/>
  </r>
  <r>
    <x v="7"/>
    <x v="0"/>
    <x v="4"/>
    <s v="Rachallee"/>
    <n v="1415"/>
    <n v="7075"/>
    <n v="5"/>
    <n v="2830"/>
    <n v="3"/>
    <n v="4245"/>
    <s v="CUST003"/>
    <x v="4"/>
    <x v="1"/>
    <x v="1"/>
  </r>
  <r>
    <x v="7"/>
    <x v="0"/>
    <x v="7"/>
    <s v="Cynthiay"/>
    <n v="1259"/>
    <n v="6295"/>
    <n v="5"/>
    <n v="2518"/>
    <n v="3"/>
    <n v="3777"/>
    <s v="CUST005"/>
    <x v="6"/>
    <x v="4"/>
    <x v="1"/>
  </r>
  <r>
    <x v="7"/>
    <x v="2"/>
    <x v="0"/>
    <s v="Ninai"/>
    <n v="1199"/>
    <n v="1199"/>
    <n v="1"/>
    <n v="239.8"/>
    <n v="0.8"/>
    <n v="959.2"/>
    <s v="CUST013"/>
    <x v="1"/>
    <x v="1"/>
    <x v="0"/>
  </r>
  <r>
    <x v="7"/>
    <x v="2"/>
    <x v="1"/>
    <s v="Peterrr"/>
    <n v="4220"/>
    <n v="21100"/>
    <n v="5"/>
    <n v="9284"/>
    <n v="2.8"/>
    <n v="11816"/>
    <s v="CUST010"/>
    <x v="6"/>
    <x v="4"/>
    <x v="1"/>
  </r>
  <r>
    <x v="7"/>
    <x v="5"/>
    <x v="4"/>
    <s v="Rachallee"/>
    <n v="2580"/>
    <n v="10320"/>
    <n v="4"/>
    <n v="3870"/>
    <n v="2.5"/>
    <n v="6450"/>
    <s v="CUST003"/>
    <x v="4"/>
    <x v="1"/>
    <x v="1"/>
  </r>
  <r>
    <x v="7"/>
    <x v="3"/>
    <x v="8"/>
    <s v="Roberto"/>
    <n v="2838"/>
    <n v="8514"/>
    <n v="3"/>
    <n v="3547.5"/>
    <n v="1.75"/>
    <n v="4966.5"/>
    <s v="CUST007"/>
    <x v="5"/>
    <x v="1"/>
    <x v="0"/>
  </r>
  <r>
    <x v="7"/>
    <x v="4"/>
    <x v="5"/>
    <s v="Emiliem"/>
    <n v="510"/>
    <n v="3060"/>
    <n v="6"/>
    <n v="1402.5"/>
    <n v="3.25"/>
    <n v="1657.5"/>
    <s v="CUST018"/>
    <x v="4"/>
    <x v="1"/>
    <x v="1"/>
  </r>
  <r>
    <x v="7"/>
    <x v="0"/>
    <x v="3"/>
    <s v="Cassie"/>
    <n v="1607"/>
    <n v="8035"/>
    <n v="5"/>
    <n v="3214"/>
    <n v="3"/>
    <n v="4821"/>
    <s v="CUST017"/>
    <x v="2"/>
    <x v="2"/>
    <x v="1"/>
  </r>
  <r>
    <x v="7"/>
    <x v="0"/>
    <x v="8"/>
    <s v="Robert"/>
    <n v="2535"/>
    <n v="12675"/>
    <n v="5"/>
    <n v="5070"/>
    <n v="3"/>
    <n v="7605"/>
    <s v="CUST016"/>
    <x v="3"/>
    <x v="3"/>
    <x v="0"/>
  </r>
  <r>
    <x v="7"/>
    <x v="1"/>
    <x v="3"/>
    <s v="Cassiea"/>
    <n v="980"/>
    <n v="980"/>
    <n v="1"/>
    <n v="196"/>
    <n v="0.8"/>
    <n v="784"/>
    <s v="CUST017"/>
    <x v="2"/>
    <x v="2"/>
    <x v="1"/>
  </r>
  <r>
    <x v="7"/>
    <x v="2"/>
    <x v="7"/>
    <s v="Cynthiay"/>
    <n v="1074"/>
    <n v="5370"/>
    <n v="5"/>
    <n v="2362.8000000000002"/>
    <n v="2.8"/>
    <n v="3007.2"/>
    <s v="CUST014"/>
    <x v="2"/>
    <x v="2"/>
    <x v="1"/>
  </r>
  <r>
    <x v="7"/>
    <x v="5"/>
    <x v="8"/>
    <s v="Robert"/>
    <n v="2579"/>
    <n v="10316"/>
    <n v="4"/>
    <n v="3868.5"/>
    <n v="2.5"/>
    <n v="6447.5"/>
    <s v="CUST016"/>
    <x v="3"/>
    <x v="3"/>
    <x v="0"/>
  </r>
  <r>
    <x v="7"/>
    <x v="3"/>
    <x v="4"/>
    <s v="Rachallee"/>
    <n v="1916"/>
    <n v="5748"/>
    <n v="3"/>
    <n v="2395"/>
    <n v="1.75"/>
    <n v="3353"/>
    <s v="CUST003"/>
    <x v="4"/>
    <x v="1"/>
    <x v="1"/>
  </r>
  <r>
    <x v="7"/>
    <x v="4"/>
    <x v="2"/>
    <s v="Mariee"/>
    <n v="2628"/>
    <n v="15768"/>
    <n v="6"/>
    <n v="7227"/>
    <n v="3.25"/>
    <n v="8541"/>
    <s v="CUST020"/>
    <x v="1"/>
    <x v="1"/>
    <x v="1"/>
  </r>
  <r>
    <x v="7"/>
    <x v="0"/>
    <x v="1"/>
    <s v="Peterrr"/>
    <n v="4493"/>
    <n v="22465"/>
    <n v="5"/>
    <n v="8986"/>
    <n v="3"/>
    <n v="13479"/>
    <s v="CUST010"/>
    <x v="6"/>
    <x v="4"/>
    <x v="1"/>
  </r>
  <r>
    <x v="7"/>
    <x v="0"/>
    <x v="0"/>
    <s v="Ninai"/>
    <n v="3675"/>
    <n v="18375"/>
    <n v="5"/>
    <n v="7350"/>
    <n v="3"/>
    <n v="11025"/>
    <s v="CUST013"/>
    <x v="1"/>
    <x v="1"/>
    <x v="0"/>
  </r>
  <r>
    <x v="7"/>
    <x v="1"/>
    <x v="6"/>
    <s v="Angelan"/>
    <n v="2301"/>
    <n v="2301"/>
    <n v="1"/>
    <n v="460.2"/>
    <n v="0.79999999999999993"/>
    <n v="1840.8"/>
    <s v="CUST006"/>
    <x v="4"/>
    <x v="1"/>
    <x v="0"/>
  </r>
  <r>
    <x v="7"/>
    <x v="2"/>
    <x v="8"/>
    <s v="Roberto"/>
    <n v="1953"/>
    <n v="9765"/>
    <n v="5"/>
    <n v="4296.6000000000004"/>
    <n v="2.8"/>
    <n v="5468.4"/>
    <s v="CUST007"/>
    <x v="5"/>
    <x v="1"/>
    <x v="0"/>
  </r>
  <r>
    <x v="7"/>
    <x v="5"/>
    <x v="5"/>
    <s v="Emiliem"/>
    <n v="3446"/>
    <n v="13784"/>
    <n v="4"/>
    <n v="5169"/>
    <n v="2.5"/>
    <n v="8615"/>
    <s v="CUST009"/>
    <x v="7"/>
    <x v="1"/>
    <x v="0"/>
  </r>
  <r>
    <x v="7"/>
    <x v="3"/>
    <x v="3"/>
    <s v="Cassiea"/>
    <n v="1352"/>
    <n v="4056"/>
    <n v="3"/>
    <n v="1690"/>
    <n v="1.75"/>
    <n v="2366"/>
    <s v="CUST017"/>
    <x v="2"/>
    <x v="2"/>
    <x v="1"/>
  </r>
  <r>
    <x v="7"/>
    <x v="4"/>
    <x v="2"/>
    <s v="Mariee"/>
    <n v="606"/>
    <n v="3636"/>
    <n v="6"/>
    <n v="1666.5"/>
    <n v="3.25"/>
    <n v="1969.5"/>
    <s v="CUST011"/>
    <x v="4"/>
    <x v="1"/>
    <x v="0"/>
  </r>
  <r>
    <x v="8"/>
    <x v="0"/>
    <x v="1"/>
    <s v="Peterrr"/>
    <n v="1702"/>
    <n v="8510"/>
    <n v="5"/>
    <n v="3404"/>
    <n v="3"/>
    <n v="5106"/>
    <s v="CUST019"/>
    <x v="0"/>
    <x v="0"/>
    <x v="0"/>
  </r>
  <r>
    <x v="8"/>
    <x v="0"/>
    <x v="1"/>
    <s v="Peter"/>
    <n v="257"/>
    <n v="1285"/>
    <n v="5"/>
    <n v="514"/>
    <n v="3"/>
    <n v="771"/>
    <s v="CUST019"/>
    <x v="0"/>
    <x v="0"/>
    <x v="0"/>
  </r>
  <r>
    <x v="8"/>
    <x v="1"/>
    <x v="1"/>
    <s v="Peterrr"/>
    <n v="200"/>
    <n v="200"/>
    <n v="1"/>
    <n v="40"/>
    <n v="0.8"/>
    <n v="160"/>
    <s v="CUST010"/>
    <x v="6"/>
    <x v="4"/>
    <x v="1"/>
  </r>
  <r>
    <x v="8"/>
    <x v="2"/>
    <x v="4"/>
    <s v="Rachallee"/>
    <n v="1645"/>
    <n v="8225"/>
    <n v="5"/>
    <n v="3619"/>
    <n v="2.8"/>
    <n v="4606"/>
    <s v="CUST012"/>
    <x v="3"/>
    <x v="3"/>
    <x v="0"/>
  </r>
  <r>
    <x v="8"/>
    <x v="5"/>
    <x v="2"/>
    <s v="Mariee"/>
    <n v="831"/>
    <n v="3324"/>
    <n v="4"/>
    <n v="1246.5"/>
    <n v="2.5"/>
    <n v="2077.5"/>
    <s v="CUST002"/>
    <x v="5"/>
    <x v="1"/>
    <x v="0"/>
  </r>
  <r>
    <x v="8"/>
    <x v="3"/>
    <x v="4"/>
    <s v="Rachallee"/>
    <n v="2109"/>
    <n v="6327"/>
    <n v="3"/>
    <n v="2636.25"/>
    <n v="1.75"/>
    <n v="3690.75"/>
    <s v="CUST003"/>
    <x v="4"/>
    <x v="1"/>
    <x v="1"/>
  </r>
  <r>
    <x v="8"/>
    <x v="4"/>
    <x v="1"/>
    <s v="Peterrr"/>
    <n v="1262"/>
    <n v="7572"/>
    <n v="6"/>
    <n v="3470.5"/>
    <n v="3.25"/>
    <n v="4101.5"/>
    <s v="CUST010"/>
    <x v="6"/>
    <x v="4"/>
    <x v="1"/>
  </r>
  <r>
    <x v="8"/>
    <x v="0"/>
    <x v="3"/>
    <s v="Cassiea"/>
    <n v="1030"/>
    <n v="5150"/>
    <n v="5"/>
    <n v="2060"/>
    <n v="3"/>
    <n v="3090"/>
    <s v="CUST008"/>
    <x v="3"/>
    <x v="3"/>
    <x v="1"/>
  </r>
  <r>
    <x v="8"/>
    <x v="0"/>
    <x v="4"/>
    <s v="Rachallee"/>
    <n v="918"/>
    <n v="4590"/>
    <n v="5"/>
    <n v="1836"/>
    <n v="3"/>
    <n v="2754"/>
    <s v="CUST012"/>
    <x v="3"/>
    <x v="3"/>
    <x v="0"/>
  </r>
  <r>
    <x v="8"/>
    <x v="1"/>
    <x v="8"/>
    <s v="Roberto"/>
    <n v="1666"/>
    <n v="1666"/>
    <n v="1"/>
    <n v="333.2"/>
    <n v="0.79999999999999993"/>
    <n v="1332.8"/>
    <s v="CUST007"/>
    <x v="5"/>
    <x v="1"/>
    <x v="0"/>
  </r>
  <r>
    <x v="8"/>
    <x v="2"/>
    <x v="1"/>
    <s v="Peterrr"/>
    <n v="1433"/>
    <n v="7165"/>
    <n v="5"/>
    <n v="3152.6"/>
    <n v="2.8000000000000003"/>
    <n v="4012.4"/>
    <s v="CUST001"/>
    <x v="3"/>
    <x v="3"/>
    <x v="0"/>
  </r>
  <r>
    <x v="8"/>
    <x v="5"/>
    <x v="2"/>
    <s v="Mariee"/>
    <n v="1563"/>
    <n v="6252"/>
    <n v="4"/>
    <n v="2344.5"/>
    <n v="2.5"/>
    <n v="3907.5"/>
    <s v="CUST002"/>
    <x v="5"/>
    <x v="1"/>
    <x v="0"/>
  </r>
  <r>
    <x v="8"/>
    <x v="3"/>
    <x v="7"/>
    <s v="Cynthiay"/>
    <n v="866"/>
    <n v="2598"/>
    <n v="3"/>
    <n v="1082.5"/>
    <n v="1.75"/>
    <n v="1515.5"/>
    <s v="CUST005"/>
    <x v="6"/>
    <x v="4"/>
    <x v="1"/>
  </r>
  <r>
    <x v="8"/>
    <x v="4"/>
    <x v="2"/>
    <s v="Marie"/>
    <n v="2826"/>
    <n v="16956"/>
    <n v="6"/>
    <n v="7771.5"/>
    <n v="3.25"/>
    <n v="9184.5"/>
    <s v="CUST020"/>
    <x v="1"/>
    <x v="1"/>
    <x v="1"/>
  </r>
  <r>
    <x v="8"/>
    <x v="0"/>
    <x v="1"/>
    <s v="Peterrr"/>
    <n v="1728"/>
    <n v="8640"/>
    <n v="5"/>
    <n v="3456"/>
    <n v="3"/>
    <n v="5184"/>
    <s v="CUST019"/>
    <x v="0"/>
    <x v="0"/>
    <x v="0"/>
  </r>
  <r>
    <x v="8"/>
    <x v="0"/>
    <x v="6"/>
    <s v="Angelan"/>
    <n v="1095"/>
    <n v="5475"/>
    <n v="5"/>
    <n v="2190"/>
    <n v="3"/>
    <n v="3285"/>
    <s v="CUST006"/>
    <x v="4"/>
    <x v="1"/>
    <x v="0"/>
  </r>
  <r>
    <x v="8"/>
    <x v="1"/>
    <x v="1"/>
    <s v="Peter"/>
    <n v="1460"/>
    <n v="1460"/>
    <n v="1"/>
    <n v="292"/>
    <n v="0.8"/>
    <n v="1168"/>
    <s v="CUST001"/>
    <x v="3"/>
    <x v="3"/>
    <x v="0"/>
  </r>
  <r>
    <x v="8"/>
    <x v="2"/>
    <x v="1"/>
    <s v="Peterrr"/>
    <n v="2276"/>
    <n v="11380"/>
    <n v="5"/>
    <n v="5007.2"/>
    <n v="2.8000000000000003"/>
    <n v="6372.8"/>
    <s v="CUST001"/>
    <x v="3"/>
    <x v="3"/>
    <x v="0"/>
  </r>
  <r>
    <x v="8"/>
    <x v="5"/>
    <x v="0"/>
    <s v="Ninai"/>
    <n v="663"/>
    <n v="2652"/>
    <n v="4"/>
    <n v="994.5"/>
    <n v="2.5"/>
    <n v="1657.5"/>
    <s v="CUST013"/>
    <x v="1"/>
    <x v="1"/>
    <x v="0"/>
  </r>
  <r>
    <x v="8"/>
    <x v="3"/>
    <x v="7"/>
    <s v="Cynthiay"/>
    <n v="880"/>
    <n v="2640"/>
    <n v="3"/>
    <n v="1100"/>
    <n v="1.75"/>
    <n v="1540"/>
    <s v="CUST005"/>
    <x v="6"/>
    <x v="4"/>
    <x v="1"/>
  </r>
  <r>
    <x v="8"/>
    <x v="4"/>
    <x v="3"/>
    <s v="Cassiea"/>
    <n v="1530"/>
    <n v="9180"/>
    <n v="6"/>
    <n v="4207.5"/>
    <n v="3.25"/>
    <n v="4972.5"/>
    <s v="CUST017"/>
    <x v="2"/>
    <x v="2"/>
    <x v="1"/>
  </r>
  <r>
    <x v="8"/>
    <x v="0"/>
    <x v="1"/>
    <s v="Peterrr"/>
    <n v="591"/>
    <n v="2955"/>
    <n v="5"/>
    <n v="1182"/>
    <n v="3"/>
    <n v="1773"/>
    <s v="CUST019"/>
    <x v="0"/>
    <x v="0"/>
    <x v="0"/>
  </r>
  <r>
    <x v="8"/>
    <x v="1"/>
    <x v="8"/>
    <s v="Roberto"/>
    <n v="2851"/>
    <n v="14255"/>
    <n v="5"/>
    <n v="5702"/>
    <n v="3"/>
    <n v="8553"/>
    <s v="CUST016"/>
    <x v="3"/>
    <x v="3"/>
    <x v="0"/>
  </r>
  <r>
    <x v="8"/>
    <x v="1"/>
    <x v="2"/>
    <s v="Mariee"/>
    <n v="2661"/>
    <n v="2661"/>
    <n v="1"/>
    <n v="532.20000000000005"/>
    <n v="0.8"/>
    <n v="2128.8000000000002"/>
    <s v="CUST002"/>
    <x v="5"/>
    <x v="1"/>
    <x v="0"/>
  </r>
  <r>
    <x v="8"/>
    <x v="2"/>
    <x v="3"/>
    <s v="Cassiea"/>
    <n v="2039"/>
    <n v="10195"/>
    <n v="5"/>
    <n v="4485.8"/>
    <n v="2.8"/>
    <n v="5709.2"/>
    <s v="CUST017"/>
    <x v="2"/>
    <x v="2"/>
    <x v="1"/>
  </r>
  <r>
    <x v="8"/>
    <x v="3"/>
    <x v="4"/>
    <s v="Rachallee"/>
    <n v="341"/>
    <n v="1023"/>
    <n v="3"/>
    <n v="426.25"/>
    <n v="1.75"/>
    <n v="596.75"/>
    <s v="CUST012"/>
    <x v="3"/>
    <x v="3"/>
    <x v="0"/>
  </r>
  <r>
    <x v="8"/>
    <x v="4"/>
    <x v="0"/>
    <s v="Ninai"/>
    <n v="362"/>
    <n v="2172"/>
    <n v="6"/>
    <n v="995.5"/>
    <n v="3.25"/>
    <n v="1176.5"/>
    <s v="CUST004"/>
    <x v="0"/>
    <x v="0"/>
    <x v="0"/>
  </r>
  <r>
    <x v="8"/>
    <x v="4"/>
    <x v="7"/>
    <s v="Cynthiay"/>
    <n v="245"/>
    <n v="1470"/>
    <n v="6"/>
    <n v="673.75"/>
    <n v="3.25"/>
    <n v="796.25"/>
    <s v="CUST014"/>
    <x v="2"/>
    <x v="2"/>
    <x v="1"/>
  </r>
  <r>
    <x v="8"/>
    <x v="0"/>
    <x v="7"/>
    <s v="Cynthiay"/>
    <n v="2918"/>
    <n v="14590"/>
    <n v="5"/>
    <n v="5836"/>
    <n v="3"/>
    <n v="8754"/>
    <s v="CUST005"/>
    <x v="6"/>
    <x v="4"/>
    <x v="1"/>
  </r>
  <r>
    <x v="8"/>
    <x v="0"/>
    <x v="3"/>
    <s v="Cassiea"/>
    <n v="2327"/>
    <n v="11635"/>
    <n v="5"/>
    <n v="4654"/>
    <n v="3"/>
    <n v="6981"/>
    <s v="CUST017"/>
    <x v="2"/>
    <x v="2"/>
    <x v="1"/>
  </r>
  <r>
    <x v="8"/>
    <x v="1"/>
    <x v="1"/>
    <s v="Peterrr"/>
    <n v="2313"/>
    <n v="2313"/>
    <n v="1"/>
    <n v="462.6"/>
    <n v="0.8"/>
    <n v="1850.4"/>
    <s v="CUST019"/>
    <x v="0"/>
    <x v="0"/>
    <x v="0"/>
  </r>
  <r>
    <x v="8"/>
    <x v="2"/>
    <x v="1"/>
    <s v="Peterrr"/>
    <n v="2844"/>
    <n v="14220"/>
    <n v="5"/>
    <n v="6256.8"/>
    <n v="2.8"/>
    <n v="7963.2"/>
    <s v="CUST019"/>
    <x v="0"/>
    <x v="0"/>
    <x v="0"/>
  </r>
  <r>
    <x v="8"/>
    <x v="5"/>
    <x v="5"/>
    <s v="Emiliem"/>
    <n v="1743"/>
    <n v="6972"/>
    <n v="4"/>
    <n v="2614.5"/>
    <n v="2.5"/>
    <n v="4357.5"/>
    <s v="CUST009"/>
    <x v="7"/>
    <x v="1"/>
    <x v="0"/>
  </r>
  <r>
    <x v="8"/>
    <x v="4"/>
    <x v="5"/>
    <s v="Emiliem"/>
    <n v="1806"/>
    <n v="5418"/>
    <n v="3"/>
    <n v="2257.5"/>
    <n v="1.75"/>
    <n v="3160.5"/>
    <s v="CUST018"/>
    <x v="4"/>
    <x v="1"/>
    <x v="1"/>
  </r>
  <r>
    <x v="8"/>
    <x v="4"/>
    <x v="0"/>
    <s v="Nina"/>
    <n v="790"/>
    <n v="4740"/>
    <n v="6"/>
    <n v="2172.5"/>
    <n v="3.25"/>
    <n v="2567.5"/>
    <s v="CUST004"/>
    <x v="0"/>
    <x v="0"/>
    <x v="0"/>
  </r>
  <r>
    <x v="9"/>
    <x v="0"/>
    <x v="7"/>
    <s v="Cynthiay"/>
    <n v="2518"/>
    <n v="12590"/>
    <n v="5"/>
    <n v="5036"/>
    <n v="3"/>
    <n v="7554"/>
    <s v="CUST014"/>
    <x v="2"/>
    <x v="2"/>
    <x v="1"/>
  </r>
  <r>
    <x v="9"/>
    <x v="0"/>
    <x v="7"/>
    <s v="Cynthia"/>
    <n v="1094"/>
    <n v="5470"/>
    <n v="5"/>
    <n v="2188"/>
    <n v="3"/>
    <n v="3282"/>
    <s v="CUST014"/>
    <x v="2"/>
    <x v="2"/>
    <x v="1"/>
  </r>
  <r>
    <x v="9"/>
    <x v="0"/>
    <x v="1"/>
    <s v="Peterrr"/>
    <n v="2632"/>
    <n v="13160"/>
    <n v="5"/>
    <n v="5264"/>
    <n v="3"/>
    <n v="7896"/>
    <s v="CUST010"/>
    <x v="6"/>
    <x v="4"/>
    <x v="1"/>
  </r>
  <r>
    <x v="9"/>
    <x v="0"/>
    <x v="7"/>
    <s v="Cynthiay"/>
    <n v="1583"/>
    <n v="7915"/>
    <n v="5"/>
    <n v="3166"/>
    <n v="3"/>
    <n v="4749"/>
    <s v="CUST014"/>
    <x v="2"/>
    <x v="2"/>
    <x v="1"/>
  </r>
  <r>
    <x v="9"/>
    <x v="1"/>
    <x v="0"/>
    <s v="Ninai"/>
    <n v="2518"/>
    <n v="2518"/>
    <n v="1"/>
    <n v="503.6"/>
    <n v="0.8"/>
    <n v="2014.4"/>
    <s v="CUST004"/>
    <x v="0"/>
    <x v="0"/>
    <x v="0"/>
  </r>
  <r>
    <x v="9"/>
    <x v="1"/>
    <x v="2"/>
    <s v="Mariee"/>
    <n v="708"/>
    <n v="708"/>
    <n v="1"/>
    <n v="141.6"/>
    <n v="0.79999999999999993"/>
    <n v="566.4"/>
    <s v="CUST011"/>
    <x v="4"/>
    <x v="1"/>
    <x v="0"/>
  </r>
  <r>
    <x v="9"/>
    <x v="2"/>
    <x v="7"/>
    <s v="Cynthiay"/>
    <n v="1135"/>
    <n v="5675"/>
    <n v="5"/>
    <n v="2497"/>
    <n v="2.8"/>
    <n v="3178"/>
    <s v="CUST014"/>
    <x v="2"/>
    <x v="2"/>
    <x v="1"/>
  </r>
  <r>
    <x v="9"/>
    <x v="2"/>
    <x v="3"/>
    <s v="Cassiea"/>
    <n v="708"/>
    <n v="3540"/>
    <n v="5"/>
    <n v="1557.6"/>
    <n v="2.8000000000000003"/>
    <n v="1982.4"/>
    <s v="CUST008"/>
    <x v="3"/>
    <x v="3"/>
    <x v="1"/>
  </r>
  <r>
    <x v="9"/>
    <x v="5"/>
    <x v="4"/>
    <s v="Rachallee"/>
    <n v="2844"/>
    <n v="11376"/>
    <n v="4"/>
    <n v="4266"/>
    <n v="2.5"/>
    <n v="7110"/>
    <s v="CUST003"/>
    <x v="4"/>
    <x v="1"/>
    <x v="1"/>
  </r>
  <r>
    <x v="9"/>
    <x v="5"/>
    <x v="0"/>
    <s v="Ninai"/>
    <n v="1094"/>
    <n v="4376"/>
    <n v="4"/>
    <n v="1641"/>
    <n v="2.5"/>
    <n v="2735"/>
    <s v="CUST004"/>
    <x v="0"/>
    <x v="0"/>
    <x v="0"/>
  </r>
  <r>
    <x v="9"/>
    <x v="3"/>
    <x v="8"/>
    <s v="Roberto"/>
    <n v="2844"/>
    <n v="8532"/>
    <n v="3"/>
    <n v="3555"/>
    <n v="1.75"/>
    <n v="4977"/>
    <s v="CUST007"/>
    <x v="5"/>
    <x v="1"/>
    <x v="0"/>
  </r>
  <r>
    <x v="9"/>
    <x v="3"/>
    <x v="5"/>
    <s v="Emiliem"/>
    <n v="1583"/>
    <n v="4749"/>
    <n v="3"/>
    <n v="1978.75"/>
    <n v="1.75"/>
    <n v="2770.25"/>
    <s v="CUST009"/>
    <x v="7"/>
    <x v="1"/>
    <x v="0"/>
  </r>
  <r>
    <x v="9"/>
    <x v="4"/>
    <x v="4"/>
    <s v="Rachallee"/>
    <n v="1135"/>
    <n v="6810"/>
    <n v="6"/>
    <n v="3121.25"/>
    <n v="3.25"/>
    <n v="3688.75"/>
    <s v="CUST003"/>
    <x v="4"/>
    <x v="1"/>
    <x v="1"/>
  </r>
  <r>
    <x v="9"/>
    <x v="0"/>
    <x v="3"/>
    <s v="Cassiea"/>
    <n v="2632"/>
    <n v="15792"/>
    <n v="6"/>
    <n v="7238"/>
    <n v="3.25"/>
    <n v="8554"/>
    <s v="CUST008"/>
    <x v="3"/>
    <x v="3"/>
    <x v="1"/>
  </r>
  <r>
    <x v="9"/>
    <x v="0"/>
    <x v="4"/>
    <s v="Rachallee"/>
    <n v="787"/>
    <n v="3935"/>
    <n v="5"/>
    <n v="1574"/>
    <n v="3"/>
    <n v="2361"/>
    <s v="CUST012"/>
    <x v="3"/>
    <x v="3"/>
    <x v="0"/>
  </r>
  <r>
    <x v="9"/>
    <x v="0"/>
    <x v="4"/>
    <s v="Rachallee"/>
    <n v="1901"/>
    <n v="9505"/>
    <n v="5"/>
    <n v="3802"/>
    <n v="3"/>
    <n v="5703"/>
    <s v="CUST003"/>
    <x v="4"/>
    <x v="1"/>
    <x v="1"/>
  </r>
  <r>
    <x v="9"/>
    <x v="0"/>
    <x v="6"/>
    <s v="Angela"/>
    <n v="1496"/>
    <n v="7480"/>
    <n v="5"/>
    <n v="2992"/>
    <n v="3"/>
    <n v="4488"/>
    <s v="CUST006"/>
    <x v="4"/>
    <x v="1"/>
    <x v="0"/>
  </r>
  <r>
    <x v="9"/>
    <x v="0"/>
    <x v="0"/>
    <s v="Ninai"/>
    <n v="448"/>
    <n v="2240"/>
    <n v="5"/>
    <n v="896"/>
    <n v="3"/>
    <n v="1344"/>
    <s v="CUST004"/>
    <x v="0"/>
    <x v="0"/>
    <x v="0"/>
  </r>
  <r>
    <x v="9"/>
    <x v="1"/>
    <x v="2"/>
    <s v="Marie"/>
    <n v="1899"/>
    <n v="1899"/>
    <n v="1"/>
    <n v="379.8"/>
    <n v="0.8"/>
    <n v="1519.2"/>
    <s v="CUST020"/>
    <x v="1"/>
    <x v="1"/>
    <x v="1"/>
  </r>
  <r>
    <x v="9"/>
    <x v="1"/>
    <x v="7"/>
    <s v="Cynthia"/>
    <n v="1901"/>
    <n v="1901"/>
    <n v="1"/>
    <n v="380.2"/>
    <n v="0.79999999999999993"/>
    <n v="1520.8"/>
    <s v="CUST005"/>
    <x v="6"/>
    <x v="4"/>
    <x v="1"/>
  </r>
  <r>
    <x v="9"/>
    <x v="2"/>
    <x v="5"/>
    <s v="Emilie"/>
    <n v="1899"/>
    <n v="9495"/>
    <n v="5"/>
    <n v="4177.8"/>
    <n v="2.8"/>
    <n v="5317.2"/>
    <s v="CUST018"/>
    <x v="4"/>
    <x v="1"/>
    <x v="1"/>
  </r>
  <r>
    <x v="9"/>
    <x v="2"/>
    <x v="2"/>
    <s v="Mariee"/>
    <n v="1190"/>
    <n v="5950"/>
    <n v="5"/>
    <n v="2618"/>
    <n v="2.8"/>
    <n v="3332"/>
    <s v="CUST002"/>
    <x v="5"/>
    <x v="1"/>
    <x v="0"/>
  </r>
  <r>
    <x v="9"/>
    <x v="5"/>
    <x v="8"/>
    <s v="Roberto"/>
    <n v="2178"/>
    <n v="8712"/>
    <n v="4"/>
    <n v="3267"/>
    <n v="2.5"/>
    <n v="5445"/>
    <s v="CUST007"/>
    <x v="5"/>
    <x v="1"/>
    <x v="0"/>
  </r>
  <r>
    <x v="9"/>
    <x v="5"/>
    <x v="5"/>
    <s v="Emiliem"/>
    <n v="448"/>
    <n v="1792"/>
    <n v="4"/>
    <n v="672"/>
    <n v="2.5"/>
    <n v="1120"/>
    <s v="CUST009"/>
    <x v="7"/>
    <x v="1"/>
    <x v="0"/>
  </r>
  <r>
    <x v="9"/>
    <x v="3"/>
    <x v="0"/>
    <s v="Nina"/>
    <n v="2178"/>
    <n v="6534"/>
    <n v="3"/>
    <n v="2722.5"/>
    <n v="1.75"/>
    <n v="3811.5"/>
    <s v="CUST013"/>
    <x v="1"/>
    <x v="1"/>
    <x v="0"/>
  </r>
  <r>
    <x v="9"/>
    <x v="3"/>
    <x v="5"/>
    <s v="Emiliem"/>
    <n v="787"/>
    <n v="2361"/>
    <n v="3"/>
    <n v="983.75"/>
    <n v="1.75"/>
    <n v="1377.25"/>
    <s v="CUST009"/>
    <x v="7"/>
    <x v="1"/>
    <x v="0"/>
  </r>
  <r>
    <x v="9"/>
    <x v="4"/>
    <x v="1"/>
    <s v="Peterrr"/>
    <n v="1496"/>
    <n v="8976"/>
    <n v="6"/>
    <n v="4114"/>
    <n v="3.25"/>
    <n v="4862"/>
    <s v="CUST019"/>
    <x v="0"/>
    <x v="0"/>
    <x v="0"/>
  </r>
  <r>
    <x v="9"/>
    <x v="4"/>
    <x v="2"/>
    <s v="Mariee"/>
    <n v="1190"/>
    <n v="7140"/>
    <n v="6"/>
    <n v="3272.5"/>
    <n v="3.25"/>
    <n v="3867.5"/>
    <s v="CUST020"/>
    <x v="1"/>
    <x v="1"/>
    <x v="1"/>
  </r>
  <r>
    <x v="9"/>
    <x v="0"/>
    <x v="2"/>
    <s v="Mariee"/>
    <n v="1006"/>
    <n v="5030"/>
    <n v="5"/>
    <n v="2012"/>
    <n v="3"/>
    <n v="3018"/>
    <s v="CUST002"/>
    <x v="5"/>
    <x v="1"/>
    <x v="0"/>
  </r>
  <r>
    <x v="9"/>
    <x v="0"/>
    <x v="3"/>
    <s v="Cassiea"/>
    <n v="689"/>
    <n v="3445"/>
    <n v="5"/>
    <n v="1378"/>
    <n v="3"/>
    <n v="2067"/>
    <s v="CUST008"/>
    <x v="3"/>
    <x v="3"/>
    <x v="1"/>
  </r>
  <r>
    <x v="9"/>
    <x v="0"/>
    <x v="4"/>
    <s v="Rachallee"/>
    <n v="1570"/>
    <n v="7850"/>
    <n v="5"/>
    <n v="3140"/>
    <n v="3"/>
    <n v="4710"/>
    <s v="CUST003"/>
    <x v="4"/>
    <x v="1"/>
    <x v="1"/>
  </r>
  <r>
    <x v="9"/>
    <x v="0"/>
    <x v="1"/>
    <s v="Peterrr"/>
    <n v="1366"/>
    <n v="6830"/>
    <n v="5"/>
    <n v="2732"/>
    <n v="3"/>
    <n v="4098"/>
    <s v="CUST019"/>
    <x v="0"/>
    <x v="0"/>
    <x v="0"/>
  </r>
  <r>
    <x v="9"/>
    <x v="1"/>
    <x v="5"/>
    <s v="Emiliem"/>
    <n v="1545"/>
    <n v="1545"/>
    <n v="1"/>
    <n v="309"/>
    <n v="0.8"/>
    <n v="1236"/>
    <s v="CUST018"/>
    <x v="4"/>
    <x v="1"/>
    <x v="1"/>
  </r>
  <r>
    <x v="9"/>
    <x v="2"/>
    <x v="8"/>
    <s v="Roberto"/>
    <n v="1366"/>
    <n v="6830"/>
    <n v="5"/>
    <n v="3005.2"/>
    <n v="2.8000000000000003"/>
    <n v="3824.8"/>
    <s v="CUST016"/>
    <x v="3"/>
    <x v="3"/>
    <x v="0"/>
  </r>
  <r>
    <x v="9"/>
    <x v="5"/>
    <x v="2"/>
    <s v="Mariee"/>
    <n v="888"/>
    <n v="3552"/>
    <n v="4"/>
    <n v="1332"/>
    <n v="2.5"/>
    <n v="2220"/>
    <s v="CUST020"/>
    <x v="1"/>
    <x v="1"/>
    <x v="1"/>
  </r>
  <r>
    <x v="9"/>
    <x v="5"/>
    <x v="6"/>
    <s v="Angelan"/>
    <n v="689"/>
    <n v="2756"/>
    <n v="4"/>
    <n v="1033.5"/>
    <n v="2.5"/>
    <n v="1722.5"/>
    <s v="CUST006"/>
    <x v="4"/>
    <x v="1"/>
    <x v="0"/>
  </r>
  <r>
    <x v="9"/>
    <x v="3"/>
    <x v="2"/>
    <s v="Mariee"/>
    <n v="888"/>
    <n v="2664"/>
    <n v="3"/>
    <n v="1110"/>
    <n v="1.75"/>
    <n v="1554"/>
    <s v="CUST002"/>
    <x v="5"/>
    <x v="1"/>
    <x v="0"/>
  </r>
  <r>
    <x v="9"/>
    <x v="3"/>
    <x v="2"/>
    <s v="Mariee"/>
    <n v="1570"/>
    <n v="4710"/>
    <n v="3"/>
    <n v="1962.5"/>
    <n v="1.75"/>
    <n v="2747.5"/>
    <s v="CUST002"/>
    <x v="5"/>
    <x v="1"/>
    <x v="0"/>
  </r>
  <r>
    <x v="9"/>
    <x v="3"/>
    <x v="1"/>
    <s v="Peterrr"/>
    <n v="2338"/>
    <n v="7014"/>
    <n v="3"/>
    <n v="2922.5"/>
    <n v="1.75"/>
    <n v="4091.5"/>
    <s v="CUST010"/>
    <x v="6"/>
    <x v="4"/>
    <x v="1"/>
  </r>
  <r>
    <x v="9"/>
    <x v="4"/>
    <x v="1"/>
    <s v="Peter"/>
    <n v="1006"/>
    <n v="6036"/>
    <n v="6"/>
    <n v="2766.5"/>
    <n v="3.25"/>
    <n v="3269.5"/>
    <s v="CUST001"/>
    <x v="3"/>
    <x v="3"/>
    <x v="0"/>
  </r>
  <r>
    <x v="9"/>
    <x v="4"/>
    <x v="4"/>
    <s v="Rachallee"/>
    <n v="1545"/>
    <n v="9270"/>
    <n v="6"/>
    <n v="4248.75"/>
    <n v="3.25"/>
    <n v="5021.25"/>
    <s v="CUST012"/>
    <x v="3"/>
    <x v="3"/>
    <x v="0"/>
  </r>
  <r>
    <x v="9"/>
    <x v="4"/>
    <x v="5"/>
    <s v="Emiliem"/>
    <n v="2338"/>
    <n v="14028"/>
    <n v="6"/>
    <n v="6429.5"/>
    <n v="3.25"/>
    <n v="7598.5"/>
    <s v="CUST018"/>
    <x v="4"/>
    <x v="1"/>
    <x v="1"/>
  </r>
  <r>
    <x v="9"/>
    <x v="0"/>
    <x v="1"/>
    <s v="Peterrr"/>
    <n v="662"/>
    <n v="3310"/>
    <n v="5"/>
    <n v="1324"/>
    <n v="3"/>
    <n v="1986"/>
    <s v="CUST019"/>
    <x v="0"/>
    <x v="0"/>
    <x v="0"/>
  </r>
  <r>
    <x v="9"/>
    <x v="0"/>
    <x v="4"/>
    <s v="Rachallee"/>
    <n v="2460"/>
    <n v="12300"/>
    <n v="5"/>
    <n v="4920"/>
    <n v="3"/>
    <n v="7380"/>
    <s v="CUST012"/>
    <x v="3"/>
    <x v="3"/>
    <x v="0"/>
  </r>
  <r>
    <x v="9"/>
    <x v="0"/>
    <x v="2"/>
    <s v="Mariee"/>
    <n v="1038"/>
    <n v="5190"/>
    <n v="5"/>
    <n v="2076"/>
    <n v="3"/>
    <n v="3114"/>
    <s v="CUST020"/>
    <x v="1"/>
    <x v="1"/>
    <x v="1"/>
  </r>
  <r>
    <x v="9"/>
    <x v="0"/>
    <x v="2"/>
    <s v="Mariee"/>
    <n v="886"/>
    <n v="4430"/>
    <n v="5"/>
    <n v="1772"/>
    <n v="3"/>
    <n v="2658"/>
    <s v="CUST002"/>
    <x v="5"/>
    <x v="1"/>
    <x v="0"/>
  </r>
  <r>
    <x v="9"/>
    <x v="1"/>
    <x v="4"/>
    <s v="Rachallee"/>
    <n v="2470"/>
    <n v="2470"/>
    <n v="1"/>
    <n v="494"/>
    <n v="0.8"/>
    <n v="1976"/>
    <s v="CUST012"/>
    <x v="3"/>
    <x v="3"/>
    <x v="0"/>
  </r>
  <r>
    <x v="9"/>
    <x v="1"/>
    <x v="2"/>
    <s v="Mariee"/>
    <n v="604"/>
    <n v="604"/>
    <n v="1"/>
    <n v="120.8"/>
    <n v="0.79999999999999993"/>
    <n v="483.2"/>
    <s v="CUST011"/>
    <x v="4"/>
    <x v="1"/>
    <x v="0"/>
  </r>
  <r>
    <x v="9"/>
    <x v="2"/>
    <x v="5"/>
    <s v="Emiliem"/>
    <n v="2460"/>
    <n v="12300"/>
    <n v="5"/>
    <n v="5412"/>
    <n v="2.8"/>
    <n v="6888"/>
    <s v="CUST009"/>
    <x v="7"/>
    <x v="1"/>
    <x v="0"/>
  </r>
  <r>
    <x v="9"/>
    <x v="2"/>
    <x v="2"/>
    <s v="Mariee"/>
    <n v="1038"/>
    <n v="5190"/>
    <n v="5"/>
    <n v="2283.6"/>
    <n v="2.8000000000000003"/>
    <n v="2906.4"/>
    <s v="CUST002"/>
    <x v="5"/>
    <x v="1"/>
    <x v="0"/>
  </r>
  <r>
    <x v="9"/>
    <x v="5"/>
    <x v="7"/>
    <s v="Cynthiay"/>
    <n v="2470"/>
    <n v="9880"/>
    <n v="4"/>
    <n v="3705"/>
    <n v="2.5"/>
    <n v="6175"/>
    <s v="CUST005"/>
    <x v="6"/>
    <x v="4"/>
    <x v="1"/>
  </r>
  <r>
    <x v="9"/>
    <x v="5"/>
    <x v="1"/>
    <s v="Peterrr"/>
    <n v="886"/>
    <n v="3544"/>
    <n v="4"/>
    <n v="1329"/>
    <n v="2.5"/>
    <n v="2215"/>
    <s v="CUST010"/>
    <x v="6"/>
    <x v="4"/>
    <x v="1"/>
  </r>
  <r>
    <x v="9"/>
    <x v="3"/>
    <x v="8"/>
    <s v="Roberto"/>
    <n v="662"/>
    <n v="1986"/>
    <n v="3"/>
    <n v="827.5"/>
    <n v="1.75"/>
    <n v="1158.5"/>
    <s v="CUST007"/>
    <x v="5"/>
    <x v="1"/>
    <x v="0"/>
  </r>
  <r>
    <x v="9"/>
    <x v="3"/>
    <x v="7"/>
    <s v="Cynthia"/>
    <n v="1498"/>
    <n v="4494"/>
    <n v="3"/>
    <n v="1872.5"/>
    <n v="1.75"/>
    <n v="2621.5"/>
    <s v="CUST005"/>
    <x v="6"/>
    <x v="4"/>
    <x v="1"/>
  </r>
  <r>
    <x v="9"/>
    <x v="4"/>
    <x v="2"/>
    <s v="Mariee"/>
    <n v="1498"/>
    <n v="8988"/>
    <n v="6"/>
    <n v="4119.5"/>
    <n v="3.25"/>
    <n v="4868.5"/>
    <s v="CUST020"/>
    <x v="1"/>
    <x v="1"/>
    <x v="1"/>
  </r>
  <r>
    <x v="9"/>
    <x v="4"/>
    <x v="3"/>
    <s v="Cassiea"/>
    <n v="604"/>
    <n v="3624"/>
    <n v="6"/>
    <n v="1661"/>
    <n v="3.25"/>
    <n v="1963"/>
    <s v="CUST008"/>
    <x v="3"/>
    <x v="3"/>
    <x v="1"/>
  </r>
  <r>
    <x v="9"/>
    <x v="0"/>
    <x v="3"/>
    <s v="Cassiea"/>
    <n v="727"/>
    <n v="3635"/>
    <n v="5"/>
    <n v="1454"/>
    <n v="3"/>
    <n v="2181"/>
    <s v="CUST017"/>
    <x v="2"/>
    <x v="2"/>
    <x v="1"/>
  </r>
  <r>
    <x v="9"/>
    <x v="0"/>
    <x v="3"/>
    <s v="Cassiea"/>
    <n v="1142"/>
    <n v="5710"/>
    <n v="5"/>
    <n v="2284"/>
    <n v="3"/>
    <n v="3426"/>
    <s v="CUST017"/>
    <x v="2"/>
    <x v="2"/>
    <x v="1"/>
  </r>
  <r>
    <x v="9"/>
    <x v="0"/>
    <x v="8"/>
    <s v="Roberto"/>
    <n v="991"/>
    <n v="4955"/>
    <n v="5"/>
    <n v="1982"/>
    <n v="3"/>
    <n v="2973"/>
    <s v="CUST007"/>
    <x v="5"/>
    <x v="1"/>
    <x v="0"/>
  </r>
  <r>
    <x v="9"/>
    <x v="0"/>
    <x v="7"/>
    <s v="Cynthiay"/>
    <n v="602"/>
    <n v="3010"/>
    <n v="5"/>
    <n v="1204"/>
    <n v="3"/>
    <n v="1806"/>
    <s v="CUST014"/>
    <x v="2"/>
    <x v="2"/>
    <x v="1"/>
  </r>
  <r>
    <x v="9"/>
    <x v="1"/>
    <x v="0"/>
    <s v="Ninai"/>
    <n v="1142"/>
    <n v="1142"/>
    <n v="1"/>
    <n v="228.4"/>
    <n v="0.8"/>
    <n v="913.6"/>
    <s v="CUST013"/>
    <x v="1"/>
    <x v="1"/>
    <x v="0"/>
  </r>
  <r>
    <x v="9"/>
    <x v="1"/>
    <x v="1"/>
    <s v="Peterrr"/>
    <n v="1282"/>
    <n v="1282"/>
    <n v="1"/>
    <n v="256.39999999999998"/>
    <n v="0.79999999999999993"/>
    <n v="1025.5999999999999"/>
    <s v="CUST001"/>
    <x v="3"/>
    <x v="3"/>
    <x v="0"/>
  </r>
  <r>
    <x v="9"/>
    <x v="2"/>
    <x v="2"/>
    <s v="Mariee"/>
    <n v="1282"/>
    <n v="6410"/>
    <n v="5"/>
    <n v="2820.4"/>
    <n v="2.8"/>
    <n v="3589.6"/>
    <s v="CUST002"/>
    <x v="5"/>
    <x v="1"/>
    <x v="0"/>
  </r>
  <r>
    <x v="9"/>
    <x v="2"/>
    <x v="2"/>
    <s v="Mariee"/>
    <n v="2907"/>
    <n v="14535"/>
    <n v="5"/>
    <n v="6395.4"/>
    <n v="2.8000000000000003"/>
    <n v="8139.6"/>
    <s v="CUST002"/>
    <x v="5"/>
    <x v="1"/>
    <x v="0"/>
  </r>
  <r>
    <x v="9"/>
    <x v="5"/>
    <x v="3"/>
    <s v="Cassiea"/>
    <n v="991"/>
    <n v="3964"/>
    <n v="4"/>
    <n v="1486.5"/>
    <n v="2.5"/>
    <n v="2477.5"/>
    <s v="CUST008"/>
    <x v="3"/>
    <x v="3"/>
    <x v="1"/>
  </r>
  <r>
    <x v="9"/>
    <x v="5"/>
    <x v="4"/>
    <s v="Rachallee"/>
    <n v="2567"/>
    <n v="10268"/>
    <n v="4"/>
    <n v="3850.5"/>
    <n v="2.5"/>
    <n v="6417.5"/>
    <s v="CUST003"/>
    <x v="4"/>
    <x v="1"/>
    <x v="1"/>
  </r>
  <r>
    <x v="9"/>
    <x v="3"/>
    <x v="7"/>
    <s v="Cynthiay"/>
    <n v="727"/>
    <n v="2181"/>
    <n v="3"/>
    <n v="908.75"/>
    <n v="1.75"/>
    <n v="1272.25"/>
    <s v="CUST005"/>
    <x v="6"/>
    <x v="4"/>
    <x v="1"/>
  </r>
  <r>
    <x v="9"/>
    <x v="3"/>
    <x v="1"/>
    <s v="Peterrr"/>
    <n v="2567"/>
    <n v="7701"/>
    <n v="3"/>
    <n v="3208.75"/>
    <n v="1.75"/>
    <n v="4492.25"/>
    <s v="CUST010"/>
    <x v="6"/>
    <x v="4"/>
    <x v="1"/>
  </r>
  <r>
    <x v="9"/>
    <x v="4"/>
    <x v="8"/>
    <s v="Roberto"/>
    <n v="602"/>
    <n v="3612"/>
    <n v="6"/>
    <n v="1655.5"/>
    <n v="3.25"/>
    <n v="1956.5"/>
    <s v="CUST007"/>
    <x v="5"/>
    <x v="1"/>
    <x v="0"/>
  </r>
  <r>
    <x v="9"/>
    <x v="4"/>
    <x v="6"/>
    <s v="Angelan"/>
    <n v="2907"/>
    <n v="17442"/>
    <n v="6"/>
    <n v="7994.25"/>
    <n v="3.25"/>
    <n v="9447.75"/>
    <s v="CUST006"/>
    <x v="4"/>
    <x v="1"/>
    <x v="0"/>
  </r>
  <r>
    <x v="10"/>
    <x v="0"/>
    <x v="7"/>
    <s v="Cynthiay"/>
    <n v="2105"/>
    <n v="10525"/>
    <n v="5"/>
    <n v="4210"/>
    <n v="3"/>
    <n v="6315"/>
    <s v="CUST005"/>
    <x v="6"/>
    <x v="4"/>
    <x v="1"/>
  </r>
  <r>
    <x v="10"/>
    <x v="0"/>
    <x v="5"/>
    <s v="Emiliem"/>
    <n v="4026"/>
    <n v="20130"/>
    <n v="5"/>
    <n v="8052"/>
    <n v="3"/>
    <n v="12078"/>
    <s v="CUST009"/>
    <x v="7"/>
    <x v="1"/>
    <x v="0"/>
  </r>
  <r>
    <x v="10"/>
    <x v="1"/>
    <x v="8"/>
    <s v="Roberto"/>
    <n v="2666"/>
    <n v="2666"/>
    <n v="1"/>
    <n v="533.20000000000005"/>
    <n v="0.8"/>
    <n v="2132.8000000000002"/>
    <s v="CUST016"/>
    <x v="3"/>
    <x v="3"/>
    <x v="0"/>
  </r>
  <r>
    <x v="10"/>
    <x v="2"/>
    <x v="1"/>
    <s v="Peter"/>
    <n v="1631"/>
    <n v="8155"/>
    <n v="5"/>
    <n v="3588.2"/>
    <n v="2.8000000000000003"/>
    <n v="4566.8"/>
    <s v="CUST019"/>
    <x v="0"/>
    <x v="0"/>
    <x v="0"/>
  </r>
  <r>
    <x v="10"/>
    <x v="5"/>
    <x v="4"/>
    <s v="Rachael"/>
    <n v="819"/>
    <n v="3276"/>
    <n v="4"/>
    <n v="1228.5"/>
    <n v="2.5"/>
    <n v="2047.5"/>
    <s v="CUST012"/>
    <x v="3"/>
    <x v="3"/>
    <x v="0"/>
  </r>
  <r>
    <x v="10"/>
    <x v="4"/>
    <x v="1"/>
    <s v="Peterrr"/>
    <n v="866"/>
    <n v="2598"/>
    <n v="3"/>
    <n v="1082.5"/>
    <n v="1.75"/>
    <n v="1515.5"/>
    <s v="CUST019"/>
    <x v="0"/>
    <x v="0"/>
    <x v="0"/>
  </r>
  <r>
    <x v="10"/>
    <x v="4"/>
    <x v="5"/>
    <s v="Emiliem"/>
    <n v="3794"/>
    <n v="22764"/>
    <n v="6"/>
    <n v="10433.5"/>
    <n v="3.25"/>
    <n v="12330.5"/>
    <s v="CUST018"/>
    <x v="4"/>
    <x v="1"/>
    <x v="1"/>
  </r>
  <r>
    <x v="10"/>
    <x v="0"/>
    <x v="4"/>
    <s v="Rachallee"/>
    <n v="2988"/>
    <n v="14940"/>
    <n v="5"/>
    <n v="5976"/>
    <n v="3"/>
    <n v="8964"/>
    <s v="CUST003"/>
    <x v="4"/>
    <x v="1"/>
    <x v="1"/>
  </r>
  <r>
    <x v="10"/>
    <x v="0"/>
    <x v="6"/>
    <s v="Angelan"/>
    <n v="2426"/>
    <n v="12130"/>
    <n v="5"/>
    <n v="4852"/>
    <n v="3"/>
    <n v="7278"/>
    <s v="CUST015"/>
    <x v="5"/>
    <x v="1"/>
    <x v="0"/>
  </r>
  <r>
    <x v="10"/>
    <x v="1"/>
    <x v="1"/>
    <s v="Peterrr"/>
    <n v="1376"/>
    <n v="1376"/>
    <n v="1"/>
    <n v="275.2"/>
    <n v="0.79999999999999993"/>
    <n v="1100.8"/>
    <s v="CUST001"/>
    <x v="3"/>
    <x v="3"/>
    <x v="0"/>
  </r>
  <r>
    <x v="10"/>
    <x v="2"/>
    <x v="2"/>
    <s v="Mariee"/>
    <n v="3422"/>
    <n v="17110"/>
    <n v="5"/>
    <n v="7528.4"/>
    <n v="2.8000000000000003"/>
    <n v="9581.6"/>
    <s v="CUST011"/>
    <x v="4"/>
    <x v="1"/>
    <x v="0"/>
  </r>
  <r>
    <x v="10"/>
    <x v="3"/>
    <x v="3"/>
    <s v="Cassiea"/>
    <n v="3875"/>
    <n v="11625"/>
    <n v="3"/>
    <n v="4843.75"/>
    <n v="1.75"/>
    <n v="6781.25"/>
    <s v="CUST017"/>
    <x v="2"/>
    <x v="2"/>
    <x v="1"/>
  </r>
  <r>
    <x v="10"/>
    <x v="4"/>
    <x v="0"/>
    <s v="Ninai"/>
    <n v="1659"/>
    <n v="9954"/>
    <n v="6"/>
    <n v="4562.25"/>
    <n v="3.25"/>
    <n v="5391.75"/>
    <s v="CUST013"/>
    <x v="1"/>
    <x v="1"/>
    <x v="0"/>
  </r>
  <r>
    <x v="10"/>
    <x v="4"/>
    <x v="1"/>
    <s v="Peterrr"/>
    <n v="639"/>
    <n v="3834"/>
    <n v="6"/>
    <n v="1757.25"/>
    <n v="3.25"/>
    <n v="2076.75"/>
    <s v="CUST010"/>
    <x v="6"/>
    <x v="4"/>
    <x v="1"/>
  </r>
  <r>
    <x v="10"/>
    <x v="0"/>
    <x v="0"/>
    <s v="Ninai"/>
    <n v="367"/>
    <n v="1835"/>
    <n v="5"/>
    <n v="734"/>
    <n v="3"/>
    <n v="1101"/>
    <s v="CUST013"/>
    <x v="1"/>
    <x v="1"/>
    <x v="0"/>
  </r>
  <r>
    <x v="10"/>
    <x v="0"/>
    <x v="5"/>
    <s v="Emilie"/>
    <n v="3513"/>
    <n v="17565"/>
    <n v="5"/>
    <n v="7026"/>
    <n v="3"/>
    <n v="10539"/>
    <s v="CUST009"/>
    <x v="7"/>
    <x v="1"/>
    <x v="0"/>
  </r>
  <r>
    <x v="10"/>
    <x v="1"/>
    <x v="7"/>
    <s v="Cynthiay"/>
    <n v="645"/>
    <n v="645"/>
    <n v="1"/>
    <n v="129"/>
    <n v="0.8"/>
    <n v="516"/>
    <s v="CUST014"/>
    <x v="2"/>
    <x v="2"/>
    <x v="1"/>
  </r>
  <r>
    <x v="10"/>
    <x v="2"/>
    <x v="6"/>
    <s v="Angelan"/>
    <n v="1686"/>
    <n v="8430"/>
    <n v="5"/>
    <n v="3709.2"/>
    <n v="2.8000000000000003"/>
    <n v="4720.8"/>
    <s v="CUST015"/>
    <x v="5"/>
    <x v="1"/>
    <x v="0"/>
  </r>
  <r>
    <x v="10"/>
    <x v="5"/>
    <x v="4"/>
    <s v="Rachallee"/>
    <n v="2811"/>
    <n v="11244"/>
    <n v="4"/>
    <n v="4216.5"/>
    <n v="2.5"/>
    <n v="7027.5"/>
    <s v="CUST012"/>
    <x v="3"/>
    <x v="3"/>
    <x v="0"/>
  </r>
  <r>
    <x v="10"/>
    <x v="3"/>
    <x v="2"/>
    <s v="Mariee"/>
    <n v="492"/>
    <n v="1476"/>
    <n v="3"/>
    <n v="615"/>
    <n v="1.75"/>
    <n v="861"/>
    <s v="CUST002"/>
    <x v="5"/>
    <x v="1"/>
    <x v="0"/>
  </r>
  <r>
    <x v="10"/>
    <x v="4"/>
    <x v="4"/>
    <s v="Rachael"/>
    <n v="1307"/>
    <n v="7842"/>
    <n v="6"/>
    <n v="3594.25"/>
    <n v="3.25"/>
    <n v="4247.75"/>
    <s v="CUST012"/>
    <x v="3"/>
    <x v="3"/>
    <x v="0"/>
  </r>
  <r>
    <x v="10"/>
    <x v="0"/>
    <x v="4"/>
    <s v="Rachallee"/>
    <n v="1823"/>
    <n v="9115"/>
    <n v="5"/>
    <n v="3646"/>
    <n v="3"/>
    <n v="5469"/>
    <s v="CUST003"/>
    <x v="4"/>
    <x v="1"/>
    <x v="1"/>
  </r>
  <r>
    <x v="10"/>
    <x v="0"/>
    <x v="2"/>
    <s v="Mariee"/>
    <n v="571"/>
    <n v="2855"/>
    <n v="5"/>
    <n v="1142"/>
    <n v="3"/>
    <n v="1713"/>
    <s v="CUST020"/>
    <x v="1"/>
    <x v="1"/>
    <x v="1"/>
  </r>
  <r>
    <x v="10"/>
    <x v="1"/>
    <x v="6"/>
    <s v="Angelan"/>
    <n v="2255"/>
    <n v="2255"/>
    <n v="1"/>
    <n v="451"/>
    <n v="0.8"/>
    <n v="1804"/>
    <s v="CUST015"/>
    <x v="5"/>
    <x v="1"/>
    <x v="0"/>
  </r>
  <r>
    <x v="10"/>
    <x v="2"/>
    <x v="4"/>
    <s v="Rachallee"/>
    <n v="1683"/>
    <n v="8415"/>
    <n v="5"/>
    <n v="3702.6"/>
    <n v="2.8"/>
    <n v="4712.3999999999996"/>
    <s v="CUST003"/>
    <x v="4"/>
    <x v="1"/>
    <x v="1"/>
  </r>
  <r>
    <x v="10"/>
    <x v="3"/>
    <x v="7"/>
    <s v="Cynthiay"/>
    <n v="801"/>
    <n v="3204"/>
    <n v="4"/>
    <n v="1201.5"/>
    <n v="2.5"/>
    <n v="2002.5"/>
    <s v="CUST014"/>
    <x v="2"/>
    <x v="2"/>
    <x v="1"/>
  </r>
  <r>
    <x v="10"/>
    <x v="3"/>
    <x v="4"/>
    <s v="Rachael"/>
    <n v="641"/>
    <n v="1923"/>
    <n v="3"/>
    <n v="801.25"/>
    <n v="1.75"/>
    <n v="1121.75"/>
    <s v="CUST012"/>
    <x v="3"/>
    <x v="3"/>
    <x v="0"/>
  </r>
  <r>
    <x v="10"/>
    <x v="4"/>
    <x v="0"/>
    <s v="Ninai"/>
    <n v="1395"/>
    <n v="8370"/>
    <n v="6"/>
    <n v="3836.25"/>
    <n v="3.25"/>
    <n v="4533.75"/>
    <s v="CUST013"/>
    <x v="1"/>
    <x v="1"/>
    <x v="0"/>
  </r>
  <r>
    <x v="10"/>
    <x v="0"/>
    <x v="6"/>
    <s v="Angelan"/>
    <n v="1370"/>
    <n v="6850"/>
    <n v="5"/>
    <n v="2740"/>
    <n v="3"/>
    <n v="4110"/>
    <s v="CUST006"/>
    <x v="4"/>
    <x v="1"/>
    <x v="0"/>
  </r>
  <r>
    <x v="10"/>
    <x v="0"/>
    <x v="0"/>
    <s v="Nina"/>
    <n v="3450"/>
    <n v="17250"/>
    <n v="5"/>
    <n v="6900"/>
    <n v="3"/>
    <n v="10350"/>
    <s v="CUST013"/>
    <x v="1"/>
    <x v="1"/>
    <x v="0"/>
  </r>
  <r>
    <x v="10"/>
    <x v="1"/>
    <x v="1"/>
    <s v="Peterrr"/>
    <n v="3627"/>
    <n v="3627"/>
    <n v="1"/>
    <n v="725.4"/>
    <n v="0.79999999999999993"/>
    <n v="2901.6"/>
    <s v="CUST019"/>
    <x v="0"/>
    <x v="0"/>
    <x v="0"/>
  </r>
  <r>
    <x v="10"/>
    <x v="2"/>
    <x v="8"/>
    <s v="Roberto"/>
    <n v="3200"/>
    <n v="16000"/>
    <n v="5"/>
    <n v="7040"/>
    <n v="2.8"/>
    <n v="8960"/>
    <s v="CUST007"/>
    <x v="5"/>
    <x v="1"/>
    <x v="0"/>
  </r>
  <r>
    <x v="10"/>
    <x v="5"/>
    <x v="1"/>
    <s v="Peterrr"/>
    <n v="2529"/>
    <n v="10116"/>
    <n v="4"/>
    <n v="3793.5"/>
    <n v="2.5"/>
    <n v="6322.5"/>
    <s v="CUST001"/>
    <x v="3"/>
    <x v="3"/>
    <x v="0"/>
  </r>
  <r>
    <x v="10"/>
    <x v="3"/>
    <x v="4"/>
    <s v="Rachaelie"/>
    <n v="437"/>
    <n v="1311"/>
    <n v="3"/>
    <n v="546.25"/>
    <n v="1.75"/>
    <n v="764.75"/>
    <s v="CUST003"/>
    <x v="4"/>
    <x v="1"/>
    <x v="1"/>
  </r>
  <r>
    <x v="10"/>
    <x v="4"/>
    <x v="4"/>
    <s v="Rachallee"/>
    <n v="2460"/>
    <n v="14760"/>
    <n v="6"/>
    <n v="6765"/>
    <n v="3.25"/>
    <n v="7995"/>
    <s v="CUST003"/>
    <x v="4"/>
    <x v="1"/>
    <x v="1"/>
  </r>
  <r>
    <x v="11"/>
    <x v="0"/>
    <x v="6"/>
    <s v="Angelan"/>
    <n v="2394"/>
    <n v="11970"/>
    <n v="5"/>
    <n v="4788"/>
    <n v="3"/>
    <n v="7182"/>
    <s v="CUST015"/>
    <x v="5"/>
    <x v="1"/>
    <x v="0"/>
  </r>
  <r>
    <x v="11"/>
    <x v="0"/>
    <x v="0"/>
    <s v="Ninai"/>
    <n v="2559"/>
    <n v="12795"/>
    <n v="5"/>
    <n v="5118"/>
    <n v="3"/>
    <n v="7677"/>
    <s v="CUST013"/>
    <x v="1"/>
    <x v="1"/>
    <x v="0"/>
  </r>
  <r>
    <x v="11"/>
    <x v="1"/>
    <x v="4"/>
    <s v="Rachallee"/>
    <n v="1830"/>
    <n v="1830"/>
    <n v="1"/>
    <n v="366"/>
    <n v="0.8"/>
    <n v="1464"/>
    <s v="CUST003"/>
    <x v="4"/>
    <x v="1"/>
    <x v="1"/>
  </r>
  <r>
    <x v="11"/>
    <x v="2"/>
    <x v="7"/>
    <s v="Cynthiay"/>
    <n v="552"/>
    <n v="2760"/>
    <n v="5"/>
    <n v="1214.4000000000001"/>
    <n v="2.8"/>
    <n v="1545.6"/>
    <s v="CUST014"/>
    <x v="2"/>
    <x v="2"/>
    <x v="1"/>
  </r>
  <r>
    <x v="11"/>
    <x v="5"/>
    <x v="1"/>
    <s v="Peterrr"/>
    <n v="1884"/>
    <n v="7536"/>
    <n v="4"/>
    <n v="2826"/>
    <n v="2.5"/>
    <n v="4710"/>
    <s v="CUST019"/>
    <x v="0"/>
    <x v="0"/>
    <x v="0"/>
  </r>
  <r>
    <x v="11"/>
    <x v="3"/>
    <x v="8"/>
    <s v="Roberto"/>
    <n v="1874"/>
    <n v="5622"/>
    <n v="3"/>
    <n v="2342.5"/>
    <n v="1.75"/>
    <n v="3279.5"/>
    <s v="CUST007"/>
    <x v="5"/>
    <x v="1"/>
    <x v="0"/>
  </r>
  <r>
    <x v="11"/>
    <x v="4"/>
    <x v="0"/>
    <s v="Ninai"/>
    <n v="923"/>
    <n v="5538"/>
    <n v="6"/>
    <n v="2538.25"/>
    <n v="3.25"/>
    <n v="2999.75"/>
    <s v="CUST013"/>
    <x v="1"/>
    <x v="1"/>
    <x v="0"/>
  </r>
  <r>
    <x v="11"/>
    <x v="0"/>
    <x v="5"/>
    <s v="Emiliem"/>
    <n v="2101"/>
    <n v="10505"/>
    <n v="5"/>
    <n v="4202"/>
    <n v="3"/>
    <n v="6303"/>
    <s v="CUST009"/>
    <x v="7"/>
    <x v="1"/>
    <x v="0"/>
  </r>
  <r>
    <x v="11"/>
    <x v="0"/>
    <x v="6"/>
    <s v="Angelan"/>
    <n v="2696"/>
    <n v="13480"/>
    <n v="5"/>
    <n v="5392"/>
    <n v="3"/>
    <n v="8088"/>
    <s v="CUST006"/>
    <x v="4"/>
    <x v="1"/>
    <x v="0"/>
  </r>
  <r>
    <x v="11"/>
    <x v="1"/>
    <x v="7"/>
    <s v="Cynthiay"/>
    <n v="1562"/>
    <n v="1562"/>
    <n v="1"/>
    <n v="312.39999999999998"/>
    <n v="0.79999999999999993"/>
    <n v="1249.5999999999999"/>
    <s v="CUST005"/>
    <x v="6"/>
    <x v="4"/>
    <x v="1"/>
  </r>
  <r>
    <x v="11"/>
    <x v="2"/>
    <x v="5"/>
    <s v="Emiliem"/>
    <n v="2475"/>
    <n v="12375"/>
    <n v="5"/>
    <n v="5445"/>
    <n v="2.8"/>
    <n v="6930"/>
    <s v="CUST009"/>
    <x v="7"/>
    <x v="1"/>
    <x v="0"/>
  </r>
  <r>
    <x v="11"/>
    <x v="3"/>
    <x v="6"/>
    <s v="Angelan"/>
    <n v="1174"/>
    <n v="4696"/>
    <n v="4"/>
    <n v="1761"/>
    <n v="2.5"/>
    <n v="2935"/>
    <s v="CUST015"/>
    <x v="5"/>
    <x v="1"/>
    <x v="0"/>
  </r>
  <r>
    <x v="11"/>
    <x v="3"/>
    <x v="5"/>
    <s v="Emiliem"/>
    <n v="381"/>
    <n v="1143"/>
    <n v="3"/>
    <n v="476.25"/>
    <n v="1.75"/>
    <n v="666.75"/>
    <s v="CUST018"/>
    <x v="4"/>
    <x v="1"/>
    <x v="1"/>
  </r>
  <r>
    <x v="11"/>
    <x v="4"/>
    <x v="5"/>
    <s v="Emiliem"/>
    <n v="1579"/>
    <n v="9474"/>
    <n v="6"/>
    <n v="4342.25"/>
    <n v="3.25"/>
    <n v="5131.75"/>
    <s v="CUST009"/>
    <x v="7"/>
    <x v="1"/>
    <x v="0"/>
  </r>
  <r>
    <x v="11"/>
    <x v="0"/>
    <x v="4"/>
    <s v="Rachallee"/>
    <n v="1743"/>
    <n v="8715"/>
    <n v="5"/>
    <n v="3486"/>
    <n v="3"/>
    <n v="5229"/>
    <s v="CUST003"/>
    <x v="4"/>
    <x v="1"/>
    <x v="1"/>
  </r>
  <r>
    <x v="11"/>
    <x v="0"/>
    <x v="6"/>
    <s v="Angelan"/>
    <n v="1598"/>
    <n v="7990"/>
    <n v="5"/>
    <n v="3196"/>
    <n v="3"/>
    <n v="4794"/>
    <s v="CUST015"/>
    <x v="5"/>
    <x v="1"/>
    <x v="0"/>
  </r>
  <r>
    <x v="11"/>
    <x v="1"/>
    <x v="5"/>
    <s v="Emiliem"/>
    <n v="1859"/>
    <n v="1859"/>
    <n v="1"/>
    <n v="371.8"/>
    <n v="0.8"/>
    <n v="1487.2"/>
    <s v="CUST009"/>
    <x v="7"/>
    <x v="1"/>
    <x v="0"/>
  </r>
  <r>
    <x v="11"/>
    <x v="2"/>
    <x v="3"/>
    <s v="Cassiea"/>
    <n v="2574"/>
    <n v="12870"/>
    <n v="5"/>
    <n v="5662.8"/>
    <n v="2.8"/>
    <n v="7207.2"/>
    <s v="CUST017"/>
    <x v="2"/>
    <x v="2"/>
    <x v="1"/>
  </r>
  <r>
    <x v="11"/>
    <x v="5"/>
    <x v="8"/>
    <s v="Roberto"/>
    <n v="2767"/>
    <n v="11068"/>
    <n v="4"/>
    <n v="4150.5"/>
    <n v="2.5"/>
    <n v="6917.5"/>
    <s v="CUST007"/>
    <x v="5"/>
    <x v="1"/>
    <x v="0"/>
  </r>
  <r>
    <x v="11"/>
    <x v="3"/>
    <x v="0"/>
    <s v="Ninai"/>
    <n v="422"/>
    <n v="1266"/>
    <n v="3"/>
    <n v="527.5"/>
    <n v="1.75"/>
    <n v="738.5"/>
    <s v="CUST013"/>
    <x v="1"/>
    <x v="1"/>
    <x v="0"/>
  </r>
  <r>
    <x v="11"/>
    <x v="4"/>
    <x v="2"/>
    <s v="Mariee"/>
    <n v="1001"/>
    <n v="6006"/>
    <n v="6"/>
    <n v="2752.75"/>
    <n v="3.25"/>
    <n v="3253.25"/>
    <s v="CUST020"/>
    <x v="1"/>
    <x v="1"/>
    <x v="1"/>
  </r>
  <r>
    <x v="11"/>
    <x v="0"/>
    <x v="4"/>
    <s v="Rachallee"/>
    <n v="883"/>
    <n v="4415"/>
    <n v="5"/>
    <n v="1766"/>
    <n v="3"/>
    <n v="2649"/>
    <s v="CUST012"/>
    <x v="3"/>
    <x v="3"/>
    <x v="0"/>
  </r>
  <r>
    <x v="11"/>
    <x v="0"/>
    <x v="0"/>
    <s v="Ninai"/>
    <n v="1984"/>
    <n v="9920"/>
    <n v="5"/>
    <n v="3968"/>
    <n v="3"/>
    <n v="5952"/>
    <s v="CUST004"/>
    <x v="0"/>
    <x v="0"/>
    <x v="0"/>
  </r>
  <r>
    <x v="11"/>
    <x v="1"/>
    <x v="4"/>
    <s v="Rachallee"/>
    <n v="958"/>
    <n v="958"/>
    <n v="1"/>
    <n v="191.6"/>
    <n v="0.79999999999999993"/>
    <n v="766.4"/>
    <s v="CUST012"/>
    <x v="3"/>
    <x v="3"/>
    <x v="0"/>
  </r>
  <r>
    <x v="11"/>
    <x v="2"/>
    <x v="5"/>
    <s v="Emiliem"/>
    <n v="1123"/>
    <n v="5615"/>
    <n v="5"/>
    <n v="2470.6"/>
    <n v="2.8000000000000003"/>
    <n v="3144.4"/>
    <s v="CUST018"/>
    <x v="4"/>
    <x v="1"/>
    <x v="1"/>
  </r>
  <r>
    <x v="11"/>
    <x v="5"/>
    <x v="4"/>
    <s v="Rachallee"/>
    <n v="1540"/>
    <n v="6160"/>
    <n v="4"/>
    <n v="2310"/>
    <n v="2.5"/>
    <n v="3850"/>
    <s v="CUST003"/>
    <x v="4"/>
    <x v="1"/>
    <x v="1"/>
  </r>
  <r>
    <x v="11"/>
    <x v="3"/>
    <x v="3"/>
    <s v="Cassie"/>
    <n v="1642"/>
    <n v="4926"/>
    <n v="3"/>
    <n v="2052.5"/>
    <n v="1.75"/>
    <n v="2873.5"/>
    <s v="CUST017"/>
    <x v="2"/>
    <x v="2"/>
    <x v="1"/>
  </r>
  <r>
    <x v="11"/>
    <x v="4"/>
    <x v="2"/>
    <s v="Mariee"/>
    <n v="609"/>
    <n v="3654"/>
    <n v="6"/>
    <n v="1674.75"/>
    <n v="3.25"/>
    <n v="1979.25"/>
    <s v="CUST002"/>
    <x v="5"/>
    <x v="1"/>
    <x v="0"/>
  </r>
  <r>
    <x v="11"/>
    <x v="0"/>
    <x v="5"/>
    <s v="Emiliem"/>
    <n v="2198"/>
    <n v="10990"/>
    <n v="5"/>
    <n v="4396"/>
    <n v="3"/>
    <n v="6594"/>
    <s v="CUST009"/>
    <x v="7"/>
    <x v="1"/>
    <x v="0"/>
  </r>
  <r>
    <x v="11"/>
    <x v="0"/>
    <x v="0"/>
    <s v="Ninai"/>
    <n v="678"/>
    <n v="3390"/>
    <n v="5"/>
    <n v="1356"/>
    <n v="3"/>
    <n v="2034"/>
    <s v="CUST013"/>
    <x v="1"/>
    <x v="1"/>
    <x v="0"/>
  </r>
  <r>
    <x v="11"/>
    <x v="2"/>
    <x v="2"/>
    <s v="Mariee"/>
    <n v="2141"/>
    <n v="10705"/>
    <n v="5"/>
    <n v="4710.2"/>
    <n v="2.8000000000000003"/>
    <n v="5994.8"/>
    <s v="CUST020"/>
    <x v="1"/>
    <x v="1"/>
    <x v="1"/>
  </r>
  <r>
    <x v="11"/>
    <x v="3"/>
    <x v="2"/>
    <s v="Mariee"/>
    <n v="2807"/>
    <n v="8421"/>
    <n v="3"/>
    <n v="3508.75"/>
    <n v="1.75"/>
    <n v="4912.25"/>
    <s v="CUST020"/>
    <x v="1"/>
    <x v="1"/>
    <x v="1"/>
  </r>
  <r>
    <x v="11"/>
    <x v="3"/>
    <x v="3"/>
    <s v="Cassiea"/>
    <n v="2541"/>
    <n v="7623"/>
    <n v="3"/>
    <n v="3176.25"/>
    <n v="1.75"/>
    <n v="4446.75"/>
    <s v="CUST008"/>
    <x v="3"/>
    <x v="3"/>
    <x v="1"/>
  </r>
  <r>
    <x v="11"/>
    <x v="4"/>
    <x v="2"/>
    <s v="Mariee"/>
    <n v="2821"/>
    <n v="16926"/>
    <n v="6"/>
    <n v="7757.75"/>
    <n v="3.25"/>
    <n v="9168.25"/>
    <s v="CUST002"/>
    <x v="5"/>
    <x v="1"/>
    <x v="0"/>
  </r>
  <r>
    <x v="11"/>
    <x v="4"/>
    <x v="8"/>
    <s v="Roberto"/>
    <n v="2832"/>
    <n v="16992"/>
    <n v="6"/>
    <n v="7788"/>
    <n v="3.25"/>
    <n v="9204"/>
    <s v="CUST016"/>
    <x v="3"/>
    <x v="3"/>
    <x v="0"/>
  </r>
  <r>
    <x v="12"/>
    <x v="0"/>
    <x v="1"/>
    <s v="Peterrr"/>
    <n v="218"/>
    <n v="1090"/>
    <n v="5"/>
    <n v="436"/>
    <n v="3"/>
    <n v="654"/>
    <s v="CUST019"/>
    <x v="0"/>
    <x v="0"/>
    <x v="0"/>
  </r>
  <r>
    <x v="12"/>
    <x v="0"/>
    <x v="1"/>
    <s v="Peterrr"/>
    <n v="2074"/>
    <n v="10370"/>
    <n v="5"/>
    <n v="4148"/>
    <n v="3"/>
    <n v="6222"/>
    <s v="CUST001"/>
    <x v="3"/>
    <x v="3"/>
    <x v="0"/>
  </r>
  <r>
    <x v="12"/>
    <x v="1"/>
    <x v="8"/>
    <s v="Roberto"/>
    <n v="388"/>
    <n v="388"/>
    <n v="1"/>
    <n v="77.599999999999994"/>
    <n v="0.79999999999999993"/>
    <n v="310.39999999999998"/>
    <s v="CUST007"/>
    <x v="5"/>
    <x v="1"/>
    <x v="0"/>
  </r>
  <r>
    <x v="12"/>
    <x v="2"/>
    <x v="0"/>
    <s v="Ninai"/>
    <n v="707"/>
    <n v="3535"/>
    <n v="5"/>
    <n v="1555.4"/>
    <n v="2.8"/>
    <n v="1979.6"/>
    <s v="CUST013"/>
    <x v="1"/>
    <x v="1"/>
    <x v="0"/>
  </r>
  <r>
    <x v="12"/>
    <x v="5"/>
    <x v="1"/>
    <s v="Peterrr"/>
    <n v="1445"/>
    <n v="5780"/>
    <n v="4"/>
    <n v="2167.5"/>
    <n v="2.5"/>
    <n v="3612.5"/>
    <s v="CUST001"/>
    <x v="3"/>
    <x v="3"/>
    <x v="0"/>
  </r>
  <r>
    <x v="12"/>
    <x v="3"/>
    <x v="2"/>
    <s v="Mariee"/>
    <n v="2134"/>
    <n v="6402"/>
    <n v="3"/>
    <n v="2667.5"/>
    <n v="1.75"/>
    <n v="3734.5"/>
    <s v="CUST020"/>
    <x v="1"/>
    <x v="1"/>
    <x v="1"/>
  </r>
  <r>
    <x v="12"/>
    <x v="4"/>
    <x v="7"/>
    <s v="Cynthiay"/>
    <n v="567"/>
    <n v="3402"/>
    <n v="6"/>
    <n v="1559.25"/>
    <n v="3.25"/>
    <n v="1842.75"/>
    <s v="CUST014"/>
    <x v="2"/>
    <x v="2"/>
    <x v="1"/>
  </r>
  <r>
    <x v="12"/>
    <x v="0"/>
    <x v="2"/>
    <s v="Mariee"/>
    <n v="2620"/>
    <n v="13100"/>
    <n v="5"/>
    <n v="5240"/>
    <n v="3"/>
    <n v="7860"/>
    <s v="CUST002"/>
    <x v="5"/>
    <x v="1"/>
    <x v="0"/>
  </r>
  <r>
    <x v="12"/>
    <x v="0"/>
    <x v="4"/>
    <s v="Rachallee"/>
    <n v="1535"/>
    <n v="7675"/>
    <n v="5"/>
    <n v="3070"/>
    <n v="3"/>
    <n v="4605"/>
    <s v="CUST003"/>
    <x v="4"/>
    <x v="1"/>
    <x v="1"/>
  </r>
  <r>
    <x v="12"/>
    <x v="1"/>
    <x v="7"/>
    <s v="Cynthiay"/>
    <n v="544"/>
    <n v="544"/>
    <n v="1"/>
    <n v="108.8"/>
    <n v="0.79999999999999993"/>
    <n v="435.2"/>
    <s v="CUST014"/>
    <x v="2"/>
    <x v="2"/>
    <x v="1"/>
  </r>
  <r>
    <x v="12"/>
    <x v="2"/>
    <x v="1"/>
    <s v="Peterrr"/>
    <n v="2876"/>
    <n v="14380"/>
    <n v="5"/>
    <n v="6327.2"/>
    <n v="2.8000000000000003"/>
    <n v="8052.8"/>
    <s v="CUST010"/>
    <x v="6"/>
    <x v="4"/>
    <x v="1"/>
  </r>
  <r>
    <x v="12"/>
    <x v="5"/>
    <x v="6"/>
    <s v="Angela"/>
    <n v="2671"/>
    <n v="10684"/>
    <n v="4"/>
    <n v="4006.5"/>
    <n v="2.5"/>
    <n v="6677.5"/>
    <s v="CUST006"/>
    <x v="4"/>
    <x v="1"/>
    <x v="0"/>
  </r>
  <r>
    <x v="12"/>
    <x v="3"/>
    <x v="8"/>
    <s v="Robert"/>
    <n v="2151"/>
    <n v="6453"/>
    <n v="3"/>
    <n v="2688.75"/>
    <n v="1.75"/>
    <n v="3764.25"/>
    <s v="CUST007"/>
    <x v="5"/>
    <x v="1"/>
    <x v="0"/>
  </r>
  <r>
    <x v="12"/>
    <x v="0"/>
    <x v="7"/>
    <s v="Cynthiay"/>
    <n v="663"/>
    <n v="3978"/>
    <n v="6"/>
    <n v="1823.25"/>
    <n v="3.25"/>
    <n v="2154.75"/>
    <s v="CUST014"/>
    <x v="2"/>
    <x v="2"/>
    <x v="1"/>
  </r>
  <r>
    <x v="12"/>
    <x v="0"/>
    <x v="4"/>
    <s v="Rachallee"/>
    <n v="747"/>
    <n v="3735"/>
    <n v="5"/>
    <n v="1494"/>
    <n v="3"/>
    <n v="2241"/>
    <s v="CUST012"/>
    <x v="3"/>
    <x v="3"/>
    <x v="0"/>
  </r>
  <r>
    <x v="12"/>
    <x v="0"/>
    <x v="2"/>
    <s v="Mariee"/>
    <n v="1934"/>
    <n v="9670"/>
    <n v="5"/>
    <n v="3868"/>
    <n v="3"/>
    <n v="5802"/>
    <s v="CUST002"/>
    <x v="5"/>
    <x v="1"/>
    <x v="0"/>
  </r>
  <r>
    <x v="12"/>
    <x v="1"/>
    <x v="0"/>
    <s v="Ninai"/>
    <n v="2146"/>
    <n v="2146"/>
    <n v="1"/>
    <n v="429.2"/>
    <n v="0.79999999999999993"/>
    <n v="1716.8"/>
    <s v="CUST004"/>
    <x v="0"/>
    <x v="0"/>
    <x v="0"/>
  </r>
  <r>
    <x v="12"/>
    <x v="2"/>
    <x v="4"/>
    <s v="Rachallee"/>
    <n v="1907"/>
    <n v="9535"/>
    <n v="5"/>
    <n v="4195.3999999999996"/>
    <n v="2.8000000000000003"/>
    <n v="5339.6"/>
    <s v="CUST012"/>
    <x v="3"/>
    <x v="3"/>
    <x v="0"/>
  </r>
  <r>
    <x v="12"/>
    <x v="5"/>
    <x v="3"/>
    <s v="Cassiea"/>
    <n v="1580"/>
    <n v="6320"/>
    <n v="4"/>
    <n v="2370"/>
    <n v="2.5"/>
    <n v="3950"/>
    <s v="CUST008"/>
    <x v="3"/>
    <x v="3"/>
    <x v="1"/>
  </r>
  <r>
    <x v="12"/>
    <x v="3"/>
    <x v="1"/>
    <s v="Peterrr"/>
    <n v="986"/>
    <n v="2958"/>
    <n v="3"/>
    <n v="1232.5"/>
    <n v="1.75"/>
    <n v="1725.5"/>
    <s v="CUST019"/>
    <x v="0"/>
    <x v="0"/>
    <x v="0"/>
  </r>
  <r>
    <x v="12"/>
    <x v="4"/>
    <x v="0"/>
    <s v="Ninai"/>
    <n v="2087"/>
    <n v="12522"/>
    <n v="6"/>
    <n v="5739.25"/>
    <n v="3.25"/>
    <n v="6782.75"/>
    <s v="CUST004"/>
    <x v="0"/>
    <x v="0"/>
    <x v="0"/>
  </r>
  <r>
    <x v="12"/>
    <x v="0"/>
    <x v="5"/>
    <s v="Emiliem"/>
    <n v="2472"/>
    <n v="12360"/>
    <n v="5"/>
    <n v="4944"/>
    <n v="3"/>
    <n v="7416"/>
    <s v="CUST009"/>
    <x v="7"/>
    <x v="1"/>
    <x v="0"/>
  </r>
  <r>
    <x v="12"/>
    <x v="0"/>
    <x v="4"/>
    <s v="Rachallee"/>
    <n v="2993"/>
    <n v="14965"/>
    <n v="5"/>
    <n v="5986"/>
    <n v="3"/>
    <n v="8979"/>
    <s v="CUST003"/>
    <x v="4"/>
    <x v="1"/>
    <x v="1"/>
  </r>
  <r>
    <x v="12"/>
    <x v="1"/>
    <x v="5"/>
    <s v="Emiliem"/>
    <n v="2420"/>
    <n v="2420"/>
    <n v="1"/>
    <n v="484"/>
    <n v="0.8"/>
    <n v="1936"/>
    <s v="CUST009"/>
    <x v="7"/>
    <x v="1"/>
    <x v="0"/>
  </r>
  <r>
    <x v="12"/>
    <x v="2"/>
    <x v="8"/>
    <s v="Roberto"/>
    <n v="1679"/>
    <n v="8395"/>
    <n v="5"/>
    <n v="3693.8"/>
    <n v="2.8"/>
    <n v="4701.2"/>
    <s v="CUST016"/>
    <x v="3"/>
    <x v="3"/>
    <x v="0"/>
  </r>
  <r>
    <x v="12"/>
    <x v="5"/>
    <x v="4"/>
    <s v="Rachallee"/>
    <n v="562"/>
    <n v="2248"/>
    <n v="4"/>
    <n v="843"/>
    <n v="2.5"/>
    <n v="1405"/>
    <s v="CUST003"/>
    <x v="4"/>
    <x v="1"/>
    <x v="1"/>
  </r>
  <r>
    <x v="12"/>
    <x v="3"/>
    <x v="2"/>
    <s v="Mariee"/>
    <n v="432"/>
    <n v="1296"/>
    <n v="3"/>
    <n v="540"/>
    <n v="1.75"/>
    <n v="756"/>
    <s v="CUST002"/>
    <x v="5"/>
    <x v="1"/>
    <x v="0"/>
  </r>
  <r>
    <x v="12"/>
    <x v="4"/>
    <x v="8"/>
    <s v="Roberto"/>
    <n v="2110"/>
    <n v="12660"/>
    <n v="6"/>
    <n v="5802.5"/>
    <n v="3.25"/>
    <n v="6857.5"/>
    <s v="CUST007"/>
    <x v="5"/>
    <x v="1"/>
    <x v="0"/>
  </r>
  <r>
    <x v="12"/>
    <x v="0"/>
    <x v="1"/>
    <s v="Peterrr"/>
    <n v="1056"/>
    <n v="5280"/>
    <n v="5"/>
    <n v="2112"/>
    <n v="3"/>
    <n v="3168"/>
    <s v="CUST001"/>
    <x v="3"/>
    <x v="3"/>
    <x v="0"/>
  </r>
  <r>
    <x v="12"/>
    <x v="0"/>
    <x v="8"/>
    <s v="Roberto"/>
    <n v="1767"/>
    <n v="8835"/>
    <n v="5"/>
    <n v="3534"/>
    <n v="3"/>
    <n v="5301"/>
    <s v="CUST016"/>
    <x v="3"/>
    <x v="3"/>
    <x v="0"/>
  </r>
  <r>
    <x v="12"/>
    <x v="1"/>
    <x v="7"/>
    <s v="Cynthiay"/>
    <n v="2328"/>
    <n v="2328"/>
    <n v="1"/>
    <n v="465.6"/>
    <n v="0.8"/>
    <n v="1862.4"/>
    <s v="CUST005"/>
    <x v="6"/>
    <x v="4"/>
    <x v="1"/>
  </r>
  <r>
    <x v="12"/>
    <x v="2"/>
    <x v="2"/>
    <s v="Marie"/>
    <n v="2071"/>
    <n v="10355"/>
    <n v="5"/>
    <n v="4556.2"/>
    <n v="2.8000000000000003"/>
    <n v="5798.8"/>
    <s v="CUST020"/>
    <x v="1"/>
    <x v="1"/>
    <x v="1"/>
  </r>
  <r>
    <x v="12"/>
    <x v="5"/>
    <x v="8"/>
    <s v="Roberto"/>
    <n v="1947"/>
    <n v="7788"/>
    <n v="4"/>
    <n v="2920.5"/>
    <n v="2.5"/>
    <n v="4867.5"/>
    <s v="CUST016"/>
    <x v="3"/>
    <x v="3"/>
    <x v="0"/>
  </r>
  <r>
    <x v="12"/>
    <x v="3"/>
    <x v="8"/>
    <s v="Roberto"/>
    <n v="1867"/>
    <n v="5601"/>
    <n v="3"/>
    <n v="2333.75"/>
    <n v="1.75"/>
    <n v="3267.25"/>
    <s v="CUST016"/>
    <x v="3"/>
    <x v="3"/>
    <x v="0"/>
  </r>
  <r>
    <x v="12"/>
    <x v="4"/>
    <x v="4"/>
    <s v="Rachallee"/>
    <n v="1596"/>
    <n v="9576"/>
    <n v="6"/>
    <n v="4389"/>
    <n v="3.25"/>
    <n v="5187"/>
    <s v="CUST012"/>
    <x v="3"/>
    <x v="3"/>
    <x v="0"/>
  </r>
  <r>
    <x v="13"/>
    <x v="0"/>
    <x v="5"/>
    <s v="Emiliem"/>
    <n v="1295"/>
    <n v="6475"/>
    <n v="5"/>
    <n v="2590"/>
    <n v="3"/>
    <n v="3885"/>
    <s v="CUST018"/>
    <x v="4"/>
    <x v="1"/>
    <x v="1"/>
  </r>
  <r>
    <x v="13"/>
    <x v="0"/>
    <x v="1"/>
    <s v="Peterrr"/>
    <n v="2009"/>
    <n v="10045"/>
    <n v="5"/>
    <n v="4018"/>
    <n v="3"/>
    <n v="6027"/>
    <s v="CUST019"/>
    <x v="0"/>
    <x v="0"/>
    <x v="0"/>
  </r>
  <r>
    <x v="13"/>
    <x v="0"/>
    <x v="4"/>
    <s v="Rachallee"/>
    <n v="1565"/>
    <n v="7825"/>
    <n v="5"/>
    <n v="3130"/>
    <n v="3"/>
    <n v="4695"/>
    <s v="CUST003"/>
    <x v="4"/>
    <x v="1"/>
    <x v="1"/>
  </r>
  <r>
    <x v="13"/>
    <x v="0"/>
    <x v="2"/>
    <s v="Mariee"/>
    <n v="1249"/>
    <n v="6245"/>
    <n v="5"/>
    <n v="2498"/>
    <n v="3"/>
    <n v="3747"/>
    <s v="CUST011"/>
    <x v="4"/>
    <x v="1"/>
    <x v="0"/>
  </r>
  <r>
    <x v="13"/>
    <x v="1"/>
    <x v="0"/>
    <s v="Ninai"/>
    <n v="2734"/>
    <n v="2734"/>
    <n v="1"/>
    <n v="546.79999999999995"/>
    <n v="0.79999999999999993"/>
    <n v="2187.1999999999998"/>
    <s v="CUST013"/>
    <x v="1"/>
    <x v="1"/>
    <x v="0"/>
  </r>
  <r>
    <x v="13"/>
    <x v="1"/>
    <x v="1"/>
    <s v="Peterrr"/>
    <n v="1249"/>
    <n v="1249"/>
    <n v="1"/>
    <n v="249.8"/>
    <n v="0.8"/>
    <n v="999.2"/>
    <s v="CUST019"/>
    <x v="0"/>
    <x v="0"/>
    <x v="0"/>
  </r>
  <r>
    <x v="13"/>
    <x v="2"/>
    <x v="2"/>
    <s v="Mariee"/>
    <n v="1269"/>
    <n v="6345"/>
    <n v="5"/>
    <n v="2791.8"/>
    <n v="2.8"/>
    <n v="3553.2"/>
    <s v="CUST002"/>
    <x v="5"/>
    <x v="1"/>
    <x v="0"/>
  </r>
  <r>
    <x v="13"/>
    <x v="2"/>
    <x v="6"/>
    <s v="Angelan"/>
    <n v="2734"/>
    <n v="13670"/>
    <n v="5"/>
    <n v="6014.8"/>
    <n v="2.8"/>
    <n v="7655.2"/>
    <s v="CUST015"/>
    <x v="5"/>
    <x v="1"/>
    <x v="0"/>
  </r>
  <r>
    <x v="13"/>
    <x v="5"/>
    <x v="5"/>
    <s v="Emiliem"/>
    <n v="1295"/>
    <n v="5180"/>
    <n v="4"/>
    <n v="1942.5"/>
    <n v="2.5"/>
    <n v="3237.5"/>
    <s v="CUST009"/>
    <x v="7"/>
    <x v="1"/>
    <x v="0"/>
  </r>
  <r>
    <x v="13"/>
    <x v="5"/>
    <x v="1"/>
    <s v="Peterrr"/>
    <n v="1496"/>
    <n v="5984"/>
    <n v="4"/>
    <n v="2244"/>
    <n v="2.5"/>
    <n v="3740"/>
    <s v="CUST019"/>
    <x v="0"/>
    <x v="0"/>
    <x v="0"/>
  </r>
  <r>
    <x v="13"/>
    <x v="3"/>
    <x v="6"/>
    <s v="Angela"/>
    <n v="1565"/>
    <n v="4695"/>
    <n v="3"/>
    <n v="1956.25"/>
    <n v="1.75"/>
    <n v="2738.75"/>
    <s v="CUST006"/>
    <x v="4"/>
    <x v="1"/>
    <x v="0"/>
  </r>
  <r>
    <x v="13"/>
    <x v="3"/>
    <x v="2"/>
    <s v="Marie"/>
    <n v="1496"/>
    <n v="4488"/>
    <n v="3"/>
    <n v="1870"/>
    <n v="1.75"/>
    <n v="2618"/>
    <s v="CUST011"/>
    <x v="4"/>
    <x v="1"/>
    <x v="0"/>
  </r>
  <r>
    <x v="13"/>
    <x v="4"/>
    <x v="0"/>
    <s v="Ninai"/>
    <n v="2009"/>
    <n v="12054"/>
    <n v="6"/>
    <n v="5524.75"/>
    <n v="3.25"/>
    <n v="6529.25"/>
    <s v="CUST004"/>
    <x v="0"/>
    <x v="0"/>
    <x v="0"/>
  </r>
  <r>
    <x v="13"/>
    <x v="4"/>
    <x v="1"/>
    <s v="Peterrr"/>
    <n v="1269"/>
    <n v="7614"/>
    <n v="6"/>
    <n v="3489.75"/>
    <n v="3.25"/>
    <n v="4124.25"/>
    <s v="CUST010"/>
    <x v="6"/>
    <x v="4"/>
    <x v="1"/>
  </r>
  <r>
    <x v="13"/>
    <x v="0"/>
    <x v="3"/>
    <s v="Cassiea"/>
    <n v="1227"/>
    <n v="6135"/>
    <n v="5"/>
    <n v="2454"/>
    <n v="3"/>
    <n v="3681"/>
    <s v="CUST008"/>
    <x v="3"/>
    <x v="3"/>
    <x v="1"/>
  </r>
  <r>
    <x v="13"/>
    <x v="0"/>
    <x v="4"/>
    <s v="Rachael"/>
    <n v="2441"/>
    <n v="12205"/>
    <n v="5"/>
    <n v="4882"/>
    <n v="3"/>
    <n v="7323"/>
    <s v="CUST012"/>
    <x v="3"/>
    <x v="3"/>
    <x v="0"/>
  </r>
  <r>
    <x v="13"/>
    <x v="0"/>
    <x v="5"/>
    <s v="Emiliem"/>
    <n v="1393"/>
    <n v="6965"/>
    <n v="5"/>
    <n v="2786"/>
    <n v="3"/>
    <n v="4179"/>
    <s v="CUST018"/>
    <x v="4"/>
    <x v="1"/>
    <x v="1"/>
  </r>
  <r>
    <x v="13"/>
    <x v="0"/>
    <x v="5"/>
    <s v="Emiliem"/>
    <n v="1731"/>
    <n v="8655"/>
    <n v="5"/>
    <n v="3462"/>
    <n v="3"/>
    <n v="5193"/>
    <s v="CUST009"/>
    <x v="7"/>
    <x v="1"/>
    <x v="0"/>
  </r>
  <r>
    <x v="13"/>
    <x v="1"/>
    <x v="8"/>
    <s v="Roberto"/>
    <n v="1976"/>
    <n v="1976"/>
    <n v="1"/>
    <n v="395.2"/>
    <n v="0.79999999999999993"/>
    <n v="1580.8"/>
    <s v="CUST007"/>
    <x v="5"/>
    <x v="1"/>
    <x v="0"/>
  </r>
  <r>
    <x v="13"/>
    <x v="1"/>
    <x v="3"/>
    <s v="Cassie"/>
    <n v="2181"/>
    <n v="2181"/>
    <n v="1"/>
    <n v="436.2"/>
    <n v="0.79999999999999993"/>
    <n v="1744.8"/>
    <s v="CUST008"/>
    <x v="3"/>
    <x v="3"/>
    <x v="1"/>
  </r>
  <r>
    <x v="13"/>
    <x v="2"/>
    <x v="0"/>
    <s v="Ninai"/>
    <n v="1393"/>
    <n v="6965"/>
    <n v="5"/>
    <n v="3064.6"/>
    <n v="2.8000000000000003"/>
    <n v="3900.4"/>
    <s v="CUST004"/>
    <x v="0"/>
    <x v="0"/>
    <x v="0"/>
  </r>
  <r>
    <x v="13"/>
    <x v="2"/>
    <x v="0"/>
    <s v="Ninai"/>
    <n v="1731"/>
    <n v="8655"/>
    <n v="5"/>
    <n v="3808.2"/>
    <n v="2.8000000000000003"/>
    <n v="4846.8"/>
    <s v="CUST013"/>
    <x v="1"/>
    <x v="1"/>
    <x v="0"/>
  </r>
  <r>
    <x v="13"/>
    <x v="5"/>
    <x v="1"/>
    <s v="Peterrr"/>
    <n v="2181"/>
    <n v="8724"/>
    <n v="4"/>
    <n v="3271.5"/>
    <n v="2.5"/>
    <n v="5452.5"/>
    <s v="CUST019"/>
    <x v="0"/>
    <x v="0"/>
    <x v="0"/>
  </r>
  <r>
    <x v="13"/>
    <x v="5"/>
    <x v="1"/>
    <s v="Peter"/>
    <n v="2441"/>
    <n v="9764"/>
    <n v="4"/>
    <n v="3661.5"/>
    <n v="2.5"/>
    <n v="6102.5"/>
    <s v="CUST001"/>
    <x v="3"/>
    <x v="3"/>
    <x v="0"/>
  </r>
  <r>
    <x v="13"/>
    <x v="3"/>
    <x v="8"/>
    <s v="Roberto"/>
    <n v="2177"/>
    <n v="6531"/>
    <n v="3"/>
    <n v="2721.25"/>
    <n v="1.75"/>
    <n v="3809.75"/>
    <s v="CUST016"/>
    <x v="3"/>
    <x v="3"/>
    <x v="0"/>
  </r>
  <r>
    <x v="13"/>
    <x v="3"/>
    <x v="3"/>
    <s v="Cassiea"/>
    <n v="1227"/>
    <n v="3681"/>
    <n v="3"/>
    <n v="1533.75"/>
    <n v="1.75"/>
    <n v="2147.25"/>
    <s v="CUST017"/>
    <x v="2"/>
    <x v="2"/>
    <x v="1"/>
  </r>
  <r>
    <x v="13"/>
    <x v="4"/>
    <x v="8"/>
    <s v="Roberto"/>
    <n v="2177"/>
    <n v="13062"/>
    <n v="6"/>
    <n v="5986.75"/>
    <n v="3.25"/>
    <n v="7075.25"/>
    <s v="CUST007"/>
    <x v="5"/>
    <x v="1"/>
    <x v="0"/>
  </r>
  <r>
    <x v="13"/>
    <x v="4"/>
    <x v="7"/>
    <s v="Cynthiay"/>
    <n v="1976"/>
    <n v="11856"/>
    <n v="6"/>
    <n v="5434"/>
    <n v="3.25"/>
    <n v="6422"/>
    <s v="CUST005"/>
    <x v="6"/>
    <x v="4"/>
    <x v="1"/>
  </r>
  <r>
    <x v="13"/>
    <x v="0"/>
    <x v="2"/>
    <s v="Mariee"/>
    <n v="360"/>
    <n v="1800"/>
    <n v="5"/>
    <n v="720"/>
    <n v="3"/>
    <n v="1080"/>
    <s v="CUST011"/>
    <x v="4"/>
    <x v="1"/>
    <x v="0"/>
  </r>
  <r>
    <x v="13"/>
    <x v="0"/>
    <x v="2"/>
    <s v="Mariee"/>
    <n v="241"/>
    <n v="1205"/>
    <n v="5"/>
    <n v="482"/>
    <n v="3"/>
    <n v="723"/>
    <s v="CUST002"/>
    <x v="5"/>
    <x v="1"/>
    <x v="0"/>
  </r>
  <r>
    <x v="13"/>
    <x v="0"/>
    <x v="0"/>
    <s v="Ninai"/>
    <n v="1085"/>
    <n v="5425"/>
    <n v="5"/>
    <n v="2170"/>
    <n v="3"/>
    <n v="3255"/>
    <s v="CUST004"/>
    <x v="0"/>
    <x v="0"/>
    <x v="0"/>
  </r>
  <r>
    <x v="13"/>
    <x v="1"/>
    <x v="7"/>
    <s v="Cynthiay"/>
    <n v="1175"/>
    <n v="5875"/>
    <n v="5"/>
    <n v="2350"/>
    <n v="3"/>
    <n v="3525"/>
    <s v="CUST005"/>
    <x v="6"/>
    <x v="4"/>
    <x v="1"/>
  </r>
  <r>
    <x v="13"/>
    <x v="1"/>
    <x v="2"/>
    <s v="Mariee"/>
    <n v="2021"/>
    <n v="2021"/>
    <n v="1"/>
    <n v="404.2"/>
    <n v="0.79999999999999993"/>
    <n v="1616.8"/>
    <s v="CUST020"/>
    <x v="1"/>
    <x v="1"/>
    <x v="1"/>
  </r>
  <r>
    <x v="13"/>
    <x v="2"/>
    <x v="6"/>
    <s v="Angela"/>
    <n v="472"/>
    <n v="2360"/>
    <n v="5"/>
    <n v="1038.4000000000001"/>
    <n v="2.8"/>
    <n v="1321.6"/>
    <s v="CUST006"/>
    <x v="4"/>
    <x v="1"/>
    <x v="0"/>
  </r>
  <r>
    <x v="13"/>
    <x v="5"/>
    <x v="7"/>
    <s v="Cynthiay"/>
    <n v="2021"/>
    <n v="8084"/>
    <n v="4"/>
    <n v="3031.5"/>
    <n v="2.5"/>
    <n v="5052.5"/>
    <s v="CUST005"/>
    <x v="6"/>
    <x v="4"/>
    <x v="1"/>
  </r>
  <r>
    <x v="13"/>
    <x v="3"/>
    <x v="2"/>
    <s v="Mariee"/>
    <n v="1085"/>
    <n v="4340"/>
    <n v="4"/>
    <n v="1627.5"/>
    <n v="2.5"/>
    <n v="2712.5"/>
    <s v="CUST011"/>
    <x v="4"/>
    <x v="1"/>
    <x v="0"/>
  </r>
  <r>
    <x v="13"/>
    <x v="3"/>
    <x v="2"/>
    <s v="Mariee"/>
    <n v="2877"/>
    <n v="8631"/>
    <n v="3"/>
    <n v="3596.25"/>
    <n v="1.75"/>
    <n v="5034.75"/>
    <s v="CUST011"/>
    <x v="4"/>
    <x v="1"/>
    <x v="0"/>
  </r>
  <r>
    <x v="13"/>
    <x v="3"/>
    <x v="2"/>
    <s v="Marie"/>
    <n v="360"/>
    <n v="1080"/>
    <n v="3"/>
    <n v="450"/>
    <n v="1.75"/>
    <n v="630"/>
    <s v="CUST011"/>
    <x v="4"/>
    <x v="1"/>
    <x v="0"/>
  </r>
  <r>
    <x v="13"/>
    <x v="3"/>
    <x v="2"/>
    <s v="Mariee"/>
    <n v="1175"/>
    <n v="3525"/>
    <n v="3"/>
    <n v="1468.75"/>
    <n v="1.75"/>
    <n v="2056.25"/>
    <s v="CUST020"/>
    <x v="1"/>
    <x v="1"/>
    <x v="1"/>
  </r>
  <r>
    <x v="13"/>
    <x v="4"/>
    <x v="6"/>
    <s v="Angelan"/>
    <n v="2877"/>
    <n v="17262"/>
    <n v="6"/>
    <n v="7911.75"/>
    <n v="3.25"/>
    <n v="9350.25"/>
    <s v="CUST006"/>
    <x v="4"/>
    <x v="1"/>
    <x v="0"/>
  </r>
  <r>
    <x v="13"/>
    <x v="4"/>
    <x v="4"/>
    <s v="Rachallee"/>
    <n v="241"/>
    <n v="1446"/>
    <n v="6"/>
    <n v="662.75"/>
    <n v="3.25"/>
    <n v="783.25"/>
    <s v="CUST012"/>
    <x v="3"/>
    <x v="3"/>
    <x v="0"/>
  </r>
  <r>
    <x v="13"/>
    <x v="4"/>
    <x v="6"/>
    <s v="Angelan"/>
    <n v="472"/>
    <n v="2832"/>
    <n v="6"/>
    <n v="1298"/>
    <n v="3.25"/>
    <n v="1534"/>
    <s v="CUST006"/>
    <x v="4"/>
    <x v="1"/>
    <x v="0"/>
  </r>
  <r>
    <x v="13"/>
    <x v="0"/>
    <x v="1"/>
    <s v="Peterrr"/>
    <n v="2031"/>
    <n v="10155"/>
    <n v="5"/>
    <n v="4062"/>
    <n v="3"/>
    <n v="6093"/>
    <s v="CUST010"/>
    <x v="6"/>
    <x v="4"/>
    <x v="1"/>
  </r>
  <r>
    <x v="13"/>
    <x v="0"/>
    <x v="0"/>
    <s v="Ninai"/>
    <n v="2689"/>
    <n v="13445"/>
    <n v="5"/>
    <n v="5378"/>
    <n v="3"/>
    <n v="8067"/>
    <s v="CUST013"/>
    <x v="1"/>
    <x v="1"/>
    <x v="0"/>
  </r>
  <r>
    <x v="13"/>
    <x v="0"/>
    <x v="2"/>
    <s v="Mariee"/>
    <n v="2156"/>
    <n v="10780"/>
    <n v="5"/>
    <n v="4312"/>
    <n v="3"/>
    <n v="6468"/>
    <s v="CUST002"/>
    <x v="5"/>
    <x v="1"/>
    <x v="0"/>
  </r>
  <r>
    <x v="13"/>
    <x v="0"/>
    <x v="1"/>
    <s v="Peterrr"/>
    <n v="905"/>
    <n v="4525"/>
    <n v="5"/>
    <n v="1810"/>
    <n v="3"/>
    <n v="2715"/>
    <s v="CUST010"/>
    <x v="6"/>
    <x v="4"/>
    <x v="1"/>
  </r>
  <r>
    <x v="13"/>
    <x v="1"/>
    <x v="8"/>
    <s v="Roberto"/>
    <n v="2031"/>
    <n v="2031"/>
    <n v="1"/>
    <n v="406.2"/>
    <n v="0.79999999999999993"/>
    <n v="1624.8"/>
    <s v="CUST016"/>
    <x v="3"/>
    <x v="3"/>
    <x v="0"/>
  </r>
  <r>
    <x v="13"/>
    <x v="1"/>
    <x v="7"/>
    <s v="Cynthiay"/>
    <n v="546"/>
    <n v="546"/>
    <n v="1"/>
    <n v="109.2"/>
    <n v="0.8"/>
    <n v="436.8"/>
    <s v="CUST005"/>
    <x v="6"/>
    <x v="4"/>
    <x v="1"/>
  </r>
  <r>
    <x v="13"/>
    <x v="2"/>
    <x v="1"/>
    <s v="Peterrr"/>
    <n v="410"/>
    <n v="2050"/>
    <n v="5"/>
    <n v="902"/>
    <n v="2.8"/>
    <n v="1148"/>
    <s v="CUST019"/>
    <x v="0"/>
    <x v="0"/>
    <x v="0"/>
  </r>
  <r>
    <x v="13"/>
    <x v="5"/>
    <x v="6"/>
    <s v="Angela"/>
    <n v="546"/>
    <n v="2730"/>
    <n v="5"/>
    <n v="1201.2"/>
    <n v="2.8"/>
    <n v="1528.8"/>
    <s v="CUST015"/>
    <x v="5"/>
    <x v="1"/>
    <x v="0"/>
  </r>
  <r>
    <x v="13"/>
    <x v="5"/>
    <x v="3"/>
    <s v="Cassiea"/>
    <n v="1397"/>
    <n v="5588"/>
    <n v="4"/>
    <n v="2095.5"/>
    <n v="2.5"/>
    <n v="3492.5"/>
    <s v="CUST008"/>
    <x v="3"/>
    <x v="3"/>
    <x v="1"/>
  </r>
  <r>
    <x v="13"/>
    <x v="5"/>
    <x v="5"/>
    <s v="Emiliem"/>
    <n v="2156"/>
    <n v="8624"/>
    <n v="4"/>
    <n v="3234"/>
    <n v="2.5"/>
    <n v="5390"/>
    <s v="CUST009"/>
    <x v="7"/>
    <x v="1"/>
    <x v="0"/>
  </r>
  <r>
    <x v="13"/>
    <x v="3"/>
    <x v="6"/>
    <s v="Angelan"/>
    <n v="1397"/>
    <n v="4191"/>
    <n v="3"/>
    <n v="1746.25"/>
    <n v="1.75"/>
    <n v="2444.75"/>
    <s v="CUST006"/>
    <x v="4"/>
    <x v="1"/>
    <x v="0"/>
  </r>
  <r>
    <x v="13"/>
    <x v="3"/>
    <x v="8"/>
    <s v="Roberto"/>
    <n v="2689"/>
    <n v="8067"/>
    <n v="3"/>
    <n v="3361.25"/>
    <n v="1.75"/>
    <n v="4705.75"/>
    <s v="CUST007"/>
    <x v="5"/>
    <x v="1"/>
    <x v="0"/>
  </r>
  <r>
    <x v="13"/>
    <x v="4"/>
    <x v="5"/>
    <s v="Emiliem"/>
    <n v="905"/>
    <n v="5430"/>
    <n v="6"/>
    <n v="2488.75"/>
    <n v="3.25"/>
    <n v="2941.25"/>
    <s v="CUST009"/>
    <x v="7"/>
    <x v="1"/>
    <x v="0"/>
  </r>
  <r>
    <x v="13"/>
    <x v="4"/>
    <x v="4"/>
    <s v="Rachallee"/>
    <n v="410"/>
    <n v="2460"/>
    <n v="6"/>
    <n v="1127.5"/>
    <n v="3.25"/>
    <n v="1332.5"/>
    <s v="CUST003"/>
    <x v="4"/>
    <x v="1"/>
    <x v="1"/>
  </r>
  <r>
    <x v="13"/>
    <x v="0"/>
    <x v="2"/>
    <s v="Mariee"/>
    <n v="1143"/>
    <n v="5715"/>
    <n v="5"/>
    <n v="2286"/>
    <n v="3"/>
    <n v="3429"/>
    <s v="CUST020"/>
    <x v="1"/>
    <x v="1"/>
    <x v="1"/>
  </r>
  <r>
    <x v="13"/>
    <x v="0"/>
    <x v="5"/>
    <s v="Emiliem"/>
    <n v="861"/>
    <n v="4305"/>
    <n v="5"/>
    <n v="1722"/>
    <n v="3"/>
    <n v="2583"/>
    <s v="CUST009"/>
    <x v="7"/>
    <x v="1"/>
    <x v="0"/>
  </r>
  <r>
    <x v="13"/>
    <x v="0"/>
    <x v="7"/>
    <s v="Cynthiay"/>
    <n v="1153"/>
    <n v="5765"/>
    <n v="5"/>
    <n v="2306"/>
    <n v="3"/>
    <n v="3459"/>
    <s v="CUST005"/>
    <x v="6"/>
    <x v="4"/>
    <x v="1"/>
  </r>
  <r>
    <x v="13"/>
    <x v="0"/>
    <x v="1"/>
    <s v="Peter"/>
    <n v="2914"/>
    <n v="14570"/>
    <n v="5"/>
    <n v="5828"/>
    <n v="3"/>
    <n v="8742"/>
    <s v="CUST010"/>
    <x v="6"/>
    <x v="4"/>
    <x v="1"/>
  </r>
  <r>
    <x v="13"/>
    <x v="1"/>
    <x v="7"/>
    <s v="Cynthiay"/>
    <n v="1566"/>
    <n v="1566"/>
    <n v="1"/>
    <n v="313.2"/>
    <n v="0.79999999999999993"/>
    <n v="1252.8"/>
    <s v="CUST014"/>
    <x v="2"/>
    <x v="2"/>
    <x v="1"/>
  </r>
  <r>
    <x v="13"/>
    <x v="2"/>
    <x v="7"/>
    <s v="Cynthiay"/>
    <n v="1143"/>
    <n v="5715"/>
    <n v="5"/>
    <n v="2514.6"/>
    <n v="2.8000000000000003"/>
    <n v="3200.4"/>
    <s v="CUST005"/>
    <x v="6"/>
    <x v="4"/>
    <x v="1"/>
  </r>
  <r>
    <x v="13"/>
    <x v="5"/>
    <x v="4"/>
    <s v="Rachallee"/>
    <n v="2914"/>
    <n v="14570"/>
    <n v="5"/>
    <n v="6410.8"/>
    <n v="2.8"/>
    <n v="8159.2"/>
    <s v="CUST003"/>
    <x v="4"/>
    <x v="1"/>
    <x v="1"/>
  </r>
  <r>
    <x v="13"/>
    <x v="3"/>
    <x v="2"/>
    <s v="Mariee"/>
    <n v="1010"/>
    <n v="4040"/>
    <n v="4"/>
    <n v="1515"/>
    <n v="2.5"/>
    <n v="2525"/>
    <s v="CUST020"/>
    <x v="1"/>
    <x v="1"/>
    <x v="1"/>
  </r>
  <r>
    <x v="13"/>
    <x v="3"/>
    <x v="1"/>
    <s v="Peterrr"/>
    <n v="1153"/>
    <n v="3459"/>
    <n v="3"/>
    <n v="1441.25"/>
    <n v="1.75"/>
    <n v="2017.75"/>
    <s v="CUST001"/>
    <x v="3"/>
    <x v="3"/>
    <x v="0"/>
  </r>
  <r>
    <x v="13"/>
    <x v="3"/>
    <x v="1"/>
    <s v="Peterrr"/>
    <n v="986"/>
    <n v="2958"/>
    <n v="3"/>
    <n v="1232.5"/>
    <n v="1.75"/>
    <n v="1725.5"/>
    <s v="CUST001"/>
    <x v="3"/>
    <x v="3"/>
    <x v="0"/>
  </r>
  <r>
    <x v="13"/>
    <x v="3"/>
    <x v="7"/>
    <s v="Cynthia"/>
    <n v="1010"/>
    <n v="3030"/>
    <n v="3"/>
    <n v="1262.5"/>
    <n v="1.75"/>
    <n v="1767.5"/>
    <s v="CUST014"/>
    <x v="2"/>
    <x v="2"/>
    <x v="1"/>
  </r>
  <r>
    <x v="13"/>
    <x v="4"/>
    <x v="8"/>
    <s v="Roberto"/>
    <n v="1566"/>
    <n v="9396"/>
    <n v="6"/>
    <n v="4306.5"/>
    <n v="3.25"/>
    <n v="5089.5"/>
    <s v="CUST007"/>
    <x v="5"/>
    <x v="1"/>
    <x v="0"/>
  </r>
  <r>
    <x v="13"/>
    <x v="4"/>
    <x v="2"/>
    <s v="Marie"/>
    <n v="861"/>
    <n v="5166"/>
    <n v="6"/>
    <n v="2367.75"/>
    <n v="3.25"/>
    <n v="2798.25"/>
    <s v="CUST002"/>
    <x v="5"/>
    <x v="1"/>
    <x v="0"/>
  </r>
  <r>
    <x v="13"/>
    <x v="4"/>
    <x v="5"/>
    <s v="Emilie"/>
    <n v="986"/>
    <n v="5916"/>
    <n v="6"/>
    <n v="2711.5"/>
    <n v="3.25"/>
    <n v="3204.5"/>
    <s v="CUST009"/>
    <x v="7"/>
    <x v="1"/>
    <x v="0"/>
  </r>
  <r>
    <x v="14"/>
    <x v="0"/>
    <x v="0"/>
    <s v="Nina"/>
    <n v="1366"/>
    <n v="6830"/>
    <n v="5"/>
    <n v="2732"/>
    <n v="3"/>
    <n v="4098"/>
    <s v="CUST004"/>
    <x v="0"/>
    <x v="0"/>
    <x v="0"/>
  </r>
  <r>
    <x v="14"/>
    <x v="0"/>
    <x v="2"/>
    <s v="Mariee"/>
    <n v="700"/>
    <n v="3500"/>
    <n v="5"/>
    <n v="1400"/>
    <n v="3"/>
    <n v="2100"/>
    <s v="CUST020"/>
    <x v="1"/>
    <x v="1"/>
    <x v="1"/>
  </r>
  <r>
    <x v="14"/>
    <x v="1"/>
    <x v="5"/>
    <s v="Emilie"/>
    <n v="2321"/>
    <n v="2321"/>
    <n v="1"/>
    <n v="464.2"/>
    <n v="0.79999999999999993"/>
    <n v="1856.8"/>
    <s v="CUST018"/>
    <x v="4"/>
    <x v="1"/>
    <x v="1"/>
  </r>
  <r>
    <x v="14"/>
    <x v="2"/>
    <x v="2"/>
    <s v="Mariee"/>
    <n v="1118"/>
    <n v="5590"/>
    <n v="5"/>
    <n v="2459.6"/>
    <n v="2.8000000000000003"/>
    <n v="3130.4"/>
    <s v="CUST002"/>
    <x v="5"/>
    <x v="1"/>
    <x v="0"/>
  </r>
  <r>
    <x v="14"/>
    <x v="5"/>
    <x v="3"/>
    <s v="Cassiea"/>
    <n v="2689"/>
    <n v="10756"/>
    <n v="4"/>
    <n v="4033.5"/>
    <n v="2.5"/>
    <n v="6722.5"/>
    <s v="CUST017"/>
    <x v="2"/>
    <x v="2"/>
    <x v="1"/>
  </r>
  <r>
    <x v="14"/>
    <x v="3"/>
    <x v="3"/>
    <s v="Cassiea"/>
    <n v="2529"/>
    <n v="7587"/>
    <n v="3"/>
    <n v="3161.25"/>
    <n v="1.75"/>
    <n v="4425.75"/>
    <s v="CUST008"/>
    <x v="3"/>
    <x v="3"/>
    <x v="1"/>
  </r>
  <r>
    <x v="14"/>
    <x v="4"/>
    <x v="2"/>
    <s v="Mariee"/>
    <n v="1808"/>
    <n v="10848"/>
    <n v="6"/>
    <n v="4972"/>
    <n v="3.25"/>
    <n v="5876"/>
    <s v="CUST020"/>
    <x v="1"/>
    <x v="1"/>
    <x v="1"/>
  </r>
  <r>
    <x v="14"/>
    <x v="0"/>
    <x v="2"/>
    <s v="Mariee"/>
    <n v="1324"/>
    <n v="6620"/>
    <n v="5"/>
    <n v="2648"/>
    <n v="3"/>
    <n v="3972"/>
    <s v="CUST020"/>
    <x v="1"/>
    <x v="1"/>
    <x v="1"/>
  </r>
  <r>
    <x v="14"/>
    <x v="0"/>
    <x v="8"/>
    <s v="Roberto"/>
    <n v="1594"/>
    <n v="7970"/>
    <n v="5"/>
    <n v="3188"/>
    <n v="3"/>
    <n v="4782"/>
    <s v="CUST016"/>
    <x v="3"/>
    <x v="3"/>
    <x v="0"/>
  </r>
  <r>
    <x v="14"/>
    <x v="1"/>
    <x v="0"/>
    <s v="Ninai"/>
    <n v="2342"/>
    <n v="2342"/>
    <n v="1"/>
    <n v="468.4"/>
    <n v="0.79999999999999993"/>
    <n v="1873.6"/>
    <s v="CUST013"/>
    <x v="1"/>
    <x v="1"/>
    <x v="0"/>
  </r>
  <r>
    <x v="14"/>
    <x v="2"/>
    <x v="6"/>
    <s v="Angelan"/>
    <n v="941"/>
    <n v="4705"/>
    <n v="5"/>
    <n v="2070.1999999999998"/>
    <n v="2.8000000000000003"/>
    <n v="2634.8"/>
    <s v="CUST006"/>
    <x v="4"/>
    <x v="1"/>
    <x v="0"/>
  </r>
  <r>
    <x v="14"/>
    <x v="5"/>
    <x v="2"/>
    <s v="Mariee"/>
    <n v="490"/>
    <n v="1960"/>
    <n v="4"/>
    <n v="735"/>
    <n v="2.5"/>
    <n v="1225"/>
    <s v="CUST020"/>
    <x v="1"/>
    <x v="1"/>
    <x v="1"/>
  </r>
  <r>
    <x v="14"/>
    <x v="3"/>
    <x v="1"/>
    <s v="Peterrr"/>
    <n v="1744"/>
    <n v="5232"/>
    <n v="3"/>
    <n v="2180"/>
    <n v="1.75"/>
    <n v="3052"/>
    <s v="CUST019"/>
    <x v="0"/>
    <x v="0"/>
    <x v="0"/>
  </r>
  <r>
    <x v="14"/>
    <x v="4"/>
    <x v="6"/>
    <s v="Angelan"/>
    <n v="639"/>
    <n v="3834"/>
    <n v="6"/>
    <n v="1757.25"/>
    <n v="3.25"/>
    <n v="2076.75"/>
    <s v="CUST006"/>
    <x v="4"/>
    <x v="1"/>
    <x v="0"/>
  </r>
  <r>
    <x v="14"/>
    <x v="0"/>
    <x v="8"/>
    <s v="Robert"/>
    <n v="1359"/>
    <n v="6795"/>
    <n v="5"/>
    <n v="2718"/>
    <n v="3"/>
    <n v="4077"/>
    <s v="CUST016"/>
    <x v="3"/>
    <x v="3"/>
    <x v="0"/>
  </r>
  <r>
    <x v="14"/>
    <x v="0"/>
    <x v="7"/>
    <s v="Cynthia"/>
    <n v="357"/>
    <n v="1785"/>
    <n v="5"/>
    <n v="714"/>
    <n v="3"/>
    <n v="1071"/>
    <s v="CUST014"/>
    <x v="2"/>
    <x v="2"/>
    <x v="1"/>
  </r>
  <r>
    <x v="14"/>
    <x v="1"/>
    <x v="7"/>
    <s v="Cynthiay"/>
    <n v="2342"/>
    <n v="2342"/>
    <n v="1"/>
    <n v="468.4"/>
    <n v="0.79999999999999993"/>
    <n v="1873.6"/>
    <s v="CUST014"/>
    <x v="2"/>
    <x v="2"/>
    <x v="1"/>
  </r>
  <r>
    <x v="14"/>
    <x v="2"/>
    <x v="2"/>
    <s v="Mariee"/>
    <n v="1520"/>
    <n v="7600"/>
    <n v="5"/>
    <n v="3344"/>
    <n v="2.8"/>
    <n v="4256"/>
    <s v="CUST020"/>
    <x v="1"/>
    <x v="1"/>
    <x v="1"/>
  </r>
  <r>
    <x v="14"/>
    <x v="5"/>
    <x v="8"/>
    <s v="Roberto"/>
    <n v="1513"/>
    <n v="6052"/>
    <n v="4"/>
    <n v="2269.5"/>
    <n v="2.5"/>
    <n v="3782.5"/>
    <s v="CUST016"/>
    <x v="3"/>
    <x v="3"/>
    <x v="0"/>
  </r>
  <r>
    <x v="14"/>
    <x v="4"/>
    <x v="0"/>
    <s v="Nina"/>
    <n v="552"/>
    <n v="1656"/>
    <n v="3"/>
    <n v="690"/>
    <n v="1.75"/>
    <n v="966"/>
    <s v="CUST013"/>
    <x v="1"/>
    <x v="1"/>
    <x v="0"/>
  </r>
  <r>
    <x v="14"/>
    <x v="4"/>
    <x v="1"/>
    <s v="Peterrr"/>
    <n v="2665"/>
    <n v="15990"/>
    <n v="6"/>
    <n v="7328.75"/>
    <n v="3.25"/>
    <n v="8661.25"/>
    <s v="CUST001"/>
    <x v="3"/>
    <x v="3"/>
    <x v="0"/>
  </r>
  <r>
    <x v="14"/>
    <x v="0"/>
    <x v="2"/>
    <s v="Mariee"/>
    <n v="2150"/>
    <n v="10750"/>
    <n v="5"/>
    <n v="4300"/>
    <n v="3"/>
    <n v="6450"/>
    <s v="CUST002"/>
    <x v="5"/>
    <x v="1"/>
    <x v="0"/>
  </r>
  <r>
    <x v="14"/>
    <x v="0"/>
    <x v="2"/>
    <s v="Mariee"/>
    <n v="1197"/>
    <n v="5985"/>
    <n v="5"/>
    <n v="2394"/>
    <n v="3"/>
    <n v="3591"/>
    <s v="CUST002"/>
    <x v="5"/>
    <x v="1"/>
    <x v="0"/>
  </r>
  <r>
    <x v="14"/>
    <x v="1"/>
    <x v="0"/>
    <s v="Nina"/>
    <n v="690"/>
    <n v="690"/>
    <n v="1"/>
    <n v="138"/>
    <n v="0.8"/>
    <n v="552"/>
    <s v="CUST013"/>
    <x v="1"/>
    <x v="1"/>
    <x v="0"/>
  </r>
  <r>
    <x v="14"/>
    <x v="2"/>
    <x v="4"/>
    <s v="Rachallee"/>
    <n v="1694"/>
    <n v="8470"/>
    <n v="5"/>
    <n v="3726.8"/>
    <n v="2.8"/>
    <n v="4743.2"/>
    <s v="CUST012"/>
    <x v="3"/>
    <x v="3"/>
    <x v="0"/>
  </r>
  <r>
    <x v="14"/>
    <x v="5"/>
    <x v="2"/>
    <s v="Marie"/>
    <n v="2791"/>
    <n v="11164"/>
    <n v="4"/>
    <n v="4186.5"/>
    <n v="2.5"/>
    <n v="6977.5"/>
    <s v="CUST002"/>
    <x v="5"/>
    <x v="1"/>
    <x v="0"/>
  </r>
  <r>
    <x v="14"/>
    <x v="3"/>
    <x v="6"/>
    <s v="Angelan"/>
    <n v="877"/>
    <n v="2631"/>
    <n v="3"/>
    <n v="1096.25"/>
    <n v="1.75"/>
    <n v="1534.75"/>
    <s v="CUST006"/>
    <x v="4"/>
    <x v="1"/>
    <x v="0"/>
  </r>
  <r>
    <x v="14"/>
    <x v="4"/>
    <x v="2"/>
    <s v="Mariee"/>
    <n v="1333"/>
    <n v="7998"/>
    <n v="6"/>
    <n v="3665.75"/>
    <n v="3.25"/>
    <n v="4332.25"/>
    <s v="CUST002"/>
    <x v="5"/>
    <x v="1"/>
    <x v="0"/>
  </r>
  <r>
    <x v="14"/>
    <x v="0"/>
    <x v="3"/>
    <s v="Cassiea"/>
    <n v="2905"/>
    <n v="14525"/>
    <n v="5"/>
    <n v="5810"/>
    <n v="3"/>
    <n v="8715"/>
    <s v="CUST017"/>
    <x v="2"/>
    <x v="2"/>
    <x v="1"/>
  </r>
  <r>
    <x v="14"/>
    <x v="0"/>
    <x v="2"/>
    <s v="Mariee"/>
    <n v="1177"/>
    <n v="5885"/>
    <n v="5"/>
    <n v="2354"/>
    <n v="3"/>
    <n v="3531"/>
    <s v="CUST020"/>
    <x v="1"/>
    <x v="1"/>
    <x v="1"/>
  </r>
  <r>
    <x v="14"/>
    <x v="1"/>
    <x v="8"/>
    <s v="Roberto"/>
    <n v="2723"/>
    <n v="2723"/>
    <n v="1"/>
    <n v="544.6"/>
    <n v="0.8"/>
    <n v="2178.4"/>
    <s v="CUST007"/>
    <x v="5"/>
    <x v="1"/>
    <x v="0"/>
  </r>
  <r>
    <x v="14"/>
    <x v="2"/>
    <x v="7"/>
    <s v="Cynthiay"/>
    <n v="1236"/>
    <n v="6180"/>
    <n v="5"/>
    <n v="2719.2"/>
    <n v="2.8000000000000003"/>
    <n v="3460.8"/>
    <s v="CUST005"/>
    <x v="6"/>
    <x v="4"/>
    <x v="1"/>
  </r>
  <r>
    <x v="14"/>
    <x v="5"/>
    <x v="5"/>
    <s v="Emiliem"/>
    <n v="2030"/>
    <n v="8120"/>
    <n v="4"/>
    <n v="3045"/>
    <n v="2.5"/>
    <n v="5075"/>
    <s v="CUST018"/>
    <x v="4"/>
    <x v="1"/>
    <x v="1"/>
  </r>
  <r>
    <x v="14"/>
    <x v="3"/>
    <x v="4"/>
    <s v="Rachallee"/>
    <n v="2387"/>
    <n v="7161"/>
    <n v="3"/>
    <n v="2983.75"/>
    <n v="1.75"/>
    <n v="4177.25"/>
    <s v="CUST003"/>
    <x v="4"/>
    <x v="1"/>
    <x v="1"/>
  </r>
  <r>
    <x v="14"/>
    <x v="4"/>
    <x v="4"/>
    <s v="Rachallee"/>
    <n v="547"/>
    <n v="3282"/>
    <n v="6"/>
    <n v="1504.25"/>
    <n v="3.25"/>
    <n v="1777.75"/>
    <s v="CUST003"/>
    <x v="4"/>
    <x v="1"/>
    <x v="1"/>
  </r>
  <r>
    <x v="15"/>
    <x v="0"/>
    <x v="4"/>
    <s v="Rachallee"/>
    <n v="1817"/>
    <n v="9085"/>
    <n v="5"/>
    <n v="3634"/>
    <n v="3"/>
    <n v="5451"/>
    <s v="CUST003"/>
    <x v="4"/>
    <x v="1"/>
    <x v="1"/>
  </r>
  <r>
    <x v="15"/>
    <x v="0"/>
    <x v="8"/>
    <s v="Roberto"/>
    <n v="1916"/>
    <n v="9580"/>
    <n v="5"/>
    <n v="3832"/>
    <n v="3"/>
    <n v="5748"/>
    <s v="CUST016"/>
    <x v="3"/>
    <x v="3"/>
    <x v="0"/>
  </r>
  <r>
    <x v="15"/>
    <x v="0"/>
    <x v="8"/>
    <s v="Roberto"/>
    <n v="2852"/>
    <n v="14260"/>
    <n v="5"/>
    <n v="5704"/>
    <n v="3"/>
    <n v="8556"/>
    <s v="CUST007"/>
    <x v="5"/>
    <x v="1"/>
    <x v="0"/>
  </r>
  <r>
    <x v="15"/>
    <x v="0"/>
    <x v="8"/>
    <s v="Roberto"/>
    <n v="2729"/>
    <n v="13645"/>
    <n v="5"/>
    <n v="5458"/>
    <n v="3"/>
    <n v="8187"/>
    <s v="CUST007"/>
    <x v="5"/>
    <x v="1"/>
    <x v="0"/>
  </r>
  <r>
    <x v="15"/>
    <x v="0"/>
    <x v="4"/>
    <s v="Rachallee"/>
    <n v="2431"/>
    <n v="12155"/>
    <n v="5"/>
    <n v="4862"/>
    <n v="3"/>
    <n v="7293"/>
    <s v="CUST012"/>
    <x v="3"/>
    <x v="3"/>
    <x v="0"/>
  </r>
  <r>
    <x v="15"/>
    <x v="2"/>
    <x v="7"/>
    <s v="Cynthiay"/>
    <n v="2300"/>
    <n v="2300"/>
    <n v="1"/>
    <n v="460"/>
    <n v="0.8"/>
    <n v="1840"/>
    <s v="CUST014"/>
    <x v="2"/>
    <x v="2"/>
    <x v="1"/>
  </r>
  <r>
    <x v="15"/>
    <x v="2"/>
    <x v="2"/>
    <s v="Mariee"/>
    <n v="1916"/>
    <n v="9580"/>
    <n v="5"/>
    <n v="4215.2"/>
    <n v="2.8000000000000003"/>
    <n v="5364.8"/>
    <s v="CUST002"/>
    <x v="5"/>
    <x v="1"/>
    <x v="0"/>
  </r>
  <r>
    <x v="15"/>
    <x v="5"/>
    <x v="4"/>
    <s v="Rachallee"/>
    <n v="2852"/>
    <n v="11408"/>
    <n v="4"/>
    <n v="4278"/>
    <n v="2.5"/>
    <n v="7130"/>
    <s v="CUST012"/>
    <x v="3"/>
    <x v="3"/>
    <x v="0"/>
  </r>
  <r>
    <x v="15"/>
    <x v="3"/>
    <x v="2"/>
    <s v="Mariee"/>
    <n v="2300"/>
    <n v="9200"/>
    <n v="4"/>
    <n v="3450"/>
    <n v="2.5"/>
    <n v="5750"/>
    <s v="CUST011"/>
    <x v="4"/>
    <x v="1"/>
    <x v="0"/>
  </r>
  <r>
    <x v="15"/>
    <x v="3"/>
    <x v="4"/>
    <s v="Rachallee"/>
    <n v="1817"/>
    <n v="5451"/>
    <n v="3"/>
    <n v="2271.25"/>
    <n v="1.75"/>
    <n v="3179.75"/>
    <s v="CUST012"/>
    <x v="3"/>
    <x v="3"/>
    <x v="0"/>
  </r>
  <r>
    <x v="15"/>
    <x v="3"/>
    <x v="1"/>
    <s v="Peterrr"/>
    <n v="2729"/>
    <n v="8187"/>
    <n v="3"/>
    <n v="3411.25"/>
    <n v="1.75"/>
    <n v="4775.75"/>
    <s v="CUST010"/>
    <x v="6"/>
    <x v="4"/>
    <x v="1"/>
  </r>
  <r>
    <x v="15"/>
    <x v="3"/>
    <x v="3"/>
    <s v="Cassie"/>
    <n v="1582"/>
    <n v="4746"/>
    <n v="3"/>
    <n v="1977.5"/>
    <n v="1.75"/>
    <n v="2768.5"/>
    <s v="CUST017"/>
    <x v="2"/>
    <x v="2"/>
    <x v="1"/>
  </r>
  <r>
    <x v="15"/>
    <x v="4"/>
    <x v="3"/>
    <s v="Cassiea"/>
    <n v="2431"/>
    <n v="14586"/>
    <n v="6"/>
    <n v="6685.25"/>
    <n v="3.25"/>
    <n v="7900.75"/>
    <s v="CUST008"/>
    <x v="3"/>
    <x v="3"/>
    <x v="1"/>
  </r>
  <r>
    <x v="15"/>
    <x v="4"/>
    <x v="2"/>
    <s v="Mariee"/>
    <n v="1582"/>
    <n v="9492"/>
    <n v="6"/>
    <n v="4350.5"/>
    <n v="3.25"/>
    <n v="5141.5"/>
    <s v="CUST011"/>
    <x v="4"/>
    <x v="1"/>
    <x v="0"/>
  </r>
  <r>
    <x v="15"/>
    <x v="0"/>
    <x v="6"/>
    <s v="Angelan"/>
    <n v="2155"/>
    <n v="10775"/>
    <n v="5"/>
    <n v="4310"/>
    <n v="3"/>
    <n v="6465"/>
    <s v="CUST015"/>
    <x v="5"/>
    <x v="1"/>
    <x v="0"/>
  </r>
  <r>
    <x v="15"/>
    <x v="0"/>
    <x v="2"/>
    <s v="Mariee"/>
    <n v="1055"/>
    <n v="5275"/>
    <n v="5"/>
    <n v="2110"/>
    <n v="3"/>
    <n v="3165"/>
    <s v="CUST020"/>
    <x v="1"/>
    <x v="1"/>
    <x v="1"/>
  </r>
  <r>
    <x v="15"/>
    <x v="0"/>
    <x v="3"/>
    <s v="Cassiea"/>
    <n v="1287"/>
    <n v="6435"/>
    <n v="5"/>
    <n v="2574"/>
    <n v="3"/>
    <n v="3861"/>
    <s v="CUST008"/>
    <x v="3"/>
    <x v="3"/>
    <x v="1"/>
  </r>
  <r>
    <x v="15"/>
    <x v="1"/>
    <x v="5"/>
    <s v="Emiliem"/>
    <n v="293"/>
    <n v="1465"/>
    <n v="5"/>
    <n v="586"/>
    <n v="3"/>
    <n v="879"/>
    <s v="CUST009"/>
    <x v="7"/>
    <x v="1"/>
    <x v="0"/>
  </r>
  <r>
    <x v="15"/>
    <x v="1"/>
    <x v="4"/>
    <s v="Rachallee"/>
    <n v="1287"/>
    <n v="1287"/>
    <n v="1"/>
    <n v="257.39999999999998"/>
    <n v="0.79999999999999993"/>
    <n v="1029.5999999999999"/>
    <s v="CUST012"/>
    <x v="3"/>
    <x v="3"/>
    <x v="0"/>
  </r>
  <r>
    <x v="15"/>
    <x v="1"/>
    <x v="6"/>
    <s v="Angelan"/>
    <n v="2072"/>
    <n v="2072"/>
    <n v="1"/>
    <n v="414.4"/>
    <n v="0.79999999999999993"/>
    <n v="1657.6"/>
    <s v="CUST006"/>
    <x v="4"/>
    <x v="1"/>
    <x v="0"/>
  </r>
  <r>
    <x v="15"/>
    <x v="2"/>
    <x v="3"/>
    <s v="Cassiea"/>
    <n v="2072"/>
    <n v="10360"/>
    <n v="5"/>
    <n v="4558.3999999999996"/>
    <n v="2.8000000000000003"/>
    <n v="5801.6"/>
    <s v="CUST017"/>
    <x v="2"/>
    <x v="2"/>
    <x v="1"/>
  </r>
  <r>
    <x v="15"/>
    <x v="2"/>
    <x v="6"/>
    <s v="Angelan"/>
    <n v="853"/>
    <n v="4265"/>
    <n v="5"/>
    <n v="1876.6"/>
    <n v="2.8000000000000003"/>
    <n v="2388.4"/>
    <s v="CUST006"/>
    <x v="4"/>
    <x v="1"/>
    <x v="0"/>
  </r>
  <r>
    <x v="15"/>
    <x v="5"/>
    <x v="0"/>
    <s v="Ninai"/>
    <n v="2155"/>
    <n v="8620"/>
    <n v="4"/>
    <n v="3232.5"/>
    <n v="2.5"/>
    <n v="5387.5"/>
    <s v="CUST013"/>
    <x v="1"/>
    <x v="1"/>
    <x v="0"/>
  </r>
  <r>
    <x v="15"/>
    <x v="5"/>
    <x v="5"/>
    <s v="Emiliem"/>
    <n v="2487"/>
    <n v="9948"/>
    <n v="4"/>
    <n v="3730.5"/>
    <n v="2.5"/>
    <n v="6217.5"/>
    <s v="CUST009"/>
    <x v="7"/>
    <x v="1"/>
    <x v="0"/>
  </r>
  <r>
    <x v="15"/>
    <x v="3"/>
    <x v="1"/>
    <s v="Peterrr"/>
    <n v="2487"/>
    <n v="7461"/>
    <n v="3"/>
    <n v="3108.75"/>
    <n v="1.75"/>
    <n v="4352.25"/>
    <s v="CUST019"/>
    <x v="0"/>
    <x v="0"/>
    <x v="0"/>
  </r>
  <r>
    <x v="15"/>
    <x v="4"/>
    <x v="1"/>
    <s v="Peter"/>
    <n v="293"/>
    <n v="879"/>
    <n v="3"/>
    <n v="366.25"/>
    <n v="1.75"/>
    <n v="512.75"/>
    <s v="CUST010"/>
    <x v="6"/>
    <x v="4"/>
    <x v="1"/>
  </r>
  <r>
    <x v="15"/>
    <x v="4"/>
    <x v="2"/>
    <s v="Mariee"/>
    <n v="1055"/>
    <n v="6330"/>
    <n v="6"/>
    <n v="2901.25"/>
    <n v="3.25"/>
    <n v="3428.75"/>
    <s v="CUST011"/>
    <x v="4"/>
    <x v="1"/>
    <x v="0"/>
  </r>
  <r>
    <x v="15"/>
    <x v="4"/>
    <x v="2"/>
    <s v="Mariee"/>
    <n v="853"/>
    <n v="5118"/>
    <n v="6"/>
    <n v="2345.75"/>
    <n v="3.25"/>
    <n v="2772.25"/>
    <s v="CUST011"/>
    <x v="4"/>
    <x v="1"/>
    <x v="0"/>
  </r>
  <r>
    <x v="15"/>
    <x v="0"/>
    <x v="6"/>
    <s v="Angelan"/>
    <n v="1513"/>
    <n v="7565"/>
    <n v="5"/>
    <n v="3026"/>
    <n v="3"/>
    <n v="4539"/>
    <s v="CUST015"/>
    <x v="5"/>
    <x v="1"/>
    <x v="0"/>
  </r>
  <r>
    <x v="15"/>
    <x v="0"/>
    <x v="1"/>
    <s v="Peterrr"/>
    <n v="1706"/>
    <n v="8530"/>
    <n v="5"/>
    <n v="3412"/>
    <n v="3"/>
    <n v="5118"/>
    <s v="CUST001"/>
    <x v="3"/>
    <x v="3"/>
    <x v="0"/>
  </r>
  <r>
    <x v="15"/>
    <x v="0"/>
    <x v="2"/>
    <s v="Mariee"/>
    <n v="1531"/>
    <n v="7655"/>
    <n v="5"/>
    <n v="3062"/>
    <n v="3"/>
    <n v="4593"/>
    <s v="CUST002"/>
    <x v="5"/>
    <x v="1"/>
    <x v="0"/>
  </r>
  <r>
    <x v="15"/>
    <x v="0"/>
    <x v="7"/>
    <s v="Cynthiay"/>
    <n v="1013"/>
    <n v="5065"/>
    <n v="5"/>
    <n v="2026"/>
    <n v="3"/>
    <n v="3039"/>
    <s v="CUST014"/>
    <x v="2"/>
    <x v="2"/>
    <x v="1"/>
  </r>
  <r>
    <x v="15"/>
    <x v="1"/>
    <x v="2"/>
    <s v="Mariee"/>
    <n v="1706"/>
    <n v="1706"/>
    <n v="1"/>
    <n v="341.2"/>
    <n v="0.79999999999999993"/>
    <n v="1364.8"/>
    <s v="CUST020"/>
    <x v="1"/>
    <x v="1"/>
    <x v="1"/>
  </r>
  <r>
    <x v="15"/>
    <x v="1"/>
    <x v="6"/>
    <s v="Angelan"/>
    <n v="711"/>
    <n v="711"/>
    <n v="1"/>
    <n v="142.19999999999999"/>
    <n v="0.79999999999999993"/>
    <n v="568.79999999999995"/>
    <s v="CUST006"/>
    <x v="4"/>
    <x v="1"/>
    <x v="0"/>
  </r>
  <r>
    <x v="15"/>
    <x v="2"/>
    <x v="2"/>
    <s v="Mariee"/>
    <n v="1250"/>
    <n v="6250"/>
    <n v="5"/>
    <n v="2750"/>
    <n v="2.8"/>
    <n v="3500"/>
    <s v="CUST020"/>
    <x v="1"/>
    <x v="1"/>
    <x v="1"/>
  </r>
  <r>
    <x v="15"/>
    <x v="2"/>
    <x v="1"/>
    <s v="Peterrr"/>
    <n v="711"/>
    <n v="3555"/>
    <n v="5"/>
    <n v="1564.2"/>
    <n v="2.8"/>
    <n v="1990.8"/>
    <s v="CUST010"/>
    <x v="6"/>
    <x v="4"/>
    <x v="1"/>
  </r>
  <r>
    <x v="15"/>
    <x v="5"/>
    <x v="1"/>
    <s v="Peterrr"/>
    <n v="1513"/>
    <n v="6052"/>
    <n v="4"/>
    <n v="2269.5"/>
    <n v="2.5"/>
    <n v="3782.5"/>
    <s v="CUST019"/>
    <x v="0"/>
    <x v="0"/>
    <x v="0"/>
  </r>
  <r>
    <x v="15"/>
    <x v="5"/>
    <x v="3"/>
    <s v="Cassiea"/>
    <n v="280"/>
    <n v="1120"/>
    <n v="4"/>
    <n v="420"/>
    <n v="2.5"/>
    <n v="700"/>
    <s v="CUST017"/>
    <x v="2"/>
    <x v="2"/>
    <x v="1"/>
  </r>
  <r>
    <x v="15"/>
    <x v="3"/>
    <x v="4"/>
    <s v="Rachallee"/>
    <n v="1531"/>
    <n v="4593"/>
    <n v="3"/>
    <n v="1913.75"/>
    <n v="1.75"/>
    <n v="2679.25"/>
    <s v="CUST012"/>
    <x v="3"/>
    <x v="3"/>
    <x v="0"/>
  </r>
  <r>
    <x v="15"/>
    <x v="3"/>
    <x v="7"/>
    <s v="Cynthiay"/>
    <n v="280"/>
    <n v="840"/>
    <n v="3"/>
    <n v="350"/>
    <n v="1.75"/>
    <n v="490"/>
    <s v="CUST014"/>
    <x v="2"/>
    <x v="2"/>
    <x v="1"/>
  </r>
  <r>
    <x v="15"/>
    <x v="4"/>
    <x v="1"/>
    <s v="Peterrr"/>
    <n v="1250"/>
    <n v="7500"/>
    <n v="6"/>
    <n v="3437.5"/>
    <n v="3.25"/>
    <n v="4062.5"/>
    <s v="CUST019"/>
    <x v="0"/>
    <x v="0"/>
    <x v="0"/>
  </r>
  <r>
    <x v="15"/>
    <x v="0"/>
    <x v="7"/>
    <s v="Cynthiay"/>
    <n v="1013"/>
    <n v="6078"/>
    <n v="6"/>
    <n v="2785.75"/>
    <n v="3.25"/>
    <n v="3292.25"/>
    <s v="CUST005"/>
    <x v="6"/>
    <x v="4"/>
    <x v="1"/>
  </r>
  <r>
    <x v="15"/>
    <x v="0"/>
    <x v="7"/>
    <s v="Cynthiay"/>
    <n v="1084"/>
    <n v="5420"/>
    <n v="5"/>
    <n v="2168"/>
    <n v="3"/>
    <n v="3252"/>
    <s v="CUST005"/>
    <x v="6"/>
    <x v="4"/>
    <x v="1"/>
  </r>
  <r>
    <x v="15"/>
    <x v="0"/>
    <x v="1"/>
    <s v="Peterrr"/>
    <n v="1138"/>
    <n v="5690"/>
    <n v="5"/>
    <n v="2276"/>
    <n v="3"/>
    <n v="3414"/>
    <s v="CUST019"/>
    <x v="0"/>
    <x v="0"/>
    <x v="0"/>
  </r>
  <r>
    <x v="15"/>
    <x v="0"/>
    <x v="0"/>
    <s v="Ninai"/>
    <n v="1362"/>
    <n v="6810"/>
    <n v="5"/>
    <n v="2724"/>
    <n v="3"/>
    <n v="4086"/>
    <s v="CUST004"/>
    <x v="0"/>
    <x v="0"/>
    <x v="0"/>
  </r>
  <r>
    <x v="15"/>
    <x v="0"/>
    <x v="7"/>
    <s v="Cynthiay"/>
    <n v="1233"/>
    <n v="6165"/>
    <n v="5"/>
    <n v="2466"/>
    <n v="3"/>
    <n v="3699"/>
    <s v="CUST014"/>
    <x v="2"/>
    <x v="2"/>
    <x v="1"/>
  </r>
  <r>
    <x v="15"/>
    <x v="1"/>
    <x v="7"/>
    <s v="Cynthiay"/>
    <n v="1138"/>
    <n v="1138"/>
    <n v="1"/>
    <n v="227.6"/>
    <n v="0.79999999999999993"/>
    <n v="910.4"/>
    <s v="CUST005"/>
    <x v="6"/>
    <x v="4"/>
    <x v="1"/>
  </r>
  <r>
    <x v="15"/>
    <x v="1"/>
    <x v="6"/>
    <s v="Angelan"/>
    <n v="2157"/>
    <n v="2157"/>
    <n v="1"/>
    <n v="431.4"/>
    <n v="0.79999999999999993"/>
    <n v="1725.6"/>
    <s v="CUST015"/>
    <x v="5"/>
    <x v="1"/>
    <x v="0"/>
  </r>
  <r>
    <x v="15"/>
    <x v="2"/>
    <x v="2"/>
    <s v="Mariee"/>
    <n v="635"/>
    <n v="3175"/>
    <n v="5"/>
    <n v="1397"/>
    <n v="2.8"/>
    <n v="1778"/>
    <s v="CUST002"/>
    <x v="5"/>
    <x v="1"/>
    <x v="0"/>
  </r>
  <r>
    <x v="15"/>
    <x v="2"/>
    <x v="8"/>
    <s v="Roberto"/>
    <n v="2157"/>
    <n v="10785"/>
    <n v="5"/>
    <n v="4745.3999999999996"/>
    <n v="2.8000000000000003"/>
    <n v="6039.6"/>
    <s v="CUST007"/>
    <x v="5"/>
    <x v="1"/>
    <x v="0"/>
  </r>
  <r>
    <x v="15"/>
    <x v="5"/>
    <x v="6"/>
    <s v="Angelan"/>
    <n v="1362"/>
    <n v="5448"/>
    <n v="4"/>
    <n v="2043"/>
    <n v="2.5"/>
    <n v="3405"/>
    <s v="CUST015"/>
    <x v="5"/>
    <x v="1"/>
    <x v="0"/>
  </r>
  <r>
    <x v="15"/>
    <x v="5"/>
    <x v="4"/>
    <s v="Rachallee"/>
    <n v="521"/>
    <n v="2084"/>
    <n v="4"/>
    <n v="781.5"/>
    <n v="2.5"/>
    <n v="1302.5"/>
    <s v="CUST012"/>
    <x v="3"/>
    <x v="3"/>
    <x v="0"/>
  </r>
  <r>
    <x v="15"/>
    <x v="3"/>
    <x v="3"/>
    <s v="Cassiea"/>
    <n v="521"/>
    <n v="1563"/>
    <n v="3"/>
    <n v="651.25"/>
    <n v="1.75"/>
    <n v="911.75"/>
    <s v="CUST017"/>
    <x v="2"/>
    <x v="2"/>
    <x v="1"/>
  </r>
  <r>
    <x v="15"/>
    <x v="3"/>
    <x v="0"/>
    <s v="Ninai"/>
    <n v="1233"/>
    <n v="3699"/>
    <n v="3"/>
    <n v="1541.25"/>
    <n v="1.75"/>
    <n v="2157.75"/>
    <s v="CUST013"/>
    <x v="1"/>
    <x v="1"/>
    <x v="0"/>
  </r>
  <r>
    <x v="15"/>
    <x v="4"/>
    <x v="4"/>
    <s v="Rachallee"/>
    <n v="1084"/>
    <n v="6504"/>
    <n v="6"/>
    <n v="2981"/>
    <n v="3.25"/>
    <n v="3523"/>
    <s v="CUST012"/>
    <x v="3"/>
    <x v="3"/>
    <x v="0"/>
  </r>
  <r>
    <x v="15"/>
    <x v="4"/>
    <x v="4"/>
    <s v="Rachallee"/>
    <n v="635"/>
    <n v="3810"/>
    <n v="6"/>
    <n v="1746.25"/>
    <n v="3.25"/>
    <n v="2063.75"/>
    <s v="CUST012"/>
    <x v="3"/>
    <x v="3"/>
    <x v="0"/>
  </r>
  <r>
    <x v="15"/>
    <x v="0"/>
    <x v="0"/>
    <s v="Ninai"/>
    <n v="274"/>
    <n v="1370"/>
    <n v="5"/>
    <n v="548"/>
    <n v="3"/>
    <n v="822"/>
    <s v="CUST004"/>
    <x v="0"/>
    <x v="0"/>
    <x v="0"/>
  </r>
  <r>
    <x v="15"/>
    <x v="0"/>
    <x v="3"/>
    <s v="Cassiea"/>
    <n v="2663"/>
    <n v="13315"/>
    <n v="5"/>
    <n v="5326"/>
    <n v="3"/>
    <n v="7989"/>
    <s v="CUST017"/>
    <x v="2"/>
    <x v="2"/>
    <x v="1"/>
  </r>
  <r>
    <x v="15"/>
    <x v="0"/>
    <x v="6"/>
    <s v="Angelan"/>
    <n v="2797"/>
    <n v="13985"/>
    <n v="5"/>
    <n v="5594"/>
    <n v="3"/>
    <n v="8391"/>
    <s v="CUST015"/>
    <x v="5"/>
    <x v="1"/>
    <x v="0"/>
  </r>
  <r>
    <x v="15"/>
    <x v="1"/>
    <x v="6"/>
    <s v="Angelan"/>
    <n v="914"/>
    <n v="4570"/>
    <n v="5"/>
    <n v="1828"/>
    <n v="3"/>
    <n v="2742"/>
    <s v="CUST015"/>
    <x v="5"/>
    <x v="1"/>
    <x v="0"/>
  </r>
  <r>
    <x v="15"/>
    <x v="1"/>
    <x v="5"/>
    <s v="Emilie"/>
    <n v="615"/>
    <n v="615"/>
    <n v="1"/>
    <n v="123"/>
    <n v="0.8"/>
    <n v="492"/>
    <s v="CUST018"/>
    <x v="4"/>
    <x v="1"/>
    <x v="1"/>
  </r>
  <r>
    <x v="15"/>
    <x v="1"/>
    <x v="6"/>
    <s v="Angelan"/>
    <n v="2797"/>
    <n v="2797"/>
    <n v="1"/>
    <n v="559.4"/>
    <n v="0.79999999999999993"/>
    <n v="2237.6"/>
    <s v="CUST006"/>
    <x v="4"/>
    <x v="1"/>
    <x v="0"/>
  </r>
  <r>
    <x v="15"/>
    <x v="2"/>
    <x v="6"/>
    <s v="Angela"/>
    <n v="615"/>
    <n v="3075"/>
    <n v="5"/>
    <n v="1353"/>
    <n v="2.8"/>
    <n v="1722"/>
    <s v="CUST015"/>
    <x v="5"/>
    <x v="1"/>
    <x v="0"/>
  </r>
  <r>
    <x v="15"/>
    <x v="2"/>
    <x v="0"/>
    <s v="Ninai"/>
    <n v="1372"/>
    <n v="6860"/>
    <n v="5"/>
    <n v="3018.4"/>
    <n v="2.8"/>
    <n v="3841.6"/>
    <s v="CUST004"/>
    <x v="0"/>
    <x v="0"/>
    <x v="0"/>
  </r>
  <r>
    <x v="15"/>
    <x v="5"/>
    <x v="4"/>
    <s v="Rachallee"/>
    <n v="274"/>
    <n v="1096"/>
    <n v="4"/>
    <n v="411"/>
    <n v="2.5"/>
    <n v="685"/>
    <s v="CUST012"/>
    <x v="3"/>
    <x v="3"/>
    <x v="0"/>
  </r>
  <r>
    <x v="15"/>
    <x v="5"/>
    <x v="0"/>
    <s v="Ninai"/>
    <n v="570"/>
    <n v="2280"/>
    <n v="4"/>
    <n v="855"/>
    <n v="2.5"/>
    <n v="1425"/>
    <s v="CUST013"/>
    <x v="1"/>
    <x v="1"/>
    <x v="0"/>
  </r>
  <r>
    <x v="15"/>
    <x v="3"/>
    <x v="5"/>
    <s v="Emiliem"/>
    <n v="2663"/>
    <n v="7989"/>
    <n v="3"/>
    <n v="3328.75"/>
    <n v="1.75"/>
    <n v="4660.25"/>
    <s v="CUST018"/>
    <x v="4"/>
    <x v="1"/>
    <x v="1"/>
  </r>
  <r>
    <x v="15"/>
    <x v="3"/>
    <x v="7"/>
    <s v="Cynthiay"/>
    <n v="570"/>
    <n v="1710"/>
    <n v="3"/>
    <n v="712.5"/>
    <n v="1.75"/>
    <n v="997.5"/>
    <s v="CUST014"/>
    <x v="2"/>
    <x v="2"/>
    <x v="1"/>
  </r>
  <r>
    <x v="15"/>
    <x v="4"/>
    <x v="3"/>
    <s v="Cassiea"/>
    <n v="1372"/>
    <n v="8232"/>
    <n v="6"/>
    <n v="3773"/>
    <n v="3.25"/>
    <n v="4459"/>
    <s v="CUST017"/>
    <x v="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0" firstHeaderRow="1" firstDataRow="1" firstDataCol="1"/>
  <pivotFields count="16">
    <pivotField numFmtId="14" showAll="0">
      <items count="15">
        <item x="0"/>
        <item x="1"/>
        <item x="2"/>
        <item x="3"/>
        <item x="4"/>
        <item x="5"/>
        <item x="6"/>
        <item x="7"/>
        <item x="8"/>
        <item x="9"/>
        <item x="10"/>
        <item x="11"/>
        <item x="12"/>
        <item x="13"/>
        <item t="default"/>
      </items>
    </pivotField>
    <pivotField axis="axisRow" showAll="0">
      <items count="7">
        <item x="3"/>
        <item x="4"/>
        <item x="2"/>
        <item x="0"/>
        <item x="5"/>
        <item x="1"/>
        <item t="default"/>
      </items>
    </pivotField>
    <pivotField showAll="0"/>
    <pivotField showAll="0"/>
    <pivotField showAll="0"/>
    <pivotField dataField="1" numFmtId="8" showAll="0"/>
    <pivotField numFmtId="8" showAll="0"/>
    <pivotField numFmtId="8" showAll="0"/>
    <pivotField numFmtId="8" showAll="0" defaultSubtotal="0"/>
    <pivotField numFmtId="8" showAll="0" defaultSubtotal="0"/>
    <pivotField showAll="0"/>
    <pivotField showAll="0" defaultSubtotal="0">
      <items count="8">
        <item h="1" x="2"/>
        <item x="4"/>
        <item h="1" x="0"/>
        <item h="1" x="6"/>
        <item h="1" x="1"/>
        <item h="1" x="5"/>
        <item h="1" x="7"/>
        <item h="1" x="3"/>
      </items>
    </pivotField>
    <pivotField showAll="0" defaultSubtotal="0">
      <items count="5">
        <item x="1"/>
        <item h="1" x="4"/>
        <item h="1" x="0"/>
        <item h="1" x="3"/>
        <item h="1" x="2"/>
      </items>
    </pivotField>
    <pivotField showAll="0" defaultSubtotal="0">
      <items count="2">
        <item h="1" x="1"/>
        <item x="0"/>
      </items>
    </pivotField>
    <pivotField showAll="0" defaultSubtotal="0">
      <items count="6">
        <item x="0"/>
        <item x="1"/>
        <item x="2"/>
        <item x="3"/>
        <item x="4"/>
        <item x="5"/>
      </items>
    </pivotField>
    <pivotField showAll="0" defaultSubtotal="0">
      <items count="4">
        <item x="0"/>
        <item x="1"/>
        <item x="2"/>
        <item x="3"/>
      </items>
    </pivotField>
  </pivotFields>
  <rowFields count="1">
    <field x="1"/>
  </rowFields>
  <rowItems count="7">
    <i>
      <x/>
    </i>
    <i>
      <x v="1"/>
    </i>
    <i>
      <x v="2"/>
    </i>
    <i>
      <x v="3"/>
    </i>
    <i>
      <x v="4"/>
    </i>
    <i>
      <x v="5"/>
    </i>
    <i t="grand">
      <x/>
    </i>
  </rowItems>
  <colItems count="1">
    <i/>
  </colItems>
  <dataFields count="1">
    <dataField name="Sum of Revenue" fld="5" baseField="0"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0" firstHeaderRow="1" firstDataRow="1" firstDataCol="1"/>
  <pivotFields count="16">
    <pivotField numFmtId="14" showAll="0">
      <items count="15">
        <item x="0"/>
        <item x="1"/>
        <item x="2"/>
        <item x="3"/>
        <item x="4"/>
        <item x="5"/>
        <item x="6"/>
        <item x="7"/>
        <item x="8"/>
        <item x="9"/>
        <item x="10"/>
        <item x="11"/>
        <item x="12"/>
        <item x="13"/>
        <item t="default"/>
      </items>
    </pivotField>
    <pivotField axis="axisRow" showAll="0">
      <items count="7">
        <item x="3"/>
        <item x="4"/>
        <item x="2"/>
        <item x="0"/>
        <item x="5"/>
        <item x="1"/>
        <item t="default"/>
      </items>
    </pivotField>
    <pivotField showAll="0"/>
    <pivotField showAll="0"/>
    <pivotField showAll="0"/>
    <pivotField numFmtId="8" showAll="0"/>
    <pivotField numFmtId="8" showAll="0"/>
    <pivotField numFmtId="8" showAll="0"/>
    <pivotField numFmtId="8" showAll="0" defaultSubtotal="0"/>
    <pivotField dataField="1" numFmtId="8" showAll="0" defaultSubtotal="0"/>
    <pivotField showAll="0"/>
    <pivotField showAll="0" defaultSubtotal="0">
      <items count="8">
        <item h="1" x="2"/>
        <item x="4"/>
        <item h="1" x="0"/>
        <item h="1" x="6"/>
        <item h="1" x="1"/>
        <item h="1" x="5"/>
        <item h="1" x="7"/>
        <item h="1" x="3"/>
      </items>
    </pivotField>
    <pivotField showAll="0" defaultSubtotal="0">
      <items count="5">
        <item x="1"/>
        <item h="1" x="4"/>
        <item h="1" x="0"/>
        <item h="1" x="3"/>
        <item h="1" x="2"/>
      </items>
    </pivotField>
    <pivotField showAll="0" defaultSubtotal="0">
      <items count="2">
        <item h="1" x="1"/>
        <item x="0"/>
      </items>
    </pivotField>
    <pivotField showAll="0" defaultSubtotal="0">
      <items count="6">
        <item x="0"/>
        <item x="1"/>
        <item x="2"/>
        <item x="3"/>
        <item x="4"/>
        <item x="5"/>
      </items>
    </pivotField>
    <pivotField showAll="0" defaultSubtotal="0">
      <items count="4">
        <item x="0"/>
        <item x="1"/>
        <item x="2"/>
        <item x="3"/>
      </items>
    </pivotField>
  </pivotFields>
  <rowFields count="1">
    <field x="1"/>
  </rowFields>
  <rowItems count="7">
    <i>
      <x/>
    </i>
    <i>
      <x v="1"/>
    </i>
    <i>
      <x v="2"/>
    </i>
    <i>
      <x v="3"/>
    </i>
    <i>
      <x v="4"/>
    </i>
    <i>
      <x v="5"/>
    </i>
    <i t="grand">
      <x/>
    </i>
  </rowItems>
  <colItems count="1">
    <i/>
  </colItems>
  <dataFields count="1">
    <dataField name="Sum of Profit" fld="9" baseField="0" baseItem="0"/>
  </dataFields>
  <formats count="1">
    <format dxfId="0">
      <pivotArea collapsedLevelsAreSubtotals="1" fieldPosition="0">
        <references count="1">
          <reference field="1" count="0"/>
        </references>
      </pivotArea>
    </format>
  </format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6"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axis="axisRow" showAll="0">
      <items count="10">
        <item x="1"/>
        <item x="2"/>
        <item x="4"/>
        <item x="0"/>
        <item x="7"/>
        <item x="6"/>
        <item x="8"/>
        <item x="3"/>
        <item x="5"/>
        <item t="default"/>
      </items>
    </pivotField>
    <pivotField showAll="0"/>
    <pivotField showAll="0"/>
    <pivotField numFmtId="8" showAll="0"/>
    <pivotField numFmtId="8" showAll="0"/>
    <pivotField numFmtId="8" showAll="0"/>
    <pivotField numFmtId="8" showAll="0"/>
    <pivotField dataField="1" numFmtId="8" showAll="0"/>
    <pivotField showAll="0"/>
    <pivotField showAll="0" defaultSubtotal="0">
      <items count="8">
        <item h="1" x="2"/>
        <item x="4"/>
        <item h="1" x="0"/>
        <item h="1" x="6"/>
        <item h="1" x="1"/>
        <item h="1" x="5"/>
        <item h="1" x="7"/>
        <item h="1" x="3"/>
      </items>
    </pivotField>
    <pivotField showAll="0" defaultSubtotal="0">
      <items count="5">
        <item x="1"/>
        <item h="1" x="4"/>
        <item h="1" x="0"/>
        <item h="1" x="3"/>
        <item h="1" x="2"/>
      </items>
    </pivotField>
    <pivotField showAll="0" defaultSubtotal="0">
      <items count="2">
        <item h="1" x="1"/>
        <item x="0"/>
      </items>
    </pivotField>
    <pivotField showAll="0" defaultSubtotal="0">
      <items count="6">
        <item x="0"/>
        <item x="1"/>
        <item x="2"/>
        <item x="3"/>
        <item x="4"/>
        <item x="5"/>
      </items>
    </pivotField>
    <pivotField showAll="0" defaultSubtotal="0">
      <items count="4">
        <item x="0"/>
        <item x="1"/>
        <item x="2"/>
        <item x="3"/>
      </items>
    </pivotField>
  </pivotFields>
  <rowFields count="1">
    <field x="2"/>
  </rowFields>
  <rowItems count="3">
    <i>
      <x v="1"/>
    </i>
    <i>
      <x v="5"/>
    </i>
    <i t="grand">
      <x/>
    </i>
  </rowItems>
  <colItems count="1">
    <i/>
  </colItems>
  <dataFields count="1">
    <dataField name="Sum of Profit" fld="9"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H6" firstHeaderRow="1" firstDataRow="2" firstDataCol="1"/>
  <pivotFields count="16">
    <pivotField numFmtId="14" showAll="0">
      <items count="15">
        <item x="0"/>
        <item x="1"/>
        <item x="2"/>
        <item x="3"/>
        <item x="4"/>
        <item x="5"/>
        <item x="6"/>
        <item x="7"/>
        <item x="8"/>
        <item x="9"/>
        <item x="10"/>
        <item x="11"/>
        <item x="12"/>
        <item x="13"/>
        <item t="default"/>
      </items>
    </pivotField>
    <pivotField axis="axisCol" showAll="0">
      <items count="7">
        <item x="3"/>
        <item x="4"/>
        <item x="2"/>
        <item x="0"/>
        <item x="5"/>
        <item x="1"/>
        <item t="default"/>
      </items>
    </pivotField>
    <pivotField showAll="0"/>
    <pivotField showAll="0"/>
    <pivotField showAll="0"/>
    <pivotField numFmtId="8" showAll="0"/>
    <pivotField numFmtId="8" showAll="0"/>
    <pivotField numFmtId="8" showAll="0"/>
    <pivotField dataField="1" numFmtId="8" showAll="0" defaultSubtotal="0"/>
    <pivotField numFmtId="8" showAll="0"/>
    <pivotField showAll="0"/>
    <pivotField axis="axisRow" showAll="0" defaultSubtotal="0">
      <items count="8">
        <item h="1" x="2"/>
        <item x="4"/>
        <item h="1" x="0"/>
        <item h="1" x="6"/>
        <item h="1" x="1"/>
        <item h="1" x="5"/>
        <item h="1" x="7"/>
        <item h="1" x="3"/>
      </items>
    </pivotField>
    <pivotField showAll="0" defaultSubtotal="0">
      <items count="5">
        <item x="1"/>
        <item h="1" x="4"/>
        <item h="1" x="0"/>
        <item h="1" x="3"/>
        <item h="1" x="2"/>
      </items>
    </pivotField>
    <pivotField showAll="0" defaultSubtotal="0">
      <items count="2">
        <item h="1" x="1"/>
        <item x="0"/>
      </items>
    </pivotField>
    <pivotField showAll="0" defaultSubtotal="0">
      <items count="6">
        <item x="0"/>
        <item x="1"/>
        <item x="2"/>
        <item x="3"/>
        <item x="4"/>
        <item x="5"/>
      </items>
    </pivotField>
    <pivotField showAll="0" defaultSubtotal="0">
      <items count="4">
        <item x="0"/>
        <item x="1"/>
        <item x="2"/>
        <item x="3"/>
      </items>
    </pivotField>
  </pivotFields>
  <rowFields count="1">
    <field x="11"/>
  </rowFields>
  <rowItems count="2">
    <i>
      <x v="1"/>
    </i>
    <i t="grand">
      <x/>
    </i>
  </rowItems>
  <colFields count="1">
    <field x="1"/>
  </colFields>
  <colItems count="7">
    <i>
      <x/>
    </i>
    <i>
      <x v="1"/>
    </i>
    <i>
      <x v="2"/>
    </i>
    <i>
      <x v="3"/>
    </i>
    <i>
      <x v="4"/>
    </i>
    <i>
      <x v="5"/>
    </i>
    <i t="grand">
      <x/>
    </i>
  </colItems>
  <dataFields count="1">
    <dataField name="Sum of profit per unit" fld="8" baseField="0" baseItem="0"/>
  </dataFields>
  <chartFormats count="6">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8" firstHeaderRow="1" firstDataRow="1" firstDataCol="1"/>
  <pivotFields count="16">
    <pivotField axis="axisRow"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numFmtId="8" showAll="0"/>
    <pivotField numFmtId="8" showAll="0"/>
    <pivotField numFmtId="8" showAll="0"/>
    <pivotField numFmtId="8" showAll="0"/>
    <pivotField numFmtId="8" showAll="0"/>
    <pivotField showAll="0"/>
    <pivotField showAll="0">
      <items count="9">
        <item h="1" x="2"/>
        <item x="4"/>
        <item h="1" x="0"/>
        <item h="1" x="6"/>
        <item h="1" x="1"/>
        <item h="1" x="5"/>
        <item h="1" x="7"/>
        <item h="1" x="3"/>
        <item t="default"/>
      </items>
    </pivotField>
    <pivotField showAll="0" defaultSubtotal="0">
      <items count="5">
        <item x="1"/>
        <item h="1" x="4"/>
        <item h="1" x="0"/>
        <item h="1" x="3"/>
        <item h="1" x="2"/>
      </items>
    </pivotField>
    <pivotField showAll="0" defaultSubtotal="0">
      <items count="2">
        <item h="1" x="1"/>
        <item x="0"/>
      </items>
    </pivotField>
    <pivotField axis="axisRow" showAll="0" defaultSubtotal="0">
      <items count="6">
        <item sd="0" x="0"/>
        <item x="1"/>
        <item x="2"/>
        <item x="3"/>
        <item x="4"/>
        <item sd="0" x="5"/>
      </items>
    </pivotField>
    <pivotField axis="axisRow" showAll="0" defaultSubtotal="0">
      <items count="4">
        <item sd="0" x="0"/>
        <item x="1"/>
        <item x="2"/>
        <item sd="0" x="3"/>
      </items>
    </pivotField>
  </pivotFields>
  <rowFields count="3">
    <field x="15"/>
    <field x="14"/>
    <field x="0"/>
  </rowFields>
  <rowItems count="25">
    <i>
      <x v="1"/>
    </i>
    <i r="1">
      <x v="3"/>
    </i>
    <i r="2">
      <x v="9"/>
    </i>
    <i r="1">
      <x v="4"/>
    </i>
    <i r="2">
      <x v="10"/>
    </i>
    <i r="2">
      <x v="11"/>
    </i>
    <i r="2">
      <x v="12"/>
    </i>
    <i>
      <x v="2"/>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Units Sold"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2"/>
    <pivotTable tabId="7" name="PivotTable3"/>
    <pivotTable tabId="10" name="PivotTable6"/>
    <pivotTable tabId="12" name="PivotTable1"/>
    <pivotTable tabId="9" name="PivotTable5"/>
  </pivotTables>
  <data>
    <tabular pivotCacheId="1">
      <items count="8">
        <i x="4" s="1"/>
        <i x="1"/>
        <i x="5"/>
        <i x="7"/>
        <i x="2" nd="1"/>
        <i x="0" nd="1"/>
        <i x="6"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ntinent" sourceName="Continent ">
  <pivotTables>
    <pivotTable tabId="5" name="PivotTable2"/>
    <pivotTable tabId="7" name="PivotTable3"/>
    <pivotTable tabId="10" name="PivotTable6"/>
    <pivotTable tabId="12" name="PivotTable1"/>
    <pivotTable tabId="9" name="PivotTable5"/>
  </pivotTables>
  <data>
    <tabular pivotCacheId="1">
      <items count="5">
        <i x="1" s="1"/>
        <i x="4" nd="1"/>
        <i x="0" nd="1"/>
        <i x="3"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Sex" sourceName="Customer Sex">
  <pivotTables>
    <pivotTable tabId="5" name="PivotTable2"/>
    <pivotTable tabId="7" name="PivotTable3"/>
    <pivotTable tabId="10" name="PivotTable6"/>
    <pivotTable tabId="12" name="PivotTable1"/>
    <pivotTable tabId="9" name="PivotTable5"/>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yle="SlicerStyleOther1" rowHeight="241300"/>
  <slicer name="Continent " cache="Slicer_Continent" caption="Continent " style="SlicerStyleDark1" rowHeight="241300"/>
  <slicer name="Customer Sex" cache="Slicer_Customer_Sex" caption="Customer Sex" style="SlicerStyleDark5" rowHeight="241300"/>
</slicers>
</file>

<file path=xl/tables/table1.xml><?xml version="1.0" encoding="utf-8"?>
<table xmlns="http://schemas.openxmlformats.org/spreadsheetml/2006/main" id="1" name="Table1" displayName="Table1" ref="A1:N700" totalsRowShown="0" headerRowDxfId="10">
  <autoFilter ref="A1:N700"/>
  <sortState ref="A2:L700">
    <sortCondition ref="A1:A700"/>
  </sortState>
  <tableColumns count="14">
    <tableColumn id="1" name="Date" dataDxfId="9"/>
    <tableColumn id="2" name="Product"/>
    <tableColumn id="3" name="Staff Code"/>
    <tableColumn id="4" name="Staff Names"/>
    <tableColumn id="5" name="Units Sold"/>
    <tableColumn id="6" name="Revenue" dataDxfId="8"/>
    <tableColumn id="7" name="Revenue per unit" dataDxfId="7">
      <calculatedColumnFormula>F2/E2</calculatedColumnFormula>
    </tableColumn>
    <tableColumn id="8" name="Cost" dataDxfId="6"/>
    <tableColumn id="12" name="profit per unit" dataDxfId="5">
      <calculatedColumnFormula>Table1[[#This Row],[Profit]]/Table1[[#This Row],[Units Sold]]</calculatedColumnFormula>
    </tableColumn>
    <tableColumn id="10" name="Profit" dataDxfId="4">
      <calculatedColumnFormula>Table1[[#This Row],[Revenue]]-Table1[[#This Row],[Cost]]</calculatedColumnFormula>
    </tableColumn>
    <tableColumn id="9" name="Customer Code"/>
    <tableColumn id="14" name="COUNTRY" dataDxfId="3">
      <calculatedColumnFormula>VLOOKUP(Table1[[#This Row],[Customer Code]], 'CUSTOMER TABLE DATA'!$A$2:$C$22,3,FALSE)</calculatedColumnFormula>
    </tableColumn>
    <tableColumn id="11" name="Continent " dataDxfId="2">
      <calculatedColumnFormula>VLOOKUP(Table1[[#This Row],[COUNTRY]],'CUSTOMER TABLE DATA'!$H$9:$I$17,2,FALSE)</calculatedColumnFormula>
    </tableColumn>
    <tableColumn id="13" name="Customer Sex" dataDxfId="1">
      <calculatedColumnFormula>VLOOKUP(Table1[[#This Row],[Customer Code]],'CUSTOMER TABLE DATA'!$A$2:$E$22,5,FALSE)</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zoomScale="180" zoomScaleNormal="180" workbookViewId="0">
      <selection activeCell="B8" sqref="B8"/>
    </sheetView>
  </sheetViews>
  <sheetFormatPr defaultRowHeight="14.25" x14ac:dyDescent="0.2"/>
  <cols>
    <col min="1" max="1" width="12.375" customWidth="1"/>
    <col min="2" max="2" width="14.625" customWidth="1"/>
    <col min="3" max="3" width="9" customWidth="1"/>
    <col min="12" max="14" width="8"/>
  </cols>
  <sheetData>
    <row r="1" spans="1:3" ht="18.75" x14ac:dyDescent="0.3">
      <c r="A1" s="1" t="s">
        <v>0</v>
      </c>
    </row>
    <row r="2" spans="1:3" x14ac:dyDescent="0.2">
      <c r="A2" s="2" t="s">
        <v>3</v>
      </c>
      <c r="B2" s="2" t="s">
        <v>2</v>
      </c>
      <c r="C2" s="2" t="s">
        <v>4</v>
      </c>
    </row>
    <row r="3" spans="1:3" x14ac:dyDescent="0.2">
      <c r="A3" s="3" t="s">
        <v>7</v>
      </c>
      <c r="B3" s="3" t="s">
        <v>62</v>
      </c>
      <c r="C3" s="3" t="s">
        <v>8</v>
      </c>
    </row>
    <row r="4" spans="1:3" x14ac:dyDescent="0.2">
      <c r="A4" s="3" t="s">
        <v>12</v>
      </c>
      <c r="B4" s="3" t="s">
        <v>63</v>
      </c>
      <c r="C4" s="3" t="s">
        <v>13</v>
      </c>
    </row>
    <row r="5" spans="1:3" x14ac:dyDescent="0.2">
      <c r="A5" s="3" t="s">
        <v>17</v>
      </c>
      <c r="B5" s="3" t="s">
        <v>22</v>
      </c>
      <c r="C5" s="3" t="s">
        <v>13</v>
      </c>
    </row>
    <row r="6" spans="1:3" x14ac:dyDescent="0.2">
      <c r="A6" s="3" t="s">
        <v>20</v>
      </c>
      <c r="B6" s="3" t="s">
        <v>26</v>
      </c>
      <c r="C6" s="3" t="s">
        <v>13</v>
      </c>
    </row>
    <row r="7" spans="1:3" x14ac:dyDescent="0.2">
      <c r="A7" s="3" t="s">
        <v>24</v>
      </c>
      <c r="B7" s="3" t="s">
        <v>64</v>
      </c>
      <c r="C7" s="3" t="s">
        <v>13</v>
      </c>
    </row>
    <row r="8" spans="1:3" x14ac:dyDescent="0.2">
      <c r="A8" s="3" t="s">
        <v>28</v>
      </c>
      <c r="B8" s="3" t="s">
        <v>65</v>
      </c>
      <c r="C8" s="3" t="s">
        <v>13</v>
      </c>
    </row>
    <row r="9" spans="1:3" x14ac:dyDescent="0.2">
      <c r="A9" s="3" t="s">
        <v>31</v>
      </c>
      <c r="B9" s="3" t="s">
        <v>30</v>
      </c>
      <c r="C9" s="3" t="s">
        <v>8</v>
      </c>
    </row>
    <row r="10" spans="1:3" x14ac:dyDescent="0.2">
      <c r="A10" s="3" t="s">
        <v>33</v>
      </c>
      <c r="B10" s="3" t="s">
        <v>66</v>
      </c>
      <c r="C10" s="3" t="s">
        <v>13</v>
      </c>
    </row>
    <row r="11" spans="1:3" x14ac:dyDescent="0.2">
      <c r="A11" s="3" t="s">
        <v>36</v>
      </c>
      <c r="B11" s="3" t="s">
        <v>67</v>
      </c>
      <c r="C11" s="3" t="s">
        <v>13</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Q31" sqref="Q31"/>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topLeftCell="A8" zoomScale="160" zoomScaleNormal="160" workbookViewId="0">
      <selection activeCell="I13" sqref="I13"/>
    </sheetView>
  </sheetViews>
  <sheetFormatPr defaultRowHeight="14.25" x14ac:dyDescent="0.2"/>
  <cols>
    <col min="1" max="1" width="16.625" customWidth="1"/>
    <col min="2" max="2" width="20.375" customWidth="1"/>
    <col min="3" max="3" width="10.5" customWidth="1"/>
    <col min="4" max="5" width="11.75" bestFit="1" customWidth="1"/>
    <col min="6" max="7" width="8"/>
  </cols>
  <sheetData>
    <row r="1" spans="1:9" ht="18.75" x14ac:dyDescent="0.3">
      <c r="A1" s="1" t="s">
        <v>1</v>
      </c>
    </row>
    <row r="2" spans="1:9" x14ac:dyDescent="0.2">
      <c r="A2" s="2" t="s">
        <v>5</v>
      </c>
      <c r="B2" s="2" t="s">
        <v>74</v>
      </c>
      <c r="C2" s="2" t="s">
        <v>6</v>
      </c>
      <c r="D2" s="12" t="s">
        <v>149</v>
      </c>
      <c r="E2" s="12" t="s">
        <v>150</v>
      </c>
    </row>
    <row r="3" spans="1:9" x14ac:dyDescent="0.2">
      <c r="A3" s="3" t="s">
        <v>9</v>
      </c>
      <c r="B3" s="3" t="s">
        <v>75</v>
      </c>
      <c r="C3" s="3" t="s">
        <v>10</v>
      </c>
      <c r="D3" t="str">
        <f t="shared" ref="D3:D22" si="0">VLOOKUP(C3,$H$10:$I$17,2,FALSE)</f>
        <v>North America</v>
      </c>
      <c r="E3" t="s">
        <v>8</v>
      </c>
    </row>
    <row r="4" spans="1:9" x14ac:dyDescent="0.2">
      <c r="A4" s="3" t="s">
        <v>14</v>
      </c>
      <c r="B4" s="3" t="s">
        <v>76</v>
      </c>
      <c r="C4" s="3" t="s">
        <v>15</v>
      </c>
      <c r="D4" t="str">
        <f t="shared" si="0"/>
        <v>Africa</v>
      </c>
      <c r="E4" t="s">
        <v>8</v>
      </c>
    </row>
    <row r="5" spans="1:9" x14ac:dyDescent="0.2">
      <c r="A5" s="3" t="s">
        <v>18</v>
      </c>
      <c r="B5" s="3" t="s">
        <v>77</v>
      </c>
      <c r="C5" s="3" t="s">
        <v>16</v>
      </c>
      <c r="D5" t="str">
        <f t="shared" si="0"/>
        <v>Africa</v>
      </c>
      <c r="E5" t="s">
        <v>13</v>
      </c>
    </row>
    <row r="6" spans="1:9" x14ac:dyDescent="0.2">
      <c r="A6" s="3" t="s">
        <v>21</v>
      </c>
      <c r="B6" s="3" t="s">
        <v>78</v>
      </c>
      <c r="C6" s="3" t="s">
        <v>11</v>
      </c>
      <c r="D6" t="str">
        <f t="shared" si="0"/>
        <v>Europe</v>
      </c>
      <c r="E6" t="s">
        <v>8</v>
      </c>
    </row>
    <row r="7" spans="1:9" x14ac:dyDescent="0.2">
      <c r="A7" s="3" t="s">
        <v>25</v>
      </c>
      <c r="B7" s="3" t="s">
        <v>79</v>
      </c>
      <c r="C7" s="3" t="s">
        <v>27</v>
      </c>
      <c r="D7" t="str">
        <f t="shared" si="0"/>
        <v>Asia</v>
      </c>
      <c r="E7" t="s">
        <v>13</v>
      </c>
    </row>
    <row r="8" spans="1:9" x14ac:dyDescent="0.2">
      <c r="A8" s="3" t="s">
        <v>29</v>
      </c>
      <c r="B8" s="3" t="s">
        <v>80</v>
      </c>
      <c r="C8" s="3" t="s">
        <v>16</v>
      </c>
      <c r="D8" t="str">
        <f t="shared" si="0"/>
        <v>Africa</v>
      </c>
      <c r="E8" t="s">
        <v>8</v>
      </c>
    </row>
    <row r="9" spans="1:9" x14ac:dyDescent="0.2">
      <c r="A9" s="3" t="s">
        <v>32</v>
      </c>
      <c r="B9" s="3" t="s">
        <v>81</v>
      </c>
      <c r="C9" s="3" t="s">
        <v>15</v>
      </c>
      <c r="D9" t="str">
        <f t="shared" si="0"/>
        <v>Africa</v>
      </c>
      <c r="E9" t="s">
        <v>8</v>
      </c>
      <c r="H9" s="3" t="s">
        <v>6</v>
      </c>
      <c r="I9" s="3"/>
    </row>
    <row r="10" spans="1:9" x14ac:dyDescent="0.2">
      <c r="A10" s="3" t="s">
        <v>34</v>
      </c>
      <c r="B10" s="3" t="s">
        <v>82</v>
      </c>
      <c r="C10" s="3" t="s">
        <v>10</v>
      </c>
      <c r="D10" t="str">
        <f t="shared" si="0"/>
        <v>North America</v>
      </c>
      <c r="E10" t="s">
        <v>13</v>
      </c>
      <c r="H10" s="3" t="s">
        <v>10</v>
      </c>
      <c r="I10" s="3" t="s">
        <v>148</v>
      </c>
    </row>
    <row r="11" spans="1:9" x14ac:dyDescent="0.2">
      <c r="A11" s="3" t="s">
        <v>37</v>
      </c>
      <c r="B11" s="3" t="s">
        <v>83</v>
      </c>
      <c r="C11" s="3" t="s">
        <v>35</v>
      </c>
      <c r="D11" t="str">
        <f t="shared" si="0"/>
        <v>Africa</v>
      </c>
      <c r="E11" t="s">
        <v>8</v>
      </c>
      <c r="H11" s="3" t="s">
        <v>15</v>
      </c>
      <c r="I11" s="3" t="s">
        <v>144</v>
      </c>
    </row>
    <row r="12" spans="1:9" x14ac:dyDescent="0.2">
      <c r="A12" s="3" t="s">
        <v>38</v>
      </c>
      <c r="B12" s="3" t="s">
        <v>84</v>
      </c>
      <c r="C12" s="3" t="s">
        <v>27</v>
      </c>
      <c r="D12" t="str">
        <f t="shared" si="0"/>
        <v>Asia</v>
      </c>
      <c r="E12" t="s">
        <v>13</v>
      </c>
      <c r="H12" s="3" t="s">
        <v>16</v>
      </c>
      <c r="I12" s="3" t="s">
        <v>144</v>
      </c>
    </row>
    <row r="13" spans="1:9" x14ac:dyDescent="0.2">
      <c r="A13" s="3" t="s">
        <v>39</v>
      </c>
      <c r="B13" s="3" t="s">
        <v>85</v>
      </c>
      <c r="C13" s="3" t="s">
        <v>16</v>
      </c>
      <c r="D13" t="str">
        <f t="shared" si="0"/>
        <v>Africa</v>
      </c>
      <c r="E13" t="s">
        <v>8</v>
      </c>
      <c r="H13" s="3" t="s">
        <v>11</v>
      </c>
      <c r="I13" s="3" t="s">
        <v>145</v>
      </c>
    </row>
    <row r="14" spans="1:9" x14ac:dyDescent="0.2">
      <c r="A14" s="3" t="s">
        <v>40</v>
      </c>
      <c r="B14" s="3" t="s">
        <v>86</v>
      </c>
      <c r="C14" s="3" t="s">
        <v>10</v>
      </c>
      <c r="D14" t="str">
        <f t="shared" si="0"/>
        <v>North America</v>
      </c>
      <c r="E14" t="s">
        <v>8</v>
      </c>
      <c r="H14" s="3" t="s">
        <v>27</v>
      </c>
      <c r="I14" s="3" t="s">
        <v>146</v>
      </c>
    </row>
    <row r="15" spans="1:9" x14ac:dyDescent="0.2">
      <c r="A15" s="3" t="s">
        <v>41</v>
      </c>
      <c r="B15" s="3" t="s">
        <v>87</v>
      </c>
      <c r="C15" s="3" t="s">
        <v>19</v>
      </c>
      <c r="D15" t="str">
        <f t="shared" si="0"/>
        <v>Africa</v>
      </c>
      <c r="E15" t="s">
        <v>8</v>
      </c>
      <c r="H15" s="3" t="s">
        <v>35</v>
      </c>
      <c r="I15" s="3" t="s">
        <v>144</v>
      </c>
    </row>
    <row r="16" spans="1:9" x14ac:dyDescent="0.2">
      <c r="A16" s="3" t="s">
        <v>42</v>
      </c>
      <c r="B16" s="3" t="s">
        <v>88</v>
      </c>
      <c r="C16" s="3" t="s">
        <v>23</v>
      </c>
      <c r="D16" t="str">
        <f t="shared" si="0"/>
        <v>South America</v>
      </c>
      <c r="E16" t="s">
        <v>13</v>
      </c>
      <c r="H16" s="3" t="s">
        <v>19</v>
      </c>
      <c r="I16" s="3" t="s">
        <v>144</v>
      </c>
    </row>
    <row r="17" spans="1:9" x14ac:dyDescent="0.2">
      <c r="A17" s="3" t="s">
        <v>43</v>
      </c>
      <c r="B17" s="3" t="s">
        <v>89</v>
      </c>
      <c r="C17" s="3" t="s">
        <v>15</v>
      </c>
      <c r="D17" t="str">
        <f t="shared" si="0"/>
        <v>Africa</v>
      </c>
      <c r="E17" t="s">
        <v>8</v>
      </c>
      <c r="H17" s="3" t="s">
        <v>23</v>
      </c>
      <c r="I17" s="3" t="s">
        <v>147</v>
      </c>
    </row>
    <row r="18" spans="1:9" x14ac:dyDescent="0.2">
      <c r="A18" s="3" t="s">
        <v>44</v>
      </c>
      <c r="B18" s="3" t="s">
        <v>90</v>
      </c>
      <c r="C18" s="3" t="s">
        <v>10</v>
      </c>
      <c r="D18" t="str">
        <f t="shared" si="0"/>
        <v>North America</v>
      </c>
      <c r="E18" t="s">
        <v>8</v>
      </c>
    </row>
    <row r="19" spans="1:9" x14ac:dyDescent="0.2">
      <c r="A19" s="3" t="s">
        <v>45</v>
      </c>
      <c r="B19" s="3" t="s">
        <v>91</v>
      </c>
      <c r="C19" s="3" t="s">
        <v>23</v>
      </c>
      <c r="D19" t="str">
        <f t="shared" si="0"/>
        <v>South America</v>
      </c>
      <c r="E19" t="s">
        <v>13</v>
      </c>
    </row>
    <row r="20" spans="1:9" x14ac:dyDescent="0.2">
      <c r="A20" s="3" t="s">
        <v>46</v>
      </c>
      <c r="B20" s="3" t="s">
        <v>92</v>
      </c>
      <c r="C20" s="3" t="s">
        <v>16</v>
      </c>
      <c r="D20" t="str">
        <f t="shared" si="0"/>
        <v>Africa</v>
      </c>
      <c r="E20" t="s">
        <v>13</v>
      </c>
    </row>
    <row r="21" spans="1:9" x14ac:dyDescent="0.2">
      <c r="A21" s="3" t="s">
        <v>47</v>
      </c>
      <c r="B21" s="3" t="s">
        <v>93</v>
      </c>
      <c r="C21" s="3" t="s">
        <v>11</v>
      </c>
      <c r="D21" t="str">
        <f t="shared" si="0"/>
        <v>Europe</v>
      </c>
      <c r="E21" t="s">
        <v>8</v>
      </c>
    </row>
    <row r="22" spans="1:9" x14ac:dyDescent="0.2">
      <c r="A22" s="3" t="s">
        <v>48</v>
      </c>
      <c r="B22" s="3" t="s">
        <v>94</v>
      </c>
      <c r="C22" s="3" t="s">
        <v>19</v>
      </c>
      <c r="D22" t="str">
        <f t="shared" si="0"/>
        <v>Africa</v>
      </c>
      <c r="E22" t="s">
        <v>13</v>
      </c>
    </row>
  </sheetData>
  <pageMargins left="0.7" right="0.7" top="0.75" bottom="0.75" header="0.3" footer="0.3"/>
  <pageSetup paperSize="9"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0"/>
  <sheetViews>
    <sheetView topLeftCell="E1" zoomScale="120" zoomScaleNormal="120" workbookViewId="0">
      <selection activeCell="N3" sqref="N3"/>
    </sheetView>
  </sheetViews>
  <sheetFormatPr defaultRowHeight="14.25" x14ac:dyDescent="0.2"/>
  <cols>
    <col min="1" max="1" width="10" bestFit="1" customWidth="1"/>
    <col min="2" max="2" width="8.75" bestFit="1" customWidth="1"/>
    <col min="3" max="3" width="11" bestFit="1" customWidth="1"/>
    <col min="4" max="4" width="12.375" bestFit="1" customWidth="1"/>
    <col min="5" max="5" width="11.625" customWidth="1"/>
    <col min="6" max="6" width="10.5" bestFit="1" customWidth="1"/>
    <col min="7" max="7" width="16.25" bestFit="1" customWidth="1"/>
    <col min="8" max="8" width="10.5" bestFit="1" customWidth="1"/>
    <col min="9" max="9" width="13.625" bestFit="1" customWidth="1"/>
    <col min="10" max="10" width="10.5" bestFit="1" customWidth="1"/>
    <col min="11" max="11" width="14.75" bestFit="1" customWidth="1"/>
    <col min="12" max="12" width="8"/>
    <col min="13" max="14" width="11.75" bestFit="1" customWidth="1"/>
    <col min="15" max="18" width="8"/>
  </cols>
  <sheetData>
    <row r="1" spans="1:14" x14ac:dyDescent="0.2">
      <c r="A1" s="4" t="s">
        <v>49</v>
      </c>
      <c r="B1" s="4" t="s">
        <v>50</v>
      </c>
      <c r="C1" s="4" t="s">
        <v>51</v>
      </c>
      <c r="D1" s="4" t="s">
        <v>102</v>
      </c>
      <c r="E1" s="4" t="s">
        <v>52</v>
      </c>
      <c r="F1" s="4" t="s">
        <v>53</v>
      </c>
      <c r="G1" s="4" t="s">
        <v>54</v>
      </c>
      <c r="H1" s="4" t="s">
        <v>55</v>
      </c>
      <c r="I1" s="4" t="s">
        <v>122</v>
      </c>
      <c r="J1" s="4" t="s">
        <v>120</v>
      </c>
      <c r="K1" s="4" t="s">
        <v>5</v>
      </c>
      <c r="L1" s="10" t="s">
        <v>124</v>
      </c>
      <c r="M1" s="4" t="s">
        <v>151</v>
      </c>
      <c r="N1" s="4" t="s">
        <v>152</v>
      </c>
    </row>
    <row r="2" spans="1:14" x14ac:dyDescent="0.2">
      <c r="A2" s="5">
        <v>43709</v>
      </c>
      <c r="B2" t="s">
        <v>56</v>
      </c>
      <c r="C2" t="s">
        <v>20</v>
      </c>
      <c r="D2" t="s">
        <v>26</v>
      </c>
      <c r="E2">
        <v>2349</v>
      </c>
      <c r="F2" s="6">
        <v>11745</v>
      </c>
      <c r="G2" s="6">
        <f t="shared" ref="G2:G65" si="0">F2/E2</f>
        <v>5</v>
      </c>
      <c r="H2" s="6">
        <v>4698</v>
      </c>
      <c r="I2" s="6">
        <f>Table1[[#This Row],[Profit]]/Table1[[#This Row],[Units Sold]]</f>
        <v>3</v>
      </c>
      <c r="J2" s="6">
        <f>Table1[[#This Row],[Revenue]]-Table1[[#This Row],[Cost]]</f>
        <v>7047</v>
      </c>
      <c r="K2" t="s">
        <v>21</v>
      </c>
      <c r="L2" s="6" t="str">
        <f>VLOOKUP(Table1[[#This Row],[Customer Code]], 'CUSTOMER TABLE DATA'!$A$2:$C$22,3,FALSE)</f>
        <v>Holland</v>
      </c>
      <c r="M2" s="6" t="str">
        <f>VLOOKUP(Table1[[#This Row],[COUNTRY]],'CUSTOMER TABLE DATA'!$H$9:$I$17,2,FALSE)</f>
        <v>Europe</v>
      </c>
      <c r="N2" s="6" t="str">
        <f>VLOOKUP(Table1[[#This Row],[Customer Code]],'CUSTOMER TABLE DATA'!$A$2:$E$22,5,FALSE)</f>
        <v>Male</v>
      </c>
    </row>
    <row r="3" spans="1:14" x14ac:dyDescent="0.2">
      <c r="A3" s="5">
        <v>43709</v>
      </c>
      <c r="B3" t="s">
        <v>56</v>
      </c>
      <c r="C3" t="s">
        <v>7</v>
      </c>
      <c r="D3" t="s">
        <v>99</v>
      </c>
      <c r="E3">
        <v>2470</v>
      </c>
      <c r="F3" s="6">
        <v>12350</v>
      </c>
      <c r="G3" s="6">
        <f t="shared" si="0"/>
        <v>5</v>
      </c>
      <c r="H3" s="6">
        <v>4940</v>
      </c>
      <c r="I3" s="6">
        <f>Table1[[#This Row],[Profit]]/Table1[[#This Row],[Units Sold]]</f>
        <v>3</v>
      </c>
      <c r="J3" s="6">
        <f>Table1[[#This Row],[Revenue]]-Table1[[#This Row],[Cost]]</f>
        <v>7410</v>
      </c>
      <c r="K3" t="s">
        <v>47</v>
      </c>
      <c r="L3" s="6" t="str">
        <f>VLOOKUP(Table1[[#This Row],[Customer Code]], 'CUSTOMER TABLE DATA'!$A$2:$C$22,3,FALSE)</f>
        <v>Holland</v>
      </c>
      <c r="M3" s="6" t="str">
        <f>VLOOKUP(Table1[[#This Row],[COUNTRY]],'CUSTOMER TABLE DATA'!$H$9:$I$17,2,FALSE)</f>
        <v>Europe</v>
      </c>
      <c r="N3" s="6" t="str">
        <f>VLOOKUP(Table1[[#This Row],[Customer Code]],'CUSTOMER TABLE DATA'!$A$2:$E$22,5,FALSE)</f>
        <v>Male</v>
      </c>
    </row>
    <row r="4" spans="1:14" x14ac:dyDescent="0.2">
      <c r="A4" s="5">
        <v>43709</v>
      </c>
      <c r="B4" t="s">
        <v>57</v>
      </c>
      <c r="C4" t="s">
        <v>12</v>
      </c>
      <c r="D4" t="s">
        <v>111</v>
      </c>
      <c r="E4">
        <v>1283</v>
      </c>
      <c r="F4" s="6">
        <v>1283</v>
      </c>
      <c r="G4" s="6">
        <f t="shared" si="0"/>
        <v>1</v>
      </c>
      <c r="H4" s="6">
        <v>256.60000000000002</v>
      </c>
      <c r="I4" s="6">
        <f>Table1[[#This Row],[Profit]]/Table1[[#This Row],[Units Sold]]</f>
        <v>0.8</v>
      </c>
      <c r="J4" s="6">
        <f>Table1[[#This Row],[Revenue]]-Table1[[#This Row],[Cost]]</f>
        <v>1026.4000000000001</v>
      </c>
      <c r="K4" t="s">
        <v>48</v>
      </c>
      <c r="L4" s="6" t="str">
        <f>VLOOKUP(Table1[[#This Row],[Customer Code]], 'CUSTOMER TABLE DATA'!$A$2:$C$22,3,FALSE)</f>
        <v>Nigeria</v>
      </c>
      <c r="M4" s="6" t="str">
        <f>VLOOKUP(Table1[[#This Row],[COUNTRY]],'CUSTOMER TABLE DATA'!$H$9:$I$17,2,FALSE)</f>
        <v>Africa</v>
      </c>
      <c r="N4" s="6" t="str">
        <f>VLOOKUP(Table1[[#This Row],[Customer Code]],'CUSTOMER TABLE DATA'!$A$2:$E$22,5,FALSE)</f>
        <v>Female</v>
      </c>
    </row>
    <row r="5" spans="1:14" x14ac:dyDescent="0.2">
      <c r="A5" s="5">
        <v>43709</v>
      </c>
      <c r="B5" t="s">
        <v>58</v>
      </c>
      <c r="C5" t="s">
        <v>33</v>
      </c>
      <c r="D5" t="s">
        <v>66</v>
      </c>
      <c r="E5">
        <v>2761</v>
      </c>
      <c r="F5" s="6">
        <v>13805</v>
      </c>
      <c r="G5" s="6">
        <f t="shared" si="0"/>
        <v>5</v>
      </c>
      <c r="H5" s="6">
        <v>6074.2</v>
      </c>
      <c r="I5" s="6">
        <f>Table1[[#This Row],[Profit]]/Table1[[#This Row],[Units Sold]]</f>
        <v>2.8000000000000003</v>
      </c>
      <c r="J5" s="6">
        <f>Table1[[#This Row],[Revenue]]-Table1[[#This Row],[Cost]]</f>
        <v>7730.8</v>
      </c>
      <c r="K5" t="s">
        <v>45</v>
      </c>
      <c r="L5" s="6" t="str">
        <f>VLOOKUP(Table1[[#This Row],[Customer Code]], 'CUSTOMER TABLE DATA'!$A$2:$C$22,3,FALSE)</f>
        <v>Brazil</v>
      </c>
      <c r="M5" s="6" t="str">
        <f>VLOOKUP(Table1[[#This Row],[COUNTRY]],'CUSTOMER TABLE DATA'!$H$9:$I$17,2,FALSE)</f>
        <v>South America</v>
      </c>
      <c r="N5" s="6" t="str">
        <f>VLOOKUP(Table1[[#This Row],[Customer Code]],'CUSTOMER TABLE DATA'!$A$2:$E$22,5,FALSE)</f>
        <v>Female</v>
      </c>
    </row>
    <row r="6" spans="1:14" x14ac:dyDescent="0.2">
      <c r="A6" s="5">
        <v>43709</v>
      </c>
      <c r="B6" t="s">
        <v>60</v>
      </c>
      <c r="C6" t="s">
        <v>7</v>
      </c>
      <c r="D6" t="s">
        <v>99</v>
      </c>
      <c r="E6">
        <v>2416</v>
      </c>
      <c r="F6" s="6">
        <v>9664</v>
      </c>
      <c r="G6" s="6">
        <f t="shared" si="0"/>
        <v>4</v>
      </c>
      <c r="H6" s="6">
        <v>3624</v>
      </c>
      <c r="I6" s="6">
        <f>Table1[[#This Row],[Profit]]/Table1[[#This Row],[Units Sold]]</f>
        <v>2.5</v>
      </c>
      <c r="J6" s="6">
        <f>Table1[[#This Row],[Revenue]]-Table1[[#This Row],[Cost]]</f>
        <v>6040</v>
      </c>
      <c r="K6" t="s">
        <v>9</v>
      </c>
      <c r="L6" s="6" t="str">
        <f>VLOOKUP(Table1[[#This Row],[Customer Code]], 'CUSTOMER TABLE DATA'!$A$2:$C$22,3,FALSE)</f>
        <v>USA</v>
      </c>
      <c r="M6" s="6" t="str">
        <f>VLOOKUP(Table1[[#This Row],[COUNTRY]],'CUSTOMER TABLE DATA'!$H$9:$I$17,2,FALSE)</f>
        <v>North America</v>
      </c>
      <c r="N6" s="6" t="str">
        <f>VLOOKUP(Table1[[#This Row],[Customer Code]],'CUSTOMER TABLE DATA'!$A$2:$E$22,5,FALSE)</f>
        <v>Male</v>
      </c>
    </row>
    <row r="7" spans="1:14" x14ac:dyDescent="0.2">
      <c r="A7" s="5">
        <v>43709</v>
      </c>
      <c r="B7" t="s">
        <v>60</v>
      </c>
      <c r="C7" t="s">
        <v>33</v>
      </c>
      <c r="D7" t="s">
        <v>107</v>
      </c>
      <c r="E7">
        <v>623</v>
      </c>
      <c r="F7" s="6">
        <v>1869</v>
      </c>
      <c r="G7" s="6">
        <f t="shared" si="0"/>
        <v>3</v>
      </c>
      <c r="H7" s="6">
        <v>778.75</v>
      </c>
      <c r="I7" s="6">
        <f>Table1[[#This Row],[Profit]]/Table1[[#This Row],[Units Sold]]</f>
        <v>1.75</v>
      </c>
      <c r="J7" s="6">
        <f>Table1[[#This Row],[Revenue]]-Table1[[#This Row],[Cost]]</f>
        <v>1090.25</v>
      </c>
      <c r="K7" t="s">
        <v>45</v>
      </c>
      <c r="L7" s="6" t="str">
        <f>VLOOKUP(Table1[[#This Row],[Customer Code]], 'CUSTOMER TABLE DATA'!$A$2:$C$22,3,FALSE)</f>
        <v>Brazil</v>
      </c>
      <c r="M7" s="6" t="str">
        <f>VLOOKUP(Table1[[#This Row],[COUNTRY]],'CUSTOMER TABLE DATA'!$H$9:$I$17,2,FALSE)</f>
        <v>South America</v>
      </c>
      <c r="N7" s="6" t="str">
        <f>VLOOKUP(Table1[[#This Row],[Customer Code]],'CUSTOMER TABLE DATA'!$A$2:$E$22,5,FALSE)</f>
        <v>Female</v>
      </c>
    </row>
    <row r="8" spans="1:14" x14ac:dyDescent="0.2">
      <c r="A8" s="5">
        <v>43709</v>
      </c>
      <c r="B8" t="s">
        <v>61</v>
      </c>
      <c r="C8" t="s">
        <v>17</v>
      </c>
      <c r="D8" t="s">
        <v>101</v>
      </c>
      <c r="E8">
        <v>2646</v>
      </c>
      <c r="F8" s="6">
        <v>15876</v>
      </c>
      <c r="G8" s="6">
        <f t="shared" si="0"/>
        <v>6</v>
      </c>
      <c r="H8" s="6">
        <v>7276.5</v>
      </c>
      <c r="I8" s="6">
        <f>Table1[[#This Row],[Profit]]/Table1[[#This Row],[Units Sold]]</f>
        <v>3.25</v>
      </c>
      <c r="J8" s="6">
        <f>Table1[[#This Row],[Revenue]]-Table1[[#This Row],[Cost]]</f>
        <v>8599.5</v>
      </c>
      <c r="K8" t="s">
        <v>40</v>
      </c>
      <c r="L8" s="6" t="str">
        <f>VLOOKUP(Table1[[#This Row],[Customer Code]], 'CUSTOMER TABLE DATA'!$A$2:$C$22,3,FALSE)</f>
        <v>USA</v>
      </c>
      <c r="M8" s="6" t="str">
        <f>VLOOKUP(Table1[[#This Row],[COUNTRY]],'CUSTOMER TABLE DATA'!$H$9:$I$17,2,FALSE)</f>
        <v>North America</v>
      </c>
      <c r="N8" s="6" t="str">
        <f>VLOOKUP(Table1[[#This Row],[Customer Code]],'CUSTOMER TABLE DATA'!$A$2:$E$22,5,FALSE)</f>
        <v>Male</v>
      </c>
    </row>
    <row r="9" spans="1:14" x14ac:dyDescent="0.2">
      <c r="A9" s="5">
        <v>43709</v>
      </c>
      <c r="B9" t="s">
        <v>56</v>
      </c>
      <c r="C9" t="s">
        <v>17</v>
      </c>
      <c r="D9" t="s">
        <v>101</v>
      </c>
      <c r="E9">
        <v>549</v>
      </c>
      <c r="F9" s="6">
        <v>2745</v>
      </c>
      <c r="G9" s="6">
        <f t="shared" si="0"/>
        <v>5</v>
      </c>
      <c r="H9" s="6">
        <v>1098</v>
      </c>
      <c r="I9" s="6">
        <f>Table1[[#This Row],[Profit]]/Table1[[#This Row],[Units Sold]]</f>
        <v>3</v>
      </c>
      <c r="J9" s="6">
        <f>Table1[[#This Row],[Revenue]]-Table1[[#This Row],[Cost]]</f>
        <v>1647</v>
      </c>
      <c r="K9" t="s">
        <v>18</v>
      </c>
      <c r="L9" s="6" t="str">
        <f>VLOOKUP(Table1[[#This Row],[Customer Code]], 'CUSTOMER TABLE DATA'!$A$2:$C$22,3,FALSE)</f>
        <v>Cameroon</v>
      </c>
      <c r="M9" s="6" t="str">
        <f>VLOOKUP(Table1[[#This Row],[COUNTRY]],'CUSTOMER TABLE DATA'!$H$9:$I$17,2,FALSE)</f>
        <v>Africa</v>
      </c>
      <c r="N9" s="6" t="str">
        <f>VLOOKUP(Table1[[#This Row],[Customer Code]],'CUSTOMER TABLE DATA'!$A$2:$E$22,5,FALSE)</f>
        <v>Female</v>
      </c>
    </row>
    <row r="10" spans="1:14" x14ac:dyDescent="0.2">
      <c r="A10" s="5">
        <v>43709</v>
      </c>
      <c r="B10" t="s">
        <v>56</v>
      </c>
      <c r="C10" t="s">
        <v>36</v>
      </c>
      <c r="D10" t="s">
        <v>108</v>
      </c>
      <c r="E10">
        <v>1031</v>
      </c>
      <c r="F10" s="6">
        <v>5155</v>
      </c>
      <c r="G10" s="6">
        <f t="shared" si="0"/>
        <v>5</v>
      </c>
      <c r="H10" s="6">
        <v>2062</v>
      </c>
      <c r="I10" s="6">
        <f>Table1[[#This Row],[Profit]]/Table1[[#This Row],[Units Sold]]</f>
        <v>3</v>
      </c>
      <c r="J10" s="6">
        <f>Table1[[#This Row],[Revenue]]-Table1[[#This Row],[Cost]]</f>
        <v>3093</v>
      </c>
      <c r="K10" t="s">
        <v>46</v>
      </c>
      <c r="L10" s="6" t="str">
        <f>VLOOKUP(Table1[[#This Row],[Customer Code]], 'CUSTOMER TABLE DATA'!$A$2:$C$22,3,FALSE)</f>
        <v>Cameroon</v>
      </c>
      <c r="M10" s="6" t="str">
        <f>VLOOKUP(Table1[[#This Row],[COUNTRY]],'CUSTOMER TABLE DATA'!$H$9:$I$17,2,FALSE)</f>
        <v>Africa</v>
      </c>
      <c r="N10" s="6" t="str">
        <f>VLOOKUP(Table1[[#This Row],[Customer Code]],'CUSTOMER TABLE DATA'!$A$2:$E$22,5,FALSE)</f>
        <v>Female</v>
      </c>
    </row>
    <row r="11" spans="1:14" x14ac:dyDescent="0.2">
      <c r="A11" s="5">
        <v>43709</v>
      </c>
      <c r="B11" t="s">
        <v>57</v>
      </c>
      <c r="C11" t="s">
        <v>28</v>
      </c>
      <c r="D11" t="s">
        <v>109</v>
      </c>
      <c r="E11">
        <v>322</v>
      </c>
      <c r="F11" s="6">
        <v>322</v>
      </c>
      <c r="G11" s="6">
        <f t="shared" si="0"/>
        <v>1</v>
      </c>
      <c r="H11" s="6">
        <v>64.400000000000006</v>
      </c>
      <c r="I11" s="6">
        <f>Table1[[#This Row],[Profit]]/Table1[[#This Row],[Units Sold]]</f>
        <v>0.8</v>
      </c>
      <c r="J11" s="6">
        <f>Table1[[#This Row],[Revenue]]-Table1[[#This Row],[Cost]]</f>
        <v>257.60000000000002</v>
      </c>
      <c r="K11" t="s">
        <v>43</v>
      </c>
      <c r="L11" s="6" t="str">
        <f>VLOOKUP(Table1[[#This Row],[Customer Code]], 'CUSTOMER TABLE DATA'!$A$2:$C$22,3,FALSE)</f>
        <v>Togo</v>
      </c>
      <c r="M11" s="6" t="str">
        <f>VLOOKUP(Table1[[#This Row],[COUNTRY]],'CUSTOMER TABLE DATA'!$H$9:$I$17,2,FALSE)</f>
        <v>Africa</v>
      </c>
      <c r="N11" s="6" t="str">
        <f>VLOOKUP(Table1[[#This Row],[Customer Code]],'CUSTOMER TABLE DATA'!$A$2:$E$22,5,FALSE)</f>
        <v>Male</v>
      </c>
    </row>
    <row r="12" spans="1:14" x14ac:dyDescent="0.2">
      <c r="A12" s="5">
        <v>43709</v>
      </c>
      <c r="B12" t="s">
        <v>60</v>
      </c>
      <c r="C12" t="s">
        <v>20</v>
      </c>
      <c r="D12" t="s">
        <v>103</v>
      </c>
      <c r="E12">
        <v>1023</v>
      </c>
      <c r="F12" s="6">
        <v>4092</v>
      </c>
      <c r="G12" s="6">
        <f t="shared" si="0"/>
        <v>4</v>
      </c>
      <c r="H12" s="6">
        <v>1534.5</v>
      </c>
      <c r="I12" s="6">
        <f>Table1[[#This Row],[Profit]]/Table1[[#This Row],[Units Sold]]</f>
        <v>2.5</v>
      </c>
      <c r="J12" s="6">
        <f>Table1[[#This Row],[Revenue]]-Table1[[#This Row],[Cost]]</f>
        <v>2557.5</v>
      </c>
      <c r="K12" t="s">
        <v>21</v>
      </c>
      <c r="L12" s="6" t="str">
        <f>VLOOKUP(Table1[[#This Row],[Customer Code]], 'CUSTOMER TABLE DATA'!$A$2:$C$22,3,FALSE)</f>
        <v>Holland</v>
      </c>
      <c r="M12" s="6" t="str">
        <f>VLOOKUP(Table1[[#This Row],[COUNTRY]],'CUSTOMER TABLE DATA'!$H$9:$I$17,2,FALSE)</f>
        <v>Europe</v>
      </c>
      <c r="N12" s="6" t="str">
        <f>VLOOKUP(Table1[[#This Row],[Customer Code]],'CUSTOMER TABLE DATA'!$A$2:$E$22,5,FALSE)</f>
        <v>Male</v>
      </c>
    </row>
    <row r="13" spans="1:14" x14ac:dyDescent="0.2">
      <c r="A13" s="5">
        <v>43709</v>
      </c>
      <c r="B13" t="s">
        <v>60</v>
      </c>
      <c r="C13" t="s">
        <v>36</v>
      </c>
      <c r="D13" t="s">
        <v>108</v>
      </c>
      <c r="E13">
        <v>1527</v>
      </c>
      <c r="F13" s="6">
        <v>4581</v>
      </c>
      <c r="G13" s="6">
        <f t="shared" si="0"/>
        <v>3</v>
      </c>
      <c r="H13" s="6">
        <v>1908.75</v>
      </c>
      <c r="I13" s="6">
        <f>Table1[[#This Row],[Profit]]/Table1[[#This Row],[Units Sold]]</f>
        <v>1.75</v>
      </c>
      <c r="J13" s="6">
        <f>Table1[[#This Row],[Revenue]]-Table1[[#This Row],[Cost]]</f>
        <v>2672.25</v>
      </c>
      <c r="K13" t="s">
        <v>46</v>
      </c>
      <c r="L13" s="6" t="str">
        <f>VLOOKUP(Table1[[#This Row],[Customer Code]], 'CUSTOMER TABLE DATA'!$A$2:$C$22,3,FALSE)</f>
        <v>Cameroon</v>
      </c>
      <c r="M13" s="6" t="str">
        <f>VLOOKUP(Table1[[#This Row],[COUNTRY]],'CUSTOMER TABLE DATA'!$H$9:$I$17,2,FALSE)</f>
        <v>Africa</v>
      </c>
      <c r="N13" s="6" t="str">
        <f>VLOOKUP(Table1[[#This Row],[Customer Code]],'CUSTOMER TABLE DATA'!$A$2:$E$22,5,FALSE)</f>
        <v>Female</v>
      </c>
    </row>
    <row r="14" spans="1:14" x14ac:dyDescent="0.2">
      <c r="A14" s="5">
        <v>43709</v>
      </c>
      <c r="B14" t="s">
        <v>60</v>
      </c>
      <c r="C14" t="s">
        <v>12</v>
      </c>
      <c r="D14" t="s">
        <v>100</v>
      </c>
      <c r="E14">
        <v>2234</v>
      </c>
      <c r="F14" s="6">
        <v>6702</v>
      </c>
      <c r="G14" s="6">
        <f t="shared" si="0"/>
        <v>3</v>
      </c>
      <c r="H14" s="6">
        <v>2792.5</v>
      </c>
      <c r="I14" s="6">
        <f>Table1[[#This Row],[Profit]]/Table1[[#This Row],[Units Sold]]</f>
        <v>1.75</v>
      </c>
      <c r="J14" s="6">
        <f>Table1[[#This Row],[Revenue]]-Table1[[#This Row],[Cost]]</f>
        <v>3909.5</v>
      </c>
      <c r="K14" t="s">
        <v>48</v>
      </c>
      <c r="L14" s="6" t="str">
        <f>VLOOKUP(Table1[[#This Row],[Customer Code]], 'CUSTOMER TABLE DATA'!$A$2:$C$22,3,FALSE)</f>
        <v>Nigeria</v>
      </c>
      <c r="M14" s="6" t="str">
        <f>VLOOKUP(Table1[[#This Row],[COUNTRY]],'CUSTOMER TABLE DATA'!$H$9:$I$17,2,FALSE)</f>
        <v>Africa</v>
      </c>
      <c r="N14" s="6" t="str">
        <f>VLOOKUP(Table1[[#This Row],[Customer Code]],'CUSTOMER TABLE DATA'!$A$2:$E$22,5,FALSE)</f>
        <v>Female</v>
      </c>
    </row>
    <row r="15" spans="1:14" x14ac:dyDescent="0.2">
      <c r="A15" s="5">
        <v>43709</v>
      </c>
      <c r="B15" t="s">
        <v>56</v>
      </c>
      <c r="C15" t="s">
        <v>12</v>
      </c>
      <c r="D15" t="s">
        <v>100</v>
      </c>
      <c r="E15">
        <v>2805</v>
      </c>
      <c r="F15" s="6">
        <v>16830</v>
      </c>
      <c r="G15" s="6">
        <f t="shared" si="0"/>
        <v>6</v>
      </c>
      <c r="H15" s="6">
        <v>7713.75</v>
      </c>
      <c r="I15" s="6">
        <f>Table1[[#This Row],[Profit]]/Table1[[#This Row],[Units Sold]]</f>
        <v>3.25</v>
      </c>
      <c r="J15" s="6">
        <f>Table1[[#This Row],[Revenue]]-Table1[[#This Row],[Cost]]</f>
        <v>9116.25</v>
      </c>
      <c r="K15" t="s">
        <v>14</v>
      </c>
      <c r="L15" s="6" t="str">
        <f>VLOOKUP(Table1[[#This Row],[Customer Code]], 'CUSTOMER TABLE DATA'!$A$2:$C$22,3,FALSE)</f>
        <v>Togo</v>
      </c>
      <c r="M15" s="6" t="str">
        <f>VLOOKUP(Table1[[#This Row],[COUNTRY]],'CUSTOMER TABLE DATA'!$H$9:$I$17,2,FALSE)</f>
        <v>Africa</v>
      </c>
      <c r="N15" s="6" t="str">
        <f>VLOOKUP(Table1[[#This Row],[Customer Code]],'CUSTOMER TABLE DATA'!$A$2:$E$22,5,FALSE)</f>
        <v>Male</v>
      </c>
    </row>
    <row r="16" spans="1:14" x14ac:dyDescent="0.2">
      <c r="A16" s="5">
        <v>43709</v>
      </c>
      <c r="B16" t="s">
        <v>56</v>
      </c>
      <c r="C16" t="s">
        <v>17</v>
      </c>
      <c r="D16" t="s">
        <v>101</v>
      </c>
      <c r="E16">
        <v>1123</v>
      </c>
      <c r="F16" s="6">
        <v>5615</v>
      </c>
      <c r="G16" s="6">
        <f t="shared" si="0"/>
        <v>5</v>
      </c>
      <c r="H16" s="6">
        <v>2246</v>
      </c>
      <c r="I16" s="6">
        <f>Table1[[#This Row],[Profit]]/Table1[[#This Row],[Units Sold]]</f>
        <v>3</v>
      </c>
      <c r="J16" s="6">
        <f>Table1[[#This Row],[Revenue]]-Table1[[#This Row],[Cost]]</f>
        <v>3369</v>
      </c>
      <c r="K16" t="s">
        <v>18</v>
      </c>
      <c r="L16" s="6" t="str">
        <f>VLOOKUP(Table1[[#This Row],[Customer Code]], 'CUSTOMER TABLE DATA'!$A$2:$C$22,3,FALSE)</f>
        <v>Cameroon</v>
      </c>
      <c r="M16" s="6" t="str">
        <f>VLOOKUP(Table1[[#This Row],[COUNTRY]],'CUSTOMER TABLE DATA'!$H$9:$I$17,2,FALSE)</f>
        <v>Africa</v>
      </c>
      <c r="N16" s="6" t="str">
        <f>VLOOKUP(Table1[[#This Row],[Customer Code]],'CUSTOMER TABLE DATA'!$A$2:$E$22,5,FALSE)</f>
        <v>Female</v>
      </c>
    </row>
    <row r="17" spans="1:14" x14ac:dyDescent="0.2">
      <c r="A17" s="5">
        <v>43709</v>
      </c>
      <c r="B17" t="s">
        <v>56</v>
      </c>
      <c r="C17" t="s">
        <v>33</v>
      </c>
      <c r="D17" t="s">
        <v>107</v>
      </c>
      <c r="E17">
        <v>2409</v>
      </c>
      <c r="F17" s="6">
        <v>12045</v>
      </c>
      <c r="G17" s="6">
        <f t="shared" si="0"/>
        <v>5</v>
      </c>
      <c r="H17" s="6">
        <v>4818</v>
      </c>
      <c r="I17" s="6">
        <f>Table1[[#This Row],[Profit]]/Table1[[#This Row],[Units Sold]]</f>
        <v>3</v>
      </c>
      <c r="J17" s="6">
        <f>Table1[[#This Row],[Revenue]]-Table1[[#This Row],[Cost]]</f>
        <v>7227</v>
      </c>
      <c r="K17" t="s">
        <v>45</v>
      </c>
      <c r="L17" s="6" t="str">
        <f>VLOOKUP(Table1[[#This Row],[Customer Code]], 'CUSTOMER TABLE DATA'!$A$2:$C$22,3,FALSE)</f>
        <v>Brazil</v>
      </c>
      <c r="M17" s="6" t="str">
        <f>VLOOKUP(Table1[[#This Row],[COUNTRY]],'CUSTOMER TABLE DATA'!$H$9:$I$17,2,FALSE)</f>
        <v>South America</v>
      </c>
      <c r="N17" s="6" t="str">
        <f>VLOOKUP(Table1[[#This Row],[Customer Code]],'CUSTOMER TABLE DATA'!$A$2:$E$22,5,FALSE)</f>
        <v>Female</v>
      </c>
    </row>
    <row r="18" spans="1:14" x14ac:dyDescent="0.2">
      <c r="A18" s="5">
        <v>43709</v>
      </c>
      <c r="B18" t="s">
        <v>57</v>
      </c>
      <c r="C18" t="s">
        <v>24</v>
      </c>
      <c r="D18" t="s">
        <v>104</v>
      </c>
      <c r="E18">
        <v>1797</v>
      </c>
      <c r="F18" s="6">
        <v>1797</v>
      </c>
      <c r="G18" s="6">
        <f t="shared" si="0"/>
        <v>1</v>
      </c>
      <c r="H18" s="6">
        <v>359.4</v>
      </c>
      <c r="I18" s="6">
        <f>Table1[[#This Row],[Profit]]/Table1[[#This Row],[Units Sold]]</f>
        <v>0.79999999999999993</v>
      </c>
      <c r="J18" s="6">
        <f>Table1[[#This Row],[Revenue]]-Table1[[#This Row],[Cost]]</f>
        <v>1437.6</v>
      </c>
      <c r="K18" t="s">
        <v>42</v>
      </c>
      <c r="L18" s="6" t="str">
        <f>VLOOKUP(Table1[[#This Row],[Customer Code]], 'CUSTOMER TABLE DATA'!$A$2:$C$22,3,FALSE)</f>
        <v>Brazil</v>
      </c>
      <c r="M18" s="6" t="str">
        <f>VLOOKUP(Table1[[#This Row],[COUNTRY]],'CUSTOMER TABLE DATA'!$H$9:$I$17,2,FALSE)</f>
        <v>South America</v>
      </c>
      <c r="N18" s="6" t="str">
        <f>VLOOKUP(Table1[[#This Row],[Customer Code]],'CUSTOMER TABLE DATA'!$A$2:$E$22,5,FALSE)</f>
        <v>Female</v>
      </c>
    </row>
    <row r="19" spans="1:14" x14ac:dyDescent="0.2">
      <c r="A19" s="5">
        <v>43709</v>
      </c>
      <c r="B19" t="s">
        <v>58</v>
      </c>
      <c r="C19" t="s">
        <v>20</v>
      </c>
      <c r="D19" t="s">
        <v>103</v>
      </c>
      <c r="E19">
        <v>994</v>
      </c>
      <c r="F19" s="6">
        <v>4970</v>
      </c>
      <c r="G19" s="6">
        <f t="shared" si="0"/>
        <v>5</v>
      </c>
      <c r="H19" s="6">
        <v>2186.8000000000002</v>
      </c>
      <c r="I19" s="6">
        <f>Table1[[#This Row],[Profit]]/Table1[[#This Row],[Units Sold]]</f>
        <v>2.8</v>
      </c>
      <c r="J19" s="6">
        <f>Table1[[#This Row],[Revenue]]-Table1[[#This Row],[Cost]]</f>
        <v>2783.2</v>
      </c>
      <c r="K19" t="s">
        <v>41</v>
      </c>
      <c r="L19" s="6" t="str">
        <f>VLOOKUP(Table1[[#This Row],[Customer Code]], 'CUSTOMER TABLE DATA'!$A$2:$C$22,3,FALSE)</f>
        <v>Nigeria</v>
      </c>
      <c r="M19" s="6" t="str">
        <f>VLOOKUP(Table1[[#This Row],[COUNTRY]],'CUSTOMER TABLE DATA'!$H$9:$I$17,2,FALSE)</f>
        <v>Africa</v>
      </c>
      <c r="N19" s="6" t="str">
        <f>VLOOKUP(Table1[[#This Row],[Customer Code]],'CUSTOMER TABLE DATA'!$A$2:$E$22,5,FALSE)</f>
        <v>Male</v>
      </c>
    </row>
    <row r="20" spans="1:14" x14ac:dyDescent="0.2">
      <c r="A20" s="5">
        <v>43709</v>
      </c>
      <c r="B20" t="s">
        <v>60</v>
      </c>
      <c r="C20" t="s">
        <v>12</v>
      </c>
      <c r="D20" t="s">
        <v>100</v>
      </c>
      <c r="E20">
        <v>442</v>
      </c>
      <c r="F20" s="6">
        <v>1768</v>
      </c>
      <c r="G20" s="6">
        <f t="shared" si="0"/>
        <v>4</v>
      </c>
      <c r="H20" s="6">
        <v>663</v>
      </c>
      <c r="I20" s="6">
        <f>Table1[[#This Row],[Profit]]/Table1[[#This Row],[Units Sold]]</f>
        <v>2.5</v>
      </c>
      <c r="J20" s="6">
        <f>Table1[[#This Row],[Revenue]]-Table1[[#This Row],[Cost]]</f>
        <v>1105</v>
      </c>
      <c r="K20" t="s">
        <v>39</v>
      </c>
      <c r="L20" s="6" t="str">
        <f>VLOOKUP(Table1[[#This Row],[Customer Code]], 'CUSTOMER TABLE DATA'!$A$2:$C$22,3,FALSE)</f>
        <v>Cameroon</v>
      </c>
      <c r="M20" s="6" t="str">
        <f>VLOOKUP(Table1[[#This Row],[COUNTRY]],'CUSTOMER TABLE DATA'!$H$9:$I$17,2,FALSE)</f>
        <v>Africa</v>
      </c>
      <c r="N20" s="6" t="str">
        <f>VLOOKUP(Table1[[#This Row],[Customer Code]],'CUSTOMER TABLE DATA'!$A$2:$E$22,5,FALSE)</f>
        <v>Male</v>
      </c>
    </row>
    <row r="21" spans="1:14" x14ac:dyDescent="0.2">
      <c r="A21" s="5">
        <v>43709</v>
      </c>
      <c r="B21" t="s">
        <v>60</v>
      </c>
      <c r="C21" t="s">
        <v>7</v>
      </c>
      <c r="D21" t="s">
        <v>99</v>
      </c>
      <c r="E21">
        <v>2215</v>
      </c>
      <c r="F21" s="6">
        <v>6645</v>
      </c>
      <c r="G21" s="6">
        <f t="shared" si="0"/>
        <v>3</v>
      </c>
      <c r="H21" s="6">
        <v>2768.75</v>
      </c>
      <c r="I21" s="6">
        <f>Table1[[#This Row],[Profit]]/Table1[[#This Row],[Units Sold]]</f>
        <v>1.75</v>
      </c>
      <c r="J21" s="6">
        <f>Table1[[#This Row],[Revenue]]-Table1[[#This Row],[Cost]]</f>
        <v>3876.25</v>
      </c>
      <c r="K21" t="s">
        <v>38</v>
      </c>
      <c r="L21" s="6" t="str">
        <f>VLOOKUP(Table1[[#This Row],[Customer Code]], 'CUSTOMER TABLE DATA'!$A$2:$C$22,3,FALSE)</f>
        <v>Japan</v>
      </c>
      <c r="M21" s="6" t="str">
        <f>VLOOKUP(Table1[[#This Row],[COUNTRY]],'CUSTOMER TABLE DATA'!$H$9:$I$17,2,FALSE)</f>
        <v>Asia</v>
      </c>
      <c r="N21" s="6" t="str">
        <f>VLOOKUP(Table1[[#This Row],[Customer Code]],'CUSTOMER TABLE DATA'!$A$2:$E$22,5,FALSE)</f>
        <v>Female</v>
      </c>
    </row>
    <row r="22" spans="1:14" x14ac:dyDescent="0.2">
      <c r="A22" s="5">
        <v>43709</v>
      </c>
      <c r="B22" t="s">
        <v>61</v>
      </c>
      <c r="C22" t="s">
        <v>24</v>
      </c>
      <c r="D22" t="s">
        <v>104</v>
      </c>
      <c r="E22">
        <v>660</v>
      </c>
      <c r="F22" s="6">
        <v>3960</v>
      </c>
      <c r="G22" s="6">
        <f t="shared" si="0"/>
        <v>6</v>
      </c>
      <c r="H22" s="6">
        <v>1815</v>
      </c>
      <c r="I22" s="6">
        <f>Table1[[#This Row],[Profit]]/Table1[[#This Row],[Units Sold]]</f>
        <v>3.25</v>
      </c>
      <c r="J22" s="6">
        <f>Table1[[#This Row],[Revenue]]-Table1[[#This Row],[Cost]]</f>
        <v>2145</v>
      </c>
      <c r="K22" t="s">
        <v>42</v>
      </c>
      <c r="L22" s="6" t="str">
        <f>VLOOKUP(Table1[[#This Row],[Customer Code]], 'CUSTOMER TABLE DATA'!$A$2:$C$22,3,FALSE)</f>
        <v>Brazil</v>
      </c>
      <c r="M22" s="6" t="str">
        <f>VLOOKUP(Table1[[#This Row],[COUNTRY]],'CUSTOMER TABLE DATA'!$H$9:$I$17,2,FALSE)</f>
        <v>South America</v>
      </c>
      <c r="N22" s="6" t="str">
        <f>VLOOKUP(Table1[[#This Row],[Customer Code]],'CUSTOMER TABLE DATA'!$A$2:$E$22,5,FALSE)</f>
        <v>Female</v>
      </c>
    </row>
    <row r="23" spans="1:14" x14ac:dyDescent="0.2">
      <c r="A23" s="5">
        <v>43709</v>
      </c>
      <c r="B23" t="s">
        <v>56</v>
      </c>
      <c r="C23" t="s">
        <v>20</v>
      </c>
      <c r="D23" t="s">
        <v>103</v>
      </c>
      <c r="E23">
        <v>788</v>
      </c>
      <c r="F23" s="6">
        <v>3940</v>
      </c>
      <c r="G23" s="6">
        <f t="shared" si="0"/>
        <v>5</v>
      </c>
      <c r="H23" s="6">
        <v>1576</v>
      </c>
      <c r="I23" s="6">
        <f>Table1[[#This Row],[Profit]]/Table1[[#This Row],[Units Sold]]</f>
        <v>3</v>
      </c>
      <c r="J23" s="6">
        <f>Table1[[#This Row],[Revenue]]-Table1[[#This Row],[Cost]]</f>
        <v>2364</v>
      </c>
      <c r="K23" t="s">
        <v>21</v>
      </c>
      <c r="L23" s="6" t="str">
        <f>VLOOKUP(Table1[[#This Row],[Customer Code]], 'CUSTOMER TABLE DATA'!$A$2:$C$22,3,FALSE)</f>
        <v>Holland</v>
      </c>
      <c r="M23" s="6" t="str">
        <f>VLOOKUP(Table1[[#This Row],[COUNTRY]],'CUSTOMER TABLE DATA'!$H$9:$I$17,2,FALSE)</f>
        <v>Europe</v>
      </c>
      <c r="N23" s="6" t="str">
        <f>VLOOKUP(Table1[[#This Row],[Customer Code]],'CUSTOMER TABLE DATA'!$A$2:$E$22,5,FALSE)</f>
        <v>Male</v>
      </c>
    </row>
    <row r="24" spans="1:14" x14ac:dyDescent="0.2">
      <c r="A24" s="5">
        <v>43709</v>
      </c>
      <c r="B24" t="s">
        <v>56</v>
      </c>
      <c r="C24" t="s">
        <v>36</v>
      </c>
      <c r="D24" t="s">
        <v>108</v>
      </c>
      <c r="E24">
        <v>1760</v>
      </c>
      <c r="F24" s="6">
        <v>8800</v>
      </c>
      <c r="G24" s="6">
        <f t="shared" si="0"/>
        <v>5</v>
      </c>
      <c r="H24" s="6">
        <v>3520</v>
      </c>
      <c r="I24" s="6">
        <f>Table1[[#This Row],[Profit]]/Table1[[#This Row],[Units Sold]]</f>
        <v>3</v>
      </c>
      <c r="J24" s="6">
        <f>Table1[[#This Row],[Revenue]]-Table1[[#This Row],[Cost]]</f>
        <v>5280</v>
      </c>
      <c r="K24" t="s">
        <v>37</v>
      </c>
      <c r="L24" s="6" t="str">
        <f>VLOOKUP(Table1[[#This Row],[Customer Code]], 'CUSTOMER TABLE DATA'!$A$2:$C$22,3,FALSE)</f>
        <v>Uganda</v>
      </c>
      <c r="M24" s="6" t="str">
        <f>VLOOKUP(Table1[[#This Row],[COUNTRY]],'CUSTOMER TABLE DATA'!$H$9:$I$17,2,FALSE)</f>
        <v>Africa</v>
      </c>
      <c r="N24" s="6" t="str">
        <f>VLOOKUP(Table1[[#This Row],[Customer Code]],'CUSTOMER TABLE DATA'!$A$2:$E$22,5,FALSE)</f>
        <v>Male</v>
      </c>
    </row>
    <row r="25" spans="1:14" x14ac:dyDescent="0.2">
      <c r="A25" s="5">
        <v>43709</v>
      </c>
      <c r="B25" t="s">
        <v>57</v>
      </c>
      <c r="C25" t="s">
        <v>12</v>
      </c>
      <c r="D25" t="s">
        <v>100</v>
      </c>
      <c r="E25">
        <v>720</v>
      </c>
      <c r="F25" s="6">
        <v>720</v>
      </c>
      <c r="G25" s="6">
        <f t="shared" si="0"/>
        <v>1</v>
      </c>
      <c r="H25" s="6">
        <v>144</v>
      </c>
      <c r="I25" s="6">
        <f>Table1[[#This Row],[Profit]]/Table1[[#This Row],[Units Sold]]</f>
        <v>0.8</v>
      </c>
      <c r="J25" s="6">
        <f>Table1[[#This Row],[Revenue]]-Table1[[#This Row],[Cost]]</f>
        <v>576</v>
      </c>
      <c r="K25" t="s">
        <v>14</v>
      </c>
      <c r="L25" s="6" t="str">
        <f>VLOOKUP(Table1[[#This Row],[Customer Code]], 'CUSTOMER TABLE DATA'!$A$2:$C$22,3,FALSE)</f>
        <v>Togo</v>
      </c>
      <c r="M25" s="6" t="str">
        <f>VLOOKUP(Table1[[#This Row],[COUNTRY]],'CUSTOMER TABLE DATA'!$H$9:$I$17,2,FALSE)</f>
        <v>Africa</v>
      </c>
      <c r="N25" s="6" t="str">
        <f>VLOOKUP(Table1[[#This Row],[Customer Code]],'CUSTOMER TABLE DATA'!$A$2:$E$22,5,FALSE)</f>
        <v>Male</v>
      </c>
    </row>
    <row r="26" spans="1:14" x14ac:dyDescent="0.2">
      <c r="A26" s="5">
        <v>43709</v>
      </c>
      <c r="B26" t="s">
        <v>58</v>
      </c>
      <c r="C26" t="s">
        <v>12</v>
      </c>
      <c r="D26" t="s">
        <v>100</v>
      </c>
      <c r="E26">
        <v>947</v>
      </c>
      <c r="F26" s="6">
        <v>4735</v>
      </c>
      <c r="G26" s="6">
        <f t="shared" si="0"/>
        <v>5</v>
      </c>
      <c r="H26" s="6">
        <v>2083.4</v>
      </c>
      <c r="I26" s="6">
        <f>Table1[[#This Row],[Profit]]/Table1[[#This Row],[Units Sold]]</f>
        <v>2.8</v>
      </c>
      <c r="J26" s="6">
        <f>Table1[[#This Row],[Revenue]]-Table1[[#This Row],[Cost]]</f>
        <v>2651.6</v>
      </c>
      <c r="K26" t="s">
        <v>39</v>
      </c>
      <c r="L26" s="6" t="str">
        <f>VLOOKUP(Table1[[#This Row],[Customer Code]], 'CUSTOMER TABLE DATA'!$A$2:$C$22,3,FALSE)</f>
        <v>Cameroon</v>
      </c>
      <c r="M26" s="6" t="str">
        <f>VLOOKUP(Table1[[#This Row],[COUNTRY]],'CUSTOMER TABLE DATA'!$H$9:$I$17,2,FALSE)</f>
        <v>Africa</v>
      </c>
      <c r="N26" s="6" t="str">
        <f>VLOOKUP(Table1[[#This Row],[Customer Code]],'CUSTOMER TABLE DATA'!$A$2:$E$22,5,FALSE)</f>
        <v>Male</v>
      </c>
    </row>
    <row r="27" spans="1:14" x14ac:dyDescent="0.2">
      <c r="A27" s="5">
        <v>43709</v>
      </c>
      <c r="B27" t="s">
        <v>59</v>
      </c>
      <c r="C27" t="s">
        <v>17</v>
      </c>
      <c r="D27" t="s">
        <v>22</v>
      </c>
      <c r="E27">
        <v>1834</v>
      </c>
      <c r="F27" s="6">
        <v>7336</v>
      </c>
      <c r="G27" s="6">
        <f t="shared" si="0"/>
        <v>4</v>
      </c>
      <c r="H27" s="6">
        <v>2751</v>
      </c>
      <c r="I27" s="6">
        <f>Table1[[#This Row],[Profit]]/Table1[[#This Row],[Units Sold]]</f>
        <v>2.5</v>
      </c>
      <c r="J27" s="6">
        <f>Table1[[#This Row],[Revenue]]-Table1[[#This Row],[Cost]]</f>
        <v>4585</v>
      </c>
      <c r="K27" t="s">
        <v>40</v>
      </c>
      <c r="L27" s="6" t="str">
        <f>VLOOKUP(Table1[[#This Row],[Customer Code]], 'CUSTOMER TABLE DATA'!$A$2:$C$22,3,FALSE)</f>
        <v>USA</v>
      </c>
      <c r="M27" s="6" t="str">
        <f>VLOOKUP(Table1[[#This Row],[COUNTRY]],'CUSTOMER TABLE DATA'!$H$9:$I$17,2,FALSE)</f>
        <v>North America</v>
      </c>
      <c r="N27" s="6" t="str">
        <f>VLOOKUP(Table1[[#This Row],[Customer Code]],'CUSTOMER TABLE DATA'!$A$2:$E$22,5,FALSE)</f>
        <v>Male</v>
      </c>
    </row>
    <row r="28" spans="1:14" x14ac:dyDescent="0.2">
      <c r="A28" s="5">
        <v>43709</v>
      </c>
      <c r="B28" t="s">
        <v>61</v>
      </c>
      <c r="C28" t="s">
        <v>20</v>
      </c>
      <c r="D28" t="s">
        <v>26</v>
      </c>
      <c r="E28">
        <v>1005</v>
      </c>
      <c r="F28" s="6">
        <v>3015</v>
      </c>
      <c r="G28" s="6">
        <f t="shared" si="0"/>
        <v>3</v>
      </c>
      <c r="H28" s="6">
        <v>1256.25</v>
      </c>
      <c r="I28" s="6">
        <f>Table1[[#This Row],[Profit]]/Table1[[#This Row],[Units Sold]]</f>
        <v>1.75</v>
      </c>
      <c r="J28" s="6">
        <f>Table1[[#This Row],[Revenue]]-Table1[[#This Row],[Cost]]</f>
        <v>1758.75</v>
      </c>
      <c r="K28" t="s">
        <v>41</v>
      </c>
      <c r="L28" s="6" t="str">
        <f>VLOOKUP(Table1[[#This Row],[Customer Code]], 'CUSTOMER TABLE DATA'!$A$2:$C$22,3,FALSE)</f>
        <v>Nigeria</v>
      </c>
      <c r="M28" s="6" t="str">
        <f>VLOOKUP(Table1[[#This Row],[COUNTRY]],'CUSTOMER TABLE DATA'!$H$9:$I$17,2,FALSE)</f>
        <v>Africa</v>
      </c>
      <c r="N28" s="6" t="str">
        <f>VLOOKUP(Table1[[#This Row],[Customer Code]],'CUSTOMER TABLE DATA'!$A$2:$E$22,5,FALSE)</f>
        <v>Male</v>
      </c>
    </row>
    <row r="29" spans="1:14" x14ac:dyDescent="0.2">
      <c r="A29" s="5">
        <v>43709</v>
      </c>
      <c r="B29" t="s">
        <v>61</v>
      </c>
      <c r="C29" t="s">
        <v>31</v>
      </c>
      <c r="D29" t="s">
        <v>106</v>
      </c>
      <c r="E29">
        <v>655</v>
      </c>
      <c r="F29" s="6">
        <v>3930</v>
      </c>
      <c r="G29" s="6">
        <f t="shared" si="0"/>
        <v>6</v>
      </c>
      <c r="H29" s="6">
        <v>1801.25</v>
      </c>
      <c r="I29" s="6">
        <f>Table1[[#This Row],[Profit]]/Table1[[#This Row],[Units Sold]]</f>
        <v>3.25</v>
      </c>
      <c r="J29" s="6">
        <f>Table1[[#This Row],[Revenue]]-Table1[[#This Row],[Cost]]</f>
        <v>2128.75</v>
      </c>
      <c r="K29" t="s">
        <v>44</v>
      </c>
      <c r="L29" s="6" t="str">
        <f>VLOOKUP(Table1[[#This Row],[Customer Code]], 'CUSTOMER TABLE DATA'!$A$2:$C$22,3,FALSE)</f>
        <v>USA</v>
      </c>
      <c r="M29" s="6" t="str">
        <f>VLOOKUP(Table1[[#This Row],[COUNTRY]],'CUSTOMER TABLE DATA'!$H$9:$I$17,2,FALSE)</f>
        <v>North America</v>
      </c>
      <c r="N29" s="6" t="str">
        <f>VLOOKUP(Table1[[#This Row],[Customer Code]],'CUSTOMER TABLE DATA'!$A$2:$E$22,5,FALSE)</f>
        <v>Male</v>
      </c>
    </row>
    <row r="30" spans="1:14" x14ac:dyDescent="0.2">
      <c r="A30" s="5">
        <v>43709</v>
      </c>
      <c r="B30" t="s">
        <v>56</v>
      </c>
      <c r="C30" t="s">
        <v>20</v>
      </c>
      <c r="D30" t="s">
        <v>103</v>
      </c>
      <c r="E30">
        <v>2931</v>
      </c>
      <c r="F30" s="6">
        <v>14655</v>
      </c>
      <c r="G30" s="6">
        <f t="shared" si="0"/>
        <v>5</v>
      </c>
      <c r="H30" s="6">
        <v>5862</v>
      </c>
      <c r="I30" s="6">
        <f>Table1[[#This Row],[Profit]]/Table1[[#This Row],[Units Sold]]</f>
        <v>3</v>
      </c>
      <c r="J30" s="6">
        <f>Table1[[#This Row],[Revenue]]-Table1[[#This Row],[Cost]]</f>
        <v>8793</v>
      </c>
      <c r="K30" t="s">
        <v>21</v>
      </c>
      <c r="L30" s="6" t="str">
        <f>VLOOKUP(Table1[[#This Row],[Customer Code]], 'CUSTOMER TABLE DATA'!$A$2:$C$22,3,FALSE)</f>
        <v>Holland</v>
      </c>
      <c r="M30" s="6" t="str">
        <f>VLOOKUP(Table1[[#This Row],[COUNTRY]],'CUSTOMER TABLE DATA'!$H$9:$I$17,2,FALSE)</f>
        <v>Europe</v>
      </c>
      <c r="N30" s="6" t="str">
        <f>VLOOKUP(Table1[[#This Row],[Customer Code]],'CUSTOMER TABLE DATA'!$A$2:$E$22,5,FALSE)</f>
        <v>Male</v>
      </c>
    </row>
    <row r="31" spans="1:14" x14ac:dyDescent="0.2">
      <c r="A31" s="5">
        <v>43709</v>
      </c>
      <c r="B31" t="s">
        <v>56</v>
      </c>
      <c r="C31" t="s">
        <v>31</v>
      </c>
      <c r="D31" t="s">
        <v>106</v>
      </c>
      <c r="E31">
        <v>380</v>
      </c>
      <c r="F31" s="6">
        <v>1900</v>
      </c>
      <c r="G31" s="6">
        <f t="shared" si="0"/>
        <v>5</v>
      </c>
      <c r="H31" s="6">
        <v>760</v>
      </c>
      <c r="I31" s="6">
        <f>Table1[[#This Row],[Profit]]/Table1[[#This Row],[Units Sold]]</f>
        <v>3</v>
      </c>
      <c r="J31" s="6">
        <f>Table1[[#This Row],[Revenue]]-Table1[[#This Row],[Cost]]</f>
        <v>1140</v>
      </c>
      <c r="K31" t="s">
        <v>32</v>
      </c>
      <c r="L31" s="6" t="str">
        <f>VLOOKUP(Table1[[#This Row],[Customer Code]], 'CUSTOMER TABLE DATA'!$A$2:$C$22,3,FALSE)</f>
        <v>Togo</v>
      </c>
      <c r="M31" s="6" t="str">
        <f>VLOOKUP(Table1[[#This Row],[COUNTRY]],'CUSTOMER TABLE DATA'!$H$9:$I$17,2,FALSE)</f>
        <v>Africa</v>
      </c>
      <c r="N31" s="6" t="str">
        <f>VLOOKUP(Table1[[#This Row],[Customer Code]],'CUSTOMER TABLE DATA'!$A$2:$E$22,5,FALSE)</f>
        <v>Male</v>
      </c>
    </row>
    <row r="32" spans="1:14" x14ac:dyDescent="0.2">
      <c r="A32" s="5">
        <v>43709</v>
      </c>
      <c r="B32" t="s">
        <v>57</v>
      </c>
      <c r="C32" t="s">
        <v>7</v>
      </c>
      <c r="D32" t="s">
        <v>62</v>
      </c>
      <c r="E32">
        <v>2498</v>
      </c>
      <c r="F32" s="6">
        <v>2498</v>
      </c>
      <c r="G32" s="6">
        <f t="shared" si="0"/>
        <v>1</v>
      </c>
      <c r="H32" s="6">
        <v>499.6</v>
      </c>
      <c r="I32" s="6">
        <f>Table1[[#This Row],[Profit]]/Table1[[#This Row],[Units Sold]]</f>
        <v>0.8</v>
      </c>
      <c r="J32" s="6">
        <f>Table1[[#This Row],[Revenue]]-Table1[[#This Row],[Cost]]</f>
        <v>1998.4</v>
      </c>
      <c r="K32" t="s">
        <v>9</v>
      </c>
      <c r="L32" s="6" t="str">
        <f>VLOOKUP(Table1[[#This Row],[Customer Code]], 'CUSTOMER TABLE DATA'!$A$2:$C$22,3,FALSE)</f>
        <v>USA</v>
      </c>
      <c r="M32" s="6" t="str">
        <f>VLOOKUP(Table1[[#This Row],[COUNTRY]],'CUSTOMER TABLE DATA'!$H$9:$I$17,2,FALSE)</f>
        <v>North America</v>
      </c>
      <c r="N32" s="6" t="str">
        <f>VLOOKUP(Table1[[#This Row],[Customer Code]],'CUSTOMER TABLE DATA'!$A$2:$E$22,5,FALSE)</f>
        <v>Male</v>
      </c>
    </row>
    <row r="33" spans="1:14" x14ac:dyDescent="0.2">
      <c r="A33" s="5">
        <v>43709</v>
      </c>
      <c r="B33" t="s">
        <v>58</v>
      </c>
      <c r="C33" t="s">
        <v>33</v>
      </c>
      <c r="D33" t="s">
        <v>107</v>
      </c>
      <c r="E33">
        <v>1989</v>
      </c>
      <c r="F33" s="6">
        <v>9945</v>
      </c>
      <c r="G33" s="6">
        <f t="shared" si="0"/>
        <v>5</v>
      </c>
      <c r="H33" s="6">
        <v>4375.8</v>
      </c>
      <c r="I33" s="6">
        <f>Table1[[#This Row],[Profit]]/Table1[[#This Row],[Units Sold]]</f>
        <v>2.8</v>
      </c>
      <c r="J33" s="6">
        <f>Table1[[#This Row],[Revenue]]-Table1[[#This Row],[Cost]]</f>
        <v>5569.2</v>
      </c>
      <c r="K33" t="s">
        <v>34</v>
      </c>
      <c r="L33" s="6" t="str">
        <f>VLOOKUP(Table1[[#This Row],[Customer Code]], 'CUSTOMER TABLE DATA'!$A$2:$C$22,3,FALSE)</f>
        <v>USA</v>
      </c>
      <c r="M33" s="6" t="str">
        <f>VLOOKUP(Table1[[#This Row],[COUNTRY]],'CUSTOMER TABLE DATA'!$H$9:$I$17,2,FALSE)</f>
        <v>North America</v>
      </c>
      <c r="N33" s="6" t="str">
        <f>VLOOKUP(Table1[[#This Row],[Customer Code]],'CUSTOMER TABLE DATA'!$A$2:$E$22,5,FALSE)</f>
        <v>Female</v>
      </c>
    </row>
    <row r="34" spans="1:14" x14ac:dyDescent="0.2">
      <c r="A34" s="5">
        <v>43709</v>
      </c>
      <c r="B34" t="s">
        <v>59</v>
      </c>
      <c r="C34" t="s">
        <v>12</v>
      </c>
      <c r="D34" t="s">
        <v>100</v>
      </c>
      <c r="E34">
        <v>330</v>
      </c>
      <c r="F34" s="6">
        <v>1320</v>
      </c>
      <c r="G34" s="6">
        <f t="shared" si="0"/>
        <v>4</v>
      </c>
      <c r="H34" s="6">
        <v>495</v>
      </c>
      <c r="I34" s="6">
        <f>Table1[[#This Row],[Profit]]/Table1[[#This Row],[Units Sold]]</f>
        <v>2.5</v>
      </c>
      <c r="J34" s="6">
        <f>Table1[[#This Row],[Revenue]]-Table1[[#This Row],[Cost]]</f>
        <v>825</v>
      </c>
      <c r="K34" t="s">
        <v>14</v>
      </c>
      <c r="L34" s="6" t="str">
        <f>VLOOKUP(Table1[[#This Row],[Customer Code]], 'CUSTOMER TABLE DATA'!$A$2:$C$22,3,FALSE)</f>
        <v>Togo</v>
      </c>
      <c r="M34" s="6" t="str">
        <f>VLOOKUP(Table1[[#This Row],[COUNTRY]],'CUSTOMER TABLE DATA'!$H$9:$I$17,2,FALSE)</f>
        <v>Africa</v>
      </c>
      <c r="N34" s="6" t="str">
        <f>VLOOKUP(Table1[[#This Row],[Customer Code]],'CUSTOMER TABLE DATA'!$A$2:$E$22,5,FALSE)</f>
        <v>Male</v>
      </c>
    </row>
    <row r="35" spans="1:14" x14ac:dyDescent="0.2">
      <c r="A35" s="5">
        <v>43709</v>
      </c>
      <c r="B35" t="s">
        <v>60</v>
      </c>
      <c r="C35" t="s">
        <v>7</v>
      </c>
      <c r="D35" t="s">
        <v>99</v>
      </c>
      <c r="E35">
        <v>349</v>
      </c>
      <c r="F35" s="6">
        <v>1047</v>
      </c>
      <c r="G35" s="6">
        <f t="shared" si="0"/>
        <v>3</v>
      </c>
      <c r="H35" s="6">
        <v>436.25</v>
      </c>
      <c r="I35" s="6">
        <f>Table1[[#This Row],[Profit]]/Table1[[#This Row],[Units Sold]]</f>
        <v>1.75</v>
      </c>
      <c r="J35" s="6">
        <f>Table1[[#This Row],[Revenue]]-Table1[[#This Row],[Cost]]</f>
        <v>610.75</v>
      </c>
      <c r="K35" t="s">
        <v>9</v>
      </c>
      <c r="L35" s="6" t="str">
        <f>VLOOKUP(Table1[[#This Row],[Customer Code]], 'CUSTOMER TABLE DATA'!$A$2:$C$22,3,FALSE)</f>
        <v>USA</v>
      </c>
      <c r="M35" s="6" t="str">
        <f>VLOOKUP(Table1[[#This Row],[COUNTRY]],'CUSTOMER TABLE DATA'!$H$9:$I$17,2,FALSE)</f>
        <v>North America</v>
      </c>
      <c r="N35" s="6" t="str">
        <f>VLOOKUP(Table1[[#This Row],[Customer Code]],'CUSTOMER TABLE DATA'!$A$2:$E$22,5,FALSE)</f>
        <v>Male</v>
      </c>
    </row>
    <row r="36" spans="1:14" x14ac:dyDescent="0.2">
      <c r="A36" s="5">
        <v>43709</v>
      </c>
      <c r="B36" t="s">
        <v>61</v>
      </c>
      <c r="C36" t="s">
        <v>7</v>
      </c>
      <c r="D36" t="s">
        <v>99</v>
      </c>
      <c r="E36">
        <v>736</v>
      </c>
      <c r="F36" s="6">
        <v>4416</v>
      </c>
      <c r="G36" s="6">
        <f t="shared" si="0"/>
        <v>6</v>
      </c>
      <c r="H36" s="6">
        <v>2024</v>
      </c>
      <c r="I36" s="6">
        <f>Table1[[#This Row],[Profit]]/Table1[[#This Row],[Units Sold]]</f>
        <v>3.25</v>
      </c>
      <c r="J36" s="6">
        <f>Table1[[#This Row],[Revenue]]-Table1[[#This Row],[Cost]]</f>
        <v>2392</v>
      </c>
      <c r="K36" t="s">
        <v>47</v>
      </c>
      <c r="L36" s="6" t="str">
        <f>VLOOKUP(Table1[[#This Row],[Customer Code]], 'CUSTOMER TABLE DATA'!$A$2:$C$22,3,FALSE)</f>
        <v>Holland</v>
      </c>
      <c r="M36" s="6" t="str">
        <f>VLOOKUP(Table1[[#This Row],[COUNTRY]],'CUSTOMER TABLE DATA'!$H$9:$I$17,2,FALSE)</f>
        <v>Europe</v>
      </c>
      <c r="N36" s="6" t="str">
        <f>VLOOKUP(Table1[[#This Row],[Customer Code]],'CUSTOMER TABLE DATA'!$A$2:$E$22,5,FALSE)</f>
        <v>Male</v>
      </c>
    </row>
    <row r="37" spans="1:14" x14ac:dyDescent="0.2">
      <c r="A37" s="5">
        <v>43739</v>
      </c>
      <c r="B37" t="s">
        <v>56</v>
      </c>
      <c r="C37" t="s">
        <v>20</v>
      </c>
      <c r="D37" t="s">
        <v>103</v>
      </c>
      <c r="E37">
        <v>1228</v>
      </c>
      <c r="F37" s="6">
        <v>6140</v>
      </c>
      <c r="G37" s="6">
        <f t="shared" si="0"/>
        <v>5</v>
      </c>
      <c r="H37" s="6">
        <v>2456</v>
      </c>
      <c r="I37" s="6">
        <f>Table1[[#This Row],[Profit]]/Table1[[#This Row],[Units Sold]]</f>
        <v>3</v>
      </c>
      <c r="J37" s="6">
        <f>Table1[[#This Row],[Revenue]]-Table1[[#This Row],[Cost]]</f>
        <v>3684</v>
      </c>
      <c r="K37" t="s">
        <v>41</v>
      </c>
      <c r="L37" s="6" t="str">
        <f>VLOOKUP(Table1[[#This Row],[Customer Code]], 'CUSTOMER TABLE DATA'!$A$2:$C$22,3,FALSE)</f>
        <v>Nigeria</v>
      </c>
      <c r="M37" s="6" t="str">
        <f>VLOOKUP(Table1[[#This Row],[COUNTRY]],'CUSTOMER TABLE DATA'!$H$9:$I$17,2,FALSE)</f>
        <v>Africa</v>
      </c>
      <c r="N37" s="6" t="str">
        <f>VLOOKUP(Table1[[#This Row],[Customer Code]],'CUSTOMER TABLE DATA'!$A$2:$E$22,5,FALSE)</f>
        <v>Male</v>
      </c>
    </row>
    <row r="38" spans="1:14" x14ac:dyDescent="0.2">
      <c r="A38" s="5">
        <v>43739</v>
      </c>
      <c r="B38" t="s">
        <v>56</v>
      </c>
      <c r="C38" t="s">
        <v>24</v>
      </c>
      <c r="D38" t="s">
        <v>64</v>
      </c>
      <c r="E38">
        <v>1389</v>
      </c>
      <c r="F38" s="6">
        <v>6945</v>
      </c>
      <c r="G38" s="6">
        <f t="shared" si="0"/>
        <v>5</v>
      </c>
      <c r="H38" s="6">
        <v>2778</v>
      </c>
      <c r="I38" s="6">
        <f>Table1[[#This Row],[Profit]]/Table1[[#This Row],[Units Sold]]</f>
        <v>3</v>
      </c>
      <c r="J38" s="6">
        <f>Table1[[#This Row],[Revenue]]-Table1[[#This Row],[Cost]]</f>
        <v>4167</v>
      </c>
      <c r="K38" t="s">
        <v>42</v>
      </c>
      <c r="L38" s="6" t="str">
        <f>VLOOKUP(Table1[[#This Row],[Customer Code]], 'CUSTOMER TABLE DATA'!$A$2:$C$22,3,FALSE)</f>
        <v>Brazil</v>
      </c>
      <c r="M38" s="6" t="str">
        <f>VLOOKUP(Table1[[#This Row],[COUNTRY]],'CUSTOMER TABLE DATA'!$H$9:$I$17,2,FALSE)</f>
        <v>South America</v>
      </c>
      <c r="N38" s="6" t="str">
        <f>VLOOKUP(Table1[[#This Row],[Customer Code]],'CUSTOMER TABLE DATA'!$A$2:$E$22,5,FALSE)</f>
        <v>Female</v>
      </c>
    </row>
    <row r="39" spans="1:14" x14ac:dyDescent="0.2">
      <c r="A39" s="5">
        <v>43739</v>
      </c>
      <c r="B39" t="s">
        <v>56</v>
      </c>
      <c r="C39" t="s">
        <v>7</v>
      </c>
      <c r="D39" t="s">
        <v>99</v>
      </c>
      <c r="E39">
        <v>2299</v>
      </c>
      <c r="F39" s="6">
        <v>11495</v>
      </c>
      <c r="G39" s="6">
        <f t="shared" si="0"/>
        <v>5</v>
      </c>
      <c r="H39" s="6">
        <v>4598</v>
      </c>
      <c r="I39" s="6">
        <f>Table1[[#This Row],[Profit]]/Table1[[#This Row],[Units Sold]]</f>
        <v>3</v>
      </c>
      <c r="J39" s="6">
        <f>Table1[[#This Row],[Revenue]]-Table1[[#This Row],[Cost]]</f>
        <v>6897</v>
      </c>
      <c r="K39" t="s">
        <v>38</v>
      </c>
      <c r="L39" s="6" t="str">
        <f>VLOOKUP(Table1[[#This Row],[Customer Code]], 'CUSTOMER TABLE DATA'!$A$2:$C$22,3,FALSE)</f>
        <v>Japan</v>
      </c>
      <c r="M39" s="6" t="str">
        <f>VLOOKUP(Table1[[#This Row],[COUNTRY]],'CUSTOMER TABLE DATA'!$H$9:$I$17,2,FALSE)</f>
        <v>Asia</v>
      </c>
      <c r="N39" s="6" t="str">
        <f>VLOOKUP(Table1[[#This Row],[Customer Code]],'CUSTOMER TABLE DATA'!$A$2:$E$22,5,FALSE)</f>
        <v>Female</v>
      </c>
    </row>
    <row r="40" spans="1:14" x14ac:dyDescent="0.2">
      <c r="A40" s="5">
        <v>43739</v>
      </c>
      <c r="B40" t="s">
        <v>56</v>
      </c>
      <c r="C40" t="s">
        <v>17</v>
      </c>
      <c r="D40" t="s">
        <v>101</v>
      </c>
      <c r="E40">
        <v>1743</v>
      </c>
      <c r="F40" s="6">
        <v>8715</v>
      </c>
      <c r="G40" s="6">
        <f t="shared" si="0"/>
        <v>5</v>
      </c>
      <c r="H40" s="6">
        <v>3486</v>
      </c>
      <c r="I40" s="6">
        <f>Table1[[#This Row],[Profit]]/Table1[[#This Row],[Units Sold]]</f>
        <v>3</v>
      </c>
      <c r="J40" s="6">
        <f>Table1[[#This Row],[Revenue]]-Table1[[#This Row],[Cost]]</f>
        <v>5229</v>
      </c>
      <c r="K40" t="s">
        <v>18</v>
      </c>
      <c r="L40" s="6" t="str">
        <f>VLOOKUP(Table1[[#This Row],[Customer Code]], 'CUSTOMER TABLE DATA'!$A$2:$C$22,3,FALSE)</f>
        <v>Cameroon</v>
      </c>
      <c r="M40" s="6" t="str">
        <f>VLOOKUP(Table1[[#This Row],[COUNTRY]],'CUSTOMER TABLE DATA'!$H$9:$I$17,2,FALSE)</f>
        <v>Africa</v>
      </c>
      <c r="N40" s="6" t="str">
        <f>VLOOKUP(Table1[[#This Row],[Customer Code]],'CUSTOMER TABLE DATA'!$A$2:$E$22,5,FALSE)</f>
        <v>Female</v>
      </c>
    </row>
    <row r="41" spans="1:14" x14ac:dyDescent="0.2">
      <c r="A41" s="5">
        <v>43739</v>
      </c>
      <c r="B41" t="s">
        <v>57</v>
      </c>
      <c r="C41" t="s">
        <v>24</v>
      </c>
      <c r="D41" t="s">
        <v>104</v>
      </c>
      <c r="E41">
        <v>345</v>
      </c>
      <c r="F41" s="6">
        <v>345</v>
      </c>
      <c r="G41" s="6">
        <f t="shared" si="0"/>
        <v>1</v>
      </c>
      <c r="H41" s="6">
        <v>69</v>
      </c>
      <c r="I41" s="6">
        <f>Table1[[#This Row],[Profit]]/Table1[[#This Row],[Units Sold]]</f>
        <v>0.8</v>
      </c>
      <c r="J41" s="6">
        <f>Table1[[#This Row],[Revenue]]-Table1[[#This Row],[Cost]]</f>
        <v>276</v>
      </c>
      <c r="K41" t="s">
        <v>25</v>
      </c>
      <c r="L41" s="6" t="str">
        <f>VLOOKUP(Table1[[#This Row],[Customer Code]], 'CUSTOMER TABLE DATA'!$A$2:$C$22,3,FALSE)</f>
        <v>Japan</v>
      </c>
      <c r="M41" s="6" t="str">
        <f>VLOOKUP(Table1[[#This Row],[COUNTRY]],'CUSTOMER TABLE DATA'!$H$9:$I$17,2,FALSE)</f>
        <v>Asia</v>
      </c>
      <c r="N41" s="6" t="str">
        <f>VLOOKUP(Table1[[#This Row],[Customer Code]],'CUSTOMER TABLE DATA'!$A$2:$E$22,5,FALSE)</f>
        <v>Female</v>
      </c>
    </row>
    <row r="42" spans="1:14" x14ac:dyDescent="0.2">
      <c r="A42" s="5">
        <v>43739</v>
      </c>
      <c r="B42" t="s">
        <v>57</v>
      </c>
      <c r="C42" t="s">
        <v>12</v>
      </c>
      <c r="D42" t="s">
        <v>110</v>
      </c>
      <c r="E42">
        <v>2851</v>
      </c>
      <c r="F42" s="6">
        <v>2851</v>
      </c>
      <c r="G42" s="6">
        <f t="shared" si="0"/>
        <v>1</v>
      </c>
      <c r="H42" s="6">
        <v>570.20000000000005</v>
      </c>
      <c r="I42" s="6">
        <f>Table1[[#This Row],[Profit]]/Table1[[#This Row],[Units Sold]]</f>
        <v>0.8</v>
      </c>
      <c r="J42" s="6">
        <f>Table1[[#This Row],[Revenue]]-Table1[[#This Row],[Cost]]</f>
        <v>2280.8000000000002</v>
      </c>
      <c r="K42" t="s">
        <v>48</v>
      </c>
      <c r="L42" s="6" t="str">
        <f>VLOOKUP(Table1[[#This Row],[Customer Code]], 'CUSTOMER TABLE DATA'!$A$2:$C$22,3,FALSE)</f>
        <v>Nigeria</v>
      </c>
      <c r="M42" s="6" t="str">
        <f>VLOOKUP(Table1[[#This Row],[COUNTRY]],'CUSTOMER TABLE DATA'!$H$9:$I$17,2,FALSE)</f>
        <v>Africa</v>
      </c>
      <c r="N42" s="6" t="str">
        <f>VLOOKUP(Table1[[#This Row],[Customer Code]],'CUSTOMER TABLE DATA'!$A$2:$E$22,5,FALSE)</f>
        <v>Female</v>
      </c>
    </row>
    <row r="43" spans="1:14" x14ac:dyDescent="0.2">
      <c r="A43" s="5">
        <v>43739</v>
      </c>
      <c r="B43" t="s">
        <v>58</v>
      </c>
      <c r="C43" t="s">
        <v>17</v>
      </c>
      <c r="D43" t="s">
        <v>101</v>
      </c>
      <c r="E43">
        <v>1228</v>
      </c>
      <c r="F43" s="6">
        <v>6140</v>
      </c>
      <c r="G43" s="6">
        <f t="shared" si="0"/>
        <v>5</v>
      </c>
      <c r="H43" s="6">
        <v>2701.6</v>
      </c>
      <c r="I43" s="6">
        <f>Table1[[#This Row],[Profit]]/Table1[[#This Row],[Units Sold]]</f>
        <v>2.8000000000000003</v>
      </c>
      <c r="J43" s="6">
        <f>Table1[[#This Row],[Revenue]]-Table1[[#This Row],[Cost]]</f>
        <v>3438.4</v>
      </c>
      <c r="K43" t="s">
        <v>18</v>
      </c>
      <c r="L43" s="6" t="str">
        <f>VLOOKUP(Table1[[#This Row],[Customer Code]], 'CUSTOMER TABLE DATA'!$A$2:$C$22,3,FALSE)</f>
        <v>Cameroon</v>
      </c>
      <c r="M43" s="6" t="str">
        <f>VLOOKUP(Table1[[#This Row],[COUNTRY]],'CUSTOMER TABLE DATA'!$H$9:$I$17,2,FALSE)</f>
        <v>Africa</v>
      </c>
      <c r="N43" s="6" t="str">
        <f>VLOOKUP(Table1[[#This Row],[Customer Code]],'CUSTOMER TABLE DATA'!$A$2:$E$22,5,FALSE)</f>
        <v>Female</v>
      </c>
    </row>
    <row r="44" spans="1:14" x14ac:dyDescent="0.2">
      <c r="A44" s="5">
        <v>43739</v>
      </c>
      <c r="B44" t="s">
        <v>59</v>
      </c>
      <c r="C44" t="s">
        <v>33</v>
      </c>
      <c r="D44" t="s">
        <v>107</v>
      </c>
      <c r="E44">
        <v>1743</v>
      </c>
      <c r="F44" s="6">
        <v>8715</v>
      </c>
      <c r="G44" s="6">
        <f t="shared" si="0"/>
        <v>5</v>
      </c>
      <c r="H44" s="6">
        <v>3834.6</v>
      </c>
      <c r="I44" s="6">
        <f>Table1[[#This Row],[Profit]]/Table1[[#This Row],[Units Sold]]</f>
        <v>2.8</v>
      </c>
      <c r="J44" s="6">
        <f>Table1[[#This Row],[Revenue]]-Table1[[#This Row],[Cost]]</f>
        <v>4880.3999999999996</v>
      </c>
      <c r="K44" t="s">
        <v>45</v>
      </c>
      <c r="L44" s="6" t="str">
        <f>VLOOKUP(Table1[[#This Row],[Customer Code]], 'CUSTOMER TABLE DATA'!$A$2:$C$22,3,FALSE)</f>
        <v>Brazil</v>
      </c>
      <c r="M44" s="6" t="str">
        <f>VLOOKUP(Table1[[#This Row],[COUNTRY]],'CUSTOMER TABLE DATA'!$H$9:$I$17,2,FALSE)</f>
        <v>South America</v>
      </c>
      <c r="N44" s="6" t="str">
        <f>VLOOKUP(Table1[[#This Row],[Customer Code]],'CUSTOMER TABLE DATA'!$A$2:$E$22,5,FALSE)</f>
        <v>Female</v>
      </c>
    </row>
    <row r="45" spans="1:14" x14ac:dyDescent="0.2">
      <c r="A45" s="5">
        <v>43739</v>
      </c>
      <c r="B45" t="s">
        <v>59</v>
      </c>
      <c r="C45" t="s">
        <v>36</v>
      </c>
      <c r="D45" t="s">
        <v>108</v>
      </c>
      <c r="E45">
        <v>2851</v>
      </c>
      <c r="F45" s="6">
        <v>11404</v>
      </c>
      <c r="G45" s="6">
        <f t="shared" si="0"/>
        <v>4</v>
      </c>
      <c r="H45" s="6">
        <v>4276.5</v>
      </c>
      <c r="I45" s="6">
        <f>Table1[[#This Row],[Profit]]/Table1[[#This Row],[Units Sold]]</f>
        <v>2.5</v>
      </c>
      <c r="J45" s="6">
        <f>Table1[[#This Row],[Revenue]]-Table1[[#This Row],[Cost]]</f>
        <v>7127.5</v>
      </c>
      <c r="K45" t="s">
        <v>46</v>
      </c>
      <c r="L45" s="6" t="str">
        <f>VLOOKUP(Table1[[#This Row],[Customer Code]], 'CUSTOMER TABLE DATA'!$A$2:$C$22,3,FALSE)</f>
        <v>Cameroon</v>
      </c>
      <c r="M45" s="6" t="str">
        <f>VLOOKUP(Table1[[#This Row],[COUNTRY]],'CUSTOMER TABLE DATA'!$H$9:$I$17,2,FALSE)</f>
        <v>Africa</v>
      </c>
      <c r="N45" s="6" t="str">
        <f>VLOOKUP(Table1[[#This Row],[Customer Code]],'CUSTOMER TABLE DATA'!$A$2:$E$22,5,FALSE)</f>
        <v>Female</v>
      </c>
    </row>
    <row r="46" spans="1:14" x14ac:dyDescent="0.2">
      <c r="A46" s="5">
        <v>43739</v>
      </c>
      <c r="B46" t="s">
        <v>59</v>
      </c>
      <c r="C46" t="s">
        <v>12</v>
      </c>
      <c r="D46" t="s">
        <v>100</v>
      </c>
      <c r="E46">
        <v>2299</v>
      </c>
      <c r="F46" s="6">
        <v>9196</v>
      </c>
      <c r="G46" s="6">
        <f t="shared" si="0"/>
        <v>4</v>
      </c>
      <c r="H46" s="6">
        <v>3448.5</v>
      </c>
      <c r="I46" s="6">
        <f>Table1[[#This Row],[Profit]]/Table1[[#This Row],[Units Sold]]</f>
        <v>2.5</v>
      </c>
      <c r="J46" s="6">
        <f>Table1[[#This Row],[Revenue]]-Table1[[#This Row],[Cost]]</f>
        <v>5747.5</v>
      </c>
      <c r="K46" t="s">
        <v>14</v>
      </c>
      <c r="L46" s="6" t="str">
        <f>VLOOKUP(Table1[[#This Row],[Customer Code]], 'CUSTOMER TABLE DATA'!$A$2:$C$22,3,FALSE)</f>
        <v>Togo</v>
      </c>
      <c r="M46" s="6" t="str">
        <f>VLOOKUP(Table1[[#This Row],[COUNTRY]],'CUSTOMER TABLE DATA'!$H$9:$I$17,2,FALSE)</f>
        <v>Africa</v>
      </c>
      <c r="N46" s="6" t="str">
        <f>VLOOKUP(Table1[[#This Row],[Customer Code]],'CUSTOMER TABLE DATA'!$A$2:$E$22,5,FALSE)</f>
        <v>Male</v>
      </c>
    </row>
    <row r="47" spans="1:14" x14ac:dyDescent="0.2">
      <c r="A47" s="5">
        <v>43739</v>
      </c>
      <c r="B47" t="s">
        <v>60</v>
      </c>
      <c r="C47" t="s">
        <v>33</v>
      </c>
      <c r="D47" t="s">
        <v>107</v>
      </c>
      <c r="E47">
        <v>1389</v>
      </c>
      <c r="F47" s="6">
        <v>4167</v>
      </c>
      <c r="G47" s="6">
        <f t="shared" si="0"/>
        <v>3</v>
      </c>
      <c r="H47" s="6">
        <v>1736.25</v>
      </c>
      <c r="I47" s="6">
        <f>Table1[[#This Row],[Profit]]/Table1[[#This Row],[Units Sold]]</f>
        <v>1.75</v>
      </c>
      <c r="J47" s="6">
        <f>Table1[[#This Row],[Revenue]]-Table1[[#This Row],[Cost]]</f>
        <v>2430.75</v>
      </c>
      <c r="K47" t="s">
        <v>45</v>
      </c>
      <c r="L47" s="6" t="str">
        <f>VLOOKUP(Table1[[#This Row],[Customer Code]], 'CUSTOMER TABLE DATA'!$A$2:$C$22,3,FALSE)</f>
        <v>Brazil</v>
      </c>
      <c r="M47" s="6" t="str">
        <f>VLOOKUP(Table1[[#This Row],[COUNTRY]],'CUSTOMER TABLE DATA'!$H$9:$I$17,2,FALSE)</f>
        <v>South America</v>
      </c>
      <c r="N47" s="6" t="str">
        <f>VLOOKUP(Table1[[#This Row],[Customer Code]],'CUSTOMER TABLE DATA'!$A$2:$E$22,5,FALSE)</f>
        <v>Female</v>
      </c>
    </row>
    <row r="48" spans="1:14" x14ac:dyDescent="0.2">
      <c r="A48" s="5">
        <v>43739</v>
      </c>
      <c r="B48" t="s">
        <v>60</v>
      </c>
      <c r="C48" t="s">
        <v>17</v>
      </c>
      <c r="D48" t="s">
        <v>101</v>
      </c>
      <c r="E48">
        <v>269</v>
      </c>
      <c r="F48" s="6">
        <v>807</v>
      </c>
      <c r="G48" s="6">
        <f t="shared" si="0"/>
        <v>3</v>
      </c>
      <c r="H48" s="6">
        <v>336.25</v>
      </c>
      <c r="I48" s="6">
        <f>Table1[[#This Row],[Profit]]/Table1[[#This Row],[Units Sold]]</f>
        <v>1.75</v>
      </c>
      <c r="J48" s="6">
        <f>Table1[[#This Row],[Revenue]]-Table1[[#This Row],[Cost]]</f>
        <v>470.75</v>
      </c>
      <c r="K48" t="s">
        <v>40</v>
      </c>
      <c r="L48" s="6" t="str">
        <f>VLOOKUP(Table1[[#This Row],[Customer Code]], 'CUSTOMER TABLE DATA'!$A$2:$C$22,3,FALSE)</f>
        <v>USA</v>
      </c>
      <c r="M48" s="6" t="str">
        <f>VLOOKUP(Table1[[#This Row],[COUNTRY]],'CUSTOMER TABLE DATA'!$H$9:$I$17,2,FALSE)</f>
        <v>North America</v>
      </c>
      <c r="N48" s="6" t="str">
        <f>VLOOKUP(Table1[[#This Row],[Customer Code]],'CUSTOMER TABLE DATA'!$A$2:$E$22,5,FALSE)</f>
        <v>Male</v>
      </c>
    </row>
    <row r="49" spans="1:14" x14ac:dyDescent="0.2">
      <c r="A49" s="5">
        <v>43739</v>
      </c>
      <c r="B49" t="s">
        <v>61</v>
      </c>
      <c r="C49" t="s">
        <v>17</v>
      </c>
      <c r="D49" t="s">
        <v>22</v>
      </c>
      <c r="E49">
        <v>345</v>
      </c>
      <c r="F49" s="6">
        <v>2070</v>
      </c>
      <c r="G49" s="6">
        <f t="shared" si="0"/>
        <v>6</v>
      </c>
      <c r="H49" s="6">
        <v>948.75</v>
      </c>
      <c r="I49" s="6">
        <f>Table1[[#This Row],[Profit]]/Table1[[#This Row],[Units Sold]]</f>
        <v>3.25</v>
      </c>
      <c r="J49" s="6">
        <f>Table1[[#This Row],[Revenue]]-Table1[[#This Row],[Cost]]</f>
        <v>1121.25</v>
      </c>
      <c r="K49" t="s">
        <v>18</v>
      </c>
      <c r="L49" s="6" t="str">
        <f>VLOOKUP(Table1[[#This Row],[Customer Code]], 'CUSTOMER TABLE DATA'!$A$2:$C$22,3,FALSE)</f>
        <v>Cameroon</v>
      </c>
      <c r="M49" s="6" t="str">
        <f>VLOOKUP(Table1[[#This Row],[COUNTRY]],'CUSTOMER TABLE DATA'!$H$9:$I$17,2,FALSE)</f>
        <v>Africa</v>
      </c>
      <c r="N49" s="6" t="str">
        <f>VLOOKUP(Table1[[#This Row],[Customer Code]],'CUSTOMER TABLE DATA'!$A$2:$E$22,5,FALSE)</f>
        <v>Female</v>
      </c>
    </row>
    <row r="50" spans="1:14" x14ac:dyDescent="0.2">
      <c r="A50" s="5">
        <v>43739</v>
      </c>
      <c r="B50" t="s">
        <v>56</v>
      </c>
      <c r="C50" t="s">
        <v>7</v>
      </c>
      <c r="D50" t="s">
        <v>62</v>
      </c>
      <c r="E50">
        <v>269</v>
      </c>
      <c r="F50" s="6">
        <v>1614</v>
      </c>
      <c r="G50" s="6">
        <f t="shared" si="0"/>
        <v>6</v>
      </c>
      <c r="H50" s="6">
        <v>739.75</v>
      </c>
      <c r="I50" s="6">
        <f>Table1[[#This Row],[Profit]]/Table1[[#This Row],[Units Sold]]</f>
        <v>3.25</v>
      </c>
      <c r="J50" s="6">
        <f>Table1[[#This Row],[Revenue]]-Table1[[#This Row],[Cost]]</f>
        <v>874.25</v>
      </c>
      <c r="K50" t="s">
        <v>9</v>
      </c>
      <c r="L50" s="6" t="str">
        <f>VLOOKUP(Table1[[#This Row],[Customer Code]], 'CUSTOMER TABLE DATA'!$A$2:$C$22,3,FALSE)</f>
        <v>USA</v>
      </c>
      <c r="M50" s="6" t="str">
        <f>VLOOKUP(Table1[[#This Row],[COUNTRY]],'CUSTOMER TABLE DATA'!$H$9:$I$17,2,FALSE)</f>
        <v>North America</v>
      </c>
      <c r="N50" s="6" t="str">
        <f>VLOOKUP(Table1[[#This Row],[Customer Code]],'CUSTOMER TABLE DATA'!$A$2:$E$22,5,FALSE)</f>
        <v>Male</v>
      </c>
    </row>
    <row r="51" spans="1:14" x14ac:dyDescent="0.2">
      <c r="A51" s="5">
        <v>43739</v>
      </c>
      <c r="B51" t="s">
        <v>56</v>
      </c>
      <c r="C51" t="s">
        <v>12</v>
      </c>
      <c r="D51" t="s">
        <v>100</v>
      </c>
      <c r="E51">
        <v>704</v>
      </c>
      <c r="F51" s="6">
        <v>3520</v>
      </c>
      <c r="G51" s="6">
        <f t="shared" si="0"/>
        <v>5</v>
      </c>
      <c r="H51" s="6">
        <v>1408</v>
      </c>
      <c r="I51" s="6">
        <f>Table1[[#This Row],[Profit]]/Table1[[#This Row],[Units Sold]]</f>
        <v>3</v>
      </c>
      <c r="J51" s="6">
        <f>Table1[[#This Row],[Revenue]]-Table1[[#This Row],[Cost]]</f>
        <v>2112</v>
      </c>
      <c r="K51" t="s">
        <v>48</v>
      </c>
      <c r="L51" s="6" t="str">
        <f>VLOOKUP(Table1[[#This Row],[Customer Code]], 'CUSTOMER TABLE DATA'!$A$2:$C$22,3,FALSE)</f>
        <v>Nigeria</v>
      </c>
      <c r="M51" s="6" t="str">
        <f>VLOOKUP(Table1[[#This Row],[COUNTRY]],'CUSTOMER TABLE DATA'!$H$9:$I$17,2,FALSE)</f>
        <v>Africa</v>
      </c>
      <c r="N51" s="6" t="str">
        <f>VLOOKUP(Table1[[#This Row],[Customer Code]],'CUSTOMER TABLE DATA'!$A$2:$E$22,5,FALSE)</f>
        <v>Female</v>
      </c>
    </row>
    <row r="52" spans="1:14" x14ac:dyDescent="0.2">
      <c r="A52" s="5">
        <v>43739</v>
      </c>
      <c r="B52" t="s">
        <v>56</v>
      </c>
      <c r="C52" t="s">
        <v>33</v>
      </c>
      <c r="D52" t="s">
        <v>66</v>
      </c>
      <c r="E52">
        <v>1757</v>
      </c>
      <c r="F52" s="6">
        <v>8785</v>
      </c>
      <c r="G52" s="6">
        <f t="shared" si="0"/>
        <v>5</v>
      </c>
      <c r="H52" s="6">
        <v>3514</v>
      </c>
      <c r="I52" s="6">
        <f>Table1[[#This Row],[Profit]]/Table1[[#This Row],[Units Sold]]</f>
        <v>3</v>
      </c>
      <c r="J52" s="6">
        <f>Table1[[#This Row],[Revenue]]-Table1[[#This Row],[Cost]]</f>
        <v>5271</v>
      </c>
      <c r="K52" t="s">
        <v>45</v>
      </c>
      <c r="L52" s="6" t="str">
        <f>VLOOKUP(Table1[[#This Row],[Customer Code]], 'CUSTOMER TABLE DATA'!$A$2:$C$22,3,FALSE)</f>
        <v>Brazil</v>
      </c>
      <c r="M52" s="6" t="str">
        <f>VLOOKUP(Table1[[#This Row],[COUNTRY]],'CUSTOMER TABLE DATA'!$H$9:$I$17,2,FALSE)</f>
        <v>South America</v>
      </c>
      <c r="N52" s="6" t="str">
        <f>VLOOKUP(Table1[[#This Row],[Customer Code]],'CUSTOMER TABLE DATA'!$A$2:$E$22,5,FALSE)</f>
        <v>Female</v>
      </c>
    </row>
    <row r="53" spans="1:14" x14ac:dyDescent="0.2">
      <c r="A53" s="5">
        <v>43739</v>
      </c>
      <c r="B53" t="s">
        <v>56</v>
      </c>
      <c r="C53" t="s">
        <v>17</v>
      </c>
      <c r="D53" t="s">
        <v>101</v>
      </c>
      <c r="E53">
        <v>2167</v>
      </c>
      <c r="F53" s="6">
        <v>10835</v>
      </c>
      <c r="G53" s="6">
        <f t="shared" si="0"/>
        <v>5</v>
      </c>
      <c r="H53" s="6">
        <v>4334</v>
      </c>
      <c r="I53" s="6">
        <f>Table1[[#This Row],[Profit]]/Table1[[#This Row],[Units Sold]]</f>
        <v>3</v>
      </c>
      <c r="J53" s="6">
        <f>Table1[[#This Row],[Revenue]]-Table1[[#This Row],[Cost]]</f>
        <v>6501</v>
      </c>
      <c r="K53" t="s">
        <v>40</v>
      </c>
      <c r="L53" s="6" t="str">
        <f>VLOOKUP(Table1[[#This Row],[Customer Code]], 'CUSTOMER TABLE DATA'!$A$2:$C$22,3,FALSE)</f>
        <v>USA</v>
      </c>
      <c r="M53" s="6" t="str">
        <f>VLOOKUP(Table1[[#This Row],[COUNTRY]],'CUSTOMER TABLE DATA'!$H$9:$I$17,2,FALSE)</f>
        <v>North America</v>
      </c>
      <c r="N53" s="6" t="str">
        <f>VLOOKUP(Table1[[#This Row],[Customer Code]],'CUSTOMER TABLE DATA'!$A$2:$E$22,5,FALSE)</f>
        <v>Male</v>
      </c>
    </row>
    <row r="54" spans="1:14" x14ac:dyDescent="0.2">
      <c r="A54" s="5">
        <v>43739</v>
      </c>
      <c r="B54" t="s">
        <v>56</v>
      </c>
      <c r="C54" t="s">
        <v>28</v>
      </c>
      <c r="D54" t="s">
        <v>105</v>
      </c>
      <c r="E54">
        <v>1198</v>
      </c>
      <c r="F54" s="6">
        <v>5990</v>
      </c>
      <c r="G54" s="6">
        <f t="shared" si="0"/>
        <v>5</v>
      </c>
      <c r="H54" s="6">
        <v>2396</v>
      </c>
      <c r="I54" s="6">
        <f>Table1[[#This Row],[Profit]]/Table1[[#This Row],[Units Sold]]</f>
        <v>3</v>
      </c>
      <c r="J54" s="6">
        <f>Table1[[#This Row],[Revenue]]-Table1[[#This Row],[Cost]]</f>
        <v>3594</v>
      </c>
      <c r="K54" t="s">
        <v>43</v>
      </c>
      <c r="L54" s="6" t="str">
        <f>VLOOKUP(Table1[[#This Row],[Customer Code]], 'CUSTOMER TABLE DATA'!$A$2:$C$22,3,FALSE)</f>
        <v>Togo</v>
      </c>
      <c r="M54" s="6" t="str">
        <f>VLOOKUP(Table1[[#This Row],[COUNTRY]],'CUSTOMER TABLE DATA'!$H$9:$I$17,2,FALSE)</f>
        <v>Africa</v>
      </c>
      <c r="N54" s="6" t="str">
        <f>VLOOKUP(Table1[[#This Row],[Customer Code]],'CUSTOMER TABLE DATA'!$A$2:$E$22,5,FALSE)</f>
        <v>Male</v>
      </c>
    </row>
    <row r="55" spans="1:14" x14ac:dyDescent="0.2">
      <c r="A55" s="5">
        <v>43739</v>
      </c>
      <c r="B55" t="s">
        <v>57</v>
      </c>
      <c r="C55" t="s">
        <v>28</v>
      </c>
      <c r="D55" t="s">
        <v>105</v>
      </c>
      <c r="E55">
        <v>1403</v>
      </c>
      <c r="F55" s="6">
        <v>1403</v>
      </c>
      <c r="G55" s="6">
        <f t="shared" si="0"/>
        <v>1</v>
      </c>
      <c r="H55" s="6">
        <v>280.60000000000002</v>
      </c>
      <c r="I55" s="6">
        <f>Table1[[#This Row],[Profit]]/Table1[[#This Row],[Units Sold]]</f>
        <v>0.8</v>
      </c>
      <c r="J55" s="6">
        <f>Table1[[#This Row],[Revenue]]-Table1[[#This Row],[Cost]]</f>
        <v>1122.4000000000001</v>
      </c>
      <c r="K55" t="s">
        <v>43</v>
      </c>
      <c r="L55" s="6" t="str">
        <f>VLOOKUP(Table1[[#This Row],[Customer Code]], 'CUSTOMER TABLE DATA'!$A$2:$C$22,3,FALSE)</f>
        <v>Togo</v>
      </c>
      <c r="M55" s="6" t="str">
        <f>VLOOKUP(Table1[[#This Row],[COUNTRY]],'CUSTOMER TABLE DATA'!$H$9:$I$17,2,FALSE)</f>
        <v>Africa</v>
      </c>
      <c r="N55" s="6" t="str">
        <f>VLOOKUP(Table1[[#This Row],[Customer Code]],'CUSTOMER TABLE DATA'!$A$2:$E$22,5,FALSE)</f>
        <v>Male</v>
      </c>
    </row>
    <row r="56" spans="1:14" x14ac:dyDescent="0.2">
      <c r="A56" s="5">
        <v>43739</v>
      </c>
      <c r="B56" t="s">
        <v>57</v>
      </c>
      <c r="C56" t="s">
        <v>28</v>
      </c>
      <c r="D56" t="s">
        <v>115</v>
      </c>
      <c r="E56">
        <v>1757</v>
      </c>
      <c r="F56" s="6">
        <v>1757</v>
      </c>
      <c r="G56" s="6">
        <f t="shared" si="0"/>
        <v>1</v>
      </c>
      <c r="H56" s="6">
        <v>351.4</v>
      </c>
      <c r="I56" s="6">
        <f>Table1[[#This Row],[Profit]]/Table1[[#This Row],[Units Sold]]</f>
        <v>0.79999999999999993</v>
      </c>
      <c r="J56" s="6">
        <f>Table1[[#This Row],[Revenue]]-Table1[[#This Row],[Cost]]</f>
        <v>1405.6</v>
      </c>
      <c r="K56" t="s">
        <v>29</v>
      </c>
      <c r="L56" s="6" t="str">
        <f>VLOOKUP(Table1[[#This Row],[Customer Code]], 'CUSTOMER TABLE DATA'!$A$2:$C$22,3,FALSE)</f>
        <v>Cameroon</v>
      </c>
      <c r="M56" s="6" t="str">
        <f>VLOOKUP(Table1[[#This Row],[COUNTRY]],'CUSTOMER TABLE DATA'!$H$9:$I$17,2,FALSE)</f>
        <v>Africa</v>
      </c>
      <c r="N56" s="6" t="str">
        <f>VLOOKUP(Table1[[#This Row],[Customer Code]],'CUSTOMER TABLE DATA'!$A$2:$E$22,5,FALSE)</f>
        <v>Male</v>
      </c>
    </row>
    <row r="57" spans="1:14" x14ac:dyDescent="0.2">
      <c r="A57" s="5">
        <v>43739</v>
      </c>
      <c r="B57" t="s">
        <v>58</v>
      </c>
      <c r="C57" t="s">
        <v>24</v>
      </c>
      <c r="D57" t="s">
        <v>104</v>
      </c>
      <c r="E57">
        <v>1403</v>
      </c>
      <c r="F57" s="6">
        <v>7015</v>
      </c>
      <c r="G57" s="6">
        <f t="shared" si="0"/>
        <v>5</v>
      </c>
      <c r="H57" s="6">
        <v>3086.6</v>
      </c>
      <c r="I57" s="6">
        <f>Table1[[#This Row],[Profit]]/Table1[[#This Row],[Units Sold]]</f>
        <v>2.8000000000000003</v>
      </c>
      <c r="J57" s="6">
        <f>Table1[[#This Row],[Revenue]]-Table1[[#This Row],[Cost]]</f>
        <v>3928.4</v>
      </c>
      <c r="K57" t="s">
        <v>25</v>
      </c>
      <c r="L57" s="6" t="str">
        <f>VLOOKUP(Table1[[#This Row],[Customer Code]], 'CUSTOMER TABLE DATA'!$A$2:$C$22,3,FALSE)</f>
        <v>Japan</v>
      </c>
      <c r="M57" s="6" t="str">
        <f>VLOOKUP(Table1[[#This Row],[COUNTRY]],'CUSTOMER TABLE DATA'!$H$9:$I$17,2,FALSE)</f>
        <v>Asia</v>
      </c>
      <c r="N57" s="6" t="str">
        <f>VLOOKUP(Table1[[#This Row],[Customer Code]],'CUSTOMER TABLE DATA'!$A$2:$E$22,5,FALSE)</f>
        <v>Female</v>
      </c>
    </row>
    <row r="58" spans="1:14" x14ac:dyDescent="0.2">
      <c r="A58" s="5">
        <v>43739</v>
      </c>
      <c r="B58" t="s">
        <v>58</v>
      </c>
      <c r="C58" t="s">
        <v>28</v>
      </c>
      <c r="D58" t="s">
        <v>105</v>
      </c>
      <c r="E58">
        <v>2076</v>
      </c>
      <c r="F58" s="6">
        <v>10380</v>
      </c>
      <c r="G58" s="6">
        <f t="shared" si="0"/>
        <v>5</v>
      </c>
      <c r="H58" s="6">
        <v>4567.2</v>
      </c>
      <c r="I58" s="6">
        <f>Table1[[#This Row],[Profit]]/Table1[[#This Row],[Units Sold]]</f>
        <v>2.8000000000000003</v>
      </c>
      <c r="J58" s="6">
        <f>Table1[[#This Row],[Revenue]]-Table1[[#This Row],[Cost]]</f>
        <v>5812.8</v>
      </c>
      <c r="K58" t="s">
        <v>29</v>
      </c>
      <c r="L58" s="6" t="str">
        <f>VLOOKUP(Table1[[#This Row],[Customer Code]], 'CUSTOMER TABLE DATA'!$A$2:$C$22,3,FALSE)</f>
        <v>Cameroon</v>
      </c>
      <c r="M58" s="6" t="str">
        <f>VLOOKUP(Table1[[#This Row],[COUNTRY]],'CUSTOMER TABLE DATA'!$H$9:$I$17,2,FALSE)</f>
        <v>Africa</v>
      </c>
      <c r="N58" s="6" t="str">
        <f>VLOOKUP(Table1[[#This Row],[Customer Code]],'CUSTOMER TABLE DATA'!$A$2:$E$22,5,FALSE)</f>
        <v>Male</v>
      </c>
    </row>
    <row r="59" spans="1:14" x14ac:dyDescent="0.2">
      <c r="A59" s="5">
        <v>43739</v>
      </c>
      <c r="B59" t="s">
        <v>59</v>
      </c>
      <c r="C59" t="s">
        <v>31</v>
      </c>
      <c r="D59" t="s">
        <v>106</v>
      </c>
      <c r="E59">
        <v>1198</v>
      </c>
      <c r="F59" s="6">
        <v>4792</v>
      </c>
      <c r="G59" s="6">
        <f t="shared" si="0"/>
        <v>4</v>
      </c>
      <c r="H59" s="6">
        <v>1797</v>
      </c>
      <c r="I59" s="6">
        <f>Table1[[#This Row],[Profit]]/Table1[[#This Row],[Units Sold]]</f>
        <v>2.5</v>
      </c>
      <c r="J59" s="6">
        <f>Table1[[#This Row],[Revenue]]-Table1[[#This Row],[Cost]]</f>
        <v>2995</v>
      </c>
      <c r="K59" t="s">
        <v>32</v>
      </c>
      <c r="L59" s="6" t="str">
        <f>VLOOKUP(Table1[[#This Row],[Customer Code]], 'CUSTOMER TABLE DATA'!$A$2:$C$22,3,FALSE)</f>
        <v>Togo</v>
      </c>
      <c r="M59" s="6" t="str">
        <f>VLOOKUP(Table1[[#This Row],[COUNTRY]],'CUSTOMER TABLE DATA'!$H$9:$I$17,2,FALSE)</f>
        <v>Africa</v>
      </c>
      <c r="N59" s="6" t="str">
        <f>VLOOKUP(Table1[[#This Row],[Customer Code]],'CUSTOMER TABLE DATA'!$A$2:$E$22,5,FALSE)</f>
        <v>Male</v>
      </c>
    </row>
    <row r="60" spans="1:14" x14ac:dyDescent="0.2">
      <c r="A60" s="5">
        <v>43739</v>
      </c>
      <c r="B60" t="s">
        <v>60</v>
      </c>
      <c r="C60" t="s">
        <v>7</v>
      </c>
      <c r="D60" t="s">
        <v>99</v>
      </c>
      <c r="E60">
        <v>1221</v>
      </c>
      <c r="F60" s="6">
        <v>3663</v>
      </c>
      <c r="G60" s="6">
        <f t="shared" si="0"/>
        <v>3</v>
      </c>
      <c r="H60" s="6">
        <v>1526.25</v>
      </c>
      <c r="I60" s="6">
        <f>Table1[[#This Row],[Profit]]/Table1[[#This Row],[Units Sold]]</f>
        <v>1.75</v>
      </c>
      <c r="J60" s="6">
        <f>Table1[[#This Row],[Revenue]]-Table1[[#This Row],[Cost]]</f>
        <v>2136.75</v>
      </c>
      <c r="K60" t="s">
        <v>9</v>
      </c>
      <c r="L60" s="6" t="str">
        <f>VLOOKUP(Table1[[#This Row],[Customer Code]], 'CUSTOMER TABLE DATA'!$A$2:$C$22,3,FALSE)</f>
        <v>USA</v>
      </c>
      <c r="M60" s="6" t="str">
        <f>VLOOKUP(Table1[[#This Row],[COUNTRY]],'CUSTOMER TABLE DATA'!$H$9:$I$17,2,FALSE)</f>
        <v>North America</v>
      </c>
      <c r="N60" s="6" t="str">
        <f>VLOOKUP(Table1[[#This Row],[Customer Code]],'CUSTOMER TABLE DATA'!$A$2:$E$22,5,FALSE)</f>
        <v>Male</v>
      </c>
    </row>
    <row r="61" spans="1:14" x14ac:dyDescent="0.2">
      <c r="A61" s="5">
        <v>43739</v>
      </c>
      <c r="B61" t="s">
        <v>60</v>
      </c>
      <c r="C61" t="s">
        <v>31</v>
      </c>
      <c r="D61" t="s">
        <v>106</v>
      </c>
      <c r="E61">
        <v>2167</v>
      </c>
      <c r="F61" s="6">
        <v>6501</v>
      </c>
      <c r="G61" s="6">
        <f t="shared" si="0"/>
        <v>3</v>
      </c>
      <c r="H61" s="6">
        <v>2708.75</v>
      </c>
      <c r="I61" s="6">
        <f>Table1[[#This Row],[Profit]]/Table1[[#This Row],[Units Sold]]</f>
        <v>1.75</v>
      </c>
      <c r="J61" s="6">
        <f>Table1[[#This Row],[Revenue]]-Table1[[#This Row],[Cost]]</f>
        <v>3792.25</v>
      </c>
      <c r="K61" t="s">
        <v>44</v>
      </c>
      <c r="L61" s="6" t="str">
        <f>VLOOKUP(Table1[[#This Row],[Customer Code]], 'CUSTOMER TABLE DATA'!$A$2:$C$22,3,FALSE)</f>
        <v>USA</v>
      </c>
      <c r="M61" s="6" t="str">
        <f>VLOOKUP(Table1[[#This Row],[COUNTRY]],'CUSTOMER TABLE DATA'!$H$9:$I$17,2,FALSE)</f>
        <v>North America</v>
      </c>
      <c r="N61" s="6" t="str">
        <f>VLOOKUP(Table1[[#This Row],[Customer Code]],'CUSTOMER TABLE DATA'!$A$2:$E$22,5,FALSE)</f>
        <v>Male</v>
      </c>
    </row>
    <row r="62" spans="1:14" x14ac:dyDescent="0.2">
      <c r="A62" s="5">
        <v>43739</v>
      </c>
      <c r="B62" t="s">
        <v>61</v>
      </c>
      <c r="C62" t="s">
        <v>20</v>
      </c>
      <c r="D62" t="s">
        <v>112</v>
      </c>
      <c r="E62">
        <v>704</v>
      </c>
      <c r="F62" s="6">
        <v>4224</v>
      </c>
      <c r="G62" s="6">
        <f t="shared" si="0"/>
        <v>6</v>
      </c>
      <c r="H62" s="6">
        <v>1936</v>
      </c>
      <c r="I62" s="6">
        <f>Table1[[#This Row],[Profit]]/Table1[[#This Row],[Units Sold]]</f>
        <v>3.25</v>
      </c>
      <c r="J62" s="6">
        <f>Table1[[#This Row],[Revenue]]-Table1[[#This Row],[Cost]]</f>
        <v>2288</v>
      </c>
      <c r="K62" t="s">
        <v>21</v>
      </c>
      <c r="L62" s="6" t="str">
        <f>VLOOKUP(Table1[[#This Row],[Customer Code]], 'CUSTOMER TABLE DATA'!$A$2:$C$22,3,FALSE)</f>
        <v>Holland</v>
      </c>
      <c r="M62" s="6" t="str">
        <f>VLOOKUP(Table1[[#This Row],[COUNTRY]],'CUSTOMER TABLE DATA'!$H$9:$I$17,2,FALSE)</f>
        <v>Europe</v>
      </c>
      <c r="N62" s="6" t="str">
        <f>VLOOKUP(Table1[[#This Row],[Customer Code]],'CUSTOMER TABLE DATA'!$A$2:$E$22,5,FALSE)</f>
        <v>Male</v>
      </c>
    </row>
    <row r="63" spans="1:14" x14ac:dyDescent="0.2">
      <c r="A63" s="5">
        <v>43739</v>
      </c>
      <c r="B63" t="s">
        <v>61</v>
      </c>
      <c r="C63" t="s">
        <v>7</v>
      </c>
      <c r="D63" t="s">
        <v>99</v>
      </c>
      <c r="E63">
        <v>1221</v>
      </c>
      <c r="F63" s="6">
        <v>7326</v>
      </c>
      <c r="G63" s="6">
        <f t="shared" si="0"/>
        <v>6</v>
      </c>
      <c r="H63" s="6">
        <v>3357.75</v>
      </c>
      <c r="I63" s="6">
        <f>Table1[[#This Row],[Profit]]/Table1[[#This Row],[Units Sold]]</f>
        <v>3.25</v>
      </c>
      <c r="J63" s="6">
        <f>Table1[[#This Row],[Revenue]]-Table1[[#This Row],[Cost]]</f>
        <v>3968.25</v>
      </c>
      <c r="K63" t="s">
        <v>47</v>
      </c>
      <c r="L63" s="6" t="str">
        <f>VLOOKUP(Table1[[#This Row],[Customer Code]], 'CUSTOMER TABLE DATA'!$A$2:$C$22,3,FALSE)</f>
        <v>Holland</v>
      </c>
      <c r="M63" s="6" t="str">
        <f>VLOOKUP(Table1[[#This Row],[COUNTRY]],'CUSTOMER TABLE DATA'!$H$9:$I$17,2,FALSE)</f>
        <v>Europe</v>
      </c>
      <c r="N63" s="6" t="str">
        <f>VLOOKUP(Table1[[#This Row],[Customer Code]],'CUSTOMER TABLE DATA'!$A$2:$E$22,5,FALSE)</f>
        <v>Male</v>
      </c>
    </row>
    <row r="64" spans="1:14" x14ac:dyDescent="0.2">
      <c r="A64" s="5">
        <v>43739</v>
      </c>
      <c r="B64" t="s">
        <v>61</v>
      </c>
      <c r="C64" t="s">
        <v>24</v>
      </c>
      <c r="D64" t="s">
        <v>104</v>
      </c>
      <c r="E64">
        <v>2076</v>
      </c>
      <c r="F64" s="6">
        <v>12456</v>
      </c>
      <c r="G64" s="6">
        <f t="shared" si="0"/>
        <v>6</v>
      </c>
      <c r="H64" s="6">
        <v>5709</v>
      </c>
      <c r="I64" s="6">
        <f>Table1[[#This Row],[Profit]]/Table1[[#This Row],[Units Sold]]</f>
        <v>3.25</v>
      </c>
      <c r="J64" s="6">
        <f>Table1[[#This Row],[Revenue]]-Table1[[#This Row],[Cost]]</f>
        <v>6747</v>
      </c>
      <c r="K64" t="s">
        <v>42</v>
      </c>
      <c r="L64" s="6" t="str">
        <f>VLOOKUP(Table1[[#This Row],[Customer Code]], 'CUSTOMER TABLE DATA'!$A$2:$C$22,3,FALSE)</f>
        <v>Brazil</v>
      </c>
      <c r="M64" s="6" t="str">
        <f>VLOOKUP(Table1[[#This Row],[COUNTRY]],'CUSTOMER TABLE DATA'!$H$9:$I$17,2,FALSE)</f>
        <v>South America</v>
      </c>
      <c r="N64" s="6" t="str">
        <f>VLOOKUP(Table1[[#This Row],[Customer Code]],'CUSTOMER TABLE DATA'!$A$2:$E$22,5,FALSE)</f>
        <v>Female</v>
      </c>
    </row>
    <row r="65" spans="1:14" x14ac:dyDescent="0.2">
      <c r="A65" s="5">
        <v>43739</v>
      </c>
      <c r="B65" t="s">
        <v>56</v>
      </c>
      <c r="C65" t="s">
        <v>36</v>
      </c>
      <c r="D65" t="s">
        <v>108</v>
      </c>
      <c r="E65">
        <v>766</v>
      </c>
      <c r="F65" s="6">
        <v>3830</v>
      </c>
      <c r="G65" s="6">
        <f t="shared" si="0"/>
        <v>5</v>
      </c>
      <c r="H65" s="6">
        <v>1532</v>
      </c>
      <c r="I65" s="6">
        <f>Table1[[#This Row],[Profit]]/Table1[[#This Row],[Units Sold]]</f>
        <v>3</v>
      </c>
      <c r="J65" s="6">
        <f>Table1[[#This Row],[Revenue]]-Table1[[#This Row],[Cost]]</f>
        <v>2298</v>
      </c>
      <c r="K65" t="s">
        <v>46</v>
      </c>
      <c r="L65" s="6" t="str">
        <f>VLOOKUP(Table1[[#This Row],[Customer Code]], 'CUSTOMER TABLE DATA'!$A$2:$C$22,3,FALSE)</f>
        <v>Cameroon</v>
      </c>
      <c r="M65" s="6" t="str">
        <f>VLOOKUP(Table1[[#This Row],[COUNTRY]],'CUSTOMER TABLE DATA'!$H$9:$I$17,2,FALSE)</f>
        <v>Africa</v>
      </c>
      <c r="N65" s="6" t="str">
        <f>VLOOKUP(Table1[[#This Row],[Customer Code]],'CUSTOMER TABLE DATA'!$A$2:$E$22,5,FALSE)</f>
        <v>Female</v>
      </c>
    </row>
    <row r="66" spans="1:14" x14ac:dyDescent="0.2">
      <c r="A66" s="5">
        <v>43739</v>
      </c>
      <c r="B66" t="s">
        <v>56</v>
      </c>
      <c r="C66" t="s">
        <v>24</v>
      </c>
      <c r="D66" t="s">
        <v>104</v>
      </c>
      <c r="E66">
        <v>809</v>
      </c>
      <c r="F66" s="6">
        <v>4045</v>
      </c>
      <c r="G66" s="6">
        <f t="shared" ref="G66:G129" si="1">F66/E66</f>
        <v>5</v>
      </c>
      <c r="H66" s="6">
        <v>1618</v>
      </c>
      <c r="I66" s="6">
        <f>Table1[[#This Row],[Profit]]/Table1[[#This Row],[Units Sold]]</f>
        <v>3</v>
      </c>
      <c r="J66" s="6">
        <f>Table1[[#This Row],[Revenue]]-Table1[[#This Row],[Cost]]</f>
        <v>2427</v>
      </c>
      <c r="K66" t="s">
        <v>42</v>
      </c>
      <c r="L66" s="6" t="str">
        <f>VLOOKUP(Table1[[#This Row],[Customer Code]], 'CUSTOMER TABLE DATA'!$A$2:$C$22,3,FALSE)</f>
        <v>Brazil</v>
      </c>
      <c r="M66" s="6" t="str">
        <f>VLOOKUP(Table1[[#This Row],[COUNTRY]],'CUSTOMER TABLE DATA'!$H$9:$I$17,2,FALSE)</f>
        <v>South America</v>
      </c>
      <c r="N66" s="6" t="str">
        <f>VLOOKUP(Table1[[#This Row],[Customer Code]],'CUSTOMER TABLE DATA'!$A$2:$E$22,5,FALSE)</f>
        <v>Female</v>
      </c>
    </row>
    <row r="67" spans="1:14" x14ac:dyDescent="0.2">
      <c r="A67" s="5">
        <v>43739</v>
      </c>
      <c r="B67" t="s">
        <v>56</v>
      </c>
      <c r="C67" t="s">
        <v>12</v>
      </c>
      <c r="D67" t="s">
        <v>100</v>
      </c>
      <c r="E67">
        <v>1945</v>
      </c>
      <c r="F67" s="6">
        <v>9725</v>
      </c>
      <c r="G67" s="6">
        <f t="shared" si="1"/>
        <v>5</v>
      </c>
      <c r="H67" s="6">
        <v>3890</v>
      </c>
      <c r="I67" s="6">
        <f>Table1[[#This Row],[Profit]]/Table1[[#This Row],[Units Sold]]</f>
        <v>3</v>
      </c>
      <c r="J67" s="6">
        <f>Table1[[#This Row],[Revenue]]-Table1[[#This Row],[Cost]]</f>
        <v>5835</v>
      </c>
      <c r="K67" t="s">
        <v>48</v>
      </c>
      <c r="L67" s="6" t="str">
        <f>VLOOKUP(Table1[[#This Row],[Customer Code]], 'CUSTOMER TABLE DATA'!$A$2:$C$22,3,FALSE)</f>
        <v>Nigeria</v>
      </c>
      <c r="M67" s="6" t="str">
        <f>VLOOKUP(Table1[[#This Row],[COUNTRY]],'CUSTOMER TABLE DATA'!$H$9:$I$17,2,FALSE)</f>
        <v>Africa</v>
      </c>
      <c r="N67" s="6" t="str">
        <f>VLOOKUP(Table1[[#This Row],[Customer Code]],'CUSTOMER TABLE DATA'!$A$2:$E$22,5,FALSE)</f>
        <v>Female</v>
      </c>
    </row>
    <row r="68" spans="1:14" x14ac:dyDescent="0.2">
      <c r="A68" s="5">
        <v>43739</v>
      </c>
      <c r="B68" t="s">
        <v>57</v>
      </c>
      <c r="C68" t="s">
        <v>17</v>
      </c>
      <c r="D68" t="s">
        <v>101</v>
      </c>
      <c r="E68">
        <v>2992</v>
      </c>
      <c r="F68" s="6">
        <v>14960</v>
      </c>
      <c r="G68" s="6">
        <f t="shared" si="1"/>
        <v>5</v>
      </c>
      <c r="H68" s="6">
        <v>5984</v>
      </c>
      <c r="I68" s="6">
        <f>Table1[[#This Row],[Profit]]/Table1[[#This Row],[Units Sold]]</f>
        <v>3</v>
      </c>
      <c r="J68" s="6">
        <f>Table1[[#This Row],[Revenue]]-Table1[[#This Row],[Cost]]</f>
        <v>8976</v>
      </c>
      <c r="K68" t="s">
        <v>40</v>
      </c>
      <c r="L68" s="6" t="str">
        <f>VLOOKUP(Table1[[#This Row],[Customer Code]], 'CUSTOMER TABLE DATA'!$A$2:$C$22,3,FALSE)</f>
        <v>USA</v>
      </c>
      <c r="M68" s="6" t="str">
        <f>VLOOKUP(Table1[[#This Row],[COUNTRY]],'CUSTOMER TABLE DATA'!$H$9:$I$17,2,FALSE)</f>
        <v>North America</v>
      </c>
      <c r="N68" s="6" t="str">
        <f>VLOOKUP(Table1[[#This Row],[Customer Code]],'CUSTOMER TABLE DATA'!$A$2:$E$22,5,FALSE)</f>
        <v>Male</v>
      </c>
    </row>
    <row r="69" spans="1:14" x14ac:dyDescent="0.2">
      <c r="A69" s="5">
        <v>43739</v>
      </c>
      <c r="B69" t="s">
        <v>57</v>
      </c>
      <c r="C69" t="s">
        <v>28</v>
      </c>
      <c r="D69" t="s">
        <v>105</v>
      </c>
      <c r="E69">
        <v>1159</v>
      </c>
      <c r="F69" s="6">
        <v>1159</v>
      </c>
      <c r="G69" s="6">
        <f t="shared" si="1"/>
        <v>1</v>
      </c>
      <c r="H69" s="6">
        <v>231.8</v>
      </c>
      <c r="I69" s="6">
        <f>Table1[[#This Row],[Profit]]/Table1[[#This Row],[Units Sold]]</f>
        <v>0.8</v>
      </c>
      <c r="J69" s="6">
        <f>Table1[[#This Row],[Revenue]]-Table1[[#This Row],[Cost]]</f>
        <v>927.2</v>
      </c>
      <c r="K69" t="s">
        <v>43</v>
      </c>
      <c r="L69" s="6" t="str">
        <f>VLOOKUP(Table1[[#This Row],[Customer Code]], 'CUSTOMER TABLE DATA'!$A$2:$C$22,3,FALSE)</f>
        <v>Togo</v>
      </c>
      <c r="M69" s="6" t="str">
        <f>VLOOKUP(Table1[[#This Row],[COUNTRY]],'CUSTOMER TABLE DATA'!$H$9:$I$17,2,FALSE)</f>
        <v>Africa</v>
      </c>
      <c r="N69" s="6" t="str">
        <f>VLOOKUP(Table1[[#This Row],[Customer Code]],'CUSTOMER TABLE DATA'!$A$2:$E$22,5,FALSE)</f>
        <v>Male</v>
      </c>
    </row>
    <row r="70" spans="1:14" x14ac:dyDescent="0.2">
      <c r="A70" s="5">
        <v>43739</v>
      </c>
      <c r="B70" t="s">
        <v>58</v>
      </c>
      <c r="C70" t="s">
        <v>36</v>
      </c>
      <c r="D70" t="s">
        <v>108</v>
      </c>
      <c r="E70">
        <v>2992</v>
      </c>
      <c r="F70" s="6">
        <v>2992</v>
      </c>
      <c r="G70" s="6">
        <f t="shared" si="1"/>
        <v>1</v>
      </c>
      <c r="H70" s="6">
        <v>598.4</v>
      </c>
      <c r="I70" s="6">
        <f>Table1[[#This Row],[Profit]]/Table1[[#This Row],[Units Sold]]</f>
        <v>0.79999999999999993</v>
      </c>
      <c r="J70" s="6">
        <f>Table1[[#This Row],[Revenue]]-Table1[[#This Row],[Cost]]</f>
        <v>2393.6</v>
      </c>
      <c r="K70" t="s">
        <v>37</v>
      </c>
      <c r="L70" s="6" t="str">
        <f>VLOOKUP(Table1[[#This Row],[Customer Code]], 'CUSTOMER TABLE DATA'!$A$2:$C$22,3,FALSE)</f>
        <v>Uganda</v>
      </c>
      <c r="M70" s="6" t="str">
        <f>VLOOKUP(Table1[[#This Row],[COUNTRY]],'CUSTOMER TABLE DATA'!$H$9:$I$17,2,FALSE)</f>
        <v>Africa</v>
      </c>
      <c r="N70" s="6" t="str">
        <f>VLOOKUP(Table1[[#This Row],[Customer Code]],'CUSTOMER TABLE DATA'!$A$2:$E$22,5,FALSE)</f>
        <v>Male</v>
      </c>
    </row>
    <row r="71" spans="1:14" x14ac:dyDescent="0.2">
      <c r="A71" s="5">
        <v>43739</v>
      </c>
      <c r="B71" t="s">
        <v>58</v>
      </c>
      <c r="C71" t="s">
        <v>36</v>
      </c>
      <c r="D71" t="s">
        <v>108</v>
      </c>
      <c r="E71">
        <v>2966</v>
      </c>
      <c r="F71" s="6">
        <v>14830</v>
      </c>
      <c r="G71" s="6">
        <f t="shared" si="1"/>
        <v>5</v>
      </c>
      <c r="H71" s="6">
        <v>6525.2</v>
      </c>
      <c r="I71" s="6">
        <f>Table1[[#This Row],[Profit]]/Table1[[#This Row],[Units Sold]]</f>
        <v>2.8</v>
      </c>
      <c r="J71" s="6">
        <f>Table1[[#This Row],[Revenue]]-Table1[[#This Row],[Cost]]</f>
        <v>8304.7999999999993</v>
      </c>
      <c r="K71" t="s">
        <v>37</v>
      </c>
      <c r="L71" s="6" t="str">
        <f>VLOOKUP(Table1[[#This Row],[Customer Code]], 'CUSTOMER TABLE DATA'!$A$2:$C$22,3,FALSE)</f>
        <v>Uganda</v>
      </c>
      <c r="M71" s="6" t="str">
        <f>VLOOKUP(Table1[[#This Row],[COUNTRY]],'CUSTOMER TABLE DATA'!$H$9:$I$17,2,FALSE)</f>
        <v>Africa</v>
      </c>
      <c r="N71" s="6" t="str">
        <f>VLOOKUP(Table1[[#This Row],[Customer Code]],'CUSTOMER TABLE DATA'!$A$2:$E$22,5,FALSE)</f>
        <v>Male</v>
      </c>
    </row>
    <row r="72" spans="1:14" x14ac:dyDescent="0.2">
      <c r="A72" s="5">
        <v>43739</v>
      </c>
      <c r="B72" t="s">
        <v>58</v>
      </c>
      <c r="C72" t="s">
        <v>31</v>
      </c>
      <c r="D72" t="s">
        <v>106</v>
      </c>
      <c r="E72">
        <v>1159</v>
      </c>
      <c r="F72" s="6">
        <v>5795</v>
      </c>
      <c r="G72" s="6">
        <f t="shared" si="1"/>
        <v>5</v>
      </c>
      <c r="H72" s="6">
        <v>2549.8000000000002</v>
      </c>
      <c r="I72" s="6">
        <f>Table1[[#This Row],[Profit]]/Table1[[#This Row],[Units Sold]]</f>
        <v>2.8</v>
      </c>
      <c r="J72" s="6">
        <f>Table1[[#This Row],[Revenue]]-Table1[[#This Row],[Cost]]</f>
        <v>3245.2</v>
      </c>
      <c r="K72" t="s">
        <v>32</v>
      </c>
      <c r="L72" s="6" t="str">
        <f>VLOOKUP(Table1[[#This Row],[Customer Code]], 'CUSTOMER TABLE DATA'!$A$2:$C$22,3,FALSE)</f>
        <v>Togo</v>
      </c>
      <c r="M72" s="6" t="str">
        <f>VLOOKUP(Table1[[#This Row],[COUNTRY]],'CUSTOMER TABLE DATA'!$H$9:$I$17,2,FALSE)</f>
        <v>Africa</v>
      </c>
      <c r="N72" s="6" t="str">
        <f>VLOOKUP(Table1[[#This Row],[Customer Code]],'CUSTOMER TABLE DATA'!$A$2:$E$22,5,FALSE)</f>
        <v>Male</v>
      </c>
    </row>
    <row r="73" spans="1:14" x14ac:dyDescent="0.2">
      <c r="A73" s="5">
        <v>43739</v>
      </c>
      <c r="B73" t="s">
        <v>59</v>
      </c>
      <c r="C73" t="s">
        <v>31</v>
      </c>
      <c r="D73" t="s">
        <v>30</v>
      </c>
      <c r="E73">
        <v>766</v>
      </c>
      <c r="F73" s="6">
        <v>3064</v>
      </c>
      <c r="G73" s="6">
        <f t="shared" si="1"/>
        <v>4</v>
      </c>
      <c r="H73" s="6">
        <v>1149</v>
      </c>
      <c r="I73" s="6">
        <f>Table1[[#This Row],[Profit]]/Table1[[#This Row],[Units Sold]]</f>
        <v>2.5</v>
      </c>
      <c r="J73" s="6">
        <f>Table1[[#This Row],[Revenue]]-Table1[[#This Row],[Cost]]</f>
        <v>1915</v>
      </c>
      <c r="K73" t="s">
        <v>44</v>
      </c>
      <c r="L73" s="6" t="str">
        <f>VLOOKUP(Table1[[#This Row],[Customer Code]], 'CUSTOMER TABLE DATA'!$A$2:$C$22,3,FALSE)</f>
        <v>USA</v>
      </c>
      <c r="M73" s="6" t="str">
        <f>VLOOKUP(Table1[[#This Row],[COUNTRY]],'CUSTOMER TABLE DATA'!$H$9:$I$17,2,FALSE)</f>
        <v>North America</v>
      </c>
      <c r="N73" s="6" t="str">
        <f>VLOOKUP(Table1[[#This Row],[Customer Code]],'CUSTOMER TABLE DATA'!$A$2:$E$22,5,FALSE)</f>
        <v>Male</v>
      </c>
    </row>
    <row r="74" spans="1:14" x14ac:dyDescent="0.2">
      <c r="A74" s="5">
        <v>43739</v>
      </c>
      <c r="B74" t="s">
        <v>59</v>
      </c>
      <c r="C74" t="s">
        <v>24</v>
      </c>
      <c r="D74" t="s">
        <v>104</v>
      </c>
      <c r="E74">
        <v>214</v>
      </c>
      <c r="F74" s="6">
        <v>856</v>
      </c>
      <c r="G74" s="6">
        <f t="shared" si="1"/>
        <v>4</v>
      </c>
      <c r="H74" s="6">
        <v>321</v>
      </c>
      <c r="I74" s="6">
        <f>Table1[[#This Row],[Profit]]/Table1[[#This Row],[Units Sold]]</f>
        <v>2.5</v>
      </c>
      <c r="J74" s="6">
        <f>Table1[[#This Row],[Revenue]]-Table1[[#This Row],[Cost]]</f>
        <v>535</v>
      </c>
      <c r="K74" t="s">
        <v>42</v>
      </c>
      <c r="L74" s="6" t="str">
        <f>VLOOKUP(Table1[[#This Row],[Customer Code]], 'CUSTOMER TABLE DATA'!$A$2:$C$22,3,FALSE)</f>
        <v>Brazil</v>
      </c>
      <c r="M74" s="6" t="str">
        <f>VLOOKUP(Table1[[#This Row],[COUNTRY]],'CUSTOMER TABLE DATA'!$H$9:$I$17,2,FALSE)</f>
        <v>South America</v>
      </c>
      <c r="N74" s="6" t="str">
        <f>VLOOKUP(Table1[[#This Row],[Customer Code]],'CUSTOMER TABLE DATA'!$A$2:$E$22,5,FALSE)</f>
        <v>Female</v>
      </c>
    </row>
    <row r="75" spans="1:14" x14ac:dyDescent="0.2">
      <c r="A75" s="5">
        <v>43739</v>
      </c>
      <c r="B75" t="s">
        <v>60</v>
      </c>
      <c r="C75" t="s">
        <v>17</v>
      </c>
      <c r="D75" t="s">
        <v>101</v>
      </c>
      <c r="E75">
        <v>214</v>
      </c>
      <c r="F75" s="6">
        <v>642</v>
      </c>
      <c r="G75" s="6">
        <f t="shared" si="1"/>
        <v>3</v>
      </c>
      <c r="H75" s="6">
        <v>267.5</v>
      </c>
      <c r="I75" s="6">
        <f>Table1[[#This Row],[Profit]]/Table1[[#This Row],[Units Sold]]</f>
        <v>1.75</v>
      </c>
      <c r="J75" s="6">
        <f>Table1[[#This Row],[Revenue]]-Table1[[#This Row],[Cost]]</f>
        <v>374.5</v>
      </c>
      <c r="K75" t="s">
        <v>40</v>
      </c>
      <c r="L75" s="6" t="str">
        <f>VLOOKUP(Table1[[#This Row],[Customer Code]], 'CUSTOMER TABLE DATA'!$A$2:$C$22,3,FALSE)</f>
        <v>USA</v>
      </c>
      <c r="M75" s="6" t="str">
        <f>VLOOKUP(Table1[[#This Row],[COUNTRY]],'CUSTOMER TABLE DATA'!$H$9:$I$17,2,FALSE)</f>
        <v>North America</v>
      </c>
      <c r="N75" s="6" t="str">
        <f>VLOOKUP(Table1[[#This Row],[Customer Code]],'CUSTOMER TABLE DATA'!$A$2:$E$22,5,FALSE)</f>
        <v>Male</v>
      </c>
    </row>
    <row r="76" spans="1:14" x14ac:dyDescent="0.2">
      <c r="A76" s="5">
        <v>43739</v>
      </c>
      <c r="B76" t="s">
        <v>60</v>
      </c>
      <c r="C76" t="s">
        <v>28</v>
      </c>
      <c r="D76" t="s">
        <v>105</v>
      </c>
      <c r="E76">
        <v>1945</v>
      </c>
      <c r="F76" s="6">
        <v>5835</v>
      </c>
      <c r="G76" s="6">
        <f t="shared" si="1"/>
        <v>3</v>
      </c>
      <c r="H76" s="6">
        <v>2431.25</v>
      </c>
      <c r="I76" s="6">
        <f>Table1[[#This Row],[Profit]]/Table1[[#This Row],[Units Sold]]</f>
        <v>1.75</v>
      </c>
      <c r="J76" s="6">
        <f>Table1[[#This Row],[Revenue]]-Table1[[#This Row],[Cost]]</f>
        <v>3403.75</v>
      </c>
      <c r="K76" t="s">
        <v>29</v>
      </c>
      <c r="L76" s="6" t="str">
        <f>VLOOKUP(Table1[[#This Row],[Customer Code]], 'CUSTOMER TABLE DATA'!$A$2:$C$22,3,FALSE)</f>
        <v>Cameroon</v>
      </c>
      <c r="M76" s="6" t="str">
        <f>VLOOKUP(Table1[[#This Row],[COUNTRY]],'CUSTOMER TABLE DATA'!$H$9:$I$17,2,FALSE)</f>
        <v>Africa</v>
      </c>
      <c r="N76" s="6" t="str">
        <f>VLOOKUP(Table1[[#This Row],[Customer Code]],'CUSTOMER TABLE DATA'!$A$2:$E$22,5,FALSE)</f>
        <v>Male</v>
      </c>
    </row>
    <row r="77" spans="1:14" x14ac:dyDescent="0.2">
      <c r="A77" s="5">
        <v>43739</v>
      </c>
      <c r="B77" t="s">
        <v>61</v>
      </c>
      <c r="C77" t="s">
        <v>33</v>
      </c>
      <c r="D77" t="s">
        <v>107</v>
      </c>
      <c r="E77">
        <v>2966</v>
      </c>
      <c r="F77" s="6">
        <v>17796</v>
      </c>
      <c r="G77" s="6">
        <f t="shared" si="1"/>
        <v>6</v>
      </c>
      <c r="H77" s="6">
        <v>8156.5</v>
      </c>
      <c r="I77" s="6">
        <f>Table1[[#This Row],[Profit]]/Table1[[#This Row],[Units Sold]]</f>
        <v>3.25</v>
      </c>
      <c r="J77" s="6">
        <f>Table1[[#This Row],[Revenue]]-Table1[[#This Row],[Cost]]</f>
        <v>9639.5</v>
      </c>
      <c r="K77" t="s">
        <v>34</v>
      </c>
      <c r="L77" s="6" t="str">
        <f>VLOOKUP(Table1[[#This Row],[Customer Code]], 'CUSTOMER TABLE DATA'!$A$2:$C$22,3,FALSE)</f>
        <v>USA</v>
      </c>
      <c r="M77" s="6" t="str">
        <f>VLOOKUP(Table1[[#This Row],[COUNTRY]],'CUSTOMER TABLE DATA'!$H$9:$I$17,2,FALSE)</f>
        <v>North America</v>
      </c>
      <c r="N77" s="6" t="str">
        <f>VLOOKUP(Table1[[#This Row],[Customer Code]],'CUSTOMER TABLE DATA'!$A$2:$E$22,5,FALSE)</f>
        <v>Female</v>
      </c>
    </row>
    <row r="78" spans="1:14" x14ac:dyDescent="0.2">
      <c r="A78" s="5">
        <v>43739</v>
      </c>
      <c r="B78" t="s">
        <v>61</v>
      </c>
      <c r="C78" t="s">
        <v>31</v>
      </c>
      <c r="D78" t="s">
        <v>106</v>
      </c>
      <c r="E78">
        <v>809</v>
      </c>
      <c r="F78" s="6">
        <v>4854</v>
      </c>
      <c r="G78" s="6">
        <f t="shared" si="1"/>
        <v>6</v>
      </c>
      <c r="H78" s="6">
        <v>2224.75</v>
      </c>
      <c r="I78" s="6">
        <f>Table1[[#This Row],[Profit]]/Table1[[#This Row],[Units Sold]]</f>
        <v>3.25</v>
      </c>
      <c r="J78" s="6">
        <f>Table1[[#This Row],[Revenue]]-Table1[[#This Row],[Cost]]</f>
        <v>2629.25</v>
      </c>
      <c r="K78" t="s">
        <v>44</v>
      </c>
      <c r="L78" s="6" t="str">
        <f>VLOOKUP(Table1[[#This Row],[Customer Code]], 'CUSTOMER TABLE DATA'!$A$2:$C$22,3,FALSE)</f>
        <v>USA</v>
      </c>
      <c r="M78" s="6" t="str">
        <f>VLOOKUP(Table1[[#This Row],[COUNTRY]],'CUSTOMER TABLE DATA'!$H$9:$I$17,2,FALSE)</f>
        <v>North America</v>
      </c>
      <c r="N78" s="6" t="str">
        <f>VLOOKUP(Table1[[#This Row],[Customer Code]],'CUSTOMER TABLE DATA'!$A$2:$E$22,5,FALSE)</f>
        <v>Male</v>
      </c>
    </row>
    <row r="79" spans="1:14" x14ac:dyDescent="0.2">
      <c r="A79" s="5">
        <v>43739</v>
      </c>
      <c r="B79" t="s">
        <v>56</v>
      </c>
      <c r="C79" t="s">
        <v>31</v>
      </c>
      <c r="D79" t="s">
        <v>106</v>
      </c>
      <c r="E79">
        <v>2145</v>
      </c>
      <c r="F79" s="6">
        <v>10725</v>
      </c>
      <c r="G79" s="6">
        <f t="shared" si="1"/>
        <v>5</v>
      </c>
      <c r="H79" s="6">
        <v>4290</v>
      </c>
      <c r="I79" s="6">
        <f>Table1[[#This Row],[Profit]]/Table1[[#This Row],[Units Sold]]</f>
        <v>3</v>
      </c>
      <c r="J79" s="6">
        <f>Table1[[#This Row],[Revenue]]-Table1[[#This Row],[Cost]]</f>
        <v>6435</v>
      </c>
      <c r="K79" t="s">
        <v>32</v>
      </c>
      <c r="L79" s="6" t="str">
        <f>VLOOKUP(Table1[[#This Row],[Customer Code]], 'CUSTOMER TABLE DATA'!$A$2:$C$22,3,FALSE)</f>
        <v>Togo</v>
      </c>
      <c r="M79" s="6" t="str">
        <f>VLOOKUP(Table1[[#This Row],[COUNTRY]],'CUSTOMER TABLE DATA'!$H$9:$I$17,2,FALSE)</f>
        <v>Africa</v>
      </c>
      <c r="N79" s="6" t="str">
        <f>VLOOKUP(Table1[[#This Row],[Customer Code]],'CUSTOMER TABLE DATA'!$A$2:$E$22,5,FALSE)</f>
        <v>Male</v>
      </c>
    </row>
    <row r="80" spans="1:14" x14ac:dyDescent="0.2">
      <c r="A80" s="5">
        <v>43739</v>
      </c>
      <c r="B80" t="s">
        <v>56</v>
      </c>
      <c r="C80" t="s">
        <v>17</v>
      </c>
      <c r="D80" t="s">
        <v>101</v>
      </c>
      <c r="E80">
        <v>1514</v>
      </c>
      <c r="F80" s="6">
        <v>7570</v>
      </c>
      <c r="G80" s="6">
        <f t="shared" si="1"/>
        <v>5</v>
      </c>
      <c r="H80" s="6">
        <v>3028</v>
      </c>
      <c r="I80" s="6">
        <f>Table1[[#This Row],[Profit]]/Table1[[#This Row],[Units Sold]]</f>
        <v>3</v>
      </c>
      <c r="J80" s="6">
        <f>Table1[[#This Row],[Revenue]]-Table1[[#This Row],[Cost]]</f>
        <v>4542</v>
      </c>
      <c r="K80" t="s">
        <v>18</v>
      </c>
      <c r="L80" s="6" t="str">
        <f>VLOOKUP(Table1[[#This Row],[Customer Code]], 'CUSTOMER TABLE DATA'!$A$2:$C$22,3,FALSE)</f>
        <v>Cameroon</v>
      </c>
      <c r="M80" s="6" t="str">
        <f>VLOOKUP(Table1[[#This Row],[COUNTRY]],'CUSTOMER TABLE DATA'!$H$9:$I$17,2,FALSE)</f>
        <v>Africa</v>
      </c>
      <c r="N80" s="6" t="str">
        <f>VLOOKUP(Table1[[#This Row],[Customer Code]],'CUSTOMER TABLE DATA'!$A$2:$E$22,5,FALSE)</f>
        <v>Female</v>
      </c>
    </row>
    <row r="81" spans="1:14" x14ac:dyDescent="0.2">
      <c r="A81" s="5">
        <v>43739</v>
      </c>
      <c r="B81" t="s">
        <v>56</v>
      </c>
      <c r="C81" t="s">
        <v>12</v>
      </c>
      <c r="D81" t="s">
        <v>100</v>
      </c>
      <c r="E81">
        <v>367</v>
      </c>
      <c r="F81" s="6">
        <v>1835</v>
      </c>
      <c r="G81" s="6">
        <f t="shared" si="1"/>
        <v>5</v>
      </c>
      <c r="H81" s="6">
        <v>734</v>
      </c>
      <c r="I81" s="6">
        <f>Table1[[#This Row],[Profit]]/Table1[[#This Row],[Units Sold]]</f>
        <v>3</v>
      </c>
      <c r="J81" s="6">
        <f>Table1[[#This Row],[Revenue]]-Table1[[#This Row],[Cost]]</f>
        <v>1101</v>
      </c>
      <c r="K81" t="s">
        <v>39</v>
      </c>
      <c r="L81" s="6" t="str">
        <f>VLOOKUP(Table1[[#This Row],[Customer Code]], 'CUSTOMER TABLE DATA'!$A$2:$C$22,3,FALSE)</f>
        <v>Cameroon</v>
      </c>
      <c r="M81" s="6" t="str">
        <f>VLOOKUP(Table1[[#This Row],[COUNTRY]],'CUSTOMER TABLE DATA'!$H$9:$I$17,2,FALSE)</f>
        <v>Africa</v>
      </c>
      <c r="N81" s="6" t="str">
        <f>VLOOKUP(Table1[[#This Row],[Customer Code]],'CUSTOMER TABLE DATA'!$A$2:$E$22,5,FALSE)</f>
        <v>Male</v>
      </c>
    </row>
    <row r="82" spans="1:14" x14ac:dyDescent="0.2">
      <c r="A82" s="5">
        <v>43739</v>
      </c>
      <c r="B82" t="s">
        <v>56</v>
      </c>
      <c r="C82" t="s">
        <v>17</v>
      </c>
      <c r="D82" t="s">
        <v>101</v>
      </c>
      <c r="E82">
        <v>1715</v>
      </c>
      <c r="F82" s="6">
        <v>8575</v>
      </c>
      <c r="G82" s="6">
        <f t="shared" si="1"/>
        <v>5</v>
      </c>
      <c r="H82" s="6">
        <v>3430</v>
      </c>
      <c r="I82" s="6">
        <f>Table1[[#This Row],[Profit]]/Table1[[#This Row],[Units Sold]]</f>
        <v>3</v>
      </c>
      <c r="J82" s="6">
        <f>Table1[[#This Row],[Revenue]]-Table1[[#This Row],[Cost]]</f>
        <v>5145</v>
      </c>
      <c r="K82" t="s">
        <v>18</v>
      </c>
      <c r="L82" s="6" t="str">
        <f>VLOOKUP(Table1[[#This Row],[Customer Code]], 'CUSTOMER TABLE DATA'!$A$2:$C$22,3,FALSE)</f>
        <v>Cameroon</v>
      </c>
      <c r="M82" s="6" t="str">
        <f>VLOOKUP(Table1[[#This Row],[COUNTRY]],'CUSTOMER TABLE DATA'!$H$9:$I$17,2,FALSE)</f>
        <v>Africa</v>
      </c>
      <c r="N82" s="6" t="str">
        <f>VLOOKUP(Table1[[#This Row],[Customer Code]],'CUSTOMER TABLE DATA'!$A$2:$E$22,5,FALSE)</f>
        <v>Female</v>
      </c>
    </row>
    <row r="83" spans="1:14" x14ac:dyDescent="0.2">
      <c r="A83" s="5">
        <v>43739</v>
      </c>
      <c r="B83" t="s">
        <v>57</v>
      </c>
      <c r="C83" t="s">
        <v>12</v>
      </c>
      <c r="D83" t="s">
        <v>100</v>
      </c>
      <c r="E83">
        <v>1715</v>
      </c>
      <c r="F83" s="6">
        <v>1715</v>
      </c>
      <c r="G83" s="6">
        <f t="shared" si="1"/>
        <v>1</v>
      </c>
      <c r="H83" s="6">
        <v>343</v>
      </c>
      <c r="I83" s="6">
        <f>Table1[[#This Row],[Profit]]/Table1[[#This Row],[Units Sold]]</f>
        <v>0.8</v>
      </c>
      <c r="J83" s="6">
        <f>Table1[[#This Row],[Revenue]]-Table1[[#This Row],[Cost]]</f>
        <v>1372</v>
      </c>
      <c r="K83" t="s">
        <v>14</v>
      </c>
      <c r="L83" s="6" t="str">
        <f>VLOOKUP(Table1[[#This Row],[Customer Code]], 'CUSTOMER TABLE DATA'!$A$2:$C$22,3,FALSE)</f>
        <v>Togo</v>
      </c>
      <c r="M83" s="6" t="str">
        <f>VLOOKUP(Table1[[#This Row],[COUNTRY]],'CUSTOMER TABLE DATA'!$H$9:$I$17,2,FALSE)</f>
        <v>Africa</v>
      </c>
      <c r="N83" s="6" t="str">
        <f>VLOOKUP(Table1[[#This Row],[Customer Code]],'CUSTOMER TABLE DATA'!$A$2:$E$22,5,FALSE)</f>
        <v>Male</v>
      </c>
    </row>
    <row r="84" spans="1:14" x14ac:dyDescent="0.2">
      <c r="A84" s="5">
        <v>43739</v>
      </c>
      <c r="B84" t="s">
        <v>58</v>
      </c>
      <c r="C84" t="s">
        <v>24</v>
      </c>
      <c r="D84" t="s">
        <v>64</v>
      </c>
      <c r="E84">
        <v>1727</v>
      </c>
      <c r="F84" s="6">
        <v>1727</v>
      </c>
      <c r="G84" s="6">
        <f t="shared" si="1"/>
        <v>1</v>
      </c>
      <c r="H84" s="6">
        <v>345.4</v>
      </c>
      <c r="I84" s="6">
        <f>Table1[[#This Row],[Profit]]/Table1[[#This Row],[Units Sold]]</f>
        <v>0.79999999999999993</v>
      </c>
      <c r="J84" s="6">
        <f>Table1[[#This Row],[Revenue]]-Table1[[#This Row],[Cost]]</f>
        <v>1381.6</v>
      </c>
      <c r="K84" t="s">
        <v>25</v>
      </c>
      <c r="L84" s="6" t="str">
        <f>VLOOKUP(Table1[[#This Row],[Customer Code]], 'CUSTOMER TABLE DATA'!$A$2:$C$22,3,FALSE)</f>
        <v>Japan</v>
      </c>
      <c r="M84" s="6" t="str">
        <f>VLOOKUP(Table1[[#This Row],[COUNTRY]],'CUSTOMER TABLE DATA'!$H$9:$I$17,2,FALSE)</f>
        <v>Asia</v>
      </c>
      <c r="N84" s="6" t="str">
        <f>VLOOKUP(Table1[[#This Row],[Customer Code]],'CUSTOMER TABLE DATA'!$A$2:$E$22,5,FALSE)</f>
        <v>Female</v>
      </c>
    </row>
    <row r="85" spans="1:14" x14ac:dyDescent="0.2">
      <c r="A85" s="5">
        <v>43739</v>
      </c>
      <c r="B85" t="s">
        <v>58</v>
      </c>
      <c r="C85" t="s">
        <v>12</v>
      </c>
      <c r="D85" t="s">
        <v>110</v>
      </c>
      <c r="E85">
        <v>344</v>
      </c>
      <c r="F85" s="6">
        <v>1720</v>
      </c>
      <c r="G85" s="6">
        <f t="shared" si="1"/>
        <v>5</v>
      </c>
      <c r="H85" s="6">
        <v>756.8</v>
      </c>
      <c r="I85" s="6">
        <f>Table1[[#This Row],[Profit]]/Table1[[#This Row],[Units Sold]]</f>
        <v>2.8000000000000003</v>
      </c>
      <c r="J85" s="6">
        <f>Table1[[#This Row],[Revenue]]-Table1[[#This Row],[Cost]]</f>
        <v>963.2</v>
      </c>
      <c r="K85" t="s">
        <v>48</v>
      </c>
      <c r="L85" s="6" t="str">
        <f>VLOOKUP(Table1[[#This Row],[Customer Code]], 'CUSTOMER TABLE DATA'!$A$2:$C$22,3,FALSE)</f>
        <v>Nigeria</v>
      </c>
      <c r="M85" s="6" t="str">
        <f>VLOOKUP(Table1[[#This Row],[COUNTRY]],'CUSTOMER TABLE DATA'!$H$9:$I$17,2,FALSE)</f>
        <v>Africa</v>
      </c>
      <c r="N85" s="6" t="str">
        <f>VLOOKUP(Table1[[#This Row],[Customer Code]],'CUSTOMER TABLE DATA'!$A$2:$E$22,5,FALSE)</f>
        <v>Female</v>
      </c>
    </row>
    <row r="86" spans="1:14" x14ac:dyDescent="0.2">
      <c r="A86" s="5">
        <v>43739</v>
      </c>
      <c r="B86" t="s">
        <v>58</v>
      </c>
      <c r="C86" t="s">
        <v>24</v>
      </c>
      <c r="D86" t="s">
        <v>104</v>
      </c>
      <c r="E86">
        <v>1727</v>
      </c>
      <c r="F86" s="6">
        <v>8635</v>
      </c>
      <c r="G86" s="6">
        <f t="shared" si="1"/>
        <v>5</v>
      </c>
      <c r="H86" s="6">
        <v>3799.4</v>
      </c>
      <c r="I86" s="6">
        <f>Table1[[#This Row],[Profit]]/Table1[[#This Row],[Units Sold]]</f>
        <v>2.8000000000000003</v>
      </c>
      <c r="J86" s="6">
        <f>Table1[[#This Row],[Revenue]]-Table1[[#This Row],[Cost]]</f>
        <v>4835.6000000000004</v>
      </c>
      <c r="K86" t="s">
        <v>42</v>
      </c>
      <c r="L86" s="6" t="str">
        <f>VLOOKUP(Table1[[#This Row],[Customer Code]], 'CUSTOMER TABLE DATA'!$A$2:$C$22,3,FALSE)</f>
        <v>Brazil</v>
      </c>
      <c r="M86" s="6" t="str">
        <f>VLOOKUP(Table1[[#This Row],[COUNTRY]],'CUSTOMER TABLE DATA'!$H$9:$I$17,2,FALSE)</f>
        <v>South America</v>
      </c>
      <c r="N86" s="6" t="str">
        <f>VLOOKUP(Table1[[#This Row],[Customer Code]],'CUSTOMER TABLE DATA'!$A$2:$E$22,5,FALSE)</f>
        <v>Female</v>
      </c>
    </row>
    <row r="87" spans="1:14" x14ac:dyDescent="0.2">
      <c r="A87" s="5">
        <v>43739</v>
      </c>
      <c r="B87" t="s">
        <v>59</v>
      </c>
      <c r="C87" t="s">
        <v>33</v>
      </c>
      <c r="D87" t="s">
        <v>107</v>
      </c>
      <c r="E87">
        <v>494</v>
      </c>
      <c r="F87" s="6">
        <v>1976</v>
      </c>
      <c r="G87" s="6">
        <f t="shared" si="1"/>
        <v>4</v>
      </c>
      <c r="H87" s="6">
        <v>741</v>
      </c>
      <c r="I87" s="6">
        <f>Table1[[#This Row],[Profit]]/Table1[[#This Row],[Units Sold]]</f>
        <v>2.5</v>
      </c>
      <c r="J87" s="6">
        <f>Table1[[#This Row],[Revenue]]-Table1[[#This Row],[Cost]]</f>
        <v>1235</v>
      </c>
      <c r="K87" t="s">
        <v>45</v>
      </c>
      <c r="L87" s="6" t="str">
        <f>VLOOKUP(Table1[[#This Row],[Customer Code]], 'CUSTOMER TABLE DATA'!$A$2:$C$22,3,FALSE)</f>
        <v>Brazil</v>
      </c>
      <c r="M87" s="6" t="str">
        <f>VLOOKUP(Table1[[#This Row],[COUNTRY]],'CUSTOMER TABLE DATA'!$H$9:$I$17,2,FALSE)</f>
        <v>South America</v>
      </c>
      <c r="N87" s="6" t="str">
        <f>VLOOKUP(Table1[[#This Row],[Customer Code]],'CUSTOMER TABLE DATA'!$A$2:$E$22,5,FALSE)</f>
        <v>Female</v>
      </c>
    </row>
    <row r="88" spans="1:14" x14ac:dyDescent="0.2">
      <c r="A88" s="5">
        <v>43739</v>
      </c>
      <c r="B88" t="s">
        <v>59</v>
      </c>
      <c r="C88" t="s">
        <v>28</v>
      </c>
      <c r="D88" t="s">
        <v>105</v>
      </c>
      <c r="E88">
        <v>367</v>
      </c>
      <c r="F88" s="6">
        <v>1468</v>
      </c>
      <c r="G88" s="6">
        <f t="shared" si="1"/>
        <v>4</v>
      </c>
      <c r="H88" s="6">
        <v>550.5</v>
      </c>
      <c r="I88" s="6">
        <f>Table1[[#This Row],[Profit]]/Table1[[#This Row],[Units Sold]]</f>
        <v>2.5</v>
      </c>
      <c r="J88" s="6">
        <f>Table1[[#This Row],[Revenue]]-Table1[[#This Row],[Cost]]</f>
        <v>917.5</v>
      </c>
      <c r="K88" t="s">
        <v>43</v>
      </c>
      <c r="L88" s="6" t="str">
        <f>VLOOKUP(Table1[[#This Row],[Customer Code]], 'CUSTOMER TABLE DATA'!$A$2:$C$22,3,FALSE)</f>
        <v>Togo</v>
      </c>
      <c r="M88" s="6" t="str">
        <f>VLOOKUP(Table1[[#This Row],[COUNTRY]],'CUSTOMER TABLE DATA'!$H$9:$I$17,2,FALSE)</f>
        <v>Africa</v>
      </c>
      <c r="N88" s="6" t="str">
        <f>VLOOKUP(Table1[[#This Row],[Customer Code]],'CUSTOMER TABLE DATA'!$A$2:$E$22,5,FALSE)</f>
        <v>Male</v>
      </c>
    </row>
    <row r="89" spans="1:14" x14ac:dyDescent="0.2">
      <c r="A89" s="5">
        <v>43739</v>
      </c>
      <c r="B89" t="s">
        <v>60</v>
      </c>
      <c r="C89" t="s">
        <v>36</v>
      </c>
      <c r="D89" t="s">
        <v>67</v>
      </c>
      <c r="E89">
        <v>494</v>
      </c>
      <c r="F89" s="6">
        <v>1482</v>
      </c>
      <c r="G89" s="6">
        <f t="shared" si="1"/>
        <v>3</v>
      </c>
      <c r="H89" s="6">
        <v>617.5</v>
      </c>
      <c r="I89" s="6">
        <f>Table1[[#This Row],[Profit]]/Table1[[#This Row],[Units Sold]]</f>
        <v>1.75</v>
      </c>
      <c r="J89" s="6">
        <f>Table1[[#This Row],[Revenue]]-Table1[[#This Row],[Cost]]</f>
        <v>864.5</v>
      </c>
      <c r="K89" t="s">
        <v>37</v>
      </c>
      <c r="L89" s="6" t="str">
        <f>VLOOKUP(Table1[[#This Row],[Customer Code]], 'CUSTOMER TABLE DATA'!$A$2:$C$22,3,FALSE)</f>
        <v>Uganda</v>
      </c>
      <c r="M89" s="6" t="str">
        <f>VLOOKUP(Table1[[#This Row],[COUNTRY]],'CUSTOMER TABLE DATA'!$H$9:$I$17,2,FALSE)</f>
        <v>Africa</v>
      </c>
      <c r="N89" s="6" t="str">
        <f>VLOOKUP(Table1[[#This Row],[Customer Code]],'CUSTOMER TABLE DATA'!$A$2:$E$22,5,FALSE)</f>
        <v>Male</v>
      </c>
    </row>
    <row r="90" spans="1:14" x14ac:dyDescent="0.2">
      <c r="A90" s="5">
        <v>43739</v>
      </c>
      <c r="B90" t="s">
        <v>60</v>
      </c>
      <c r="C90" t="s">
        <v>28</v>
      </c>
      <c r="D90" t="s">
        <v>105</v>
      </c>
      <c r="E90">
        <v>1514</v>
      </c>
      <c r="F90" s="6">
        <v>4542</v>
      </c>
      <c r="G90" s="6">
        <f t="shared" si="1"/>
        <v>3</v>
      </c>
      <c r="H90" s="6">
        <v>1892.5</v>
      </c>
      <c r="I90" s="6">
        <f>Table1[[#This Row],[Profit]]/Table1[[#This Row],[Units Sold]]</f>
        <v>1.75</v>
      </c>
      <c r="J90" s="6">
        <f>Table1[[#This Row],[Revenue]]-Table1[[#This Row],[Cost]]</f>
        <v>2649.5</v>
      </c>
      <c r="K90" t="s">
        <v>43</v>
      </c>
      <c r="L90" s="6" t="str">
        <f>VLOOKUP(Table1[[#This Row],[Customer Code]], 'CUSTOMER TABLE DATA'!$A$2:$C$22,3,FALSE)</f>
        <v>Togo</v>
      </c>
      <c r="M90" s="6" t="str">
        <f>VLOOKUP(Table1[[#This Row],[COUNTRY]],'CUSTOMER TABLE DATA'!$H$9:$I$17,2,FALSE)</f>
        <v>Africa</v>
      </c>
      <c r="N90" s="6" t="str">
        <f>VLOOKUP(Table1[[#This Row],[Customer Code]],'CUSTOMER TABLE DATA'!$A$2:$E$22,5,FALSE)</f>
        <v>Male</v>
      </c>
    </row>
    <row r="91" spans="1:14" x14ac:dyDescent="0.2">
      <c r="A91" s="5">
        <v>43739</v>
      </c>
      <c r="B91" t="s">
        <v>61</v>
      </c>
      <c r="C91" t="s">
        <v>36</v>
      </c>
      <c r="D91" t="s">
        <v>108</v>
      </c>
      <c r="E91">
        <v>2145</v>
      </c>
      <c r="F91" s="6">
        <v>12870</v>
      </c>
      <c r="G91" s="6">
        <f t="shared" si="1"/>
        <v>6</v>
      </c>
      <c r="H91" s="6">
        <v>5898.75</v>
      </c>
      <c r="I91" s="6">
        <f>Table1[[#This Row],[Profit]]/Table1[[#This Row],[Units Sold]]</f>
        <v>3.25</v>
      </c>
      <c r="J91" s="6">
        <f>Table1[[#This Row],[Revenue]]-Table1[[#This Row],[Cost]]</f>
        <v>6971.25</v>
      </c>
      <c r="K91" t="s">
        <v>46</v>
      </c>
      <c r="L91" s="6" t="str">
        <f>VLOOKUP(Table1[[#This Row],[Customer Code]], 'CUSTOMER TABLE DATA'!$A$2:$C$22,3,FALSE)</f>
        <v>Cameroon</v>
      </c>
      <c r="M91" s="6" t="str">
        <f>VLOOKUP(Table1[[#This Row],[COUNTRY]],'CUSTOMER TABLE DATA'!$H$9:$I$17,2,FALSE)</f>
        <v>Africa</v>
      </c>
      <c r="N91" s="6" t="str">
        <f>VLOOKUP(Table1[[#This Row],[Customer Code]],'CUSTOMER TABLE DATA'!$A$2:$E$22,5,FALSE)</f>
        <v>Female</v>
      </c>
    </row>
    <row r="92" spans="1:14" x14ac:dyDescent="0.2">
      <c r="A92" s="5">
        <v>43739</v>
      </c>
      <c r="B92" t="s">
        <v>61</v>
      </c>
      <c r="C92" t="s">
        <v>20</v>
      </c>
      <c r="D92" t="s">
        <v>112</v>
      </c>
      <c r="E92">
        <v>344</v>
      </c>
      <c r="F92" s="6">
        <v>2064</v>
      </c>
      <c r="G92" s="6">
        <f t="shared" si="1"/>
        <v>6</v>
      </c>
      <c r="H92" s="6">
        <v>946</v>
      </c>
      <c r="I92" s="6">
        <f>Table1[[#This Row],[Profit]]/Table1[[#This Row],[Units Sold]]</f>
        <v>3.25</v>
      </c>
      <c r="J92" s="6">
        <f>Table1[[#This Row],[Revenue]]-Table1[[#This Row],[Cost]]</f>
        <v>1118</v>
      </c>
      <c r="K92" t="s">
        <v>21</v>
      </c>
      <c r="L92" s="6" t="str">
        <f>VLOOKUP(Table1[[#This Row],[Customer Code]], 'CUSTOMER TABLE DATA'!$A$2:$C$22,3,FALSE)</f>
        <v>Holland</v>
      </c>
      <c r="M92" s="6" t="str">
        <f>VLOOKUP(Table1[[#This Row],[COUNTRY]],'CUSTOMER TABLE DATA'!$H$9:$I$17,2,FALSE)</f>
        <v>Europe</v>
      </c>
      <c r="N92" s="6" t="str">
        <f>VLOOKUP(Table1[[#This Row],[Customer Code]],'CUSTOMER TABLE DATA'!$A$2:$E$22,5,FALSE)</f>
        <v>Male</v>
      </c>
    </row>
    <row r="93" spans="1:14" x14ac:dyDescent="0.2">
      <c r="A93" s="5">
        <v>43739</v>
      </c>
      <c r="B93" t="s">
        <v>56</v>
      </c>
      <c r="C93" t="s">
        <v>20</v>
      </c>
      <c r="D93" t="s">
        <v>103</v>
      </c>
      <c r="E93">
        <v>671</v>
      </c>
      <c r="F93" s="6">
        <v>3355</v>
      </c>
      <c r="G93" s="6">
        <f t="shared" si="1"/>
        <v>5</v>
      </c>
      <c r="H93" s="6">
        <v>1342</v>
      </c>
      <c r="I93" s="6">
        <f>Table1[[#This Row],[Profit]]/Table1[[#This Row],[Units Sold]]</f>
        <v>3</v>
      </c>
      <c r="J93" s="6">
        <f>Table1[[#This Row],[Revenue]]-Table1[[#This Row],[Cost]]</f>
        <v>2013</v>
      </c>
      <c r="K93" t="s">
        <v>41</v>
      </c>
      <c r="L93" s="6" t="str">
        <f>VLOOKUP(Table1[[#This Row],[Customer Code]], 'CUSTOMER TABLE DATA'!$A$2:$C$22,3,FALSE)</f>
        <v>Nigeria</v>
      </c>
      <c r="M93" s="6" t="str">
        <f>VLOOKUP(Table1[[#This Row],[COUNTRY]],'CUSTOMER TABLE DATA'!$H$9:$I$17,2,FALSE)</f>
        <v>Africa</v>
      </c>
      <c r="N93" s="6" t="str">
        <f>VLOOKUP(Table1[[#This Row],[Customer Code]],'CUSTOMER TABLE DATA'!$A$2:$E$22,5,FALSE)</f>
        <v>Male</v>
      </c>
    </row>
    <row r="94" spans="1:14" x14ac:dyDescent="0.2">
      <c r="A94" s="5">
        <v>43739</v>
      </c>
      <c r="B94" t="s">
        <v>56</v>
      </c>
      <c r="C94" t="s">
        <v>7</v>
      </c>
      <c r="D94" t="s">
        <v>99</v>
      </c>
      <c r="E94">
        <v>727</v>
      </c>
      <c r="F94" s="6">
        <v>3635</v>
      </c>
      <c r="G94" s="6">
        <f t="shared" si="1"/>
        <v>5</v>
      </c>
      <c r="H94" s="6">
        <v>1454</v>
      </c>
      <c r="I94" s="6">
        <f>Table1[[#This Row],[Profit]]/Table1[[#This Row],[Units Sold]]</f>
        <v>3</v>
      </c>
      <c r="J94" s="6">
        <f>Table1[[#This Row],[Revenue]]-Table1[[#This Row],[Cost]]</f>
        <v>2181</v>
      </c>
      <c r="K94" t="s">
        <v>47</v>
      </c>
      <c r="L94" s="6" t="str">
        <f>VLOOKUP(Table1[[#This Row],[Customer Code]], 'CUSTOMER TABLE DATA'!$A$2:$C$22,3,FALSE)</f>
        <v>Holland</v>
      </c>
      <c r="M94" s="6" t="str">
        <f>VLOOKUP(Table1[[#This Row],[COUNTRY]],'CUSTOMER TABLE DATA'!$H$9:$I$17,2,FALSE)</f>
        <v>Europe</v>
      </c>
      <c r="N94" s="6" t="str">
        <f>VLOOKUP(Table1[[#This Row],[Customer Code]],'CUSTOMER TABLE DATA'!$A$2:$E$22,5,FALSE)</f>
        <v>Male</v>
      </c>
    </row>
    <row r="95" spans="1:14" x14ac:dyDescent="0.2">
      <c r="A95" s="5">
        <v>43739</v>
      </c>
      <c r="B95" t="s">
        <v>56</v>
      </c>
      <c r="C95" t="s">
        <v>28</v>
      </c>
      <c r="D95" t="s">
        <v>65</v>
      </c>
      <c r="E95">
        <v>386</v>
      </c>
      <c r="F95" s="6">
        <v>1930</v>
      </c>
      <c r="G95" s="6">
        <f t="shared" si="1"/>
        <v>5</v>
      </c>
      <c r="H95" s="6">
        <v>772</v>
      </c>
      <c r="I95" s="6">
        <f>Table1[[#This Row],[Profit]]/Table1[[#This Row],[Units Sold]]</f>
        <v>3</v>
      </c>
      <c r="J95" s="6">
        <f>Table1[[#This Row],[Revenue]]-Table1[[#This Row],[Cost]]</f>
        <v>1158</v>
      </c>
      <c r="K95" t="s">
        <v>43</v>
      </c>
      <c r="L95" s="6" t="str">
        <f>VLOOKUP(Table1[[#This Row],[Customer Code]], 'CUSTOMER TABLE DATA'!$A$2:$C$22,3,FALSE)</f>
        <v>Togo</v>
      </c>
      <c r="M95" s="6" t="str">
        <f>VLOOKUP(Table1[[#This Row],[COUNTRY]],'CUSTOMER TABLE DATA'!$H$9:$I$17,2,FALSE)</f>
        <v>Africa</v>
      </c>
      <c r="N95" s="6" t="str">
        <f>VLOOKUP(Table1[[#This Row],[Customer Code]],'CUSTOMER TABLE DATA'!$A$2:$E$22,5,FALSE)</f>
        <v>Male</v>
      </c>
    </row>
    <row r="96" spans="1:14" x14ac:dyDescent="0.2">
      <c r="A96" s="5">
        <v>43739</v>
      </c>
      <c r="B96" t="s">
        <v>56</v>
      </c>
      <c r="C96" t="s">
        <v>36</v>
      </c>
      <c r="D96" t="s">
        <v>108</v>
      </c>
      <c r="E96">
        <v>267</v>
      </c>
      <c r="F96" s="6">
        <v>1335</v>
      </c>
      <c r="G96" s="6">
        <f t="shared" si="1"/>
        <v>5</v>
      </c>
      <c r="H96" s="6">
        <v>534</v>
      </c>
      <c r="I96" s="6">
        <f>Table1[[#This Row],[Profit]]/Table1[[#This Row],[Units Sold]]</f>
        <v>3</v>
      </c>
      <c r="J96" s="6">
        <f>Table1[[#This Row],[Revenue]]-Table1[[#This Row],[Cost]]</f>
        <v>801</v>
      </c>
      <c r="K96" t="s">
        <v>46</v>
      </c>
      <c r="L96" s="6" t="str">
        <f>VLOOKUP(Table1[[#This Row],[Customer Code]], 'CUSTOMER TABLE DATA'!$A$2:$C$22,3,FALSE)</f>
        <v>Cameroon</v>
      </c>
      <c r="M96" s="6" t="str">
        <f>VLOOKUP(Table1[[#This Row],[COUNTRY]],'CUSTOMER TABLE DATA'!$H$9:$I$17,2,FALSE)</f>
        <v>Africa</v>
      </c>
      <c r="N96" s="6" t="str">
        <f>VLOOKUP(Table1[[#This Row],[Customer Code]],'CUSTOMER TABLE DATA'!$A$2:$E$22,5,FALSE)</f>
        <v>Female</v>
      </c>
    </row>
    <row r="97" spans="1:14" x14ac:dyDescent="0.2">
      <c r="A97" s="5">
        <v>43739</v>
      </c>
      <c r="B97" t="s">
        <v>57</v>
      </c>
      <c r="C97" t="s">
        <v>33</v>
      </c>
      <c r="D97" t="s">
        <v>66</v>
      </c>
      <c r="E97">
        <v>663</v>
      </c>
      <c r="F97" s="6">
        <v>663</v>
      </c>
      <c r="G97" s="6">
        <f t="shared" si="1"/>
        <v>1</v>
      </c>
      <c r="H97" s="6">
        <v>132.6</v>
      </c>
      <c r="I97" s="6">
        <f>Table1[[#This Row],[Profit]]/Table1[[#This Row],[Units Sold]]</f>
        <v>0.79999999999999993</v>
      </c>
      <c r="J97" s="6">
        <f>Table1[[#This Row],[Revenue]]-Table1[[#This Row],[Cost]]</f>
        <v>530.4</v>
      </c>
      <c r="K97" t="s">
        <v>34</v>
      </c>
      <c r="L97" s="6" t="str">
        <f>VLOOKUP(Table1[[#This Row],[Customer Code]], 'CUSTOMER TABLE DATA'!$A$2:$C$22,3,FALSE)</f>
        <v>USA</v>
      </c>
      <c r="M97" s="6" t="str">
        <f>VLOOKUP(Table1[[#This Row],[COUNTRY]],'CUSTOMER TABLE DATA'!$H$9:$I$17,2,FALSE)</f>
        <v>North America</v>
      </c>
      <c r="N97" s="6" t="str">
        <f>VLOOKUP(Table1[[#This Row],[Customer Code]],'CUSTOMER TABLE DATA'!$A$2:$E$22,5,FALSE)</f>
        <v>Female</v>
      </c>
    </row>
    <row r="98" spans="1:14" x14ac:dyDescent="0.2">
      <c r="A98" s="5">
        <v>43739</v>
      </c>
      <c r="B98" t="s">
        <v>58</v>
      </c>
      <c r="C98" t="s">
        <v>24</v>
      </c>
      <c r="D98" t="s">
        <v>104</v>
      </c>
      <c r="E98">
        <v>2996</v>
      </c>
      <c r="F98" s="6">
        <v>2996</v>
      </c>
      <c r="G98" s="6">
        <f t="shared" si="1"/>
        <v>1</v>
      </c>
      <c r="H98" s="6">
        <v>599.20000000000005</v>
      </c>
      <c r="I98" s="6">
        <f>Table1[[#This Row],[Profit]]/Table1[[#This Row],[Units Sold]]</f>
        <v>0.8</v>
      </c>
      <c r="J98" s="6">
        <f>Table1[[#This Row],[Revenue]]-Table1[[#This Row],[Cost]]</f>
        <v>2396.8000000000002</v>
      </c>
      <c r="K98" t="s">
        <v>25</v>
      </c>
      <c r="L98" s="6" t="str">
        <f>VLOOKUP(Table1[[#This Row],[Customer Code]], 'CUSTOMER TABLE DATA'!$A$2:$C$22,3,FALSE)</f>
        <v>Japan</v>
      </c>
      <c r="M98" s="6" t="str">
        <f>VLOOKUP(Table1[[#This Row],[COUNTRY]],'CUSTOMER TABLE DATA'!$H$9:$I$17,2,FALSE)</f>
        <v>Asia</v>
      </c>
      <c r="N98" s="6" t="str">
        <f>VLOOKUP(Table1[[#This Row],[Customer Code]],'CUSTOMER TABLE DATA'!$A$2:$E$22,5,FALSE)</f>
        <v>Female</v>
      </c>
    </row>
    <row r="99" spans="1:14" x14ac:dyDescent="0.2">
      <c r="A99" s="5">
        <v>43739</v>
      </c>
      <c r="B99" t="s">
        <v>58</v>
      </c>
      <c r="C99" t="s">
        <v>7</v>
      </c>
      <c r="D99" t="s">
        <v>99</v>
      </c>
      <c r="E99">
        <v>671</v>
      </c>
      <c r="F99" s="6">
        <v>3355</v>
      </c>
      <c r="G99" s="6">
        <f t="shared" si="1"/>
        <v>5</v>
      </c>
      <c r="H99" s="6">
        <v>1476.2</v>
      </c>
      <c r="I99" s="6">
        <f>Table1[[#This Row],[Profit]]/Table1[[#This Row],[Units Sold]]</f>
        <v>2.8</v>
      </c>
      <c r="J99" s="6">
        <f>Table1[[#This Row],[Revenue]]-Table1[[#This Row],[Cost]]</f>
        <v>1878.8</v>
      </c>
      <c r="K99" t="s">
        <v>38</v>
      </c>
      <c r="L99" s="6" t="str">
        <f>VLOOKUP(Table1[[#This Row],[Customer Code]], 'CUSTOMER TABLE DATA'!$A$2:$C$22,3,FALSE)</f>
        <v>Japan</v>
      </c>
      <c r="M99" s="6" t="str">
        <f>VLOOKUP(Table1[[#This Row],[COUNTRY]],'CUSTOMER TABLE DATA'!$H$9:$I$17,2,FALSE)</f>
        <v>Asia</v>
      </c>
      <c r="N99" s="6" t="str">
        <f>VLOOKUP(Table1[[#This Row],[Customer Code]],'CUSTOMER TABLE DATA'!$A$2:$E$22,5,FALSE)</f>
        <v>Female</v>
      </c>
    </row>
    <row r="100" spans="1:14" x14ac:dyDescent="0.2">
      <c r="A100" s="5">
        <v>43739</v>
      </c>
      <c r="B100" t="s">
        <v>58</v>
      </c>
      <c r="C100" t="s">
        <v>31</v>
      </c>
      <c r="D100" t="s">
        <v>106</v>
      </c>
      <c r="E100">
        <v>727</v>
      </c>
      <c r="F100" s="6">
        <v>3635</v>
      </c>
      <c r="G100" s="6">
        <f t="shared" si="1"/>
        <v>5</v>
      </c>
      <c r="H100" s="6">
        <v>1599.4</v>
      </c>
      <c r="I100" s="6">
        <f>Table1[[#This Row],[Profit]]/Table1[[#This Row],[Units Sold]]</f>
        <v>2.8</v>
      </c>
      <c r="J100" s="6">
        <f>Table1[[#This Row],[Revenue]]-Table1[[#This Row],[Cost]]</f>
        <v>2035.6</v>
      </c>
      <c r="K100" t="s">
        <v>44</v>
      </c>
      <c r="L100" s="6" t="str">
        <f>VLOOKUP(Table1[[#This Row],[Customer Code]], 'CUSTOMER TABLE DATA'!$A$2:$C$22,3,FALSE)</f>
        <v>USA</v>
      </c>
      <c r="M100" s="6" t="str">
        <f>VLOOKUP(Table1[[#This Row],[COUNTRY]],'CUSTOMER TABLE DATA'!$H$9:$I$17,2,FALSE)</f>
        <v>North America</v>
      </c>
      <c r="N100" s="6" t="str">
        <f>VLOOKUP(Table1[[#This Row],[Customer Code]],'CUSTOMER TABLE DATA'!$A$2:$E$22,5,FALSE)</f>
        <v>Male</v>
      </c>
    </row>
    <row r="101" spans="1:14" x14ac:dyDescent="0.2">
      <c r="A101" s="5">
        <v>43739</v>
      </c>
      <c r="B101" t="s">
        <v>59</v>
      </c>
      <c r="C101" t="s">
        <v>7</v>
      </c>
      <c r="D101" t="s">
        <v>99</v>
      </c>
      <c r="E101">
        <v>386</v>
      </c>
      <c r="F101" s="6">
        <v>1544</v>
      </c>
      <c r="G101" s="6">
        <f t="shared" si="1"/>
        <v>4</v>
      </c>
      <c r="H101" s="6">
        <v>579</v>
      </c>
      <c r="I101" s="6">
        <f>Table1[[#This Row],[Profit]]/Table1[[#This Row],[Units Sold]]</f>
        <v>2.5</v>
      </c>
      <c r="J101" s="6">
        <f>Table1[[#This Row],[Revenue]]-Table1[[#This Row],[Cost]]</f>
        <v>965</v>
      </c>
      <c r="K101" t="s">
        <v>38</v>
      </c>
      <c r="L101" s="6" t="str">
        <f>VLOOKUP(Table1[[#This Row],[Customer Code]], 'CUSTOMER TABLE DATA'!$A$2:$C$22,3,FALSE)</f>
        <v>Japan</v>
      </c>
      <c r="M101" s="6" t="str">
        <f>VLOOKUP(Table1[[#This Row],[COUNTRY]],'CUSTOMER TABLE DATA'!$H$9:$I$17,2,FALSE)</f>
        <v>Asia</v>
      </c>
      <c r="N101" s="6" t="str">
        <f>VLOOKUP(Table1[[#This Row],[Customer Code]],'CUSTOMER TABLE DATA'!$A$2:$E$22,5,FALSE)</f>
        <v>Female</v>
      </c>
    </row>
    <row r="102" spans="1:14" x14ac:dyDescent="0.2">
      <c r="A102" s="5">
        <v>43739</v>
      </c>
      <c r="B102" t="s">
        <v>60</v>
      </c>
      <c r="C102" t="s">
        <v>24</v>
      </c>
      <c r="D102" t="s">
        <v>104</v>
      </c>
      <c r="E102">
        <v>2996</v>
      </c>
      <c r="F102" s="6">
        <v>11984</v>
      </c>
      <c r="G102" s="6">
        <f t="shared" si="1"/>
        <v>4</v>
      </c>
      <c r="H102" s="6">
        <v>4494</v>
      </c>
      <c r="I102" s="6">
        <f>Table1[[#This Row],[Profit]]/Table1[[#This Row],[Units Sold]]</f>
        <v>2.5</v>
      </c>
      <c r="J102" s="6">
        <f>Table1[[#This Row],[Revenue]]-Table1[[#This Row],[Cost]]</f>
        <v>7490</v>
      </c>
      <c r="K102" t="s">
        <v>42</v>
      </c>
      <c r="L102" s="6" t="str">
        <f>VLOOKUP(Table1[[#This Row],[Customer Code]], 'CUSTOMER TABLE DATA'!$A$2:$C$22,3,FALSE)</f>
        <v>Brazil</v>
      </c>
      <c r="M102" s="6" t="str">
        <f>VLOOKUP(Table1[[#This Row],[COUNTRY]],'CUSTOMER TABLE DATA'!$H$9:$I$17,2,FALSE)</f>
        <v>South America</v>
      </c>
      <c r="N102" s="6" t="str">
        <f>VLOOKUP(Table1[[#This Row],[Customer Code]],'CUSTOMER TABLE DATA'!$A$2:$E$22,5,FALSE)</f>
        <v>Female</v>
      </c>
    </row>
    <row r="103" spans="1:14" x14ac:dyDescent="0.2">
      <c r="A103" s="5">
        <v>43739</v>
      </c>
      <c r="B103" t="s">
        <v>60</v>
      </c>
      <c r="C103" t="s">
        <v>36</v>
      </c>
      <c r="D103" t="s">
        <v>108</v>
      </c>
      <c r="E103">
        <v>2294</v>
      </c>
      <c r="F103" s="6">
        <v>6882</v>
      </c>
      <c r="G103" s="6">
        <f t="shared" si="1"/>
        <v>3</v>
      </c>
      <c r="H103" s="6">
        <v>2867.5</v>
      </c>
      <c r="I103" s="6">
        <f>Table1[[#This Row],[Profit]]/Table1[[#This Row],[Units Sold]]</f>
        <v>1.75</v>
      </c>
      <c r="J103" s="6">
        <f>Table1[[#This Row],[Revenue]]-Table1[[#This Row],[Cost]]</f>
        <v>4014.5</v>
      </c>
      <c r="K103" t="s">
        <v>37</v>
      </c>
      <c r="L103" s="6" t="str">
        <f>VLOOKUP(Table1[[#This Row],[Customer Code]], 'CUSTOMER TABLE DATA'!$A$2:$C$22,3,FALSE)</f>
        <v>Uganda</v>
      </c>
      <c r="M103" s="6" t="str">
        <f>VLOOKUP(Table1[[#This Row],[COUNTRY]],'CUSTOMER TABLE DATA'!$H$9:$I$17,2,FALSE)</f>
        <v>Africa</v>
      </c>
      <c r="N103" s="6" t="str">
        <f>VLOOKUP(Table1[[#This Row],[Customer Code]],'CUSTOMER TABLE DATA'!$A$2:$E$22,5,FALSE)</f>
        <v>Male</v>
      </c>
    </row>
    <row r="104" spans="1:14" x14ac:dyDescent="0.2">
      <c r="A104" s="5">
        <v>43739</v>
      </c>
      <c r="B104" t="s">
        <v>61</v>
      </c>
      <c r="C104" t="s">
        <v>17</v>
      </c>
      <c r="D104" t="s">
        <v>101</v>
      </c>
      <c r="E104">
        <v>267</v>
      </c>
      <c r="F104" s="6">
        <v>801</v>
      </c>
      <c r="G104" s="6">
        <f t="shared" si="1"/>
        <v>3</v>
      </c>
      <c r="H104" s="6">
        <v>333.75</v>
      </c>
      <c r="I104" s="6">
        <f>Table1[[#This Row],[Profit]]/Table1[[#This Row],[Units Sold]]</f>
        <v>1.75</v>
      </c>
      <c r="J104" s="6">
        <f>Table1[[#This Row],[Revenue]]-Table1[[#This Row],[Cost]]</f>
        <v>467.25</v>
      </c>
      <c r="K104" t="s">
        <v>40</v>
      </c>
      <c r="L104" s="6" t="str">
        <f>VLOOKUP(Table1[[#This Row],[Customer Code]], 'CUSTOMER TABLE DATA'!$A$2:$C$22,3,FALSE)</f>
        <v>USA</v>
      </c>
      <c r="M104" s="6" t="str">
        <f>VLOOKUP(Table1[[#This Row],[COUNTRY]],'CUSTOMER TABLE DATA'!$H$9:$I$17,2,FALSE)</f>
        <v>North America</v>
      </c>
      <c r="N104" s="6" t="str">
        <f>VLOOKUP(Table1[[#This Row],[Customer Code]],'CUSTOMER TABLE DATA'!$A$2:$E$22,5,FALSE)</f>
        <v>Male</v>
      </c>
    </row>
    <row r="105" spans="1:14" x14ac:dyDescent="0.2">
      <c r="A105" s="5">
        <v>43739</v>
      </c>
      <c r="B105" t="s">
        <v>61</v>
      </c>
      <c r="C105" t="s">
        <v>12</v>
      </c>
      <c r="D105" t="s">
        <v>100</v>
      </c>
      <c r="E105">
        <v>663</v>
      </c>
      <c r="F105" s="6">
        <v>3978</v>
      </c>
      <c r="G105" s="6">
        <f t="shared" si="1"/>
        <v>6</v>
      </c>
      <c r="H105" s="6">
        <v>1823.25</v>
      </c>
      <c r="I105" s="6">
        <f>Table1[[#This Row],[Profit]]/Table1[[#This Row],[Units Sold]]</f>
        <v>3.25</v>
      </c>
      <c r="J105" s="6">
        <f>Table1[[#This Row],[Revenue]]-Table1[[#This Row],[Cost]]</f>
        <v>2154.75</v>
      </c>
      <c r="K105" t="s">
        <v>48</v>
      </c>
      <c r="L105" s="6" t="str">
        <f>VLOOKUP(Table1[[#This Row],[Customer Code]], 'CUSTOMER TABLE DATA'!$A$2:$C$22,3,FALSE)</f>
        <v>Nigeria</v>
      </c>
      <c r="M105" s="6" t="str">
        <f>VLOOKUP(Table1[[#This Row],[COUNTRY]],'CUSTOMER TABLE DATA'!$H$9:$I$17,2,FALSE)</f>
        <v>Africa</v>
      </c>
      <c r="N105" s="6" t="str">
        <f>VLOOKUP(Table1[[#This Row],[Customer Code]],'CUSTOMER TABLE DATA'!$A$2:$E$22,5,FALSE)</f>
        <v>Female</v>
      </c>
    </row>
    <row r="106" spans="1:14" x14ac:dyDescent="0.2">
      <c r="A106" s="5">
        <v>43739</v>
      </c>
      <c r="B106" t="s">
        <v>61</v>
      </c>
      <c r="C106" t="s">
        <v>17</v>
      </c>
      <c r="D106" t="s">
        <v>101</v>
      </c>
      <c r="E106">
        <v>2294</v>
      </c>
      <c r="F106" s="6">
        <v>13764</v>
      </c>
      <c r="G106" s="6">
        <f t="shared" si="1"/>
        <v>6</v>
      </c>
      <c r="H106" s="6">
        <v>6308.5</v>
      </c>
      <c r="I106" s="6">
        <f>Table1[[#This Row],[Profit]]/Table1[[#This Row],[Units Sold]]</f>
        <v>3.25</v>
      </c>
      <c r="J106" s="6">
        <f>Table1[[#This Row],[Revenue]]-Table1[[#This Row],[Cost]]</f>
        <v>7455.5</v>
      </c>
      <c r="K106" t="s">
        <v>40</v>
      </c>
      <c r="L106" s="6" t="str">
        <f>VLOOKUP(Table1[[#This Row],[Customer Code]], 'CUSTOMER TABLE DATA'!$A$2:$C$22,3,FALSE)</f>
        <v>USA</v>
      </c>
      <c r="M106" s="6" t="str">
        <f>VLOOKUP(Table1[[#This Row],[COUNTRY]],'CUSTOMER TABLE DATA'!$H$9:$I$17,2,FALSE)</f>
        <v>North America</v>
      </c>
      <c r="N106" s="6" t="str">
        <f>VLOOKUP(Table1[[#This Row],[Customer Code]],'CUSTOMER TABLE DATA'!$A$2:$E$22,5,FALSE)</f>
        <v>Male</v>
      </c>
    </row>
    <row r="107" spans="1:14" x14ac:dyDescent="0.2">
      <c r="A107" s="5">
        <v>43770</v>
      </c>
      <c r="B107" t="s">
        <v>56</v>
      </c>
      <c r="C107" t="s">
        <v>7</v>
      </c>
      <c r="D107" t="s">
        <v>62</v>
      </c>
      <c r="E107">
        <v>1725</v>
      </c>
      <c r="F107" s="6">
        <v>8625</v>
      </c>
      <c r="G107" s="6">
        <f t="shared" si="1"/>
        <v>5</v>
      </c>
      <c r="H107" s="6">
        <v>3450</v>
      </c>
      <c r="I107" s="6">
        <f>Table1[[#This Row],[Profit]]/Table1[[#This Row],[Units Sold]]</f>
        <v>3</v>
      </c>
      <c r="J107" s="6">
        <f>Table1[[#This Row],[Revenue]]-Table1[[#This Row],[Cost]]</f>
        <v>5175</v>
      </c>
      <c r="K107" t="s">
        <v>47</v>
      </c>
      <c r="L107" s="6" t="str">
        <f>VLOOKUP(Table1[[#This Row],[Customer Code]], 'CUSTOMER TABLE DATA'!$A$2:$C$22,3,FALSE)</f>
        <v>Holland</v>
      </c>
      <c r="M107" s="6" t="str">
        <f>VLOOKUP(Table1[[#This Row],[COUNTRY]],'CUSTOMER TABLE DATA'!$H$9:$I$17,2,FALSE)</f>
        <v>Europe</v>
      </c>
      <c r="N107" s="6" t="str">
        <f>VLOOKUP(Table1[[#This Row],[Customer Code]],'CUSTOMER TABLE DATA'!$A$2:$E$22,5,FALSE)</f>
        <v>Male</v>
      </c>
    </row>
    <row r="108" spans="1:14" x14ac:dyDescent="0.2">
      <c r="A108" s="5">
        <v>43770</v>
      </c>
      <c r="B108" t="s">
        <v>56</v>
      </c>
      <c r="C108" t="s">
        <v>31</v>
      </c>
      <c r="D108" t="s">
        <v>30</v>
      </c>
      <c r="E108">
        <v>1404</v>
      </c>
      <c r="F108" s="6">
        <v>7020</v>
      </c>
      <c r="G108" s="6">
        <f t="shared" si="1"/>
        <v>5</v>
      </c>
      <c r="H108" s="6">
        <v>2808</v>
      </c>
      <c r="I108" s="6">
        <f>Table1[[#This Row],[Profit]]/Table1[[#This Row],[Units Sold]]</f>
        <v>3</v>
      </c>
      <c r="J108" s="6">
        <f>Table1[[#This Row],[Revenue]]-Table1[[#This Row],[Cost]]</f>
        <v>4212</v>
      </c>
      <c r="K108" t="s">
        <v>32</v>
      </c>
      <c r="L108" s="6" t="str">
        <f>VLOOKUP(Table1[[#This Row],[Customer Code]], 'CUSTOMER TABLE DATA'!$A$2:$C$22,3,FALSE)</f>
        <v>Togo</v>
      </c>
      <c r="M108" s="6" t="str">
        <f>VLOOKUP(Table1[[#This Row],[COUNTRY]],'CUSTOMER TABLE DATA'!$H$9:$I$17,2,FALSE)</f>
        <v>Africa</v>
      </c>
      <c r="N108" s="6" t="str">
        <f>VLOOKUP(Table1[[#This Row],[Customer Code]],'CUSTOMER TABLE DATA'!$A$2:$E$22,5,FALSE)</f>
        <v>Male</v>
      </c>
    </row>
    <row r="109" spans="1:14" x14ac:dyDescent="0.2">
      <c r="A109" s="5">
        <v>43770</v>
      </c>
      <c r="B109" t="s">
        <v>57</v>
      </c>
      <c r="C109" t="s">
        <v>17</v>
      </c>
      <c r="D109" t="s">
        <v>101</v>
      </c>
      <c r="E109">
        <v>2222</v>
      </c>
      <c r="F109" s="6">
        <v>11110</v>
      </c>
      <c r="G109" s="6">
        <f t="shared" si="1"/>
        <v>5</v>
      </c>
      <c r="H109" s="6">
        <v>4444</v>
      </c>
      <c r="I109" s="6">
        <f>Table1[[#This Row],[Profit]]/Table1[[#This Row],[Units Sold]]</f>
        <v>3</v>
      </c>
      <c r="J109" s="6">
        <f>Table1[[#This Row],[Revenue]]-Table1[[#This Row],[Cost]]</f>
        <v>6666</v>
      </c>
      <c r="K109" t="s">
        <v>18</v>
      </c>
      <c r="L109" s="6" t="str">
        <f>VLOOKUP(Table1[[#This Row],[Customer Code]], 'CUSTOMER TABLE DATA'!$A$2:$C$22,3,FALSE)</f>
        <v>Cameroon</v>
      </c>
      <c r="M109" s="6" t="str">
        <f>VLOOKUP(Table1[[#This Row],[COUNTRY]],'CUSTOMER TABLE DATA'!$H$9:$I$17,2,FALSE)</f>
        <v>Africa</v>
      </c>
      <c r="N109" s="6" t="str">
        <f>VLOOKUP(Table1[[#This Row],[Customer Code]],'CUSTOMER TABLE DATA'!$A$2:$E$22,5,FALSE)</f>
        <v>Female</v>
      </c>
    </row>
    <row r="110" spans="1:14" x14ac:dyDescent="0.2">
      <c r="A110" s="5">
        <v>43770</v>
      </c>
      <c r="B110" t="s">
        <v>59</v>
      </c>
      <c r="C110" t="s">
        <v>28</v>
      </c>
      <c r="D110" t="s">
        <v>65</v>
      </c>
      <c r="E110">
        <v>1560</v>
      </c>
      <c r="F110" s="6">
        <v>6240</v>
      </c>
      <c r="G110" s="6">
        <f t="shared" si="1"/>
        <v>4</v>
      </c>
      <c r="H110" s="6">
        <v>2340</v>
      </c>
      <c r="I110" s="6">
        <f>Table1[[#This Row],[Profit]]/Table1[[#This Row],[Units Sold]]</f>
        <v>2.5</v>
      </c>
      <c r="J110" s="6">
        <f>Table1[[#This Row],[Revenue]]-Table1[[#This Row],[Cost]]</f>
        <v>3900</v>
      </c>
      <c r="K110" t="s">
        <v>29</v>
      </c>
      <c r="L110" s="6" t="str">
        <f>VLOOKUP(Table1[[#This Row],[Customer Code]], 'CUSTOMER TABLE DATA'!$A$2:$C$22,3,FALSE)</f>
        <v>Cameroon</v>
      </c>
      <c r="M110" s="6" t="str">
        <f>VLOOKUP(Table1[[#This Row],[COUNTRY]],'CUSTOMER TABLE DATA'!$H$9:$I$17,2,FALSE)</f>
        <v>Africa</v>
      </c>
      <c r="N110" s="6" t="str">
        <f>VLOOKUP(Table1[[#This Row],[Customer Code]],'CUSTOMER TABLE DATA'!$A$2:$E$22,5,FALSE)</f>
        <v>Male</v>
      </c>
    </row>
    <row r="111" spans="1:14" x14ac:dyDescent="0.2">
      <c r="A111" s="5">
        <v>43770</v>
      </c>
      <c r="B111" t="s">
        <v>60</v>
      </c>
      <c r="C111" t="s">
        <v>24</v>
      </c>
      <c r="D111" t="s">
        <v>104</v>
      </c>
      <c r="E111">
        <v>2935</v>
      </c>
      <c r="F111" s="6">
        <v>8805</v>
      </c>
      <c r="G111" s="6">
        <f t="shared" si="1"/>
        <v>3</v>
      </c>
      <c r="H111" s="6">
        <v>3668.75</v>
      </c>
      <c r="I111" s="6">
        <f>Table1[[#This Row],[Profit]]/Table1[[#This Row],[Units Sold]]</f>
        <v>1.75</v>
      </c>
      <c r="J111" s="6">
        <f>Table1[[#This Row],[Revenue]]-Table1[[#This Row],[Cost]]</f>
        <v>5136.25</v>
      </c>
      <c r="K111" t="s">
        <v>25</v>
      </c>
      <c r="L111" s="6" t="str">
        <f>VLOOKUP(Table1[[#This Row],[Customer Code]], 'CUSTOMER TABLE DATA'!$A$2:$C$22,3,FALSE)</f>
        <v>Japan</v>
      </c>
      <c r="M111" s="6" t="str">
        <f>VLOOKUP(Table1[[#This Row],[COUNTRY]],'CUSTOMER TABLE DATA'!$H$9:$I$17,2,FALSE)</f>
        <v>Asia</v>
      </c>
      <c r="N111" s="6" t="str">
        <f>VLOOKUP(Table1[[#This Row],[Customer Code]],'CUSTOMER TABLE DATA'!$A$2:$E$22,5,FALSE)</f>
        <v>Female</v>
      </c>
    </row>
    <row r="112" spans="1:14" x14ac:dyDescent="0.2">
      <c r="A112" s="5">
        <v>43770</v>
      </c>
      <c r="B112" t="s">
        <v>61</v>
      </c>
      <c r="C112" t="s">
        <v>24</v>
      </c>
      <c r="D112" t="s">
        <v>104</v>
      </c>
      <c r="E112">
        <v>2954</v>
      </c>
      <c r="F112" s="6">
        <v>8862</v>
      </c>
      <c r="G112" s="6">
        <f t="shared" si="1"/>
        <v>3</v>
      </c>
      <c r="H112" s="6">
        <v>3692.5</v>
      </c>
      <c r="I112" s="6">
        <f>Table1[[#This Row],[Profit]]/Table1[[#This Row],[Units Sold]]</f>
        <v>1.75</v>
      </c>
      <c r="J112" s="6">
        <f>Table1[[#This Row],[Revenue]]-Table1[[#This Row],[Cost]]</f>
        <v>5169.5</v>
      </c>
      <c r="K112" t="s">
        <v>42</v>
      </c>
      <c r="L112" s="6" t="str">
        <f>VLOOKUP(Table1[[#This Row],[Customer Code]], 'CUSTOMER TABLE DATA'!$A$2:$C$22,3,FALSE)</f>
        <v>Brazil</v>
      </c>
      <c r="M112" s="6" t="str">
        <f>VLOOKUP(Table1[[#This Row],[COUNTRY]],'CUSTOMER TABLE DATA'!$H$9:$I$17,2,FALSE)</f>
        <v>South America</v>
      </c>
      <c r="N112" s="6" t="str">
        <f>VLOOKUP(Table1[[#This Row],[Customer Code]],'CUSTOMER TABLE DATA'!$A$2:$E$22,5,FALSE)</f>
        <v>Female</v>
      </c>
    </row>
    <row r="113" spans="1:14" x14ac:dyDescent="0.2">
      <c r="A113" s="5">
        <v>43770</v>
      </c>
      <c r="B113" t="s">
        <v>61</v>
      </c>
      <c r="C113" t="s">
        <v>33</v>
      </c>
      <c r="D113" t="s">
        <v>107</v>
      </c>
      <c r="E113">
        <v>2092</v>
      </c>
      <c r="F113" s="6">
        <v>12552</v>
      </c>
      <c r="G113" s="6">
        <f t="shared" si="1"/>
        <v>6</v>
      </c>
      <c r="H113" s="6">
        <v>5753</v>
      </c>
      <c r="I113" s="6">
        <f>Table1[[#This Row],[Profit]]/Table1[[#This Row],[Units Sold]]</f>
        <v>3.25</v>
      </c>
      <c r="J113" s="6">
        <f>Table1[[#This Row],[Revenue]]-Table1[[#This Row],[Cost]]</f>
        <v>6799</v>
      </c>
      <c r="K113" t="s">
        <v>45</v>
      </c>
      <c r="L113" s="6" t="str">
        <f>VLOOKUP(Table1[[#This Row],[Customer Code]], 'CUSTOMER TABLE DATA'!$A$2:$C$22,3,FALSE)</f>
        <v>Brazil</v>
      </c>
      <c r="M113" s="6" t="str">
        <f>VLOOKUP(Table1[[#This Row],[COUNTRY]],'CUSTOMER TABLE DATA'!$H$9:$I$17,2,FALSE)</f>
        <v>South America</v>
      </c>
      <c r="N113" s="6" t="str">
        <f>VLOOKUP(Table1[[#This Row],[Customer Code]],'CUSTOMER TABLE DATA'!$A$2:$E$22,5,FALSE)</f>
        <v>Female</v>
      </c>
    </row>
    <row r="114" spans="1:14" x14ac:dyDescent="0.2">
      <c r="A114" s="5">
        <v>43770</v>
      </c>
      <c r="B114" t="s">
        <v>56</v>
      </c>
      <c r="C114" t="s">
        <v>17</v>
      </c>
      <c r="D114" t="s">
        <v>101</v>
      </c>
      <c r="E114">
        <v>1785</v>
      </c>
      <c r="F114" s="6">
        <v>8925</v>
      </c>
      <c r="G114" s="6">
        <f t="shared" si="1"/>
        <v>5</v>
      </c>
      <c r="H114" s="6">
        <v>3570</v>
      </c>
      <c r="I114" s="6">
        <f>Table1[[#This Row],[Profit]]/Table1[[#This Row],[Units Sold]]</f>
        <v>3</v>
      </c>
      <c r="J114" s="6">
        <f>Table1[[#This Row],[Revenue]]-Table1[[#This Row],[Cost]]</f>
        <v>5355</v>
      </c>
      <c r="K114" t="s">
        <v>18</v>
      </c>
      <c r="L114" s="6" t="str">
        <f>VLOOKUP(Table1[[#This Row],[Customer Code]], 'CUSTOMER TABLE DATA'!$A$2:$C$22,3,FALSE)</f>
        <v>Cameroon</v>
      </c>
      <c r="M114" s="6" t="str">
        <f>VLOOKUP(Table1[[#This Row],[COUNTRY]],'CUSTOMER TABLE DATA'!$H$9:$I$17,2,FALSE)</f>
        <v>Africa</v>
      </c>
      <c r="N114" s="6" t="str">
        <f>VLOOKUP(Table1[[#This Row],[Customer Code]],'CUSTOMER TABLE DATA'!$A$2:$E$22,5,FALSE)</f>
        <v>Female</v>
      </c>
    </row>
    <row r="115" spans="1:14" x14ac:dyDescent="0.2">
      <c r="A115" s="5">
        <v>43770</v>
      </c>
      <c r="B115" t="s">
        <v>57</v>
      </c>
      <c r="C115" t="s">
        <v>12</v>
      </c>
      <c r="D115" t="s">
        <v>100</v>
      </c>
      <c r="E115">
        <v>1922</v>
      </c>
      <c r="F115" s="6">
        <v>9610</v>
      </c>
      <c r="G115" s="6">
        <f t="shared" si="1"/>
        <v>5</v>
      </c>
      <c r="H115" s="6">
        <v>3844</v>
      </c>
      <c r="I115" s="6">
        <f>Table1[[#This Row],[Profit]]/Table1[[#This Row],[Units Sold]]</f>
        <v>3</v>
      </c>
      <c r="J115" s="6">
        <f>Table1[[#This Row],[Revenue]]-Table1[[#This Row],[Cost]]</f>
        <v>5766</v>
      </c>
      <c r="K115" t="s">
        <v>14</v>
      </c>
      <c r="L115" s="6" t="str">
        <f>VLOOKUP(Table1[[#This Row],[Customer Code]], 'CUSTOMER TABLE DATA'!$A$2:$C$22,3,FALSE)</f>
        <v>Togo</v>
      </c>
      <c r="M115" s="6" t="str">
        <f>VLOOKUP(Table1[[#This Row],[COUNTRY]],'CUSTOMER TABLE DATA'!$H$9:$I$17,2,FALSE)</f>
        <v>Africa</v>
      </c>
      <c r="N115" s="6" t="str">
        <f>VLOOKUP(Table1[[#This Row],[Customer Code]],'CUSTOMER TABLE DATA'!$A$2:$E$22,5,FALSE)</f>
        <v>Male</v>
      </c>
    </row>
    <row r="116" spans="1:14" x14ac:dyDescent="0.2">
      <c r="A116" s="5">
        <v>43770</v>
      </c>
      <c r="B116" t="s">
        <v>57</v>
      </c>
      <c r="C116" t="s">
        <v>33</v>
      </c>
      <c r="D116" t="s">
        <v>107</v>
      </c>
      <c r="E116">
        <v>1857</v>
      </c>
      <c r="F116" s="6">
        <v>1857</v>
      </c>
      <c r="G116" s="6">
        <f t="shared" si="1"/>
        <v>1</v>
      </c>
      <c r="H116" s="6">
        <v>371.4</v>
      </c>
      <c r="I116" s="6">
        <f>Table1[[#This Row],[Profit]]/Table1[[#This Row],[Units Sold]]</f>
        <v>0.79999999999999993</v>
      </c>
      <c r="J116" s="6">
        <f>Table1[[#This Row],[Revenue]]-Table1[[#This Row],[Cost]]</f>
        <v>1485.6</v>
      </c>
      <c r="K116" t="s">
        <v>34</v>
      </c>
      <c r="L116" s="6" t="str">
        <f>VLOOKUP(Table1[[#This Row],[Customer Code]], 'CUSTOMER TABLE DATA'!$A$2:$C$22,3,FALSE)</f>
        <v>USA</v>
      </c>
      <c r="M116" s="6" t="str">
        <f>VLOOKUP(Table1[[#This Row],[COUNTRY]],'CUSTOMER TABLE DATA'!$H$9:$I$17,2,FALSE)</f>
        <v>North America</v>
      </c>
      <c r="N116" s="6" t="str">
        <f>VLOOKUP(Table1[[#This Row],[Customer Code]],'CUSTOMER TABLE DATA'!$A$2:$E$22,5,FALSE)</f>
        <v>Female</v>
      </c>
    </row>
    <row r="117" spans="1:14" x14ac:dyDescent="0.2">
      <c r="A117" s="5">
        <v>43770</v>
      </c>
      <c r="B117" t="s">
        <v>58</v>
      </c>
      <c r="C117" t="s">
        <v>20</v>
      </c>
      <c r="D117" t="s">
        <v>103</v>
      </c>
      <c r="E117">
        <v>321</v>
      </c>
      <c r="F117" s="6">
        <v>1605</v>
      </c>
      <c r="G117" s="6">
        <f t="shared" si="1"/>
        <v>5</v>
      </c>
      <c r="H117" s="6">
        <v>706.2</v>
      </c>
      <c r="I117" s="6">
        <f>Table1[[#This Row],[Profit]]/Table1[[#This Row],[Units Sold]]</f>
        <v>2.8</v>
      </c>
      <c r="J117" s="6">
        <f>Table1[[#This Row],[Revenue]]-Table1[[#This Row],[Cost]]</f>
        <v>898.8</v>
      </c>
      <c r="K117" t="s">
        <v>21</v>
      </c>
      <c r="L117" s="6" t="str">
        <f>VLOOKUP(Table1[[#This Row],[Customer Code]], 'CUSTOMER TABLE DATA'!$A$2:$C$22,3,FALSE)</f>
        <v>Holland</v>
      </c>
      <c r="M117" s="6" t="str">
        <f>VLOOKUP(Table1[[#This Row],[COUNTRY]],'CUSTOMER TABLE DATA'!$H$9:$I$17,2,FALSE)</f>
        <v>Europe</v>
      </c>
      <c r="N117" s="6" t="str">
        <f>VLOOKUP(Table1[[#This Row],[Customer Code]],'CUSTOMER TABLE DATA'!$A$2:$E$22,5,FALSE)</f>
        <v>Male</v>
      </c>
    </row>
    <row r="118" spans="1:14" x14ac:dyDescent="0.2">
      <c r="A118" s="5">
        <v>43770</v>
      </c>
      <c r="B118" t="s">
        <v>59</v>
      </c>
      <c r="C118" t="s">
        <v>33</v>
      </c>
      <c r="D118" t="s">
        <v>107</v>
      </c>
      <c r="E118">
        <v>2145</v>
      </c>
      <c r="F118" s="6">
        <v>8580</v>
      </c>
      <c r="G118" s="6">
        <f t="shared" si="1"/>
        <v>4</v>
      </c>
      <c r="H118" s="6">
        <v>3217.5</v>
      </c>
      <c r="I118" s="6">
        <f>Table1[[#This Row],[Profit]]/Table1[[#This Row],[Units Sold]]</f>
        <v>2.5</v>
      </c>
      <c r="J118" s="6">
        <f>Table1[[#This Row],[Revenue]]-Table1[[#This Row],[Cost]]</f>
        <v>5362.5</v>
      </c>
      <c r="K118" t="s">
        <v>45</v>
      </c>
      <c r="L118" s="6" t="str">
        <f>VLOOKUP(Table1[[#This Row],[Customer Code]], 'CUSTOMER TABLE DATA'!$A$2:$C$22,3,FALSE)</f>
        <v>Brazil</v>
      </c>
      <c r="M118" s="6" t="str">
        <f>VLOOKUP(Table1[[#This Row],[COUNTRY]],'CUSTOMER TABLE DATA'!$H$9:$I$17,2,FALSE)</f>
        <v>South America</v>
      </c>
      <c r="N118" s="6" t="str">
        <f>VLOOKUP(Table1[[#This Row],[Customer Code]],'CUSTOMER TABLE DATA'!$A$2:$E$22,5,FALSE)</f>
        <v>Female</v>
      </c>
    </row>
    <row r="119" spans="1:14" x14ac:dyDescent="0.2">
      <c r="A119" s="5">
        <v>43770</v>
      </c>
      <c r="B119" t="s">
        <v>60</v>
      </c>
      <c r="C119" t="s">
        <v>28</v>
      </c>
      <c r="D119" t="s">
        <v>105</v>
      </c>
      <c r="E119">
        <v>2682</v>
      </c>
      <c r="F119" s="6">
        <v>8046</v>
      </c>
      <c r="G119" s="6">
        <f t="shared" si="1"/>
        <v>3</v>
      </c>
      <c r="H119" s="6">
        <v>3352.5</v>
      </c>
      <c r="I119" s="6">
        <f>Table1[[#This Row],[Profit]]/Table1[[#This Row],[Units Sold]]</f>
        <v>1.75</v>
      </c>
      <c r="J119" s="6">
        <f>Table1[[#This Row],[Revenue]]-Table1[[#This Row],[Cost]]</f>
        <v>4693.5</v>
      </c>
      <c r="K119" t="s">
        <v>29</v>
      </c>
      <c r="L119" s="6" t="str">
        <f>VLOOKUP(Table1[[#This Row],[Customer Code]], 'CUSTOMER TABLE DATA'!$A$2:$C$22,3,FALSE)</f>
        <v>Cameroon</v>
      </c>
      <c r="M119" s="6" t="str">
        <f>VLOOKUP(Table1[[#This Row],[COUNTRY]],'CUSTOMER TABLE DATA'!$H$9:$I$17,2,FALSE)</f>
        <v>Africa</v>
      </c>
      <c r="N119" s="6" t="str">
        <f>VLOOKUP(Table1[[#This Row],[Customer Code]],'CUSTOMER TABLE DATA'!$A$2:$E$22,5,FALSE)</f>
        <v>Male</v>
      </c>
    </row>
    <row r="120" spans="1:14" x14ac:dyDescent="0.2">
      <c r="A120" s="5">
        <v>43770</v>
      </c>
      <c r="B120" t="s">
        <v>61</v>
      </c>
      <c r="C120" t="s">
        <v>12</v>
      </c>
      <c r="D120" t="s">
        <v>100</v>
      </c>
      <c r="E120">
        <v>386</v>
      </c>
      <c r="F120" s="6">
        <v>2316</v>
      </c>
      <c r="G120" s="6">
        <f t="shared" si="1"/>
        <v>6</v>
      </c>
      <c r="H120" s="6">
        <v>1061.5</v>
      </c>
      <c r="I120" s="6">
        <f>Table1[[#This Row],[Profit]]/Table1[[#This Row],[Units Sold]]</f>
        <v>3.25</v>
      </c>
      <c r="J120" s="6">
        <f>Table1[[#This Row],[Revenue]]-Table1[[#This Row],[Cost]]</f>
        <v>1254.5</v>
      </c>
      <c r="K120" t="s">
        <v>48</v>
      </c>
      <c r="L120" s="6" t="str">
        <f>VLOOKUP(Table1[[#This Row],[Customer Code]], 'CUSTOMER TABLE DATA'!$A$2:$C$22,3,FALSE)</f>
        <v>Nigeria</v>
      </c>
      <c r="M120" s="6" t="str">
        <f>VLOOKUP(Table1[[#This Row],[COUNTRY]],'CUSTOMER TABLE DATA'!$H$9:$I$17,2,FALSE)</f>
        <v>Africa</v>
      </c>
      <c r="N120" s="6" t="str">
        <f>VLOOKUP(Table1[[#This Row],[Customer Code]],'CUSTOMER TABLE DATA'!$A$2:$E$22,5,FALSE)</f>
        <v>Female</v>
      </c>
    </row>
    <row r="121" spans="1:14" x14ac:dyDescent="0.2">
      <c r="A121" s="5">
        <v>43770</v>
      </c>
      <c r="B121" t="s">
        <v>56</v>
      </c>
      <c r="C121" t="s">
        <v>20</v>
      </c>
      <c r="D121" t="s">
        <v>103</v>
      </c>
      <c r="E121">
        <v>2146</v>
      </c>
      <c r="F121" s="6">
        <v>10730</v>
      </c>
      <c r="G121" s="6">
        <f t="shared" si="1"/>
        <v>5</v>
      </c>
      <c r="H121" s="6">
        <v>4292</v>
      </c>
      <c r="I121" s="6">
        <f>Table1[[#This Row],[Profit]]/Table1[[#This Row],[Units Sold]]</f>
        <v>3</v>
      </c>
      <c r="J121" s="6">
        <f>Table1[[#This Row],[Revenue]]-Table1[[#This Row],[Cost]]</f>
        <v>6438</v>
      </c>
      <c r="K121" t="s">
        <v>41</v>
      </c>
      <c r="L121" s="6" t="str">
        <f>VLOOKUP(Table1[[#This Row],[Customer Code]], 'CUSTOMER TABLE DATA'!$A$2:$C$22,3,FALSE)</f>
        <v>Nigeria</v>
      </c>
      <c r="M121" s="6" t="str">
        <f>VLOOKUP(Table1[[#This Row],[COUNTRY]],'CUSTOMER TABLE DATA'!$H$9:$I$17,2,FALSE)</f>
        <v>Africa</v>
      </c>
      <c r="N121" s="6" t="str">
        <f>VLOOKUP(Table1[[#This Row],[Customer Code]],'CUSTOMER TABLE DATA'!$A$2:$E$22,5,FALSE)</f>
        <v>Male</v>
      </c>
    </row>
    <row r="122" spans="1:14" x14ac:dyDescent="0.2">
      <c r="A122" s="5">
        <v>43770</v>
      </c>
      <c r="B122" t="s">
        <v>56</v>
      </c>
      <c r="C122" t="s">
        <v>12</v>
      </c>
      <c r="D122" t="s">
        <v>100</v>
      </c>
      <c r="E122">
        <v>1775</v>
      </c>
      <c r="F122" s="6">
        <v>8875</v>
      </c>
      <c r="G122" s="6">
        <f t="shared" si="1"/>
        <v>5</v>
      </c>
      <c r="H122" s="6">
        <v>3550</v>
      </c>
      <c r="I122" s="6">
        <f>Table1[[#This Row],[Profit]]/Table1[[#This Row],[Units Sold]]</f>
        <v>3</v>
      </c>
      <c r="J122" s="6">
        <f>Table1[[#This Row],[Revenue]]-Table1[[#This Row],[Cost]]</f>
        <v>5325</v>
      </c>
      <c r="K122" t="s">
        <v>48</v>
      </c>
      <c r="L122" s="6" t="str">
        <f>VLOOKUP(Table1[[#This Row],[Customer Code]], 'CUSTOMER TABLE DATA'!$A$2:$C$22,3,FALSE)</f>
        <v>Nigeria</v>
      </c>
      <c r="M122" s="6" t="str">
        <f>VLOOKUP(Table1[[#This Row],[COUNTRY]],'CUSTOMER TABLE DATA'!$H$9:$I$17,2,FALSE)</f>
        <v>Africa</v>
      </c>
      <c r="N122" s="6" t="str">
        <f>VLOOKUP(Table1[[#This Row],[Customer Code]],'CUSTOMER TABLE DATA'!$A$2:$E$22,5,FALSE)</f>
        <v>Female</v>
      </c>
    </row>
    <row r="123" spans="1:14" x14ac:dyDescent="0.2">
      <c r="A123" s="5">
        <v>43770</v>
      </c>
      <c r="B123" t="s">
        <v>57</v>
      </c>
      <c r="C123" t="s">
        <v>33</v>
      </c>
      <c r="D123" t="s">
        <v>107</v>
      </c>
      <c r="E123">
        <v>2500</v>
      </c>
      <c r="F123" s="6">
        <v>2500</v>
      </c>
      <c r="G123" s="6">
        <f t="shared" si="1"/>
        <v>1</v>
      </c>
      <c r="H123" s="6">
        <v>500</v>
      </c>
      <c r="I123" s="6">
        <f>Table1[[#This Row],[Profit]]/Table1[[#This Row],[Units Sold]]</f>
        <v>0.8</v>
      </c>
      <c r="J123" s="6">
        <f>Table1[[#This Row],[Revenue]]-Table1[[#This Row],[Cost]]</f>
        <v>2000</v>
      </c>
      <c r="K123" t="s">
        <v>34</v>
      </c>
      <c r="L123" s="6" t="str">
        <f>VLOOKUP(Table1[[#This Row],[Customer Code]], 'CUSTOMER TABLE DATA'!$A$2:$C$22,3,FALSE)</f>
        <v>USA</v>
      </c>
      <c r="M123" s="6" t="str">
        <f>VLOOKUP(Table1[[#This Row],[COUNTRY]],'CUSTOMER TABLE DATA'!$H$9:$I$17,2,FALSE)</f>
        <v>North America</v>
      </c>
      <c r="N123" s="6" t="str">
        <f>VLOOKUP(Table1[[#This Row],[Customer Code]],'CUSTOMER TABLE DATA'!$A$2:$E$22,5,FALSE)</f>
        <v>Female</v>
      </c>
    </row>
    <row r="124" spans="1:14" x14ac:dyDescent="0.2">
      <c r="A124" s="5">
        <v>43770</v>
      </c>
      <c r="B124" t="s">
        <v>58</v>
      </c>
      <c r="C124" t="s">
        <v>28</v>
      </c>
      <c r="D124" t="s">
        <v>105</v>
      </c>
      <c r="E124">
        <v>970</v>
      </c>
      <c r="F124" s="6">
        <v>4850</v>
      </c>
      <c r="G124" s="6">
        <f t="shared" si="1"/>
        <v>5</v>
      </c>
      <c r="H124" s="6">
        <v>2134</v>
      </c>
      <c r="I124" s="6">
        <f>Table1[[#This Row],[Profit]]/Table1[[#This Row],[Units Sold]]</f>
        <v>2.8</v>
      </c>
      <c r="J124" s="6">
        <f>Table1[[#This Row],[Revenue]]-Table1[[#This Row],[Cost]]</f>
        <v>2716</v>
      </c>
      <c r="K124" t="s">
        <v>29</v>
      </c>
      <c r="L124" s="6" t="str">
        <f>VLOOKUP(Table1[[#This Row],[Customer Code]], 'CUSTOMER TABLE DATA'!$A$2:$C$22,3,FALSE)</f>
        <v>Cameroon</v>
      </c>
      <c r="M124" s="6" t="str">
        <f>VLOOKUP(Table1[[#This Row],[COUNTRY]],'CUSTOMER TABLE DATA'!$H$9:$I$17,2,FALSE)</f>
        <v>Africa</v>
      </c>
      <c r="N124" s="6" t="str">
        <f>VLOOKUP(Table1[[#This Row],[Customer Code]],'CUSTOMER TABLE DATA'!$A$2:$E$22,5,FALSE)</f>
        <v>Male</v>
      </c>
    </row>
    <row r="125" spans="1:14" x14ac:dyDescent="0.2">
      <c r="A125" s="5">
        <v>43770</v>
      </c>
      <c r="B125" t="s">
        <v>59</v>
      </c>
      <c r="C125" t="s">
        <v>31</v>
      </c>
      <c r="D125" t="s">
        <v>106</v>
      </c>
      <c r="E125">
        <v>1016</v>
      </c>
      <c r="F125" s="6">
        <v>4064</v>
      </c>
      <c r="G125" s="6">
        <f t="shared" si="1"/>
        <v>4</v>
      </c>
      <c r="H125" s="6">
        <v>1524</v>
      </c>
      <c r="I125" s="6">
        <f>Table1[[#This Row],[Profit]]/Table1[[#This Row],[Units Sold]]</f>
        <v>2.5</v>
      </c>
      <c r="J125" s="6">
        <f>Table1[[#This Row],[Revenue]]-Table1[[#This Row],[Cost]]</f>
        <v>2540</v>
      </c>
      <c r="K125" t="s">
        <v>44</v>
      </c>
      <c r="L125" s="6" t="str">
        <f>VLOOKUP(Table1[[#This Row],[Customer Code]], 'CUSTOMER TABLE DATA'!$A$2:$C$22,3,FALSE)</f>
        <v>USA</v>
      </c>
      <c r="M125" s="6" t="str">
        <f>VLOOKUP(Table1[[#This Row],[COUNTRY]],'CUSTOMER TABLE DATA'!$H$9:$I$17,2,FALSE)</f>
        <v>North America</v>
      </c>
      <c r="N125" s="6" t="str">
        <f>VLOOKUP(Table1[[#This Row],[Customer Code]],'CUSTOMER TABLE DATA'!$A$2:$E$22,5,FALSE)</f>
        <v>Male</v>
      </c>
    </row>
    <row r="126" spans="1:14" x14ac:dyDescent="0.2">
      <c r="A126" s="5">
        <v>43770</v>
      </c>
      <c r="B126" t="s">
        <v>60</v>
      </c>
      <c r="C126" t="s">
        <v>31</v>
      </c>
      <c r="D126" t="s">
        <v>106</v>
      </c>
      <c r="E126">
        <v>2297</v>
      </c>
      <c r="F126" s="6">
        <v>6891</v>
      </c>
      <c r="G126" s="6">
        <f t="shared" si="1"/>
        <v>3</v>
      </c>
      <c r="H126" s="6">
        <v>2871.25</v>
      </c>
      <c r="I126" s="6">
        <f>Table1[[#This Row],[Profit]]/Table1[[#This Row],[Units Sold]]</f>
        <v>1.75</v>
      </c>
      <c r="J126" s="6">
        <f>Table1[[#This Row],[Revenue]]-Table1[[#This Row],[Cost]]</f>
        <v>4019.75</v>
      </c>
      <c r="K126" t="s">
        <v>44</v>
      </c>
      <c r="L126" s="6" t="str">
        <f>VLOOKUP(Table1[[#This Row],[Customer Code]], 'CUSTOMER TABLE DATA'!$A$2:$C$22,3,FALSE)</f>
        <v>USA</v>
      </c>
      <c r="M126" s="6" t="str">
        <f>VLOOKUP(Table1[[#This Row],[COUNTRY]],'CUSTOMER TABLE DATA'!$H$9:$I$17,2,FALSE)</f>
        <v>North America</v>
      </c>
      <c r="N126" s="6" t="str">
        <f>VLOOKUP(Table1[[#This Row],[Customer Code]],'CUSTOMER TABLE DATA'!$A$2:$E$22,5,FALSE)</f>
        <v>Male</v>
      </c>
    </row>
    <row r="127" spans="1:14" x14ac:dyDescent="0.2">
      <c r="A127" s="5">
        <v>43770</v>
      </c>
      <c r="B127" t="s">
        <v>56</v>
      </c>
      <c r="C127" t="s">
        <v>12</v>
      </c>
      <c r="D127" t="s">
        <v>100</v>
      </c>
      <c r="E127">
        <v>2536</v>
      </c>
      <c r="F127" s="6">
        <v>15216</v>
      </c>
      <c r="G127" s="6">
        <f t="shared" si="1"/>
        <v>6</v>
      </c>
      <c r="H127" s="6">
        <v>6974</v>
      </c>
      <c r="I127" s="6">
        <f>Table1[[#This Row],[Profit]]/Table1[[#This Row],[Units Sold]]</f>
        <v>3.25</v>
      </c>
      <c r="J127" s="6">
        <f>Table1[[#This Row],[Revenue]]-Table1[[#This Row],[Cost]]</f>
        <v>8242</v>
      </c>
      <c r="K127" t="s">
        <v>39</v>
      </c>
      <c r="L127" s="6" t="str">
        <f>VLOOKUP(Table1[[#This Row],[Customer Code]], 'CUSTOMER TABLE DATA'!$A$2:$C$22,3,FALSE)</f>
        <v>Cameroon</v>
      </c>
      <c r="M127" s="6" t="str">
        <f>VLOOKUP(Table1[[#This Row],[COUNTRY]],'CUSTOMER TABLE DATA'!$H$9:$I$17,2,FALSE)</f>
        <v>Africa</v>
      </c>
      <c r="N127" s="6" t="str">
        <f>VLOOKUP(Table1[[#This Row],[Customer Code]],'CUSTOMER TABLE DATA'!$A$2:$E$22,5,FALSE)</f>
        <v>Male</v>
      </c>
    </row>
    <row r="128" spans="1:14" x14ac:dyDescent="0.2">
      <c r="A128" s="5">
        <v>43770</v>
      </c>
      <c r="B128" t="s">
        <v>56</v>
      </c>
      <c r="C128" t="s">
        <v>17</v>
      </c>
      <c r="D128" t="s">
        <v>101</v>
      </c>
      <c r="E128">
        <v>2763</v>
      </c>
      <c r="F128" s="6">
        <v>13815</v>
      </c>
      <c r="G128" s="6">
        <f t="shared" si="1"/>
        <v>5</v>
      </c>
      <c r="H128" s="6">
        <v>5526</v>
      </c>
      <c r="I128" s="6">
        <f>Table1[[#This Row],[Profit]]/Table1[[#This Row],[Units Sold]]</f>
        <v>3</v>
      </c>
      <c r="J128" s="6">
        <f>Table1[[#This Row],[Revenue]]-Table1[[#This Row],[Cost]]</f>
        <v>8289</v>
      </c>
      <c r="K128" t="s">
        <v>40</v>
      </c>
      <c r="L128" s="6" t="str">
        <f>VLOOKUP(Table1[[#This Row],[Customer Code]], 'CUSTOMER TABLE DATA'!$A$2:$C$22,3,FALSE)</f>
        <v>USA</v>
      </c>
      <c r="M128" s="6" t="str">
        <f>VLOOKUP(Table1[[#This Row],[COUNTRY]],'CUSTOMER TABLE DATA'!$H$9:$I$17,2,FALSE)</f>
        <v>North America</v>
      </c>
      <c r="N128" s="6" t="str">
        <f>VLOOKUP(Table1[[#This Row],[Customer Code]],'CUSTOMER TABLE DATA'!$A$2:$E$22,5,FALSE)</f>
        <v>Male</v>
      </c>
    </row>
    <row r="129" spans="1:14" x14ac:dyDescent="0.2">
      <c r="A129" s="5">
        <v>43770</v>
      </c>
      <c r="B129" t="s">
        <v>57</v>
      </c>
      <c r="C129" t="s">
        <v>7</v>
      </c>
      <c r="D129" t="s">
        <v>99</v>
      </c>
      <c r="E129">
        <v>2151</v>
      </c>
      <c r="F129" s="6">
        <v>10755</v>
      </c>
      <c r="G129" s="6">
        <f t="shared" si="1"/>
        <v>5</v>
      </c>
      <c r="H129" s="6">
        <v>4302</v>
      </c>
      <c r="I129" s="6">
        <f>Table1[[#This Row],[Profit]]/Table1[[#This Row],[Units Sold]]</f>
        <v>3</v>
      </c>
      <c r="J129" s="6">
        <f>Table1[[#This Row],[Revenue]]-Table1[[#This Row],[Cost]]</f>
        <v>6453</v>
      </c>
      <c r="K129" t="s">
        <v>47</v>
      </c>
      <c r="L129" s="6" t="str">
        <f>VLOOKUP(Table1[[#This Row],[Customer Code]], 'CUSTOMER TABLE DATA'!$A$2:$C$22,3,FALSE)</f>
        <v>Holland</v>
      </c>
      <c r="M129" s="6" t="str">
        <f>VLOOKUP(Table1[[#This Row],[COUNTRY]],'CUSTOMER TABLE DATA'!$H$9:$I$17,2,FALSE)</f>
        <v>Europe</v>
      </c>
      <c r="N129" s="6" t="str">
        <f>VLOOKUP(Table1[[#This Row],[Customer Code]],'CUSTOMER TABLE DATA'!$A$2:$E$22,5,FALSE)</f>
        <v>Male</v>
      </c>
    </row>
    <row r="130" spans="1:14" x14ac:dyDescent="0.2">
      <c r="A130" s="5">
        <v>43770</v>
      </c>
      <c r="B130" t="s">
        <v>57</v>
      </c>
      <c r="C130" t="s">
        <v>12</v>
      </c>
      <c r="D130" t="s">
        <v>100</v>
      </c>
      <c r="E130">
        <v>1660</v>
      </c>
      <c r="F130" s="6">
        <v>1660</v>
      </c>
      <c r="G130" s="6">
        <f t="shared" ref="G130:G193" si="2">F130/E130</f>
        <v>1</v>
      </c>
      <c r="H130" s="6">
        <v>332</v>
      </c>
      <c r="I130" s="6">
        <f>Table1[[#This Row],[Profit]]/Table1[[#This Row],[Units Sold]]</f>
        <v>0.8</v>
      </c>
      <c r="J130" s="6">
        <f>Table1[[#This Row],[Revenue]]-Table1[[#This Row],[Cost]]</f>
        <v>1328</v>
      </c>
      <c r="K130" t="s">
        <v>48</v>
      </c>
      <c r="L130" s="6" t="str">
        <f>VLOOKUP(Table1[[#This Row],[Customer Code]], 'CUSTOMER TABLE DATA'!$A$2:$C$22,3,FALSE)</f>
        <v>Nigeria</v>
      </c>
      <c r="M130" s="6" t="str">
        <f>VLOOKUP(Table1[[#This Row],[COUNTRY]],'CUSTOMER TABLE DATA'!$H$9:$I$17,2,FALSE)</f>
        <v>Africa</v>
      </c>
      <c r="N130" s="6" t="str">
        <f>VLOOKUP(Table1[[#This Row],[Customer Code]],'CUSTOMER TABLE DATA'!$A$2:$E$22,5,FALSE)</f>
        <v>Female</v>
      </c>
    </row>
    <row r="131" spans="1:14" x14ac:dyDescent="0.2">
      <c r="A131" s="5">
        <v>43770</v>
      </c>
      <c r="B131" t="s">
        <v>59</v>
      </c>
      <c r="C131" t="s">
        <v>28</v>
      </c>
      <c r="D131" t="s">
        <v>105</v>
      </c>
      <c r="E131">
        <v>1870</v>
      </c>
      <c r="F131" s="6">
        <v>9350</v>
      </c>
      <c r="G131" s="6">
        <f t="shared" si="2"/>
        <v>5</v>
      </c>
      <c r="H131" s="6">
        <v>4114</v>
      </c>
      <c r="I131" s="6">
        <f>Table1[[#This Row],[Profit]]/Table1[[#This Row],[Units Sold]]</f>
        <v>2.8</v>
      </c>
      <c r="J131" s="6">
        <f>Table1[[#This Row],[Revenue]]-Table1[[#This Row],[Cost]]</f>
        <v>5236</v>
      </c>
      <c r="K131" t="s">
        <v>43</v>
      </c>
      <c r="L131" s="6" t="str">
        <f>VLOOKUP(Table1[[#This Row],[Customer Code]], 'CUSTOMER TABLE DATA'!$A$2:$C$22,3,FALSE)</f>
        <v>Togo</v>
      </c>
      <c r="M131" s="6" t="str">
        <f>VLOOKUP(Table1[[#This Row],[COUNTRY]],'CUSTOMER TABLE DATA'!$H$9:$I$17,2,FALSE)</f>
        <v>Africa</v>
      </c>
      <c r="N131" s="6" t="str">
        <f>VLOOKUP(Table1[[#This Row],[Customer Code]],'CUSTOMER TABLE DATA'!$A$2:$E$22,5,FALSE)</f>
        <v>Male</v>
      </c>
    </row>
    <row r="132" spans="1:14" x14ac:dyDescent="0.2">
      <c r="A132" s="5">
        <v>43770</v>
      </c>
      <c r="B132" t="s">
        <v>59</v>
      </c>
      <c r="C132" t="s">
        <v>33</v>
      </c>
      <c r="D132" t="s">
        <v>107</v>
      </c>
      <c r="E132">
        <v>2706</v>
      </c>
      <c r="F132" s="6">
        <v>10824</v>
      </c>
      <c r="G132" s="6">
        <f t="shared" si="2"/>
        <v>4</v>
      </c>
      <c r="H132" s="6">
        <v>4059</v>
      </c>
      <c r="I132" s="6">
        <f>Table1[[#This Row],[Profit]]/Table1[[#This Row],[Units Sold]]</f>
        <v>2.5</v>
      </c>
      <c r="J132" s="6">
        <f>Table1[[#This Row],[Revenue]]-Table1[[#This Row],[Cost]]</f>
        <v>6765</v>
      </c>
      <c r="K132" t="s">
        <v>34</v>
      </c>
      <c r="L132" s="6" t="str">
        <f>VLOOKUP(Table1[[#This Row],[Customer Code]], 'CUSTOMER TABLE DATA'!$A$2:$C$22,3,FALSE)</f>
        <v>USA</v>
      </c>
      <c r="M132" s="6" t="str">
        <f>VLOOKUP(Table1[[#This Row],[COUNTRY]],'CUSTOMER TABLE DATA'!$H$9:$I$17,2,FALSE)</f>
        <v>North America</v>
      </c>
      <c r="N132" s="6" t="str">
        <f>VLOOKUP(Table1[[#This Row],[Customer Code]],'CUSTOMER TABLE DATA'!$A$2:$E$22,5,FALSE)</f>
        <v>Female</v>
      </c>
    </row>
    <row r="133" spans="1:14" x14ac:dyDescent="0.2">
      <c r="A133" s="5">
        <v>43770</v>
      </c>
      <c r="B133" t="s">
        <v>60</v>
      </c>
      <c r="C133" t="s">
        <v>7</v>
      </c>
      <c r="D133" t="s">
        <v>99</v>
      </c>
      <c r="E133">
        <v>1123</v>
      </c>
      <c r="F133" s="6">
        <v>3369</v>
      </c>
      <c r="G133" s="6">
        <f t="shared" si="2"/>
        <v>3</v>
      </c>
      <c r="H133" s="6">
        <v>1403.75</v>
      </c>
      <c r="I133" s="6">
        <f>Table1[[#This Row],[Profit]]/Table1[[#This Row],[Units Sold]]</f>
        <v>1.75</v>
      </c>
      <c r="J133" s="6">
        <f>Table1[[#This Row],[Revenue]]-Table1[[#This Row],[Cost]]</f>
        <v>1965.25</v>
      </c>
      <c r="K133" t="s">
        <v>9</v>
      </c>
      <c r="L133" s="6" t="str">
        <f>VLOOKUP(Table1[[#This Row],[Customer Code]], 'CUSTOMER TABLE DATA'!$A$2:$C$22,3,FALSE)</f>
        <v>USA</v>
      </c>
      <c r="M133" s="6" t="str">
        <f>VLOOKUP(Table1[[#This Row],[COUNTRY]],'CUSTOMER TABLE DATA'!$H$9:$I$17,2,FALSE)</f>
        <v>North America</v>
      </c>
      <c r="N133" s="6" t="str">
        <f>VLOOKUP(Table1[[#This Row],[Customer Code]],'CUSTOMER TABLE DATA'!$A$2:$E$22,5,FALSE)</f>
        <v>Male</v>
      </c>
    </row>
    <row r="134" spans="1:14" x14ac:dyDescent="0.2">
      <c r="A134" s="5">
        <v>43770</v>
      </c>
      <c r="B134" t="s">
        <v>56</v>
      </c>
      <c r="C134" t="s">
        <v>31</v>
      </c>
      <c r="D134" t="s">
        <v>106</v>
      </c>
      <c r="E134">
        <v>2605</v>
      </c>
      <c r="F134" s="6">
        <v>15630</v>
      </c>
      <c r="G134" s="6">
        <f t="shared" si="2"/>
        <v>6</v>
      </c>
      <c r="H134" s="6">
        <v>7163.75</v>
      </c>
      <c r="I134" s="6">
        <f>Table1[[#This Row],[Profit]]/Table1[[#This Row],[Units Sold]]</f>
        <v>3.25</v>
      </c>
      <c r="J134" s="6">
        <f>Table1[[#This Row],[Revenue]]-Table1[[#This Row],[Cost]]</f>
        <v>8466.25</v>
      </c>
      <c r="K134" t="s">
        <v>32</v>
      </c>
      <c r="L134" s="6" t="str">
        <f>VLOOKUP(Table1[[#This Row],[Customer Code]], 'CUSTOMER TABLE DATA'!$A$2:$C$22,3,FALSE)</f>
        <v>Togo</v>
      </c>
      <c r="M134" s="6" t="str">
        <f>VLOOKUP(Table1[[#This Row],[COUNTRY]],'CUSTOMER TABLE DATA'!$H$9:$I$17,2,FALSE)</f>
        <v>Africa</v>
      </c>
      <c r="N134" s="6" t="str">
        <f>VLOOKUP(Table1[[#This Row],[Customer Code]],'CUSTOMER TABLE DATA'!$A$2:$E$22,5,FALSE)</f>
        <v>Male</v>
      </c>
    </row>
    <row r="135" spans="1:14" x14ac:dyDescent="0.2">
      <c r="A135" s="5">
        <v>43770</v>
      </c>
      <c r="B135" t="s">
        <v>56</v>
      </c>
      <c r="C135" t="s">
        <v>12</v>
      </c>
      <c r="D135" t="s">
        <v>100</v>
      </c>
      <c r="E135">
        <v>912</v>
      </c>
      <c r="F135" s="6">
        <v>4560</v>
      </c>
      <c r="G135" s="6">
        <f t="shared" si="2"/>
        <v>5</v>
      </c>
      <c r="H135" s="6">
        <v>1824</v>
      </c>
      <c r="I135" s="6">
        <f>Table1[[#This Row],[Profit]]/Table1[[#This Row],[Units Sold]]</f>
        <v>3</v>
      </c>
      <c r="J135" s="6">
        <f>Table1[[#This Row],[Revenue]]-Table1[[#This Row],[Cost]]</f>
        <v>2736</v>
      </c>
      <c r="K135" t="s">
        <v>39</v>
      </c>
      <c r="L135" s="6" t="str">
        <f>VLOOKUP(Table1[[#This Row],[Customer Code]], 'CUSTOMER TABLE DATA'!$A$2:$C$22,3,FALSE)</f>
        <v>Cameroon</v>
      </c>
      <c r="M135" s="6" t="str">
        <f>VLOOKUP(Table1[[#This Row],[COUNTRY]],'CUSTOMER TABLE DATA'!$H$9:$I$17,2,FALSE)</f>
        <v>Africa</v>
      </c>
      <c r="N135" s="6" t="str">
        <f>VLOOKUP(Table1[[#This Row],[Customer Code]],'CUSTOMER TABLE DATA'!$A$2:$E$22,5,FALSE)</f>
        <v>Male</v>
      </c>
    </row>
    <row r="136" spans="1:14" x14ac:dyDescent="0.2">
      <c r="A136" s="5">
        <v>43770</v>
      </c>
      <c r="B136" t="s">
        <v>57</v>
      </c>
      <c r="C136" t="s">
        <v>31</v>
      </c>
      <c r="D136" t="s">
        <v>30</v>
      </c>
      <c r="E136">
        <v>2007</v>
      </c>
      <c r="F136" s="6">
        <v>10035</v>
      </c>
      <c r="G136" s="6">
        <f t="shared" si="2"/>
        <v>5</v>
      </c>
      <c r="H136" s="6">
        <v>4014</v>
      </c>
      <c r="I136" s="6">
        <f>Table1[[#This Row],[Profit]]/Table1[[#This Row],[Units Sold]]</f>
        <v>3</v>
      </c>
      <c r="J136" s="6">
        <f>Table1[[#This Row],[Revenue]]-Table1[[#This Row],[Cost]]</f>
        <v>6021</v>
      </c>
      <c r="K136" t="s">
        <v>44</v>
      </c>
      <c r="L136" s="6" t="str">
        <f>VLOOKUP(Table1[[#This Row],[Customer Code]], 'CUSTOMER TABLE DATA'!$A$2:$C$22,3,FALSE)</f>
        <v>USA</v>
      </c>
      <c r="M136" s="6" t="str">
        <f>VLOOKUP(Table1[[#This Row],[COUNTRY]],'CUSTOMER TABLE DATA'!$H$9:$I$17,2,FALSE)</f>
        <v>North America</v>
      </c>
      <c r="N136" s="6" t="str">
        <f>VLOOKUP(Table1[[#This Row],[Customer Code]],'CUSTOMER TABLE DATA'!$A$2:$E$22,5,FALSE)</f>
        <v>Male</v>
      </c>
    </row>
    <row r="137" spans="1:14" x14ac:dyDescent="0.2">
      <c r="A137" s="5">
        <v>43770</v>
      </c>
      <c r="B137" t="s">
        <v>57</v>
      </c>
      <c r="C137" t="s">
        <v>7</v>
      </c>
      <c r="D137" t="s">
        <v>99</v>
      </c>
      <c r="E137">
        <v>1804</v>
      </c>
      <c r="F137" s="6">
        <v>1804</v>
      </c>
      <c r="G137" s="6">
        <f t="shared" si="2"/>
        <v>1</v>
      </c>
      <c r="H137" s="6">
        <v>360.8</v>
      </c>
      <c r="I137" s="6">
        <f>Table1[[#This Row],[Profit]]/Table1[[#This Row],[Units Sold]]</f>
        <v>0.8</v>
      </c>
      <c r="J137" s="6">
        <f>Table1[[#This Row],[Revenue]]-Table1[[#This Row],[Cost]]</f>
        <v>1443.2</v>
      </c>
      <c r="K137" t="s">
        <v>9</v>
      </c>
      <c r="L137" s="6" t="str">
        <f>VLOOKUP(Table1[[#This Row],[Customer Code]], 'CUSTOMER TABLE DATA'!$A$2:$C$22,3,FALSE)</f>
        <v>USA</v>
      </c>
      <c r="M137" s="6" t="str">
        <f>VLOOKUP(Table1[[#This Row],[COUNTRY]],'CUSTOMER TABLE DATA'!$H$9:$I$17,2,FALSE)</f>
        <v>North America</v>
      </c>
      <c r="N137" s="6" t="str">
        <f>VLOOKUP(Table1[[#This Row],[Customer Code]],'CUSTOMER TABLE DATA'!$A$2:$E$22,5,FALSE)</f>
        <v>Male</v>
      </c>
    </row>
    <row r="138" spans="1:14" x14ac:dyDescent="0.2">
      <c r="A138" s="5">
        <v>43770</v>
      </c>
      <c r="B138" t="s">
        <v>58</v>
      </c>
      <c r="C138" t="s">
        <v>12</v>
      </c>
      <c r="D138" t="s">
        <v>100</v>
      </c>
      <c r="E138">
        <v>2548</v>
      </c>
      <c r="F138" s="6">
        <v>12740</v>
      </c>
      <c r="G138" s="6">
        <f t="shared" si="2"/>
        <v>5</v>
      </c>
      <c r="H138" s="6">
        <v>5605.6</v>
      </c>
      <c r="I138" s="6">
        <f>Table1[[#This Row],[Profit]]/Table1[[#This Row],[Units Sold]]</f>
        <v>2.8</v>
      </c>
      <c r="J138" s="6">
        <f>Table1[[#This Row],[Revenue]]-Table1[[#This Row],[Cost]]</f>
        <v>7134.4</v>
      </c>
      <c r="K138" t="s">
        <v>39</v>
      </c>
      <c r="L138" s="6" t="str">
        <f>VLOOKUP(Table1[[#This Row],[Customer Code]], 'CUSTOMER TABLE DATA'!$A$2:$C$22,3,FALSE)</f>
        <v>Cameroon</v>
      </c>
      <c r="M138" s="6" t="str">
        <f>VLOOKUP(Table1[[#This Row],[COUNTRY]],'CUSTOMER TABLE DATA'!$H$9:$I$17,2,FALSE)</f>
        <v>Africa</v>
      </c>
      <c r="N138" s="6" t="str">
        <f>VLOOKUP(Table1[[#This Row],[Customer Code]],'CUSTOMER TABLE DATA'!$A$2:$E$22,5,FALSE)</f>
        <v>Male</v>
      </c>
    </row>
    <row r="139" spans="1:14" x14ac:dyDescent="0.2">
      <c r="A139" s="5">
        <v>43770</v>
      </c>
      <c r="B139" t="s">
        <v>59</v>
      </c>
      <c r="C139" t="s">
        <v>33</v>
      </c>
      <c r="D139" t="s">
        <v>107</v>
      </c>
      <c r="E139">
        <v>263</v>
      </c>
      <c r="F139" s="6">
        <v>1052</v>
      </c>
      <c r="G139" s="6">
        <f t="shared" si="2"/>
        <v>4</v>
      </c>
      <c r="H139" s="6">
        <v>394.5</v>
      </c>
      <c r="I139" s="6">
        <f>Table1[[#This Row],[Profit]]/Table1[[#This Row],[Units Sold]]</f>
        <v>2.5</v>
      </c>
      <c r="J139" s="6">
        <f>Table1[[#This Row],[Revenue]]-Table1[[#This Row],[Cost]]</f>
        <v>657.5</v>
      </c>
      <c r="K139" t="s">
        <v>34</v>
      </c>
      <c r="L139" s="6" t="str">
        <f>VLOOKUP(Table1[[#This Row],[Customer Code]], 'CUSTOMER TABLE DATA'!$A$2:$C$22,3,FALSE)</f>
        <v>USA</v>
      </c>
      <c r="M139" s="6" t="str">
        <f>VLOOKUP(Table1[[#This Row],[COUNTRY]],'CUSTOMER TABLE DATA'!$H$9:$I$17,2,FALSE)</f>
        <v>North America</v>
      </c>
      <c r="N139" s="6" t="str">
        <f>VLOOKUP(Table1[[#This Row],[Customer Code]],'CUSTOMER TABLE DATA'!$A$2:$E$22,5,FALSE)</f>
        <v>Female</v>
      </c>
    </row>
    <row r="140" spans="1:14" x14ac:dyDescent="0.2">
      <c r="A140" s="5">
        <v>43770</v>
      </c>
      <c r="B140" t="s">
        <v>60</v>
      </c>
      <c r="C140" t="s">
        <v>28</v>
      </c>
      <c r="D140" t="s">
        <v>105</v>
      </c>
      <c r="E140">
        <v>1265</v>
      </c>
      <c r="F140" s="6">
        <v>3795</v>
      </c>
      <c r="G140" s="6">
        <f t="shared" si="2"/>
        <v>3</v>
      </c>
      <c r="H140" s="6">
        <v>1581.25</v>
      </c>
      <c r="I140" s="6">
        <f>Table1[[#This Row],[Profit]]/Table1[[#This Row],[Units Sold]]</f>
        <v>1.75</v>
      </c>
      <c r="J140" s="6">
        <f>Table1[[#This Row],[Revenue]]-Table1[[#This Row],[Cost]]</f>
        <v>2213.75</v>
      </c>
      <c r="K140" t="s">
        <v>43</v>
      </c>
      <c r="L140" s="6" t="str">
        <f>VLOOKUP(Table1[[#This Row],[Customer Code]], 'CUSTOMER TABLE DATA'!$A$2:$C$22,3,FALSE)</f>
        <v>Togo</v>
      </c>
      <c r="M140" s="6" t="str">
        <f>VLOOKUP(Table1[[#This Row],[COUNTRY]],'CUSTOMER TABLE DATA'!$H$9:$I$17,2,FALSE)</f>
        <v>Africa</v>
      </c>
      <c r="N140" s="6" t="str">
        <f>VLOOKUP(Table1[[#This Row],[Customer Code]],'CUSTOMER TABLE DATA'!$A$2:$E$22,5,FALSE)</f>
        <v>Male</v>
      </c>
    </row>
    <row r="141" spans="1:14" x14ac:dyDescent="0.2">
      <c r="A141" s="5">
        <v>43770</v>
      </c>
      <c r="B141" t="s">
        <v>61</v>
      </c>
      <c r="C141" t="s">
        <v>7</v>
      </c>
      <c r="D141" t="s">
        <v>99</v>
      </c>
      <c r="E141">
        <v>2574</v>
      </c>
      <c r="F141" s="6">
        <v>15444</v>
      </c>
      <c r="G141" s="6">
        <f t="shared" si="2"/>
        <v>6</v>
      </c>
      <c r="H141" s="6">
        <v>7078.5</v>
      </c>
      <c r="I141" s="6">
        <f>Table1[[#This Row],[Profit]]/Table1[[#This Row],[Units Sold]]</f>
        <v>3.25</v>
      </c>
      <c r="J141" s="6">
        <f>Table1[[#This Row],[Revenue]]-Table1[[#This Row],[Cost]]</f>
        <v>8365.5</v>
      </c>
      <c r="K141" t="s">
        <v>47</v>
      </c>
      <c r="L141" s="6" t="str">
        <f>VLOOKUP(Table1[[#This Row],[Customer Code]], 'CUSTOMER TABLE DATA'!$A$2:$C$22,3,FALSE)</f>
        <v>Holland</v>
      </c>
      <c r="M141" s="6" t="str">
        <f>VLOOKUP(Table1[[#This Row],[COUNTRY]],'CUSTOMER TABLE DATA'!$H$9:$I$17,2,FALSE)</f>
        <v>Europe</v>
      </c>
      <c r="N141" s="6" t="str">
        <f>VLOOKUP(Table1[[#This Row],[Customer Code]],'CUSTOMER TABLE DATA'!$A$2:$E$22,5,FALSE)</f>
        <v>Male</v>
      </c>
    </row>
    <row r="142" spans="1:14" x14ac:dyDescent="0.2">
      <c r="A142" s="5">
        <v>43800</v>
      </c>
      <c r="B142" t="s">
        <v>56</v>
      </c>
      <c r="C142" t="s">
        <v>36</v>
      </c>
      <c r="D142" t="s">
        <v>67</v>
      </c>
      <c r="E142">
        <v>2152</v>
      </c>
      <c r="F142" s="6">
        <v>10760</v>
      </c>
      <c r="G142" s="6">
        <f t="shared" si="2"/>
        <v>5</v>
      </c>
      <c r="H142" s="6">
        <v>4304</v>
      </c>
      <c r="I142" s="6">
        <f>Table1[[#This Row],[Profit]]/Table1[[#This Row],[Units Sold]]</f>
        <v>3</v>
      </c>
      <c r="J142" s="6">
        <f>Table1[[#This Row],[Revenue]]-Table1[[#This Row],[Cost]]</f>
        <v>6456</v>
      </c>
      <c r="K142" t="s">
        <v>46</v>
      </c>
      <c r="L142" s="6" t="str">
        <f>VLOOKUP(Table1[[#This Row],[Customer Code]], 'CUSTOMER TABLE DATA'!$A$2:$C$22,3,FALSE)</f>
        <v>Cameroon</v>
      </c>
      <c r="M142" s="6" t="str">
        <f>VLOOKUP(Table1[[#This Row],[COUNTRY]],'CUSTOMER TABLE DATA'!$H$9:$I$17,2,FALSE)</f>
        <v>Africa</v>
      </c>
      <c r="N142" s="6" t="str">
        <f>VLOOKUP(Table1[[#This Row],[Customer Code]],'CUSTOMER TABLE DATA'!$A$2:$E$22,5,FALSE)</f>
        <v>Female</v>
      </c>
    </row>
    <row r="143" spans="1:14" x14ac:dyDescent="0.2">
      <c r="A143" s="5">
        <v>43800</v>
      </c>
      <c r="B143" t="s">
        <v>56</v>
      </c>
      <c r="C143" t="s">
        <v>17</v>
      </c>
      <c r="D143" t="s">
        <v>22</v>
      </c>
      <c r="E143">
        <v>1802</v>
      </c>
      <c r="F143" s="6">
        <v>9010</v>
      </c>
      <c r="G143" s="6">
        <f t="shared" si="2"/>
        <v>5</v>
      </c>
      <c r="H143" s="6">
        <v>3604</v>
      </c>
      <c r="I143" s="6">
        <f>Table1[[#This Row],[Profit]]/Table1[[#This Row],[Units Sold]]</f>
        <v>3</v>
      </c>
      <c r="J143" s="6">
        <f>Table1[[#This Row],[Revenue]]-Table1[[#This Row],[Cost]]</f>
        <v>5406</v>
      </c>
      <c r="K143" t="s">
        <v>40</v>
      </c>
      <c r="L143" s="6" t="str">
        <f>VLOOKUP(Table1[[#This Row],[Customer Code]], 'CUSTOMER TABLE DATA'!$A$2:$C$22,3,FALSE)</f>
        <v>USA</v>
      </c>
      <c r="M143" s="6" t="str">
        <f>VLOOKUP(Table1[[#This Row],[COUNTRY]],'CUSTOMER TABLE DATA'!$H$9:$I$17,2,FALSE)</f>
        <v>North America</v>
      </c>
      <c r="N143" s="6" t="str">
        <f>VLOOKUP(Table1[[#This Row],[Customer Code]],'CUSTOMER TABLE DATA'!$A$2:$E$22,5,FALSE)</f>
        <v>Male</v>
      </c>
    </row>
    <row r="144" spans="1:14" x14ac:dyDescent="0.2">
      <c r="A144" s="5">
        <v>43800</v>
      </c>
      <c r="B144" t="s">
        <v>58</v>
      </c>
      <c r="C144" t="s">
        <v>17</v>
      </c>
      <c r="D144" t="s">
        <v>101</v>
      </c>
      <c r="E144">
        <v>1611</v>
      </c>
      <c r="F144" s="6">
        <v>1611</v>
      </c>
      <c r="G144" s="6">
        <f t="shared" si="2"/>
        <v>1</v>
      </c>
      <c r="H144" s="6">
        <v>322.2</v>
      </c>
      <c r="I144" s="6">
        <f>Table1[[#This Row],[Profit]]/Table1[[#This Row],[Units Sold]]</f>
        <v>0.79999999999999993</v>
      </c>
      <c r="J144" s="6">
        <f>Table1[[#This Row],[Revenue]]-Table1[[#This Row],[Cost]]</f>
        <v>1288.8</v>
      </c>
      <c r="K144" t="s">
        <v>40</v>
      </c>
      <c r="L144" s="6" t="str">
        <f>VLOOKUP(Table1[[#This Row],[Customer Code]], 'CUSTOMER TABLE DATA'!$A$2:$C$22,3,FALSE)</f>
        <v>USA</v>
      </c>
      <c r="M144" s="6" t="str">
        <f>VLOOKUP(Table1[[#This Row],[COUNTRY]],'CUSTOMER TABLE DATA'!$H$9:$I$17,2,FALSE)</f>
        <v>North America</v>
      </c>
      <c r="N144" s="6" t="str">
        <f>VLOOKUP(Table1[[#This Row],[Customer Code]],'CUSTOMER TABLE DATA'!$A$2:$E$22,5,FALSE)</f>
        <v>Male</v>
      </c>
    </row>
    <row r="145" spans="1:14" x14ac:dyDescent="0.2">
      <c r="A145" s="5">
        <v>43800</v>
      </c>
      <c r="B145" t="s">
        <v>58</v>
      </c>
      <c r="C145" t="s">
        <v>12</v>
      </c>
      <c r="D145" t="s">
        <v>100</v>
      </c>
      <c r="E145">
        <v>1778</v>
      </c>
      <c r="F145" s="6">
        <v>8890</v>
      </c>
      <c r="G145" s="6">
        <f t="shared" si="2"/>
        <v>5</v>
      </c>
      <c r="H145" s="6">
        <v>3911.6</v>
      </c>
      <c r="I145" s="6">
        <f>Table1[[#This Row],[Profit]]/Table1[[#This Row],[Units Sold]]</f>
        <v>2.8</v>
      </c>
      <c r="J145" s="6">
        <f>Table1[[#This Row],[Revenue]]-Table1[[#This Row],[Cost]]</f>
        <v>4978.3999999999996</v>
      </c>
      <c r="K145" t="s">
        <v>39</v>
      </c>
      <c r="L145" s="6" t="str">
        <f>VLOOKUP(Table1[[#This Row],[Customer Code]], 'CUSTOMER TABLE DATA'!$A$2:$C$22,3,FALSE)</f>
        <v>Cameroon</v>
      </c>
      <c r="M145" s="6" t="str">
        <f>VLOOKUP(Table1[[#This Row],[COUNTRY]],'CUSTOMER TABLE DATA'!$H$9:$I$17,2,FALSE)</f>
        <v>Africa</v>
      </c>
      <c r="N145" s="6" t="str">
        <f>VLOOKUP(Table1[[#This Row],[Customer Code]],'CUSTOMER TABLE DATA'!$A$2:$E$22,5,FALSE)</f>
        <v>Male</v>
      </c>
    </row>
    <row r="146" spans="1:14" x14ac:dyDescent="0.2">
      <c r="A146" s="5">
        <v>43800</v>
      </c>
      <c r="B146" t="s">
        <v>59</v>
      </c>
      <c r="C146" t="s">
        <v>36</v>
      </c>
      <c r="D146" t="s">
        <v>108</v>
      </c>
      <c r="E146">
        <v>908</v>
      </c>
      <c r="F146" s="6">
        <v>3632</v>
      </c>
      <c r="G146" s="6">
        <f t="shared" si="2"/>
        <v>4</v>
      </c>
      <c r="H146" s="6">
        <v>1362</v>
      </c>
      <c r="I146" s="6">
        <f>Table1[[#This Row],[Profit]]/Table1[[#This Row],[Units Sold]]</f>
        <v>2.5</v>
      </c>
      <c r="J146" s="6">
        <f>Table1[[#This Row],[Revenue]]-Table1[[#This Row],[Cost]]</f>
        <v>2270</v>
      </c>
      <c r="K146" t="s">
        <v>46</v>
      </c>
      <c r="L146" s="6" t="str">
        <f>VLOOKUP(Table1[[#This Row],[Customer Code]], 'CUSTOMER TABLE DATA'!$A$2:$C$22,3,FALSE)</f>
        <v>Cameroon</v>
      </c>
      <c r="M146" s="6" t="str">
        <f>VLOOKUP(Table1[[#This Row],[COUNTRY]],'CUSTOMER TABLE DATA'!$H$9:$I$17,2,FALSE)</f>
        <v>Africa</v>
      </c>
      <c r="N146" s="6" t="str">
        <f>VLOOKUP(Table1[[#This Row],[Customer Code]],'CUSTOMER TABLE DATA'!$A$2:$E$22,5,FALSE)</f>
        <v>Female</v>
      </c>
    </row>
    <row r="147" spans="1:14" x14ac:dyDescent="0.2">
      <c r="A147" s="5">
        <v>43800</v>
      </c>
      <c r="B147" t="s">
        <v>60</v>
      </c>
      <c r="C147" t="s">
        <v>33</v>
      </c>
      <c r="D147" t="s">
        <v>107</v>
      </c>
      <c r="E147">
        <v>2436</v>
      </c>
      <c r="F147" s="6">
        <v>7308</v>
      </c>
      <c r="G147" s="6">
        <f t="shared" si="2"/>
        <v>3</v>
      </c>
      <c r="H147" s="6">
        <v>3045</v>
      </c>
      <c r="I147" s="6">
        <f>Table1[[#This Row],[Profit]]/Table1[[#This Row],[Units Sold]]</f>
        <v>1.75</v>
      </c>
      <c r="J147" s="6">
        <f>Table1[[#This Row],[Revenue]]-Table1[[#This Row],[Cost]]</f>
        <v>4263</v>
      </c>
      <c r="K147" t="s">
        <v>34</v>
      </c>
      <c r="L147" s="6" t="str">
        <f>VLOOKUP(Table1[[#This Row],[Customer Code]], 'CUSTOMER TABLE DATA'!$A$2:$C$22,3,FALSE)</f>
        <v>USA</v>
      </c>
      <c r="M147" s="6" t="str">
        <f>VLOOKUP(Table1[[#This Row],[COUNTRY]],'CUSTOMER TABLE DATA'!$H$9:$I$17,2,FALSE)</f>
        <v>North America</v>
      </c>
      <c r="N147" s="6" t="str">
        <f>VLOOKUP(Table1[[#This Row],[Customer Code]],'CUSTOMER TABLE DATA'!$A$2:$E$22,5,FALSE)</f>
        <v>Female</v>
      </c>
    </row>
    <row r="148" spans="1:14" x14ac:dyDescent="0.2">
      <c r="A148" s="5">
        <v>43800</v>
      </c>
      <c r="B148" t="s">
        <v>61</v>
      </c>
      <c r="C148" t="s">
        <v>33</v>
      </c>
      <c r="D148" t="s">
        <v>107</v>
      </c>
      <c r="E148">
        <v>1916</v>
      </c>
      <c r="F148" s="6">
        <v>11496</v>
      </c>
      <c r="G148" s="6">
        <f t="shared" si="2"/>
        <v>6</v>
      </c>
      <c r="H148" s="6">
        <v>5269</v>
      </c>
      <c r="I148" s="6">
        <f>Table1[[#This Row],[Profit]]/Table1[[#This Row],[Units Sold]]</f>
        <v>3.25</v>
      </c>
      <c r="J148" s="6">
        <f>Table1[[#This Row],[Revenue]]-Table1[[#This Row],[Cost]]</f>
        <v>6227</v>
      </c>
      <c r="K148" t="s">
        <v>45</v>
      </c>
      <c r="L148" s="6" t="str">
        <f>VLOOKUP(Table1[[#This Row],[Customer Code]], 'CUSTOMER TABLE DATA'!$A$2:$C$22,3,FALSE)</f>
        <v>Brazil</v>
      </c>
      <c r="M148" s="6" t="str">
        <f>VLOOKUP(Table1[[#This Row],[COUNTRY]],'CUSTOMER TABLE DATA'!$H$9:$I$17,2,FALSE)</f>
        <v>South America</v>
      </c>
      <c r="N148" s="6" t="str">
        <f>VLOOKUP(Table1[[#This Row],[Customer Code]],'CUSTOMER TABLE DATA'!$A$2:$E$22,5,FALSE)</f>
        <v>Female</v>
      </c>
    </row>
    <row r="149" spans="1:14" x14ac:dyDescent="0.2">
      <c r="A149" s="5">
        <v>43800</v>
      </c>
      <c r="B149" t="s">
        <v>56</v>
      </c>
      <c r="C149" t="s">
        <v>20</v>
      </c>
      <c r="D149" t="s">
        <v>112</v>
      </c>
      <c r="E149">
        <v>2261</v>
      </c>
      <c r="F149" s="6">
        <v>11305</v>
      </c>
      <c r="G149" s="6">
        <f t="shared" si="2"/>
        <v>5</v>
      </c>
      <c r="H149" s="6">
        <v>4522</v>
      </c>
      <c r="I149" s="6">
        <f>Table1[[#This Row],[Profit]]/Table1[[#This Row],[Units Sold]]</f>
        <v>3</v>
      </c>
      <c r="J149" s="6">
        <f>Table1[[#This Row],[Revenue]]-Table1[[#This Row],[Cost]]</f>
        <v>6783</v>
      </c>
      <c r="K149" t="s">
        <v>21</v>
      </c>
      <c r="L149" s="6" t="str">
        <f>VLOOKUP(Table1[[#This Row],[Customer Code]], 'CUSTOMER TABLE DATA'!$A$2:$C$22,3,FALSE)</f>
        <v>Holland</v>
      </c>
      <c r="M149" s="6" t="str">
        <f>VLOOKUP(Table1[[#This Row],[COUNTRY]],'CUSTOMER TABLE DATA'!$H$9:$I$17,2,FALSE)</f>
        <v>Europe</v>
      </c>
      <c r="N149" s="6" t="str">
        <f>VLOOKUP(Table1[[#This Row],[Customer Code]],'CUSTOMER TABLE DATA'!$A$2:$E$22,5,FALSE)</f>
        <v>Male</v>
      </c>
    </row>
    <row r="150" spans="1:14" x14ac:dyDescent="0.2">
      <c r="A150" s="5">
        <v>43800</v>
      </c>
      <c r="B150" t="s">
        <v>56</v>
      </c>
      <c r="C150" t="s">
        <v>17</v>
      </c>
      <c r="D150" t="s">
        <v>101</v>
      </c>
      <c r="E150">
        <v>2136</v>
      </c>
      <c r="F150" s="6">
        <v>10680</v>
      </c>
      <c r="G150" s="6">
        <f t="shared" si="2"/>
        <v>5</v>
      </c>
      <c r="H150" s="6">
        <v>4272</v>
      </c>
      <c r="I150" s="6">
        <f>Table1[[#This Row],[Profit]]/Table1[[#This Row],[Units Sold]]</f>
        <v>3</v>
      </c>
      <c r="J150" s="6">
        <f>Table1[[#This Row],[Revenue]]-Table1[[#This Row],[Cost]]</f>
        <v>6408</v>
      </c>
      <c r="K150" t="s">
        <v>40</v>
      </c>
      <c r="L150" s="6" t="str">
        <f>VLOOKUP(Table1[[#This Row],[Customer Code]], 'CUSTOMER TABLE DATA'!$A$2:$C$22,3,FALSE)</f>
        <v>USA</v>
      </c>
      <c r="M150" s="6" t="str">
        <f>VLOOKUP(Table1[[#This Row],[COUNTRY]],'CUSTOMER TABLE DATA'!$H$9:$I$17,2,FALSE)</f>
        <v>North America</v>
      </c>
      <c r="N150" s="6" t="str">
        <f>VLOOKUP(Table1[[#This Row],[Customer Code]],'CUSTOMER TABLE DATA'!$A$2:$E$22,5,FALSE)</f>
        <v>Male</v>
      </c>
    </row>
    <row r="151" spans="1:14" x14ac:dyDescent="0.2">
      <c r="A151" s="5">
        <v>43800</v>
      </c>
      <c r="B151" t="s">
        <v>58</v>
      </c>
      <c r="C151" t="s">
        <v>20</v>
      </c>
      <c r="D151" t="s">
        <v>103</v>
      </c>
      <c r="E151">
        <v>1186</v>
      </c>
      <c r="F151" s="6">
        <v>1186</v>
      </c>
      <c r="G151" s="6">
        <f t="shared" si="2"/>
        <v>1</v>
      </c>
      <c r="H151" s="6">
        <v>237.2</v>
      </c>
      <c r="I151" s="6">
        <f>Table1[[#This Row],[Profit]]/Table1[[#This Row],[Units Sold]]</f>
        <v>0.79999999999999993</v>
      </c>
      <c r="J151" s="6">
        <f>Table1[[#This Row],[Revenue]]-Table1[[#This Row],[Cost]]</f>
        <v>948.8</v>
      </c>
      <c r="K151" t="s">
        <v>21</v>
      </c>
      <c r="L151" s="6" t="str">
        <f>VLOOKUP(Table1[[#This Row],[Customer Code]], 'CUSTOMER TABLE DATA'!$A$2:$C$22,3,FALSE)</f>
        <v>Holland</v>
      </c>
      <c r="M151" s="6" t="str">
        <f>VLOOKUP(Table1[[#This Row],[COUNTRY]],'CUSTOMER TABLE DATA'!$H$9:$I$17,2,FALSE)</f>
        <v>Europe</v>
      </c>
      <c r="N151" s="6" t="str">
        <f>VLOOKUP(Table1[[#This Row],[Customer Code]],'CUSTOMER TABLE DATA'!$A$2:$E$22,5,FALSE)</f>
        <v>Male</v>
      </c>
    </row>
    <row r="152" spans="1:14" x14ac:dyDescent="0.2">
      <c r="A152" s="5">
        <v>43800</v>
      </c>
      <c r="B152" t="s">
        <v>59</v>
      </c>
      <c r="C152" t="s">
        <v>33</v>
      </c>
      <c r="D152" t="s">
        <v>107</v>
      </c>
      <c r="E152">
        <v>306</v>
      </c>
      <c r="F152" s="6">
        <v>1530</v>
      </c>
      <c r="G152" s="6">
        <f t="shared" si="2"/>
        <v>5</v>
      </c>
      <c r="H152" s="6">
        <v>673.2</v>
      </c>
      <c r="I152" s="6">
        <f>Table1[[#This Row],[Profit]]/Table1[[#This Row],[Units Sold]]</f>
        <v>2.8</v>
      </c>
      <c r="J152" s="6">
        <f>Table1[[#This Row],[Revenue]]-Table1[[#This Row],[Cost]]</f>
        <v>856.8</v>
      </c>
      <c r="K152" t="s">
        <v>45</v>
      </c>
      <c r="L152" s="6" t="str">
        <f>VLOOKUP(Table1[[#This Row],[Customer Code]], 'CUSTOMER TABLE DATA'!$A$2:$C$22,3,FALSE)</f>
        <v>Brazil</v>
      </c>
      <c r="M152" s="6" t="str">
        <f>VLOOKUP(Table1[[#This Row],[COUNTRY]],'CUSTOMER TABLE DATA'!$H$9:$I$17,2,FALSE)</f>
        <v>South America</v>
      </c>
      <c r="N152" s="6" t="str">
        <f>VLOOKUP(Table1[[#This Row],[Customer Code]],'CUSTOMER TABLE DATA'!$A$2:$E$22,5,FALSE)</f>
        <v>Female</v>
      </c>
    </row>
    <row r="153" spans="1:14" x14ac:dyDescent="0.2">
      <c r="A153" s="5">
        <v>43800</v>
      </c>
      <c r="B153" t="s">
        <v>59</v>
      </c>
      <c r="C153" t="s">
        <v>36</v>
      </c>
      <c r="D153" t="s">
        <v>108</v>
      </c>
      <c r="E153">
        <v>1482</v>
      </c>
      <c r="F153" s="6">
        <v>5928</v>
      </c>
      <c r="G153" s="6">
        <f t="shared" si="2"/>
        <v>4</v>
      </c>
      <c r="H153" s="6">
        <v>2223</v>
      </c>
      <c r="I153" s="6">
        <f>Table1[[#This Row],[Profit]]/Table1[[#This Row],[Units Sold]]</f>
        <v>2.5</v>
      </c>
      <c r="J153" s="6">
        <f>Table1[[#This Row],[Revenue]]-Table1[[#This Row],[Cost]]</f>
        <v>3705</v>
      </c>
      <c r="K153" t="s">
        <v>46</v>
      </c>
      <c r="L153" s="6" t="str">
        <f>VLOOKUP(Table1[[#This Row],[Customer Code]], 'CUSTOMER TABLE DATA'!$A$2:$C$22,3,FALSE)</f>
        <v>Cameroon</v>
      </c>
      <c r="M153" s="6" t="str">
        <f>VLOOKUP(Table1[[#This Row],[COUNTRY]],'CUSTOMER TABLE DATA'!$H$9:$I$17,2,FALSE)</f>
        <v>Africa</v>
      </c>
      <c r="N153" s="6" t="str">
        <f>VLOOKUP(Table1[[#This Row],[Customer Code]],'CUSTOMER TABLE DATA'!$A$2:$E$22,5,FALSE)</f>
        <v>Female</v>
      </c>
    </row>
    <row r="154" spans="1:14" x14ac:dyDescent="0.2">
      <c r="A154" s="5">
        <v>43800</v>
      </c>
      <c r="B154" t="s">
        <v>61</v>
      </c>
      <c r="C154" t="s">
        <v>17</v>
      </c>
      <c r="D154" t="s">
        <v>101</v>
      </c>
      <c r="E154">
        <v>1281</v>
      </c>
      <c r="F154" s="6">
        <v>3843</v>
      </c>
      <c r="G154" s="6">
        <f t="shared" si="2"/>
        <v>3</v>
      </c>
      <c r="H154" s="6">
        <v>1601.25</v>
      </c>
      <c r="I154" s="6">
        <f>Table1[[#This Row],[Profit]]/Table1[[#This Row],[Units Sold]]</f>
        <v>1.75</v>
      </c>
      <c r="J154" s="6">
        <f>Table1[[#This Row],[Revenue]]-Table1[[#This Row],[Cost]]</f>
        <v>2241.75</v>
      </c>
      <c r="K154" t="s">
        <v>18</v>
      </c>
      <c r="L154" s="6" t="str">
        <f>VLOOKUP(Table1[[#This Row],[Customer Code]], 'CUSTOMER TABLE DATA'!$A$2:$C$22,3,FALSE)</f>
        <v>Cameroon</v>
      </c>
      <c r="M154" s="6" t="str">
        <f>VLOOKUP(Table1[[#This Row],[COUNTRY]],'CUSTOMER TABLE DATA'!$H$9:$I$17,2,FALSE)</f>
        <v>Africa</v>
      </c>
      <c r="N154" s="6" t="str">
        <f>VLOOKUP(Table1[[#This Row],[Customer Code]],'CUSTOMER TABLE DATA'!$A$2:$E$22,5,FALSE)</f>
        <v>Female</v>
      </c>
    </row>
    <row r="155" spans="1:14" x14ac:dyDescent="0.2">
      <c r="A155" s="5">
        <v>43800</v>
      </c>
      <c r="B155" t="s">
        <v>61</v>
      </c>
      <c r="C155" t="s">
        <v>7</v>
      </c>
      <c r="D155" t="s">
        <v>99</v>
      </c>
      <c r="E155">
        <v>1033</v>
      </c>
      <c r="F155" s="6">
        <v>6198</v>
      </c>
      <c r="G155" s="6">
        <f t="shared" si="2"/>
        <v>6</v>
      </c>
      <c r="H155" s="6">
        <v>2840.75</v>
      </c>
      <c r="I155" s="6">
        <f>Table1[[#This Row],[Profit]]/Table1[[#This Row],[Units Sold]]</f>
        <v>3.25</v>
      </c>
      <c r="J155" s="6">
        <f>Table1[[#This Row],[Revenue]]-Table1[[#This Row],[Cost]]</f>
        <v>3357.25</v>
      </c>
      <c r="K155" t="s">
        <v>9</v>
      </c>
      <c r="L155" s="6" t="str">
        <f>VLOOKUP(Table1[[#This Row],[Customer Code]], 'CUSTOMER TABLE DATA'!$A$2:$C$22,3,FALSE)</f>
        <v>USA</v>
      </c>
      <c r="M155" s="6" t="str">
        <f>VLOOKUP(Table1[[#This Row],[COUNTRY]],'CUSTOMER TABLE DATA'!$H$9:$I$17,2,FALSE)</f>
        <v>North America</v>
      </c>
      <c r="N155" s="6" t="str">
        <f>VLOOKUP(Table1[[#This Row],[Customer Code]],'CUSTOMER TABLE DATA'!$A$2:$E$22,5,FALSE)</f>
        <v>Male</v>
      </c>
    </row>
    <row r="156" spans="1:14" x14ac:dyDescent="0.2">
      <c r="A156" s="5">
        <v>43800</v>
      </c>
      <c r="B156" t="s">
        <v>56</v>
      </c>
      <c r="C156" t="s">
        <v>12</v>
      </c>
      <c r="D156" t="s">
        <v>110</v>
      </c>
      <c r="E156">
        <v>2116</v>
      </c>
      <c r="F156" s="6">
        <v>10580</v>
      </c>
      <c r="G156" s="6">
        <f t="shared" si="2"/>
        <v>5</v>
      </c>
      <c r="H156" s="6">
        <v>4232</v>
      </c>
      <c r="I156" s="6">
        <f>Table1[[#This Row],[Profit]]/Table1[[#This Row],[Units Sold]]</f>
        <v>3</v>
      </c>
      <c r="J156" s="6">
        <f>Table1[[#This Row],[Revenue]]-Table1[[#This Row],[Cost]]</f>
        <v>6348</v>
      </c>
      <c r="K156" t="s">
        <v>48</v>
      </c>
      <c r="L156" s="6" t="str">
        <f>VLOOKUP(Table1[[#This Row],[Customer Code]], 'CUSTOMER TABLE DATA'!$A$2:$C$22,3,FALSE)</f>
        <v>Nigeria</v>
      </c>
      <c r="M156" s="6" t="str">
        <f>VLOOKUP(Table1[[#This Row],[COUNTRY]],'CUSTOMER TABLE DATA'!$H$9:$I$17,2,FALSE)</f>
        <v>Africa</v>
      </c>
      <c r="N156" s="6" t="str">
        <f>VLOOKUP(Table1[[#This Row],[Customer Code]],'CUSTOMER TABLE DATA'!$A$2:$E$22,5,FALSE)</f>
        <v>Female</v>
      </c>
    </row>
    <row r="157" spans="1:14" x14ac:dyDescent="0.2">
      <c r="A157" s="5">
        <v>43800</v>
      </c>
      <c r="B157" t="s">
        <v>56</v>
      </c>
      <c r="C157" t="s">
        <v>28</v>
      </c>
      <c r="D157" t="s">
        <v>65</v>
      </c>
      <c r="E157">
        <v>2125</v>
      </c>
      <c r="F157" s="6">
        <v>10625</v>
      </c>
      <c r="G157" s="6">
        <f t="shared" si="2"/>
        <v>5</v>
      </c>
      <c r="H157" s="6">
        <v>4250</v>
      </c>
      <c r="I157" s="6">
        <f>Table1[[#This Row],[Profit]]/Table1[[#This Row],[Units Sold]]</f>
        <v>3</v>
      </c>
      <c r="J157" s="6">
        <f>Table1[[#This Row],[Revenue]]-Table1[[#This Row],[Cost]]</f>
        <v>6375</v>
      </c>
      <c r="K157" t="s">
        <v>29</v>
      </c>
      <c r="L157" s="6" t="str">
        <f>VLOOKUP(Table1[[#This Row],[Customer Code]], 'CUSTOMER TABLE DATA'!$A$2:$C$22,3,FALSE)</f>
        <v>Cameroon</v>
      </c>
      <c r="M157" s="6" t="str">
        <f>VLOOKUP(Table1[[#This Row],[COUNTRY]],'CUSTOMER TABLE DATA'!$H$9:$I$17,2,FALSE)</f>
        <v>Africa</v>
      </c>
      <c r="N157" s="6" t="str">
        <f>VLOOKUP(Table1[[#This Row],[Customer Code]],'CUSTOMER TABLE DATA'!$A$2:$E$22,5,FALSE)</f>
        <v>Male</v>
      </c>
    </row>
    <row r="158" spans="1:14" x14ac:dyDescent="0.2">
      <c r="A158" s="5">
        <v>43800</v>
      </c>
      <c r="B158" t="s">
        <v>57</v>
      </c>
      <c r="C158" t="s">
        <v>31</v>
      </c>
      <c r="D158" t="s">
        <v>106</v>
      </c>
      <c r="E158">
        <v>334</v>
      </c>
      <c r="F158" s="6">
        <v>334</v>
      </c>
      <c r="G158" s="6">
        <f t="shared" si="2"/>
        <v>1</v>
      </c>
      <c r="H158" s="6">
        <v>66.8</v>
      </c>
      <c r="I158" s="6">
        <f>Table1[[#This Row],[Profit]]/Table1[[#This Row],[Units Sold]]</f>
        <v>0.79999999999999993</v>
      </c>
      <c r="J158" s="6">
        <f>Table1[[#This Row],[Revenue]]-Table1[[#This Row],[Cost]]</f>
        <v>267.2</v>
      </c>
      <c r="K158" t="s">
        <v>44</v>
      </c>
      <c r="L158" s="6" t="str">
        <f>VLOOKUP(Table1[[#This Row],[Customer Code]], 'CUSTOMER TABLE DATA'!$A$2:$C$22,3,FALSE)</f>
        <v>USA</v>
      </c>
      <c r="M158" s="6" t="str">
        <f>VLOOKUP(Table1[[#This Row],[COUNTRY]],'CUSTOMER TABLE DATA'!$H$9:$I$17,2,FALSE)</f>
        <v>North America</v>
      </c>
      <c r="N158" s="6" t="str">
        <f>VLOOKUP(Table1[[#This Row],[Customer Code]],'CUSTOMER TABLE DATA'!$A$2:$E$22,5,FALSE)</f>
        <v>Male</v>
      </c>
    </row>
    <row r="159" spans="1:14" x14ac:dyDescent="0.2">
      <c r="A159" s="5">
        <v>43800</v>
      </c>
      <c r="B159" t="s">
        <v>59</v>
      </c>
      <c r="C159" t="s">
        <v>17</v>
      </c>
      <c r="D159" t="s">
        <v>101</v>
      </c>
      <c r="E159">
        <v>1770</v>
      </c>
      <c r="F159" s="6">
        <v>8850</v>
      </c>
      <c r="G159" s="6">
        <f t="shared" si="2"/>
        <v>5</v>
      </c>
      <c r="H159" s="6">
        <v>3894</v>
      </c>
      <c r="I159" s="6">
        <f>Table1[[#This Row],[Profit]]/Table1[[#This Row],[Units Sold]]</f>
        <v>2.8</v>
      </c>
      <c r="J159" s="6">
        <f>Table1[[#This Row],[Revenue]]-Table1[[#This Row],[Cost]]</f>
        <v>4956</v>
      </c>
      <c r="K159" t="s">
        <v>18</v>
      </c>
      <c r="L159" s="6" t="str">
        <f>VLOOKUP(Table1[[#This Row],[Customer Code]], 'CUSTOMER TABLE DATA'!$A$2:$C$22,3,FALSE)</f>
        <v>Cameroon</v>
      </c>
      <c r="M159" s="6" t="str">
        <f>VLOOKUP(Table1[[#This Row],[COUNTRY]],'CUSTOMER TABLE DATA'!$H$9:$I$17,2,FALSE)</f>
        <v>Africa</v>
      </c>
      <c r="N159" s="6" t="str">
        <f>VLOOKUP(Table1[[#This Row],[Customer Code]],'CUSTOMER TABLE DATA'!$A$2:$E$22,5,FALSE)</f>
        <v>Female</v>
      </c>
    </row>
    <row r="160" spans="1:14" x14ac:dyDescent="0.2">
      <c r="A160" s="5">
        <v>43800</v>
      </c>
      <c r="B160" t="s">
        <v>59</v>
      </c>
      <c r="C160" t="s">
        <v>33</v>
      </c>
      <c r="D160" t="s">
        <v>107</v>
      </c>
      <c r="E160">
        <v>887</v>
      </c>
      <c r="F160" s="6">
        <v>3548</v>
      </c>
      <c r="G160" s="6">
        <f t="shared" si="2"/>
        <v>4</v>
      </c>
      <c r="H160" s="6">
        <v>1330.5</v>
      </c>
      <c r="I160" s="6">
        <f>Table1[[#This Row],[Profit]]/Table1[[#This Row],[Units Sold]]</f>
        <v>2.5</v>
      </c>
      <c r="J160" s="6">
        <f>Table1[[#This Row],[Revenue]]-Table1[[#This Row],[Cost]]</f>
        <v>2217.5</v>
      </c>
      <c r="K160" t="s">
        <v>34</v>
      </c>
      <c r="L160" s="6" t="str">
        <f>VLOOKUP(Table1[[#This Row],[Customer Code]], 'CUSTOMER TABLE DATA'!$A$2:$C$22,3,FALSE)</f>
        <v>USA</v>
      </c>
      <c r="M160" s="6" t="str">
        <f>VLOOKUP(Table1[[#This Row],[COUNTRY]],'CUSTOMER TABLE DATA'!$H$9:$I$17,2,FALSE)</f>
        <v>North America</v>
      </c>
      <c r="N160" s="6" t="str">
        <f>VLOOKUP(Table1[[#This Row],[Customer Code]],'CUSTOMER TABLE DATA'!$A$2:$E$22,5,FALSE)</f>
        <v>Female</v>
      </c>
    </row>
    <row r="161" spans="1:14" x14ac:dyDescent="0.2">
      <c r="A161" s="5">
        <v>43800</v>
      </c>
      <c r="B161" t="s">
        <v>61</v>
      </c>
      <c r="C161" t="s">
        <v>17</v>
      </c>
      <c r="D161" t="s">
        <v>101</v>
      </c>
      <c r="E161">
        <v>1870</v>
      </c>
      <c r="F161" s="6">
        <v>5610</v>
      </c>
      <c r="G161" s="6">
        <f t="shared" si="2"/>
        <v>3</v>
      </c>
      <c r="H161" s="6">
        <v>2337.5</v>
      </c>
      <c r="I161" s="6">
        <f>Table1[[#This Row],[Profit]]/Table1[[#This Row],[Units Sold]]</f>
        <v>1.75</v>
      </c>
      <c r="J161" s="6">
        <f>Table1[[#This Row],[Revenue]]-Table1[[#This Row],[Cost]]</f>
        <v>3272.5</v>
      </c>
      <c r="K161" t="s">
        <v>40</v>
      </c>
      <c r="L161" s="6" t="str">
        <f>VLOOKUP(Table1[[#This Row],[Customer Code]], 'CUSTOMER TABLE DATA'!$A$2:$C$22,3,FALSE)</f>
        <v>USA</v>
      </c>
      <c r="M161" s="6" t="str">
        <f>VLOOKUP(Table1[[#This Row],[COUNTRY]],'CUSTOMER TABLE DATA'!$H$9:$I$17,2,FALSE)</f>
        <v>North America</v>
      </c>
      <c r="N161" s="6" t="str">
        <f>VLOOKUP(Table1[[#This Row],[Customer Code]],'CUSTOMER TABLE DATA'!$A$2:$E$22,5,FALSE)</f>
        <v>Male</v>
      </c>
    </row>
    <row r="162" spans="1:14" x14ac:dyDescent="0.2">
      <c r="A162" s="5">
        <v>43800</v>
      </c>
      <c r="B162" t="s">
        <v>61</v>
      </c>
      <c r="C162" t="s">
        <v>28</v>
      </c>
      <c r="D162" t="s">
        <v>109</v>
      </c>
      <c r="E162">
        <v>588</v>
      </c>
      <c r="F162" s="6">
        <v>3528</v>
      </c>
      <c r="G162" s="6">
        <f t="shared" si="2"/>
        <v>6</v>
      </c>
      <c r="H162" s="6">
        <v>1617</v>
      </c>
      <c r="I162" s="6">
        <f>Table1[[#This Row],[Profit]]/Table1[[#This Row],[Units Sold]]</f>
        <v>3.25</v>
      </c>
      <c r="J162" s="6">
        <f>Table1[[#This Row],[Revenue]]-Table1[[#This Row],[Cost]]</f>
        <v>1911</v>
      </c>
      <c r="K162" t="s">
        <v>43</v>
      </c>
      <c r="L162" s="6" t="str">
        <f>VLOOKUP(Table1[[#This Row],[Customer Code]], 'CUSTOMER TABLE DATA'!$A$2:$C$22,3,FALSE)</f>
        <v>Togo</v>
      </c>
      <c r="M162" s="6" t="str">
        <f>VLOOKUP(Table1[[#This Row],[COUNTRY]],'CUSTOMER TABLE DATA'!$H$9:$I$17,2,FALSE)</f>
        <v>Africa</v>
      </c>
      <c r="N162" s="6" t="str">
        <f>VLOOKUP(Table1[[#This Row],[Customer Code]],'CUSTOMER TABLE DATA'!$A$2:$E$22,5,FALSE)</f>
        <v>Male</v>
      </c>
    </row>
    <row r="163" spans="1:14" x14ac:dyDescent="0.2">
      <c r="A163" s="5">
        <v>43800</v>
      </c>
      <c r="B163" t="s">
        <v>56</v>
      </c>
      <c r="C163" t="s">
        <v>7</v>
      </c>
      <c r="D163" t="s">
        <v>99</v>
      </c>
      <c r="E163">
        <v>1946</v>
      </c>
      <c r="F163" s="6">
        <v>9730</v>
      </c>
      <c r="G163" s="6">
        <f t="shared" si="2"/>
        <v>5</v>
      </c>
      <c r="H163" s="6">
        <v>3892</v>
      </c>
      <c r="I163" s="6">
        <f>Table1[[#This Row],[Profit]]/Table1[[#This Row],[Units Sold]]</f>
        <v>3</v>
      </c>
      <c r="J163" s="6">
        <f>Table1[[#This Row],[Revenue]]-Table1[[#This Row],[Cost]]</f>
        <v>5838</v>
      </c>
      <c r="K163" t="s">
        <v>9</v>
      </c>
      <c r="L163" s="6" t="str">
        <f>VLOOKUP(Table1[[#This Row],[Customer Code]], 'CUSTOMER TABLE DATA'!$A$2:$C$22,3,FALSE)</f>
        <v>USA</v>
      </c>
      <c r="M163" s="6" t="str">
        <f>VLOOKUP(Table1[[#This Row],[COUNTRY]],'CUSTOMER TABLE DATA'!$H$9:$I$17,2,FALSE)</f>
        <v>North America</v>
      </c>
      <c r="N163" s="6" t="str">
        <f>VLOOKUP(Table1[[#This Row],[Customer Code]],'CUSTOMER TABLE DATA'!$A$2:$E$22,5,FALSE)</f>
        <v>Male</v>
      </c>
    </row>
    <row r="164" spans="1:14" x14ac:dyDescent="0.2">
      <c r="A164" s="5">
        <v>43800</v>
      </c>
      <c r="B164" t="s">
        <v>56</v>
      </c>
      <c r="C164" t="s">
        <v>7</v>
      </c>
      <c r="D164" t="s">
        <v>99</v>
      </c>
      <c r="E164">
        <v>380</v>
      </c>
      <c r="F164" s="6">
        <v>1900</v>
      </c>
      <c r="G164" s="6">
        <f t="shared" si="2"/>
        <v>5</v>
      </c>
      <c r="H164" s="6">
        <v>760</v>
      </c>
      <c r="I164" s="6">
        <f>Table1[[#This Row],[Profit]]/Table1[[#This Row],[Units Sold]]</f>
        <v>3</v>
      </c>
      <c r="J164" s="6">
        <f>Table1[[#This Row],[Revenue]]-Table1[[#This Row],[Cost]]</f>
        <v>1140</v>
      </c>
      <c r="K164" t="s">
        <v>38</v>
      </c>
      <c r="L164" s="6" t="str">
        <f>VLOOKUP(Table1[[#This Row],[Customer Code]], 'CUSTOMER TABLE DATA'!$A$2:$C$22,3,FALSE)</f>
        <v>Japan</v>
      </c>
      <c r="M164" s="6" t="str">
        <f>VLOOKUP(Table1[[#This Row],[COUNTRY]],'CUSTOMER TABLE DATA'!$H$9:$I$17,2,FALSE)</f>
        <v>Asia</v>
      </c>
      <c r="N164" s="6" t="str">
        <f>VLOOKUP(Table1[[#This Row],[Customer Code]],'CUSTOMER TABLE DATA'!$A$2:$E$22,5,FALSE)</f>
        <v>Female</v>
      </c>
    </row>
    <row r="165" spans="1:14" x14ac:dyDescent="0.2">
      <c r="A165" s="5">
        <v>43800</v>
      </c>
      <c r="B165" t="s">
        <v>57</v>
      </c>
      <c r="C165" t="s">
        <v>20</v>
      </c>
      <c r="D165" t="s">
        <v>103</v>
      </c>
      <c r="E165">
        <v>1100</v>
      </c>
      <c r="F165" s="6">
        <v>1100</v>
      </c>
      <c r="G165" s="6">
        <f t="shared" si="2"/>
        <v>1</v>
      </c>
      <c r="H165" s="6">
        <v>220</v>
      </c>
      <c r="I165" s="6">
        <f>Table1[[#This Row],[Profit]]/Table1[[#This Row],[Units Sold]]</f>
        <v>0.8</v>
      </c>
      <c r="J165" s="6">
        <f>Table1[[#This Row],[Revenue]]-Table1[[#This Row],[Cost]]</f>
        <v>880</v>
      </c>
      <c r="K165" t="s">
        <v>41</v>
      </c>
      <c r="L165" s="6" t="str">
        <f>VLOOKUP(Table1[[#This Row],[Customer Code]], 'CUSTOMER TABLE DATA'!$A$2:$C$22,3,FALSE)</f>
        <v>Nigeria</v>
      </c>
      <c r="M165" s="6" t="str">
        <f>VLOOKUP(Table1[[#This Row],[COUNTRY]],'CUSTOMER TABLE DATA'!$H$9:$I$17,2,FALSE)</f>
        <v>Africa</v>
      </c>
      <c r="N165" s="6" t="str">
        <f>VLOOKUP(Table1[[#This Row],[Customer Code]],'CUSTOMER TABLE DATA'!$A$2:$E$22,5,FALSE)</f>
        <v>Male</v>
      </c>
    </row>
    <row r="166" spans="1:14" x14ac:dyDescent="0.2">
      <c r="A166" s="5">
        <v>43800</v>
      </c>
      <c r="B166" t="s">
        <v>58</v>
      </c>
      <c r="C166" t="s">
        <v>33</v>
      </c>
      <c r="D166" t="s">
        <v>107</v>
      </c>
      <c r="E166">
        <v>1375</v>
      </c>
      <c r="F166" s="6">
        <v>6875</v>
      </c>
      <c r="G166" s="6">
        <f t="shared" si="2"/>
        <v>5</v>
      </c>
      <c r="H166" s="6">
        <v>3025</v>
      </c>
      <c r="I166" s="6">
        <f>Table1[[#This Row],[Profit]]/Table1[[#This Row],[Units Sold]]</f>
        <v>2.8</v>
      </c>
      <c r="J166" s="6">
        <f>Table1[[#This Row],[Revenue]]-Table1[[#This Row],[Cost]]</f>
        <v>3850</v>
      </c>
      <c r="K166" t="s">
        <v>45</v>
      </c>
      <c r="L166" s="6" t="str">
        <f>VLOOKUP(Table1[[#This Row],[Customer Code]], 'CUSTOMER TABLE DATA'!$A$2:$C$22,3,FALSE)</f>
        <v>Brazil</v>
      </c>
      <c r="M166" s="6" t="str">
        <f>VLOOKUP(Table1[[#This Row],[COUNTRY]],'CUSTOMER TABLE DATA'!$H$9:$I$17,2,FALSE)</f>
        <v>South America</v>
      </c>
      <c r="N166" s="6" t="str">
        <f>VLOOKUP(Table1[[#This Row],[Customer Code]],'CUSTOMER TABLE DATA'!$A$2:$E$22,5,FALSE)</f>
        <v>Female</v>
      </c>
    </row>
    <row r="167" spans="1:14" x14ac:dyDescent="0.2">
      <c r="A167" s="5">
        <v>43800</v>
      </c>
      <c r="B167" t="s">
        <v>60</v>
      </c>
      <c r="C167" t="s">
        <v>17</v>
      </c>
      <c r="D167" t="s">
        <v>101</v>
      </c>
      <c r="E167">
        <v>2821</v>
      </c>
      <c r="F167" s="6">
        <v>11284</v>
      </c>
      <c r="G167" s="6">
        <f t="shared" si="2"/>
        <v>4</v>
      </c>
      <c r="H167" s="6">
        <v>4231.5</v>
      </c>
      <c r="I167" s="6">
        <f>Table1[[#This Row],[Profit]]/Table1[[#This Row],[Units Sold]]</f>
        <v>2.5</v>
      </c>
      <c r="J167" s="6">
        <f>Table1[[#This Row],[Revenue]]-Table1[[#This Row],[Cost]]</f>
        <v>7052.5</v>
      </c>
      <c r="K167" t="s">
        <v>40</v>
      </c>
      <c r="L167" s="6" t="str">
        <f>VLOOKUP(Table1[[#This Row],[Customer Code]], 'CUSTOMER TABLE DATA'!$A$2:$C$22,3,FALSE)</f>
        <v>USA</v>
      </c>
      <c r="M167" s="6" t="str">
        <f>VLOOKUP(Table1[[#This Row],[COUNTRY]],'CUSTOMER TABLE DATA'!$H$9:$I$17,2,FALSE)</f>
        <v>North America</v>
      </c>
      <c r="N167" s="6" t="str">
        <f>VLOOKUP(Table1[[#This Row],[Customer Code]],'CUSTOMER TABLE DATA'!$A$2:$E$22,5,FALSE)</f>
        <v>Male</v>
      </c>
    </row>
    <row r="168" spans="1:14" x14ac:dyDescent="0.2">
      <c r="A168" s="5">
        <v>43800</v>
      </c>
      <c r="B168" t="s">
        <v>60</v>
      </c>
      <c r="C168" t="s">
        <v>7</v>
      </c>
      <c r="D168" t="s">
        <v>99</v>
      </c>
      <c r="E168">
        <v>1940</v>
      </c>
      <c r="F168" s="6">
        <v>5820</v>
      </c>
      <c r="G168" s="6">
        <f t="shared" si="2"/>
        <v>3</v>
      </c>
      <c r="H168" s="6">
        <v>2425</v>
      </c>
      <c r="I168" s="6">
        <f>Table1[[#This Row],[Profit]]/Table1[[#This Row],[Units Sold]]</f>
        <v>1.75</v>
      </c>
      <c r="J168" s="6">
        <f>Table1[[#This Row],[Revenue]]-Table1[[#This Row],[Cost]]</f>
        <v>3395</v>
      </c>
      <c r="K168" t="s">
        <v>38</v>
      </c>
      <c r="L168" s="6" t="str">
        <f>VLOOKUP(Table1[[#This Row],[Customer Code]], 'CUSTOMER TABLE DATA'!$A$2:$C$22,3,FALSE)</f>
        <v>Japan</v>
      </c>
      <c r="M168" s="6" t="str">
        <f>VLOOKUP(Table1[[#This Row],[COUNTRY]],'CUSTOMER TABLE DATA'!$H$9:$I$17,2,FALSE)</f>
        <v>Asia</v>
      </c>
      <c r="N168" s="6" t="str">
        <f>VLOOKUP(Table1[[#This Row],[Customer Code]],'CUSTOMER TABLE DATA'!$A$2:$E$22,5,FALSE)</f>
        <v>Female</v>
      </c>
    </row>
    <row r="169" spans="1:14" x14ac:dyDescent="0.2">
      <c r="A169" s="5">
        <v>43800</v>
      </c>
      <c r="B169" t="s">
        <v>61</v>
      </c>
      <c r="C169" t="s">
        <v>7</v>
      </c>
      <c r="D169" t="s">
        <v>99</v>
      </c>
      <c r="E169">
        <v>544</v>
      </c>
      <c r="F169" s="6">
        <v>3264</v>
      </c>
      <c r="G169" s="6">
        <f t="shared" si="2"/>
        <v>6</v>
      </c>
      <c r="H169" s="6">
        <v>1496</v>
      </c>
      <c r="I169" s="6">
        <f>Table1[[#This Row],[Profit]]/Table1[[#This Row],[Units Sold]]</f>
        <v>3.25</v>
      </c>
      <c r="J169" s="6">
        <f>Table1[[#This Row],[Revenue]]-Table1[[#This Row],[Cost]]</f>
        <v>1768</v>
      </c>
      <c r="K169" t="s">
        <v>38</v>
      </c>
      <c r="L169" s="6" t="str">
        <f>VLOOKUP(Table1[[#This Row],[Customer Code]], 'CUSTOMER TABLE DATA'!$A$2:$C$22,3,FALSE)</f>
        <v>Japan</v>
      </c>
      <c r="M169" s="6" t="str">
        <f>VLOOKUP(Table1[[#This Row],[COUNTRY]],'CUSTOMER TABLE DATA'!$H$9:$I$17,2,FALSE)</f>
        <v>Asia</v>
      </c>
      <c r="N169" s="6" t="str">
        <f>VLOOKUP(Table1[[#This Row],[Customer Code]],'CUSTOMER TABLE DATA'!$A$2:$E$22,5,FALSE)</f>
        <v>Female</v>
      </c>
    </row>
    <row r="170" spans="1:14" x14ac:dyDescent="0.2">
      <c r="A170" s="5">
        <v>43800</v>
      </c>
      <c r="B170" t="s">
        <v>56</v>
      </c>
      <c r="C170" t="s">
        <v>36</v>
      </c>
      <c r="D170" t="s">
        <v>108</v>
      </c>
      <c r="E170">
        <v>1925</v>
      </c>
      <c r="F170" s="6">
        <v>9625</v>
      </c>
      <c r="G170" s="6">
        <f t="shared" si="2"/>
        <v>5</v>
      </c>
      <c r="H170" s="6">
        <v>3850</v>
      </c>
      <c r="I170" s="6">
        <f>Table1[[#This Row],[Profit]]/Table1[[#This Row],[Units Sold]]</f>
        <v>3</v>
      </c>
      <c r="J170" s="6">
        <f>Table1[[#This Row],[Revenue]]-Table1[[#This Row],[Cost]]</f>
        <v>5775</v>
      </c>
      <c r="K170" t="s">
        <v>37</v>
      </c>
      <c r="L170" s="6" t="str">
        <f>VLOOKUP(Table1[[#This Row],[Customer Code]], 'CUSTOMER TABLE DATA'!$A$2:$C$22,3,FALSE)</f>
        <v>Uganda</v>
      </c>
      <c r="M170" s="6" t="str">
        <f>VLOOKUP(Table1[[#This Row],[COUNTRY]],'CUSTOMER TABLE DATA'!$H$9:$I$17,2,FALSE)</f>
        <v>Africa</v>
      </c>
      <c r="N170" s="6" t="str">
        <f>VLOOKUP(Table1[[#This Row],[Customer Code]],'CUSTOMER TABLE DATA'!$A$2:$E$22,5,FALSE)</f>
        <v>Male</v>
      </c>
    </row>
    <row r="171" spans="1:14" x14ac:dyDescent="0.2">
      <c r="A171" s="5">
        <v>43800</v>
      </c>
      <c r="B171" t="s">
        <v>56</v>
      </c>
      <c r="C171" t="s">
        <v>36</v>
      </c>
      <c r="D171" t="s">
        <v>108</v>
      </c>
      <c r="E171">
        <v>2013</v>
      </c>
      <c r="F171" s="6">
        <v>10065</v>
      </c>
      <c r="G171" s="6">
        <f t="shared" si="2"/>
        <v>5</v>
      </c>
      <c r="H171" s="6">
        <v>4026</v>
      </c>
      <c r="I171" s="6">
        <f>Table1[[#This Row],[Profit]]/Table1[[#This Row],[Units Sold]]</f>
        <v>3</v>
      </c>
      <c r="J171" s="6">
        <f>Table1[[#This Row],[Revenue]]-Table1[[#This Row],[Cost]]</f>
        <v>6039</v>
      </c>
      <c r="K171" t="s">
        <v>37</v>
      </c>
      <c r="L171" s="6" t="str">
        <f>VLOOKUP(Table1[[#This Row],[Customer Code]], 'CUSTOMER TABLE DATA'!$A$2:$C$22,3,FALSE)</f>
        <v>Uganda</v>
      </c>
      <c r="M171" s="6" t="str">
        <f>VLOOKUP(Table1[[#This Row],[COUNTRY]],'CUSTOMER TABLE DATA'!$H$9:$I$17,2,FALSE)</f>
        <v>Africa</v>
      </c>
      <c r="N171" s="6" t="str">
        <f>VLOOKUP(Table1[[#This Row],[Customer Code]],'CUSTOMER TABLE DATA'!$A$2:$E$22,5,FALSE)</f>
        <v>Male</v>
      </c>
    </row>
    <row r="172" spans="1:14" x14ac:dyDescent="0.2">
      <c r="A172" s="5">
        <v>43800</v>
      </c>
      <c r="B172" t="s">
        <v>59</v>
      </c>
      <c r="C172" t="s">
        <v>12</v>
      </c>
      <c r="D172" t="s">
        <v>100</v>
      </c>
      <c r="E172">
        <v>2015</v>
      </c>
      <c r="F172" s="6">
        <v>10075</v>
      </c>
      <c r="G172" s="6">
        <f t="shared" si="2"/>
        <v>5</v>
      </c>
      <c r="H172" s="6">
        <v>4433</v>
      </c>
      <c r="I172" s="6">
        <f>Table1[[#This Row],[Profit]]/Table1[[#This Row],[Units Sold]]</f>
        <v>2.8</v>
      </c>
      <c r="J172" s="6">
        <f>Table1[[#This Row],[Revenue]]-Table1[[#This Row],[Cost]]</f>
        <v>5642</v>
      </c>
      <c r="K172" t="s">
        <v>39</v>
      </c>
      <c r="L172" s="6" t="str">
        <f>VLOOKUP(Table1[[#This Row],[Customer Code]], 'CUSTOMER TABLE DATA'!$A$2:$C$22,3,FALSE)</f>
        <v>Cameroon</v>
      </c>
      <c r="M172" s="6" t="str">
        <f>VLOOKUP(Table1[[#This Row],[COUNTRY]],'CUSTOMER TABLE DATA'!$H$9:$I$17,2,FALSE)</f>
        <v>Africa</v>
      </c>
      <c r="N172" s="6" t="str">
        <f>VLOOKUP(Table1[[#This Row],[Customer Code]],'CUSTOMER TABLE DATA'!$A$2:$E$22,5,FALSE)</f>
        <v>Male</v>
      </c>
    </row>
    <row r="173" spans="1:14" x14ac:dyDescent="0.2">
      <c r="A173" s="5">
        <v>43800</v>
      </c>
      <c r="B173" t="s">
        <v>60</v>
      </c>
      <c r="C173" t="s">
        <v>17</v>
      </c>
      <c r="D173" t="s">
        <v>101</v>
      </c>
      <c r="E173">
        <v>266</v>
      </c>
      <c r="F173" s="6">
        <v>798</v>
      </c>
      <c r="G173" s="6">
        <f t="shared" si="2"/>
        <v>3</v>
      </c>
      <c r="H173" s="6">
        <v>332.5</v>
      </c>
      <c r="I173" s="6">
        <f>Table1[[#This Row],[Profit]]/Table1[[#This Row],[Units Sold]]</f>
        <v>1.75</v>
      </c>
      <c r="J173" s="6">
        <f>Table1[[#This Row],[Revenue]]-Table1[[#This Row],[Cost]]</f>
        <v>465.5</v>
      </c>
      <c r="K173" t="s">
        <v>18</v>
      </c>
      <c r="L173" s="6" t="str">
        <f>VLOOKUP(Table1[[#This Row],[Customer Code]], 'CUSTOMER TABLE DATA'!$A$2:$C$22,3,FALSE)</f>
        <v>Cameroon</v>
      </c>
      <c r="M173" s="6" t="str">
        <f>VLOOKUP(Table1[[#This Row],[COUNTRY]],'CUSTOMER TABLE DATA'!$H$9:$I$17,2,FALSE)</f>
        <v>Africa</v>
      </c>
      <c r="N173" s="6" t="str">
        <f>VLOOKUP(Table1[[#This Row],[Customer Code]],'CUSTOMER TABLE DATA'!$A$2:$E$22,5,FALSE)</f>
        <v>Female</v>
      </c>
    </row>
    <row r="174" spans="1:14" x14ac:dyDescent="0.2">
      <c r="A174" s="5">
        <v>43800</v>
      </c>
      <c r="B174" t="s">
        <v>60</v>
      </c>
      <c r="C174" t="s">
        <v>33</v>
      </c>
      <c r="D174" t="s">
        <v>107</v>
      </c>
      <c r="E174">
        <v>808</v>
      </c>
      <c r="F174" s="6">
        <v>2424</v>
      </c>
      <c r="G174" s="6">
        <f t="shared" si="2"/>
        <v>3</v>
      </c>
      <c r="H174" s="6">
        <v>1010</v>
      </c>
      <c r="I174" s="6">
        <f>Table1[[#This Row],[Profit]]/Table1[[#This Row],[Units Sold]]</f>
        <v>1.75</v>
      </c>
      <c r="J174" s="6">
        <f>Table1[[#This Row],[Revenue]]-Table1[[#This Row],[Cost]]</f>
        <v>1414</v>
      </c>
      <c r="K174" t="s">
        <v>34</v>
      </c>
      <c r="L174" s="6" t="str">
        <f>VLOOKUP(Table1[[#This Row],[Customer Code]], 'CUSTOMER TABLE DATA'!$A$2:$C$22,3,FALSE)</f>
        <v>USA</v>
      </c>
      <c r="M174" s="6" t="str">
        <f>VLOOKUP(Table1[[#This Row],[COUNTRY]],'CUSTOMER TABLE DATA'!$H$9:$I$17,2,FALSE)</f>
        <v>North America</v>
      </c>
      <c r="N174" s="6" t="str">
        <f>VLOOKUP(Table1[[#This Row],[Customer Code]],'CUSTOMER TABLE DATA'!$A$2:$E$22,5,FALSE)</f>
        <v>Female</v>
      </c>
    </row>
    <row r="175" spans="1:14" x14ac:dyDescent="0.2">
      <c r="A175" s="5">
        <v>43800</v>
      </c>
      <c r="B175" t="s">
        <v>61</v>
      </c>
      <c r="C175" t="s">
        <v>20</v>
      </c>
      <c r="D175" t="s">
        <v>103</v>
      </c>
      <c r="E175">
        <v>1421</v>
      </c>
      <c r="F175" s="6">
        <v>8526</v>
      </c>
      <c r="G175" s="6">
        <f t="shared" si="2"/>
        <v>6</v>
      </c>
      <c r="H175" s="6">
        <v>3907.75</v>
      </c>
      <c r="I175" s="6">
        <f>Table1[[#This Row],[Profit]]/Table1[[#This Row],[Units Sold]]</f>
        <v>3.25</v>
      </c>
      <c r="J175" s="6">
        <f>Table1[[#This Row],[Revenue]]-Table1[[#This Row],[Cost]]</f>
        <v>4618.25</v>
      </c>
      <c r="K175" t="s">
        <v>21</v>
      </c>
      <c r="L175" s="6" t="str">
        <f>VLOOKUP(Table1[[#This Row],[Customer Code]], 'CUSTOMER TABLE DATA'!$A$2:$C$22,3,FALSE)</f>
        <v>Holland</v>
      </c>
      <c r="M175" s="6" t="str">
        <f>VLOOKUP(Table1[[#This Row],[COUNTRY]],'CUSTOMER TABLE DATA'!$H$9:$I$17,2,FALSE)</f>
        <v>Europe</v>
      </c>
      <c r="N175" s="6" t="str">
        <f>VLOOKUP(Table1[[#This Row],[Customer Code]],'CUSTOMER TABLE DATA'!$A$2:$E$22,5,FALSE)</f>
        <v>Male</v>
      </c>
    </row>
    <row r="176" spans="1:14" x14ac:dyDescent="0.2">
      <c r="A176" s="5">
        <v>43800</v>
      </c>
      <c r="B176" t="s">
        <v>56</v>
      </c>
      <c r="C176" t="s">
        <v>31</v>
      </c>
      <c r="D176" t="s">
        <v>106</v>
      </c>
      <c r="E176">
        <v>2438</v>
      </c>
      <c r="F176" s="6">
        <v>14628</v>
      </c>
      <c r="G176" s="6">
        <f t="shared" si="2"/>
        <v>6</v>
      </c>
      <c r="H176" s="6">
        <v>6704.5</v>
      </c>
      <c r="I176" s="6">
        <f>Table1[[#This Row],[Profit]]/Table1[[#This Row],[Units Sold]]</f>
        <v>3.25</v>
      </c>
      <c r="J176" s="6">
        <f>Table1[[#This Row],[Revenue]]-Table1[[#This Row],[Cost]]</f>
        <v>7923.5</v>
      </c>
      <c r="K176" t="s">
        <v>44</v>
      </c>
      <c r="L176" s="6" t="str">
        <f>VLOOKUP(Table1[[#This Row],[Customer Code]], 'CUSTOMER TABLE DATA'!$A$2:$C$22,3,FALSE)</f>
        <v>USA</v>
      </c>
      <c r="M176" s="6" t="str">
        <f>VLOOKUP(Table1[[#This Row],[COUNTRY]],'CUSTOMER TABLE DATA'!$H$9:$I$17,2,FALSE)</f>
        <v>North America</v>
      </c>
      <c r="N176" s="6" t="str">
        <f>VLOOKUP(Table1[[#This Row],[Customer Code]],'CUSTOMER TABLE DATA'!$A$2:$E$22,5,FALSE)</f>
        <v>Male</v>
      </c>
    </row>
    <row r="177" spans="1:14" x14ac:dyDescent="0.2">
      <c r="A177" s="5">
        <v>43831</v>
      </c>
      <c r="B177" t="s">
        <v>56</v>
      </c>
      <c r="C177" t="s">
        <v>36</v>
      </c>
      <c r="D177" t="s">
        <v>108</v>
      </c>
      <c r="E177">
        <v>4251</v>
      </c>
      <c r="F177" s="6">
        <v>21255</v>
      </c>
      <c r="G177" s="6">
        <f t="shared" si="2"/>
        <v>5</v>
      </c>
      <c r="H177" s="6">
        <v>8502</v>
      </c>
      <c r="I177" s="6">
        <f>Table1[[#This Row],[Profit]]/Table1[[#This Row],[Units Sold]]</f>
        <v>3</v>
      </c>
      <c r="J177" s="6">
        <f>Table1[[#This Row],[Revenue]]-Table1[[#This Row],[Cost]]</f>
        <v>12753</v>
      </c>
      <c r="K177" t="s">
        <v>46</v>
      </c>
      <c r="L177" s="6" t="str">
        <f>VLOOKUP(Table1[[#This Row],[Customer Code]], 'CUSTOMER TABLE DATA'!$A$2:$C$22,3,FALSE)</f>
        <v>Cameroon</v>
      </c>
      <c r="M177" s="6" t="str">
        <f>VLOOKUP(Table1[[#This Row],[COUNTRY]],'CUSTOMER TABLE DATA'!$H$9:$I$17,2,FALSE)</f>
        <v>Africa</v>
      </c>
      <c r="N177" s="6" t="str">
        <f>VLOOKUP(Table1[[#This Row],[Customer Code]],'CUSTOMER TABLE DATA'!$A$2:$E$22,5,FALSE)</f>
        <v>Female</v>
      </c>
    </row>
    <row r="178" spans="1:14" x14ac:dyDescent="0.2">
      <c r="A178" s="5">
        <v>43831</v>
      </c>
      <c r="B178" t="s">
        <v>56</v>
      </c>
      <c r="C178" t="s">
        <v>12</v>
      </c>
      <c r="D178" t="s">
        <v>110</v>
      </c>
      <c r="E178">
        <v>873</v>
      </c>
      <c r="F178" s="6">
        <v>4365</v>
      </c>
      <c r="G178" s="6">
        <f t="shared" si="2"/>
        <v>5</v>
      </c>
      <c r="H178" s="6">
        <v>1746</v>
      </c>
      <c r="I178" s="6">
        <f>Table1[[#This Row],[Profit]]/Table1[[#This Row],[Units Sold]]</f>
        <v>3</v>
      </c>
      <c r="J178" s="6">
        <f>Table1[[#This Row],[Revenue]]-Table1[[#This Row],[Cost]]</f>
        <v>2619</v>
      </c>
      <c r="K178" t="s">
        <v>48</v>
      </c>
      <c r="L178" s="6" t="str">
        <f>VLOOKUP(Table1[[#This Row],[Customer Code]], 'CUSTOMER TABLE DATA'!$A$2:$C$22,3,FALSE)</f>
        <v>Nigeria</v>
      </c>
      <c r="M178" s="6" t="str">
        <f>VLOOKUP(Table1[[#This Row],[COUNTRY]],'CUSTOMER TABLE DATA'!$H$9:$I$17,2,FALSE)</f>
        <v>Africa</v>
      </c>
      <c r="N178" s="6" t="str">
        <f>VLOOKUP(Table1[[#This Row],[Customer Code]],'CUSTOMER TABLE DATA'!$A$2:$E$22,5,FALSE)</f>
        <v>Female</v>
      </c>
    </row>
    <row r="179" spans="1:14" x14ac:dyDescent="0.2">
      <c r="A179" s="5">
        <v>43831</v>
      </c>
      <c r="B179" t="s">
        <v>57</v>
      </c>
      <c r="C179" t="s">
        <v>36</v>
      </c>
      <c r="D179" t="s">
        <v>108</v>
      </c>
      <c r="E179">
        <v>2228</v>
      </c>
      <c r="F179" s="6">
        <v>2228</v>
      </c>
      <c r="G179" s="6">
        <f t="shared" si="2"/>
        <v>1</v>
      </c>
      <c r="H179" s="6">
        <v>445.6</v>
      </c>
      <c r="I179" s="6">
        <f>Table1[[#This Row],[Profit]]/Table1[[#This Row],[Units Sold]]</f>
        <v>0.8</v>
      </c>
      <c r="J179" s="6">
        <f>Table1[[#This Row],[Revenue]]-Table1[[#This Row],[Cost]]</f>
        <v>1782.4</v>
      </c>
      <c r="K179" t="s">
        <v>46</v>
      </c>
      <c r="L179" s="6" t="str">
        <f>VLOOKUP(Table1[[#This Row],[Customer Code]], 'CUSTOMER TABLE DATA'!$A$2:$C$22,3,FALSE)</f>
        <v>Cameroon</v>
      </c>
      <c r="M179" s="6" t="str">
        <f>VLOOKUP(Table1[[#This Row],[COUNTRY]],'CUSTOMER TABLE DATA'!$H$9:$I$17,2,FALSE)</f>
        <v>Africa</v>
      </c>
      <c r="N179" s="6" t="str">
        <f>VLOOKUP(Table1[[#This Row],[Customer Code]],'CUSTOMER TABLE DATA'!$A$2:$E$22,5,FALSE)</f>
        <v>Female</v>
      </c>
    </row>
    <row r="180" spans="1:14" x14ac:dyDescent="0.2">
      <c r="A180" s="5">
        <v>43831</v>
      </c>
      <c r="B180" t="s">
        <v>58</v>
      </c>
      <c r="C180" t="s">
        <v>31</v>
      </c>
      <c r="D180" t="s">
        <v>106</v>
      </c>
      <c r="E180">
        <v>1659</v>
      </c>
      <c r="F180" s="6">
        <v>8295</v>
      </c>
      <c r="G180" s="6">
        <f t="shared" si="2"/>
        <v>5</v>
      </c>
      <c r="H180" s="6">
        <v>3649.8</v>
      </c>
      <c r="I180" s="6">
        <f>Table1[[#This Row],[Profit]]/Table1[[#This Row],[Units Sold]]</f>
        <v>2.8</v>
      </c>
      <c r="J180" s="6">
        <f>Table1[[#This Row],[Revenue]]-Table1[[#This Row],[Cost]]</f>
        <v>4645.2</v>
      </c>
      <c r="K180" t="s">
        <v>32</v>
      </c>
      <c r="L180" s="6" t="str">
        <f>VLOOKUP(Table1[[#This Row],[Customer Code]], 'CUSTOMER TABLE DATA'!$A$2:$C$22,3,FALSE)</f>
        <v>Togo</v>
      </c>
      <c r="M180" s="6" t="str">
        <f>VLOOKUP(Table1[[#This Row],[COUNTRY]],'CUSTOMER TABLE DATA'!$H$9:$I$17,2,FALSE)</f>
        <v>Africa</v>
      </c>
      <c r="N180" s="6" t="str">
        <f>VLOOKUP(Table1[[#This Row],[Customer Code]],'CUSTOMER TABLE DATA'!$A$2:$E$22,5,FALSE)</f>
        <v>Male</v>
      </c>
    </row>
    <row r="181" spans="1:14" x14ac:dyDescent="0.2">
      <c r="A181" s="5">
        <v>43831</v>
      </c>
      <c r="B181" t="s">
        <v>59</v>
      </c>
      <c r="C181" t="s">
        <v>20</v>
      </c>
      <c r="D181" t="s">
        <v>103</v>
      </c>
      <c r="E181">
        <v>1619</v>
      </c>
      <c r="F181" s="6">
        <v>6476</v>
      </c>
      <c r="G181" s="6">
        <f t="shared" si="2"/>
        <v>4</v>
      </c>
      <c r="H181" s="6">
        <v>2428.5</v>
      </c>
      <c r="I181" s="6">
        <f>Table1[[#This Row],[Profit]]/Table1[[#This Row],[Units Sold]]</f>
        <v>2.5</v>
      </c>
      <c r="J181" s="6">
        <f>Table1[[#This Row],[Revenue]]-Table1[[#This Row],[Cost]]</f>
        <v>4047.5</v>
      </c>
      <c r="K181" t="s">
        <v>41</v>
      </c>
      <c r="L181" s="6" t="str">
        <f>VLOOKUP(Table1[[#This Row],[Customer Code]], 'CUSTOMER TABLE DATA'!$A$2:$C$22,3,FALSE)</f>
        <v>Nigeria</v>
      </c>
      <c r="M181" s="6" t="str">
        <f>VLOOKUP(Table1[[#This Row],[COUNTRY]],'CUSTOMER TABLE DATA'!$H$9:$I$17,2,FALSE)</f>
        <v>Africa</v>
      </c>
      <c r="N181" s="6" t="str">
        <f>VLOOKUP(Table1[[#This Row],[Customer Code]],'CUSTOMER TABLE DATA'!$A$2:$E$22,5,FALSE)</f>
        <v>Male</v>
      </c>
    </row>
    <row r="182" spans="1:14" x14ac:dyDescent="0.2">
      <c r="A182" s="5">
        <v>43831</v>
      </c>
      <c r="B182" t="s">
        <v>60</v>
      </c>
      <c r="C182" t="s">
        <v>7</v>
      </c>
      <c r="D182" t="s">
        <v>99</v>
      </c>
      <c r="E182">
        <v>3245</v>
      </c>
      <c r="F182" s="6">
        <v>9735</v>
      </c>
      <c r="G182" s="6">
        <f t="shared" si="2"/>
        <v>3</v>
      </c>
      <c r="H182" s="6">
        <v>4056.25</v>
      </c>
      <c r="I182" s="6">
        <f>Table1[[#This Row],[Profit]]/Table1[[#This Row],[Units Sold]]</f>
        <v>1.75</v>
      </c>
      <c r="J182" s="6">
        <f>Table1[[#This Row],[Revenue]]-Table1[[#This Row],[Cost]]</f>
        <v>5678.75</v>
      </c>
      <c r="K182" t="s">
        <v>9</v>
      </c>
      <c r="L182" s="6" t="str">
        <f>VLOOKUP(Table1[[#This Row],[Customer Code]], 'CUSTOMER TABLE DATA'!$A$2:$C$22,3,FALSE)</f>
        <v>USA</v>
      </c>
      <c r="M182" s="6" t="str">
        <f>VLOOKUP(Table1[[#This Row],[COUNTRY]],'CUSTOMER TABLE DATA'!$H$9:$I$17,2,FALSE)</f>
        <v>North America</v>
      </c>
      <c r="N182" s="6" t="str">
        <f>VLOOKUP(Table1[[#This Row],[Customer Code]],'CUSTOMER TABLE DATA'!$A$2:$E$22,5,FALSE)</f>
        <v>Male</v>
      </c>
    </row>
    <row r="183" spans="1:14" x14ac:dyDescent="0.2">
      <c r="A183" s="5">
        <v>43831</v>
      </c>
      <c r="B183" t="s">
        <v>61</v>
      </c>
      <c r="C183" t="s">
        <v>20</v>
      </c>
      <c r="D183" t="s">
        <v>26</v>
      </c>
      <c r="E183">
        <v>384</v>
      </c>
      <c r="F183" s="6">
        <v>2304</v>
      </c>
      <c r="G183" s="6">
        <f t="shared" si="2"/>
        <v>6</v>
      </c>
      <c r="H183" s="6">
        <v>1056</v>
      </c>
      <c r="I183" s="6">
        <f>Table1[[#This Row],[Profit]]/Table1[[#This Row],[Units Sold]]</f>
        <v>3.25</v>
      </c>
      <c r="J183" s="6">
        <f>Table1[[#This Row],[Revenue]]-Table1[[#This Row],[Cost]]</f>
        <v>1248</v>
      </c>
      <c r="K183" t="s">
        <v>21</v>
      </c>
      <c r="L183" s="6" t="str">
        <f>VLOOKUP(Table1[[#This Row],[Customer Code]], 'CUSTOMER TABLE DATA'!$A$2:$C$22,3,FALSE)</f>
        <v>Holland</v>
      </c>
      <c r="M183" s="6" t="str">
        <f>VLOOKUP(Table1[[#This Row],[COUNTRY]],'CUSTOMER TABLE DATA'!$H$9:$I$17,2,FALSE)</f>
        <v>Europe</v>
      </c>
      <c r="N183" s="6" t="str">
        <f>VLOOKUP(Table1[[#This Row],[Customer Code]],'CUSTOMER TABLE DATA'!$A$2:$E$22,5,FALSE)</f>
        <v>Male</v>
      </c>
    </row>
    <row r="184" spans="1:14" x14ac:dyDescent="0.2">
      <c r="A184" s="5">
        <v>43831</v>
      </c>
      <c r="B184" t="s">
        <v>56</v>
      </c>
      <c r="C184" t="s">
        <v>28</v>
      </c>
      <c r="D184" t="s">
        <v>105</v>
      </c>
      <c r="E184">
        <v>3945</v>
      </c>
      <c r="F184" s="6">
        <v>19725</v>
      </c>
      <c r="G184" s="6">
        <f t="shared" si="2"/>
        <v>5</v>
      </c>
      <c r="H184" s="6">
        <v>7890</v>
      </c>
      <c r="I184" s="6">
        <f>Table1[[#This Row],[Profit]]/Table1[[#This Row],[Units Sold]]</f>
        <v>3</v>
      </c>
      <c r="J184" s="6">
        <f>Table1[[#This Row],[Revenue]]-Table1[[#This Row],[Cost]]</f>
        <v>11835</v>
      </c>
      <c r="K184" t="s">
        <v>43</v>
      </c>
      <c r="L184" s="6" t="str">
        <f>VLOOKUP(Table1[[#This Row],[Customer Code]], 'CUSTOMER TABLE DATA'!$A$2:$C$22,3,FALSE)</f>
        <v>Togo</v>
      </c>
      <c r="M184" s="6" t="str">
        <f>VLOOKUP(Table1[[#This Row],[COUNTRY]],'CUSTOMER TABLE DATA'!$H$9:$I$17,2,FALSE)</f>
        <v>Africa</v>
      </c>
      <c r="N184" s="6" t="str">
        <f>VLOOKUP(Table1[[#This Row],[Customer Code]],'CUSTOMER TABLE DATA'!$A$2:$E$22,5,FALSE)</f>
        <v>Male</v>
      </c>
    </row>
    <row r="185" spans="1:14" x14ac:dyDescent="0.2">
      <c r="A185" s="5">
        <v>43831</v>
      </c>
      <c r="B185" t="s">
        <v>56</v>
      </c>
      <c r="C185" t="s">
        <v>7</v>
      </c>
      <c r="D185" t="s">
        <v>62</v>
      </c>
      <c r="E185">
        <v>2435</v>
      </c>
      <c r="F185" s="6">
        <v>12175</v>
      </c>
      <c r="G185" s="6">
        <f t="shared" si="2"/>
        <v>5</v>
      </c>
      <c r="H185" s="6">
        <v>4870</v>
      </c>
      <c r="I185" s="6">
        <f>Table1[[#This Row],[Profit]]/Table1[[#This Row],[Units Sold]]</f>
        <v>3</v>
      </c>
      <c r="J185" s="6">
        <f>Table1[[#This Row],[Revenue]]-Table1[[#This Row],[Cost]]</f>
        <v>7305</v>
      </c>
      <c r="K185" t="s">
        <v>47</v>
      </c>
      <c r="L185" s="6" t="str">
        <f>VLOOKUP(Table1[[#This Row],[Customer Code]], 'CUSTOMER TABLE DATA'!$A$2:$C$22,3,FALSE)</f>
        <v>Holland</v>
      </c>
      <c r="M185" s="6" t="str">
        <f>VLOOKUP(Table1[[#This Row],[COUNTRY]],'CUSTOMER TABLE DATA'!$H$9:$I$17,2,FALSE)</f>
        <v>Europe</v>
      </c>
      <c r="N185" s="6" t="str">
        <f>VLOOKUP(Table1[[#This Row],[Customer Code]],'CUSTOMER TABLE DATA'!$A$2:$E$22,5,FALSE)</f>
        <v>Male</v>
      </c>
    </row>
    <row r="186" spans="1:14" x14ac:dyDescent="0.2">
      <c r="A186" s="5">
        <v>43831</v>
      </c>
      <c r="B186" t="s">
        <v>57</v>
      </c>
      <c r="C186" t="s">
        <v>7</v>
      </c>
      <c r="D186" t="s">
        <v>99</v>
      </c>
      <c r="E186">
        <v>1385</v>
      </c>
      <c r="F186" s="6">
        <v>1385</v>
      </c>
      <c r="G186" s="6">
        <f t="shared" si="2"/>
        <v>1</v>
      </c>
      <c r="H186" s="6">
        <v>277</v>
      </c>
      <c r="I186" s="6">
        <f>Table1[[#This Row],[Profit]]/Table1[[#This Row],[Units Sold]]</f>
        <v>0.8</v>
      </c>
      <c r="J186" s="6">
        <f>Table1[[#This Row],[Revenue]]-Table1[[#This Row],[Cost]]</f>
        <v>1108</v>
      </c>
      <c r="K186" t="s">
        <v>9</v>
      </c>
      <c r="L186" s="6" t="str">
        <f>VLOOKUP(Table1[[#This Row],[Customer Code]], 'CUSTOMER TABLE DATA'!$A$2:$C$22,3,FALSE)</f>
        <v>USA</v>
      </c>
      <c r="M186" s="6" t="str">
        <f>VLOOKUP(Table1[[#This Row],[COUNTRY]],'CUSTOMER TABLE DATA'!$H$9:$I$17,2,FALSE)</f>
        <v>North America</v>
      </c>
      <c r="N186" s="6" t="str">
        <f>VLOOKUP(Table1[[#This Row],[Customer Code]],'CUSTOMER TABLE DATA'!$A$2:$E$22,5,FALSE)</f>
        <v>Male</v>
      </c>
    </row>
    <row r="187" spans="1:14" x14ac:dyDescent="0.2">
      <c r="A187" s="5">
        <v>43831</v>
      </c>
      <c r="B187" t="s">
        <v>58</v>
      </c>
      <c r="C187" t="s">
        <v>33</v>
      </c>
      <c r="D187" t="s">
        <v>107</v>
      </c>
      <c r="E187">
        <v>1988</v>
      </c>
      <c r="F187" s="6">
        <v>9940</v>
      </c>
      <c r="G187" s="6">
        <f t="shared" si="2"/>
        <v>5</v>
      </c>
      <c r="H187" s="6">
        <v>4373.6000000000004</v>
      </c>
      <c r="I187" s="6">
        <f>Table1[[#This Row],[Profit]]/Table1[[#This Row],[Units Sold]]</f>
        <v>2.8</v>
      </c>
      <c r="J187" s="6">
        <f>Table1[[#This Row],[Revenue]]-Table1[[#This Row],[Cost]]</f>
        <v>5566.4</v>
      </c>
      <c r="K187" t="s">
        <v>45</v>
      </c>
      <c r="L187" s="6" t="str">
        <f>VLOOKUP(Table1[[#This Row],[Customer Code]], 'CUSTOMER TABLE DATA'!$A$2:$C$22,3,FALSE)</f>
        <v>Brazil</v>
      </c>
      <c r="M187" s="6" t="str">
        <f>VLOOKUP(Table1[[#This Row],[COUNTRY]],'CUSTOMER TABLE DATA'!$H$9:$I$17,2,FALSE)</f>
        <v>South America</v>
      </c>
      <c r="N187" s="6" t="str">
        <f>VLOOKUP(Table1[[#This Row],[Customer Code]],'CUSTOMER TABLE DATA'!$A$2:$E$22,5,FALSE)</f>
        <v>Female</v>
      </c>
    </row>
    <row r="188" spans="1:14" x14ac:dyDescent="0.2">
      <c r="A188" s="5">
        <v>43831</v>
      </c>
      <c r="B188" t="s">
        <v>59</v>
      </c>
      <c r="C188" t="s">
        <v>17</v>
      </c>
      <c r="D188" t="s">
        <v>101</v>
      </c>
      <c r="E188">
        <v>2522</v>
      </c>
      <c r="F188" s="6">
        <v>10088</v>
      </c>
      <c r="G188" s="6">
        <f t="shared" si="2"/>
        <v>4</v>
      </c>
      <c r="H188" s="6">
        <v>3783</v>
      </c>
      <c r="I188" s="6">
        <f>Table1[[#This Row],[Profit]]/Table1[[#This Row],[Units Sold]]</f>
        <v>2.5</v>
      </c>
      <c r="J188" s="6">
        <f>Table1[[#This Row],[Revenue]]-Table1[[#This Row],[Cost]]</f>
        <v>6305</v>
      </c>
      <c r="K188" t="s">
        <v>40</v>
      </c>
      <c r="L188" s="6" t="str">
        <f>VLOOKUP(Table1[[#This Row],[Customer Code]], 'CUSTOMER TABLE DATA'!$A$2:$C$22,3,FALSE)</f>
        <v>USA</v>
      </c>
      <c r="M188" s="6" t="str">
        <f>VLOOKUP(Table1[[#This Row],[COUNTRY]],'CUSTOMER TABLE DATA'!$H$9:$I$17,2,FALSE)</f>
        <v>North America</v>
      </c>
      <c r="N188" s="6" t="str">
        <f>VLOOKUP(Table1[[#This Row],[Customer Code]],'CUSTOMER TABLE DATA'!$A$2:$E$22,5,FALSE)</f>
        <v>Male</v>
      </c>
    </row>
    <row r="189" spans="1:14" x14ac:dyDescent="0.2">
      <c r="A189" s="5">
        <v>43831</v>
      </c>
      <c r="B189" t="s">
        <v>60</v>
      </c>
      <c r="C189" t="s">
        <v>12</v>
      </c>
      <c r="D189" t="s">
        <v>100</v>
      </c>
      <c r="E189">
        <v>1734</v>
      </c>
      <c r="F189" s="6">
        <v>5202</v>
      </c>
      <c r="G189" s="6">
        <f t="shared" si="2"/>
        <v>3</v>
      </c>
      <c r="H189" s="6">
        <v>2167.5</v>
      </c>
      <c r="I189" s="6">
        <f>Table1[[#This Row],[Profit]]/Table1[[#This Row],[Units Sold]]</f>
        <v>1.75</v>
      </c>
      <c r="J189" s="6">
        <f>Table1[[#This Row],[Revenue]]-Table1[[#This Row],[Cost]]</f>
        <v>3034.5</v>
      </c>
      <c r="K189" t="s">
        <v>48</v>
      </c>
      <c r="L189" s="6" t="str">
        <f>VLOOKUP(Table1[[#This Row],[Customer Code]], 'CUSTOMER TABLE DATA'!$A$2:$C$22,3,FALSE)</f>
        <v>Nigeria</v>
      </c>
      <c r="M189" s="6" t="str">
        <f>VLOOKUP(Table1[[#This Row],[COUNTRY]],'CUSTOMER TABLE DATA'!$H$9:$I$17,2,FALSE)</f>
        <v>Africa</v>
      </c>
      <c r="N189" s="6" t="str">
        <f>VLOOKUP(Table1[[#This Row],[Customer Code]],'CUSTOMER TABLE DATA'!$A$2:$E$22,5,FALSE)</f>
        <v>Female</v>
      </c>
    </row>
    <row r="190" spans="1:14" x14ac:dyDescent="0.2">
      <c r="A190" s="5">
        <v>43831</v>
      </c>
      <c r="B190" t="s">
        <v>61</v>
      </c>
      <c r="C190" t="s">
        <v>20</v>
      </c>
      <c r="D190" t="s">
        <v>103</v>
      </c>
      <c r="E190">
        <v>3998</v>
      </c>
      <c r="F190" s="6">
        <v>23988</v>
      </c>
      <c r="G190" s="6">
        <f t="shared" si="2"/>
        <v>6</v>
      </c>
      <c r="H190" s="6">
        <v>10994.5</v>
      </c>
      <c r="I190" s="6">
        <f>Table1[[#This Row],[Profit]]/Table1[[#This Row],[Units Sold]]</f>
        <v>3.25</v>
      </c>
      <c r="J190" s="6">
        <f>Table1[[#This Row],[Revenue]]-Table1[[#This Row],[Cost]]</f>
        <v>12993.5</v>
      </c>
      <c r="K190" t="s">
        <v>41</v>
      </c>
      <c r="L190" s="6" t="str">
        <f>VLOOKUP(Table1[[#This Row],[Customer Code]], 'CUSTOMER TABLE DATA'!$A$2:$C$22,3,FALSE)</f>
        <v>Nigeria</v>
      </c>
      <c r="M190" s="6" t="str">
        <f>VLOOKUP(Table1[[#This Row],[COUNTRY]],'CUSTOMER TABLE DATA'!$H$9:$I$17,2,FALSE)</f>
        <v>Africa</v>
      </c>
      <c r="N190" s="6" t="str">
        <f>VLOOKUP(Table1[[#This Row],[Customer Code]],'CUSTOMER TABLE DATA'!$A$2:$E$22,5,FALSE)</f>
        <v>Male</v>
      </c>
    </row>
    <row r="191" spans="1:14" x14ac:dyDescent="0.2">
      <c r="A191" s="5">
        <v>43831</v>
      </c>
      <c r="B191" t="s">
        <v>56</v>
      </c>
      <c r="C191" t="s">
        <v>31</v>
      </c>
      <c r="D191" t="s">
        <v>106</v>
      </c>
      <c r="E191">
        <v>1372</v>
      </c>
      <c r="F191" s="6">
        <v>6860</v>
      </c>
      <c r="G191" s="6">
        <f t="shared" si="2"/>
        <v>5</v>
      </c>
      <c r="H191" s="6">
        <v>2744</v>
      </c>
      <c r="I191" s="6">
        <f>Table1[[#This Row],[Profit]]/Table1[[#This Row],[Units Sold]]</f>
        <v>3</v>
      </c>
      <c r="J191" s="6">
        <f>Table1[[#This Row],[Revenue]]-Table1[[#This Row],[Cost]]</f>
        <v>4116</v>
      </c>
      <c r="K191" t="s">
        <v>44</v>
      </c>
      <c r="L191" s="6" t="str">
        <f>VLOOKUP(Table1[[#This Row],[Customer Code]], 'CUSTOMER TABLE DATA'!$A$2:$C$22,3,FALSE)</f>
        <v>USA</v>
      </c>
      <c r="M191" s="6" t="str">
        <f>VLOOKUP(Table1[[#This Row],[COUNTRY]],'CUSTOMER TABLE DATA'!$H$9:$I$17,2,FALSE)</f>
        <v>North America</v>
      </c>
      <c r="N191" s="6" t="str">
        <f>VLOOKUP(Table1[[#This Row],[Customer Code]],'CUSTOMER TABLE DATA'!$A$2:$E$22,5,FALSE)</f>
        <v>Male</v>
      </c>
    </row>
    <row r="192" spans="1:14" x14ac:dyDescent="0.2">
      <c r="A192" s="5">
        <v>43831</v>
      </c>
      <c r="B192" t="s">
        <v>56</v>
      </c>
      <c r="C192" t="s">
        <v>12</v>
      </c>
      <c r="D192" t="s">
        <v>100</v>
      </c>
      <c r="E192">
        <v>807</v>
      </c>
      <c r="F192" s="6">
        <v>4035</v>
      </c>
      <c r="G192" s="6">
        <f t="shared" si="2"/>
        <v>5</v>
      </c>
      <c r="H192" s="6">
        <v>1614</v>
      </c>
      <c r="I192" s="6">
        <f>Table1[[#This Row],[Profit]]/Table1[[#This Row],[Units Sold]]</f>
        <v>3</v>
      </c>
      <c r="J192" s="6">
        <f>Table1[[#This Row],[Revenue]]-Table1[[#This Row],[Cost]]</f>
        <v>2421</v>
      </c>
      <c r="K192" t="s">
        <v>14</v>
      </c>
      <c r="L192" s="6" t="str">
        <f>VLOOKUP(Table1[[#This Row],[Customer Code]], 'CUSTOMER TABLE DATA'!$A$2:$C$22,3,FALSE)</f>
        <v>Togo</v>
      </c>
      <c r="M192" s="6" t="str">
        <f>VLOOKUP(Table1[[#This Row],[COUNTRY]],'CUSTOMER TABLE DATA'!$H$9:$I$17,2,FALSE)</f>
        <v>Africa</v>
      </c>
      <c r="N192" s="6" t="str">
        <f>VLOOKUP(Table1[[#This Row],[Customer Code]],'CUSTOMER TABLE DATA'!$A$2:$E$22,5,FALSE)</f>
        <v>Male</v>
      </c>
    </row>
    <row r="193" spans="1:14" x14ac:dyDescent="0.2">
      <c r="A193" s="5">
        <v>43831</v>
      </c>
      <c r="B193" t="s">
        <v>57</v>
      </c>
      <c r="C193" t="s">
        <v>33</v>
      </c>
      <c r="D193" t="s">
        <v>66</v>
      </c>
      <c r="E193">
        <v>766</v>
      </c>
      <c r="F193" s="6">
        <v>766</v>
      </c>
      <c r="G193" s="6">
        <f t="shared" si="2"/>
        <v>1</v>
      </c>
      <c r="H193" s="6">
        <v>153.19999999999999</v>
      </c>
      <c r="I193" s="6">
        <f>Table1[[#This Row],[Profit]]/Table1[[#This Row],[Units Sold]]</f>
        <v>0.79999999999999993</v>
      </c>
      <c r="J193" s="6">
        <f>Table1[[#This Row],[Revenue]]-Table1[[#This Row],[Cost]]</f>
        <v>612.79999999999995</v>
      </c>
      <c r="K193" t="s">
        <v>34</v>
      </c>
      <c r="L193" s="6" t="str">
        <f>VLOOKUP(Table1[[#This Row],[Customer Code]], 'CUSTOMER TABLE DATA'!$A$2:$C$22,3,FALSE)</f>
        <v>USA</v>
      </c>
      <c r="M193" s="6" t="str">
        <f>VLOOKUP(Table1[[#This Row],[COUNTRY]],'CUSTOMER TABLE DATA'!$H$9:$I$17,2,FALSE)</f>
        <v>North America</v>
      </c>
      <c r="N193" s="6" t="str">
        <f>VLOOKUP(Table1[[#This Row],[Customer Code]],'CUSTOMER TABLE DATA'!$A$2:$E$22,5,FALSE)</f>
        <v>Female</v>
      </c>
    </row>
    <row r="194" spans="1:14" x14ac:dyDescent="0.2">
      <c r="A194" s="5">
        <v>43831</v>
      </c>
      <c r="B194" t="s">
        <v>59</v>
      </c>
      <c r="C194" t="s">
        <v>17</v>
      </c>
      <c r="D194" t="s">
        <v>101</v>
      </c>
      <c r="E194">
        <v>3165</v>
      </c>
      <c r="F194" s="6">
        <v>15825</v>
      </c>
      <c r="G194" s="6">
        <f t="shared" ref="G194:G257" si="3">F194/E194</f>
        <v>5</v>
      </c>
      <c r="H194" s="6">
        <v>6963</v>
      </c>
      <c r="I194" s="6">
        <f>Table1[[#This Row],[Profit]]/Table1[[#This Row],[Units Sold]]</f>
        <v>2.8</v>
      </c>
      <c r="J194" s="6">
        <f>Table1[[#This Row],[Revenue]]-Table1[[#This Row],[Cost]]</f>
        <v>8862</v>
      </c>
      <c r="K194" t="s">
        <v>40</v>
      </c>
      <c r="L194" s="6" t="str">
        <f>VLOOKUP(Table1[[#This Row],[Customer Code]], 'CUSTOMER TABLE DATA'!$A$2:$C$22,3,FALSE)</f>
        <v>USA</v>
      </c>
      <c r="M194" s="6" t="str">
        <f>VLOOKUP(Table1[[#This Row],[COUNTRY]],'CUSTOMER TABLE DATA'!$H$9:$I$17,2,FALSE)</f>
        <v>North America</v>
      </c>
      <c r="N194" s="6" t="str">
        <f>VLOOKUP(Table1[[#This Row],[Customer Code]],'CUSTOMER TABLE DATA'!$A$2:$E$22,5,FALSE)</f>
        <v>Male</v>
      </c>
    </row>
    <row r="195" spans="1:14" x14ac:dyDescent="0.2">
      <c r="A195" s="5">
        <v>43831</v>
      </c>
      <c r="B195" t="s">
        <v>59</v>
      </c>
      <c r="C195" t="s">
        <v>7</v>
      </c>
      <c r="D195" t="s">
        <v>99</v>
      </c>
      <c r="E195">
        <v>1321</v>
      </c>
      <c r="F195" s="6">
        <v>5284</v>
      </c>
      <c r="G195" s="6">
        <f t="shared" si="3"/>
        <v>4</v>
      </c>
      <c r="H195" s="6">
        <v>1981.5</v>
      </c>
      <c r="I195" s="6">
        <f>Table1[[#This Row],[Profit]]/Table1[[#This Row],[Units Sold]]</f>
        <v>2.5</v>
      </c>
      <c r="J195" s="6">
        <f>Table1[[#This Row],[Revenue]]-Table1[[#This Row],[Cost]]</f>
        <v>3302.5</v>
      </c>
      <c r="K195" t="s">
        <v>38</v>
      </c>
      <c r="L195" s="6" t="str">
        <f>VLOOKUP(Table1[[#This Row],[Customer Code]], 'CUSTOMER TABLE DATA'!$A$2:$C$22,3,FALSE)</f>
        <v>Japan</v>
      </c>
      <c r="M195" s="6" t="str">
        <f>VLOOKUP(Table1[[#This Row],[COUNTRY]],'CUSTOMER TABLE DATA'!$H$9:$I$17,2,FALSE)</f>
        <v>Asia</v>
      </c>
      <c r="N195" s="6" t="str">
        <f>VLOOKUP(Table1[[#This Row],[Customer Code]],'CUSTOMER TABLE DATA'!$A$2:$E$22,5,FALSE)</f>
        <v>Female</v>
      </c>
    </row>
    <row r="196" spans="1:14" x14ac:dyDescent="0.2">
      <c r="A196" s="5">
        <v>43831</v>
      </c>
      <c r="B196" t="s">
        <v>60</v>
      </c>
      <c r="C196" t="s">
        <v>36</v>
      </c>
      <c r="D196" t="s">
        <v>108</v>
      </c>
      <c r="E196">
        <v>2479</v>
      </c>
      <c r="F196" s="6">
        <v>7437</v>
      </c>
      <c r="G196" s="6">
        <f t="shared" si="3"/>
        <v>3</v>
      </c>
      <c r="H196" s="6">
        <v>3098.75</v>
      </c>
      <c r="I196" s="6">
        <f>Table1[[#This Row],[Profit]]/Table1[[#This Row],[Units Sold]]</f>
        <v>1.75</v>
      </c>
      <c r="J196" s="6">
        <f>Table1[[#This Row],[Revenue]]-Table1[[#This Row],[Cost]]</f>
        <v>4338.25</v>
      </c>
      <c r="K196" t="s">
        <v>37</v>
      </c>
      <c r="L196" s="6" t="str">
        <f>VLOOKUP(Table1[[#This Row],[Customer Code]], 'CUSTOMER TABLE DATA'!$A$2:$C$22,3,FALSE)</f>
        <v>Uganda</v>
      </c>
      <c r="M196" s="6" t="str">
        <f>VLOOKUP(Table1[[#This Row],[COUNTRY]],'CUSTOMER TABLE DATA'!$H$9:$I$17,2,FALSE)</f>
        <v>Africa</v>
      </c>
      <c r="N196" s="6" t="str">
        <f>VLOOKUP(Table1[[#This Row],[Customer Code]],'CUSTOMER TABLE DATA'!$A$2:$E$22,5,FALSE)</f>
        <v>Male</v>
      </c>
    </row>
    <row r="197" spans="1:14" x14ac:dyDescent="0.2">
      <c r="A197" s="5">
        <v>43831</v>
      </c>
      <c r="B197" t="s">
        <v>61</v>
      </c>
      <c r="C197" t="s">
        <v>28</v>
      </c>
      <c r="D197" t="s">
        <v>105</v>
      </c>
      <c r="E197">
        <v>681</v>
      </c>
      <c r="F197" s="6">
        <v>4086</v>
      </c>
      <c r="G197" s="6">
        <f t="shared" si="3"/>
        <v>6</v>
      </c>
      <c r="H197" s="6">
        <v>1872.75</v>
      </c>
      <c r="I197" s="6">
        <f>Table1[[#This Row],[Profit]]/Table1[[#This Row],[Units Sold]]</f>
        <v>3.25</v>
      </c>
      <c r="J197" s="6">
        <f>Table1[[#This Row],[Revenue]]-Table1[[#This Row],[Cost]]</f>
        <v>2213.25</v>
      </c>
      <c r="K197" t="s">
        <v>29</v>
      </c>
      <c r="L197" s="6" t="str">
        <f>VLOOKUP(Table1[[#This Row],[Customer Code]], 'CUSTOMER TABLE DATA'!$A$2:$C$22,3,FALSE)</f>
        <v>Cameroon</v>
      </c>
      <c r="M197" s="6" t="str">
        <f>VLOOKUP(Table1[[#This Row],[COUNTRY]],'CUSTOMER TABLE DATA'!$H$9:$I$17,2,FALSE)</f>
        <v>Africa</v>
      </c>
      <c r="N197" s="6" t="str">
        <f>VLOOKUP(Table1[[#This Row],[Customer Code]],'CUSTOMER TABLE DATA'!$A$2:$E$22,5,FALSE)</f>
        <v>Male</v>
      </c>
    </row>
    <row r="198" spans="1:14" x14ac:dyDescent="0.2">
      <c r="A198" s="5">
        <v>43831</v>
      </c>
      <c r="B198" t="s">
        <v>56</v>
      </c>
      <c r="C198" t="s">
        <v>20</v>
      </c>
      <c r="D198" t="s">
        <v>103</v>
      </c>
      <c r="E198">
        <v>2565</v>
      </c>
      <c r="F198" s="6">
        <v>12825</v>
      </c>
      <c r="G198" s="6">
        <f t="shared" si="3"/>
        <v>5</v>
      </c>
      <c r="H198" s="6">
        <v>5130</v>
      </c>
      <c r="I198" s="6">
        <f>Table1[[#This Row],[Profit]]/Table1[[#This Row],[Units Sold]]</f>
        <v>3</v>
      </c>
      <c r="J198" s="6">
        <f>Table1[[#This Row],[Revenue]]-Table1[[#This Row],[Cost]]</f>
        <v>7695</v>
      </c>
      <c r="K198" t="s">
        <v>41</v>
      </c>
      <c r="L198" s="6" t="str">
        <f>VLOOKUP(Table1[[#This Row],[Customer Code]], 'CUSTOMER TABLE DATA'!$A$2:$C$22,3,FALSE)</f>
        <v>Nigeria</v>
      </c>
      <c r="M198" s="6" t="str">
        <f>VLOOKUP(Table1[[#This Row],[COUNTRY]],'CUSTOMER TABLE DATA'!$H$9:$I$17,2,FALSE)</f>
        <v>Africa</v>
      </c>
      <c r="N198" s="6" t="str">
        <f>VLOOKUP(Table1[[#This Row],[Customer Code]],'CUSTOMER TABLE DATA'!$A$2:$E$22,5,FALSE)</f>
        <v>Male</v>
      </c>
    </row>
    <row r="199" spans="1:14" x14ac:dyDescent="0.2">
      <c r="A199" s="5">
        <v>43831</v>
      </c>
      <c r="B199" t="s">
        <v>56</v>
      </c>
      <c r="C199" t="s">
        <v>12</v>
      </c>
      <c r="D199" t="s">
        <v>100</v>
      </c>
      <c r="E199">
        <v>2417</v>
      </c>
      <c r="F199" s="6">
        <v>12085</v>
      </c>
      <c r="G199" s="6">
        <f t="shared" si="3"/>
        <v>5</v>
      </c>
      <c r="H199" s="6">
        <v>4834</v>
      </c>
      <c r="I199" s="6">
        <f>Table1[[#This Row],[Profit]]/Table1[[#This Row],[Units Sold]]</f>
        <v>3</v>
      </c>
      <c r="J199" s="6">
        <f>Table1[[#This Row],[Revenue]]-Table1[[#This Row],[Cost]]</f>
        <v>7251</v>
      </c>
      <c r="K199" t="s">
        <v>48</v>
      </c>
      <c r="L199" s="6" t="str">
        <f>VLOOKUP(Table1[[#This Row],[Customer Code]], 'CUSTOMER TABLE DATA'!$A$2:$C$22,3,FALSE)</f>
        <v>Nigeria</v>
      </c>
      <c r="M199" s="6" t="str">
        <f>VLOOKUP(Table1[[#This Row],[COUNTRY]],'CUSTOMER TABLE DATA'!$H$9:$I$17,2,FALSE)</f>
        <v>Africa</v>
      </c>
      <c r="N199" s="6" t="str">
        <f>VLOOKUP(Table1[[#This Row],[Customer Code]],'CUSTOMER TABLE DATA'!$A$2:$E$22,5,FALSE)</f>
        <v>Female</v>
      </c>
    </row>
    <row r="200" spans="1:14" x14ac:dyDescent="0.2">
      <c r="A200" s="5">
        <v>43831</v>
      </c>
      <c r="B200" t="s">
        <v>57</v>
      </c>
      <c r="C200" t="s">
        <v>7</v>
      </c>
      <c r="D200" t="s">
        <v>99</v>
      </c>
      <c r="E200">
        <v>2340</v>
      </c>
      <c r="F200" s="6">
        <v>2340</v>
      </c>
      <c r="G200" s="6">
        <f t="shared" si="3"/>
        <v>1</v>
      </c>
      <c r="H200" s="6">
        <v>468</v>
      </c>
      <c r="I200" s="6">
        <f>Table1[[#This Row],[Profit]]/Table1[[#This Row],[Units Sold]]</f>
        <v>0.8</v>
      </c>
      <c r="J200" s="6">
        <f>Table1[[#This Row],[Revenue]]-Table1[[#This Row],[Cost]]</f>
        <v>1872</v>
      </c>
      <c r="K200" t="s">
        <v>9</v>
      </c>
      <c r="L200" s="6" t="str">
        <f>VLOOKUP(Table1[[#This Row],[Customer Code]], 'CUSTOMER TABLE DATA'!$A$2:$C$22,3,FALSE)</f>
        <v>USA</v>
      </c>
      <c r="M200" s="6" t="str">
        <f>VLOOKUP(Table1[[#This Row],[COUNTRY]],'CUSTOMER TABLE DATA'!$H$9:$I$17,2,FALSE)</f>
        <v>North America</v>
      </c>
      <c r="N200" s="6" t="str">
        <f>VLOOKUP(Table1[[#This Row],[Customer Code]],'CUSTOMER TABLE DATA'!$A$2:$E$22,5,FALSE)</f>
        <v>Male</v>
      </c>
    </row>
    <row r="201" spans="1:14" x14ac:dyDescent="0.2">
      <c r="A201" s="5">
        <v>43831</v>
      </c>
      <c r="B201" t="s">
        <v>58</v>
      </c>
      <c r="C201" t="s">
        <v>36</v>
      </c>
      <c r="D201" t="s">
        <v>108</v>
      </c>
      <c r="E201">
        <v>2629</v>
      </c>
      <c r="F201" s="6">
        <v>13145</v>
      </c>
      <c r="G201" s="6">
        <f t="shared" si="3"/>
        <v>5</v>
      </c>
      <c r="H201" s="6">
        <v>5783.8</v>
      </c>
      <c r="I201" s="6">
        <f>Table1[[#This Row],[Profit]]/Table1[[#This Row],[Units Sold]]</f>
        <v>2.8</v>
      </c>
      <c r="J201" s="6">
        <f>Table1[[#This Row],[Revenue]]-Table1[[#This Row],[Cost]]</f>
        <v>7361.2</v>
      </c>
      <c r="K201" t="s">
        <v>46</v>
      </c>
      <c r="L201" s="6" t="str">
        <f>VLOOKUP(Table1[[#This Row],[Customer Code]], 'CUSTOMER TABLE DATA'!$A$2:$C$22,3,FALSE)</f>
        <v>Cameroon</v>
      </c>
      <c r="M201" s="6" t="str">
        <f>VLOOKUP(Table1[[#This Row],[COUNTRY]],'CUSTOMER TABLE DATA'!$H$9:$I$17,2,FALSE)</f>
        <v>Africa</v>
      </c>
      <c r="N201" s="6" t="str">
        <f>VLOOKUP(Table1[[#This Row],[Customer Code]],'CUSTOMER TABLE DATA'!$A$2:$E$22,5,FALSE)</f>
        <v>Female</v>
      </c>
    </row>
    <row r="202" spans="1:14" x14ac:dyDescent="0.2">
      <c r="A202" s="5">
        <v>43831</v>
      </c>
      <c r="B202" t="s">
        <v>60</v>
      </c>
      <c r="C202" t="s">
        <v>17</v>
      </c>
      <c r="D202" t="s">
        <v>101</v>
      </c>
      <c r="E202">
        <v>554</v>
      </c>
      <c r="F202" s="6">
        <v>1662</v>
      </c>
      <c r="G202" s="6">
        <f t="shared" si="3"/>
        <v>3</v>
      </c>
      <c r="H202" s="6">
        <v>692.5</v>
      </c>
      <c r="I202" s="6">
        <f>Table1[[#This Row],[Profit]]/Table1[[#This Row],[Units Sold]]</f>
        <v>1.75</v>
      </c>
      <c r="J202" s="6">
        <f>Table1[[#This Row],[Revenue]]-Table1[[#This Row],[Cost]]</f>
        <v>969.5</v>
      </c>
      <c r="K202" t="s">
        <v>40</v>
      </c>
      <c r="L202" s="6" t="str">
        <f>VLOOKUP(Table1[[#This Row],[Customer Code]], 'CUSTOMER TABLE DATA'!$A$2:$C$22,3,FALSE)</f>
        <v>USA</v>
      </c>
      <c r="M202" s="6" t="str">
        <f>VLOOKUP(Table1[[#This Row],[COUNTRY]],'CUSTOMER TABLE DATA'!$H$9:$I$17,2,FALSE)</f>
        <v>North America</v>
      </c>
      <c r="N202" s="6" t="str">
        <f>VLOOKUP(Table1[[#This Row],[Customer Code]],'CUSTOMER TABLE DATA'!$A$2:$E$22,5,FALSE)</f>
        <v>Male</v>
      </c>
    </row>
    <row r="203" spans="1:14" x14ac:dyDescent="0.2">
      <c r="A203" s="5">
        <v>43831</v>
      </c>
      <c r="B203" t="s">
        <v>61</v>
      </c>
      <c r="C203" t="s">
        <v>24</v>
      </c>
      <c r="D203" t="s">
        <v>104</v>
      </c>
      <c r="E203">
        <v>1493</v>
      </c>
      <c r="F203" s="6">
        <v>8958</v>
      </c>
      <c r="G203" s="6">
        <f t="shared" si="3"/>
        <v>6</v>
      </c>
      <c r="H203" s="6">
        <v>4105.75</v>
      </c>
      <c r="I203" s="6">
        <f>Table1[[#This Row],[Profit]]/Table1[[#This Row],[Units Sold]]</f>
        <v>3.25</v>
      </c>
      <c r="J203" s="6">
        <f>Table1[[#This Row],[Revenue]]-Table1[[#This Row],[Cost]]</f>
        <v>4852.25</v>
      </c>
      <c r="K203" t="s">
        <v>42</v>
      </c>
      <c r="L203" s="6" t="str">
        <f>VLOOKUP(Table1[[#This Row],[Customer Code]], 'CUSTOMER TABLE DATA'!$A$2:$C$22,3,FALSE)</f>
        <v>Brazil</v>
      </c>
      <c r="M203" s="6" t="str">
        <f>VLOOKUP(Table1[[#This Row],[COUNTRY]],'CUSTOMER TABLE DATA'!$H$9:$I$17,2,FALSE)</f>
        <v>South America</v>
      </c>
      <c r="N203" s="6" t="str">
        <f>VLOOKUP(Table1[[#This Row],[Customer Code]],'CUSTOMER TABLE DATA'!$A$2:$E$22,5,FALSE)</f>
        <v>Female</v>
      </c>
    </row>
    <row r="204" spans="1:14" x14ac:dyDescent="0.2">
      <c r="A204" s="5">
        <v>43831</v>
      </c>
      <c r="B204" t="s">
        <v>61</v>
      </c>
      <c r="C204" t="s">
        <v>31</v>
      </c>
      <c r="D204" t="s">
        <v>106</v>
      </c>
      <c r="E204">
        <v>2861</v>
      </c>
      <c r="F204" s="6">
        <v>17166</v>
      </c>
      <c r="G204" s="6">
        <f t="shared" si="3"/>
        <v>6</v>
      </c>
      <c r="H204" s="6">
        <v>7867.75</v>
      </c>
      <c r="I204" s="6">
        <f>Table1[[#This Row],[Profit]]/Table1[[#This Row],[Units Sold]]</f>
        <v>3.25</v>
      </c>
      <c r="J204" s="6">
        <f>Table1[[#This Row],[Revenue]]-Table1[[#This Row],[Cost]]</f>
        <v>9298.25</v>
      </c>
      <c r="K204" t="s">
        <v>44</v>
      </c>
      <c r="L204" s="6" t="str">
        <f>VLOOKUP(Table1[[#This Row],[Customer Code]], 'CUSTOMER TABLE DATA'!$A$2:$C$22,3,FALSE)</f>
        <v>USA</v>
      </c>
      <c r="M204" s="6" t="str">
        <f>VLOOKUP(Table1[[#This Row],[COUNTRY]],'CUSTOMER TABLE DATA'!$H$9:$I$17,2,FALSE)</f>
        <v>North America</v>
      </c>
      <c r="N204" s="6" t="str">
        <f>VLOOKUP(Table1[[#This Row],[Customer Code]],'CUSTOMER TABLE DATA'!$A$2:$E$22,5,FALSE)</f>
        <v>Male</v>
      </c>
    </row>
    <row r="205" spans="1:14" x14ac:dyDescent="0.2">
      <c r="A205" s="5">
        <v>43831</v>
      </c>
      <c r="B205" t="s">
        <v>56</v>
      </c>
      <c r="C205" t="s">
        <v>17</v>
      </c>
      <c r="D205" t="s">
        <v>101</v>
      </c>
      <c r="E205">
        <v>3495</v>
      </c>
      <c r="F205" s="6">
        <v>17475</v>
      </c>
      <c r="G205" s="6">
        <f t="shared" si="3"/>
        <v>5</v>
      </c>
      <c r="H205" s="6">
        <v>6990</v>
      </c>
      <c r="I205" s="6">
        <f>Table1[[#This Row],[Profit]]/Table1[[#This Row],[Units Sold]]</f>
        <v>3</v>
      </c>
      <c r="J205" s="6">
        <f>Table1[[#This Row],[Revenue]]-Table1[[#This Row],[Cost]]</f>
        <v>10485</v>
      </c>
      <c r="K205" t="s">
        <v>40</v>
      </c>
      <c r="L205" s="6" t="str">
        <f>VLOOKUP(Table1[[#This Row],[Customer Code]], 'CUSTOMER TABLE DATA'!$A$2:$C$22,3,FALSE)</f>
        <v>USA</v>
      </c>
      <c r="M205" s="6" t="str">
        <f>VLOOKUP(Table1[[#This Row],[COUNTRY]],'CUSTOMER TABLE DATA'!$H$9:$I$17,2,FALSE)</f>
        <v>North America</v>
      </c>
      <c r="N205" s="6" t="str">
        <f>VLOOKUP(Table1[[#This Row],[Customer Code]],'CUSTOMER TABLE DATA'!$A$2:$E$22,5,FALSE)</f>
        <v>Male</v>
      </c>
    </row>
    <row r="206" spans="1:14" x14ac:dyDescent="0.2">
      <c r="A206" s="5">
        <v>43831</v>
      </c>
      <c r="B206" t="s">
        <v>56</v>
      </c>
      <c r="C206" t="s">
        <v>28</v>
      </c>
      <c r="D206" t="s">
        <v>105</v>
      </c>
      <c r="E206">
        <v>1439</v>
      </c>
      <c r="F206" s="6">
        <v>7195</v>
      </c>
      <c r="G206" s="6">
        <f t="shared" si="3"/>
        <v>5</v>
      </c>
      <c r="H206" s="6">
        <v>2878</v>
      </c>
      <c r="I206" s="6">
        <f>Table1[[#This Row],[Profit]]/Table1[[#This Row],[Units Sold]]</f>
        <v>3</v>
      </c>
      <c r="J206" s="6">
        <f>Table1[[#This Row],[Revenue]]-Table1[[#This Row],[Cost]]</f>
        <v>4317</v>
      </c>
      <c r="K206" t="s">
        <v>29</v>
      </c>
      <c r="L206" s="6" t="str">
        <f>VLOOKUP(Table1[[#This Row],[Customer Code]], 'CUSTOMER TABLE DATA'!$A$2:$C$22,3,FALSE)</f>
        <v>Cameroon</v>
      </c>
      <c r="M206" s="6" t="str">
        <f>VLOOKUP(Table1[[#This Row],[COUNTRY]],'CUSTOMER TABLE DATA'!$H$9:$I$17,2,FALSE)</f>
        <v>Africa</v>
      </c>
      <c r="N206" s="6" t="str">
        <f>VLOOKUP(Table1[[#This Row],[Customer Code]],'CUSTOMER TABLE DATA'!$A$2:$E$22,5,FALSE)</f>
        <v>Male</v>
      </c>
    </row>
    <row r="207" spans="1:14" x14ac:dyDescent="0.2">
      <c r="A207" s="5">
        <v>43831</v>
      </c>
      <c r="B207" t="s">
        <v>57</v>
      </c>
      <c r="C207" t="s">
        <v>36</v>
      </c>
      <c r="D207" t="s">
        <v>108</v>
      </c>
      <c r="E207">
        <v>983</v>
      </c>
      <c r="F207" s="6">
        <v>983</v>
      </c>
      <c r="G207" s="6">
        <f t="shared" si="3"/>
        <v>1</v>
      </c>
      <c r="H207" s="6">
        <v>196.6</v>
      </c>
      <c r="I207" s="6">
        <f>Table1[[#This Row],[Profit]]/Table1[[#This Row],[Units Sold]]</f>
        <v>0.79999999999999993</v>
      </c>
      <c r="J207" s="6">
        <f>Table1[[#This Row],[Revenue]]-Table1[[#This Row],[Cost]]</f>
        <v>786.4</v>
      </c>
      <c r="K207" t="s">
        <v>37</v>
      </c>
      <c r="L207" s="6" t="str">
        <f>VLOOKUP(Table1[[#This Row],[Customer Code]], 'CUSTOMER TABLE DATA'!$A$2:$C$22,3,FALSE)</f>
        <v>Uganda</v>
      </c>
      <c r="M207" s="6" t="str">
        <f>VLOOKUP(Table1[[#This Row],[COUNTRY]],'CUSTOMER TABLE DATA'!$H$9:$I$17,2,FALSE)</f>
        <v>Africa</v>
      </c>
      <c r="N207" s="6" t="str">
        <f>VLOOKUP(Table1[[#This Row],[Customer Code]],'CUSTOMER TABLE DATA'!$A$2:$E$22,5,FALSE)</f>
        <v>Male</v>
      </c>
    </row>
    <row r="208" spans="1:14" x14ac:dyDescent="0.2">
      <c r="A208" s="5">
        <v>43831</v>
      </c>
      <c r="B208" t="s">
        <v>58</v>
      </c>
      <c r="C208" t="s">
        <v>31</v>
      </c>
      <c r="D208" t="s">
        <v>106</v>
      </c>
      <c r="E208">
        <v>579</v>
      </c>
      <c r="F208" s="6">
        <v>2895</v>
      </c>
      <c r="G208" s="6">
        <f t="shared" si="3"/>
        <v>5</v>
      </c>
      <c r="H208" s="6">
        <v>1273.8</v>
      </c>
      <c r="I208" s="6">
        <f>Table1[[#This Row],[Profit]]/Table1[[#This Row],[Units Sold]]</f>
        <v>2.8000000000000003</v>
      </c>
      <c r="J208" s="6">
        <f>Table1[[#This Row],[Revenue]]-Table1[[#This Row],[Cost]]</f>
        <v>1621.2</v>
      </c>
      <c r="K208" t="s">
        <v>32</v>
      </c>
      <c r="L208" s="6" t="str">
        <f>VLOOKUP(Table1[[#This Row],[Customer Code]], 'CUSTOMER TABLE DATA'!$A$2:$C$22,3,FALSE)</f>
        <v>Togo</v>
      </c>
      <c r="M208" s="6" t="str">
        <f>VLOOKUP(Table1[[#This Row],[COUNTRY]],'CUSTOMER TABLE DATA'!$H$9:$I$17,2,FALSE)</f>
        <v>Africa</v>
      </c>
      <c r="N208" s="6" t="str">
        <f>VLOOKUP(Table1[[#This Row],[Customer Code]],'CUSTOMER TABLE DATA'!$A$2:$E$22,5,FALSE)</f>
        <v>Male</v>
      </c>
    </row>
    <row r="209" spans="1:14" x14ac:dyDescent="0.2">
      <c r="A209" s="5">
        <v>43831</v>
      </c>
      <c r="B209" t="s">
        <v>59</v>
      </c>
      <c r="C209" t="s">
        <v>12</v>
      </c>
      <c r="D209" t="s">
        <v>100</v>
      </c>
      <c r="E209">
        <v>1118</v>
      </c>
      <c r="F209" s="6">
        <v>4472</v>
      </c>
      <c r="G209" s="6">
        <f t="shared" si="3"/>
        <v>4</v>
      </c>
      <c r="H209" s="6">
        <v>1677</v>
      </c>
      <c r="I209" s="6">
        <f>Table1[[#This Row],[Profit]]/Table1[[#This Row],[Units Sold]]</f>
        <v>2.5</v>
      </c>
      <c r="J209" s="6">
        <f>Table1[[#This Row],[Revenue]]-Table1[[#This Row],[Cost]]</f>
        <v>2795</v>
      </c>
      <c r="K209" t="s">
        <v>48</v>
      </c>
      <c r="L209" s="6" t="str">
        <f>VLOOKUP(Table1[[#This Row],[Customer Code]], 'CUSTOMER TABLE DATA'!$A$2:$C$22,3,FALSE)</f>
        <v>Nigeria</v>
      </c>
      <c r="M209" s="6" t="str">
        <f>VLOOKUP(Table1[[#This Row],[COUNTRY]],'CUSTOMER TABLE DATA'!$H$9:$I$17,2,FALSE)</f>
        <v>Africa</v>
      </c>
      <c r="N209" s="6" t="str">
        <f>VLOOKUP(Table1[[#This Row],[Customer Code]],'CUSTOMER TABLE DATA'!$A$2:$E$22,5,FALSE)</f>
        <v>Female</v>
      </c>
    </row>
    <row r="210" spans="1:14" x14ac:dyDescent="0.2">
      <c r="A210" s="5">
        <v>43831</v>
      </c>
      <c r="B210" t="s">
        <v>60</v>
      </c>
      <c r="C210" t="s">
        <v>36</v>
      </c>
      <c r="D210" t="s">
        <v>108</v>
      </c>
      <c r="E210">
        <v>1956</v>
      </c>
      <c r="F210" s="6">
        <v>5868</v>
      </c>
      <c r="G210" s="6">
        <f t="shared" si="3"/>
        <v>3</v>
      </c>
      <c r="H210" s="6">
        <v>2445</v>
      </c>
      <c r="I210" s="6">
        <f>Table1[[#This Row],[Profit]]/Table1[[#This Row],[Units Sold]]</f>
        <v>1.75</v>
      </c>
      <c r="J210" s="6">
        <f>Table1[[#This Row],[Revenue]]-Table1[[#This Row],[Cost]]</f>
        <v>3423</v>
      </c>
      <c r="K210" t="s">
        <v>46</v>
      </c>
      <c r="L210" s="6" t="str">
        <f>VLOOKUP(Table1[[#This Row],[Customer Code]], 'CUSTOMER TABLE DATA'!$A$2:$C$22,3,FALSE)</f>
        <v>Cameroon</v>
      </c>
      <c r="M210" s="6" t="str">
        <f>VLOOKUP(Table1[[#This Row],[COUNTRY]],'CUSTOMER TABLE DATA'!$H$9:$I$17,2,FALSE)</f>
        <v>Africa</v>
      </c>
      <c r="N210" s="6" t="str">
        <f>VLOOKUP(Table1[[#This Row],[Customer Code]],'CUSTOMER TABLE DATA'!$A$2:$E$22,5,FALSE)</f>
        <v>Female</v>
      </c>
    </row>
    <row r="211" spans="1:14" x14ac:dyDescent="0.2">
      <c r="A211" s="5">
        <v>43831</v>
      </c>
      <c r="B211" t="s">
        <v>61</v>
      </c>
      <c r="C211" t="s">
        <v>7</v>
      </c>
      <c r="D211" t="s">
        <v>62</v>
      </c>
      <c r="E211">
        <v>555</v>
      </c>
      <c r="F211" s="6">
        <v>3330</v>
      </c>
      <c r="G211" s="6">
        <f t="shared" si="3"/>
        <v>6</v>
      </c>
      <c r="H211" s="6">
        <v>1526.25</v>
      </c>
      <c r="I211" s="6">
        <f>Table1[[#This Row],[Profit]]/Table1[[#This Row],[Units Sold]]</f>
        <v>3.25</v>
      </c>
      <c r="J211" s="6">
        <f>Table1[[#This Row],[Revenue]]-Table1[[#This Row],[Cost]]</f>
        <v>1803.75</v>
      </c>
      <c r="K211" t="s">
        <v>47</v>
      </c>
      <c r="L211" s="6" t="str">
        <f>VLOOKUP(Table1[[#This Row],[Customer Code]], 'CUSTOMER TABLE DATA'!$A$2:$C$22,3,FALSE)</f>
        <v>Holland</v>
      </c>
      <c r="M211" s="6" t="str">
        <f>VLOOKUP(Table1[[#This Row],[COUNTRY]],'CUSTOMER TABLE DATA'!$H$9:$I$17,2,FALSE)</f>
        <v>Europe</v>
      </c>
      <c r="N211" s="6" t="str">
        <f>VLOOKUP(Table1[[#This Row],[Customer Code]],'CUSTOMER TABLE DATA'!$A$2:$E$22,5,FALSE)</f>
        <v>Male</v>
      </c>
    </row>
    <row r="212" spans="1:14" x14ac:dyDescent="0.2">
      <c r="A212" s="5">
        <v>43862</v>
      </c>
      <c r="B212" t="s">
        <v>56</v>
      </c>
      <c r="C212" t="s">
        <v>24</v>
      </c>
      <c r="D212" t="s">
        <v>104</v>
      </c>
      <c r="E212">
        <v>292</v>
      </c>
      <c r="F212" s="6">
        <v>1460</v>
      </c>
      <c r="G212" s="6">
        <f t="shared" si="3"/>
        <v>5</v>
      </c>
      <c r="H212" s="6">
        <v>584</v>
      </c>
      <c r="I212" s="6">
        <f>Table1[[#This Row],[Profit]]/Table1[[#This Row],[Units Sold]]</f>
        <v>3</v>
      </c>
      <c r="J212" s="6">
        <f>Table1[[#This Row],[Revenue]]-Table1[[#This Row],[Cost]]</f>
        <v>876</v>
      </c>
      <c r="K212" t="s">
        <v>25</v>
      </c>
      <c r="L212" s="6" t="str">
        <f>VLOOKUP(Table1[[#This Row],[Customer Code]], 'CUSTOMER TABLE DATA'!$A$2:$C$22,3,FALSE)</f>
        <v>Japan</v>
      </c>
      <c r="M212" s="6" t="str">
        <f>VLOOKUP(Table1[[#This Row],[COUNTRY]],'CUSTOMER TABLE DATA'!$H$9:$I$17,2,FALSE)</f>
        <v>Asia</v>
      </c>
      <c r="N212" s="6" t="str">
        <f>VLOOKUP(Table1[[#This Row],[Customer Code]],'CUSTOMER TABLE DATA'!$A$2:$E$22,5,FALSE)</f>
        <v>Female</v>
      </c>
    </row>
    <row r="213" spans="1:14" x14ac:dyDescent="0.2">
      <c r="A213" s="5">
        <v>43862</v>
      </c>
      <c r="B213" t="s">
        <v>56</v>
      </c>
      <c r="C213" t="s">
        <v>33</v>
      </c>
      <c r="D213" t="s">
        <v>107</v>
      </c>
      <c r="E213">
        <v>2363</v>
      </c>
      <c r="F213" s="6">
        <v>11815</v>
      </c>
      <c r="G213" s="6">
        <f t="shared" si="3"/>
        <v>5</v>
      </c>
      <c r="H213" s="6">
        <v>4726</v>
      </c>
      <c r="I213" s="6">
        <f>Table1[[#This Row],[Profit]]/Table1[[#This Row],[Units Sold]]</f>
        <v>3</v>
      </c>
      <c r="J213" s="6">
        <f>Table1[[#This Row],[Revenue]]-Table1[[#This Row],[Cost]]</f>
        <v>7089</v>
      </c>
      <c r="K213" t="s">
        <v>34</v>
      </c>
      <c r="L213" s="6" t="str">
        <f>VLOOKUP(Table1[[#This Row],[Customer Code]], 'CUSTOMER TABLE DATA'!$A$2:$C$22,3,FALSE)</f>
        <v>USA</v>
      </c>
      <c r="M213" s="6" t="str">
        <f>VLOOKUP(Table1[[#This Row],[COUNTRY]],'CUSTOMER TABLE DATA'!$H$9:$I$17,2,FALSE)</f>
        <v>North America</v>
      </c>
      <c r="N213" s="6" t="str">
        <f>VLOOKUP(Table1[[#This Row],[Customer Code]],'CUSTOMER TABLE DATA'!$A$2:$E$22,5,FALSE)</f>
        <v>Female</v>
      </c>
    </row>
    <row r="214" spans="1:14" x14ac:dyDescent="0.2">
      <c r="A214" s="5">
        <v>43862</v>
      </c>
      <c r="B214" t="s">
        <v>57</v>
      </c>
      <c r="C214" t="s">
        <v>31</v>
      </c>
      <c r="D214" t="s">
        <v>30</v>
      </c>
      <c r="E214">
        <v>488</v>
      </c>
      <c r="F214" s="6">
        <v>488</v>
      </c>
      <c r="G214" s="6">
        <f t="shared" si="3"/>
        <v>1</v>
      </c>
      <c r="H214" s="6">
        <v>97.6</v>
      </c>
      <c r="I214" s="6">
        <f>Table1[[#This Row],[Profit]]/Table1[[#This Row],[Units Sold]]</f>
        <v>0.79999999999999993</v>
      </c>
      <c r="J214" s="6">
        <f>Table1[[#This Row],[Revenue]]-Table1[[#This Row],[Cost]]</f>
        <v>390.4</v>
      </c>
      <c r="K214" t="s">
        <v>44</v>
      </c>
      <c r="L214" s="6" t="str">
        <f>VLOOKUP(Table1[[#This Row],[Customer Code]], 'CUSTOMER TABLE DATA'!$A$2:$C$22,3,FALSE)</f>
        <v>USA</v>
      </c>
      <c r="M214" s="6" t="str">
        <f>VLOOKUP(Table1[[#This Row],[COUNTRY]],'CUSTOMER TABLE DATA'!$H$9:$I$17,2,FALSE)</f>
        <v>North America</v>
      </c>
      <c r="N214" s="6" t="str">
        <f>VLOOKUP(Table1[[#This Row],[Customer Code]],'CUSTOMER TABLE DATA'!$A$2:$E$22,5,FALSE)</f>
        <v>Male</v>
      </c>
    </row>
    <row r="215" spans="1:14" x14ac:dyDescent="0.2">
      <c r="A215" s="5">
        <v>43862</v>
      </c>
      <c r="B215" t="s">
        <v>58</v>
      </c>
      <c r="C215" t="s">
        <v>17</v>
      </c>
      <c r="D215" t="s">
        <v>101</v>
      </c>
      <c r="E215">
        <v>2240</v>
      </c>
      <c r="F215" s="6">
        <v>11200</v>
      </c>
      <c r="G215" s="6">
        <f t="shared" si="3"/>
        <v>5</v>
      </c>
      <c r="H215" s="6">
        <v>4928</v>
      </c>
      <c r="I215" s="6">
        <f>Table1[[#This Row],[Profit]]/Table1[[#This Row],[Units Sold]]</f>
        <v>2.8</v>
      </c>
      <c r="J215" s="6">
        <f>Table1[[#This Row],[Revenue]]-Table1[[#This Row],[Cost]]</f>
        <v>6272</v>
      </c>
      <c r="K215" t="s">
        <v>18</v>
      </c>
      <c r="L215" s="6" t="str">
        <f>VLOOKUP(Table1[[#This Row],[Customer Code]], 'CUSTOMER TABLE DATA'!$A$2:$C$22,3,FALSE)</f>
        <v>Cameroon</v>
      </c>
      <c r="M215" s="6" t="str">
        <f>VLOOKUP(Table1[[#This Row],[COUNTRY]],'CUSTOMER TABLE DATA'!$H$9:$I$17,2,FALSE)</f>
        <v>Africa</v>
      </c>
      <c r="N215" s="6" t="str">
        <f>VLOOKUP(Table1[[#This Row],[Customer Code]],'CUSTOMER TABLE DATA'!$A$2:$E$22,5,FALSE)</f>
        <v>Female</v>
      </c>
    </row>
    <row r="216" spans="1:14" x14ac:dyDescent="0.2">
      <c r="A216" s="5">
        <v>43862</v>
      </c>
      <c r="B216" t="s">
        <v>59</v>
      </c>
      <c r="C216" t="s">
        <v>17</v>
      </c>
      <c r="D216" t="s">
        <v>101</v>
      </c>
      <c r="E216">
        <v>1937</v>
      </c>
      <c r="F216" s="6">
        <v>7748</v>
      </c>
      <c r="G216" s="6">
        <f t="shared" si="3"/>
        <v>4</v>
      </c>
      <c r="H216" s="6">
        <v>2905.5</v>
      </c>
      <c r="I216" s="6">
        <f>Table1[[#This Row],[Profit]]/Table1[[#This Row],[Units Sold]]</f>
        <v>2.5</v>
      </c>
      <c r="J216" s="6">
        <f>Table1[[#This Row],[Revenue]]-Table1[[#This Row],[Cost]]</f>
        <v>4842.5</v>
      </c>
      <c r="K216" t="s">
        <v>18</v>
      </c>
      <c r="L216" s="6" t="str">
        <f>VLOOKUP(Table1[[#This Row],[Customer Code]], 'CUSTOMER TABLE DATA'!$A$2:$C$22,3,FALSE)</f>
        <v>Cameroon</v>
      </c>
      <c r="M216" s="6" t="str">
        <f>VLOOKUP(Table1[[#This Row],[COUNTRY]],'CUSTOMER TABLE DATA'!$H$9:$I$17,2,FALSE)</f>
        <v>Africa</v>
      </c>
      <c r="N216" s="6" t="str">
        <f>VLOOKUP(Table1[[#This Row],[Customer Code]],'CUSTOMER TABLE DATA'!$A$2:$E$22,5,FALSE)</f>
        <v>Female</v>
      </c>
    </row>
    <row r="217" spans="1:14" x14ac:dyDescent="0.2">
      <c r="A217" s="5">
        <v>43862</v>
      </c>
      <c r="B217" t="s">
        <v>60</v>
      </c>
      <c r="C217" t="s">
        <v>28</v>
      </c>
      <c r="D217" t="s">
        <v>105</v>
      </c>
      <c r="E217">
        <v>2001</v>
      </c>
      <c r="F217" s="6">
        <v>6003</v>
      </c>
      <c r="G217" s="6">
        <f t="shared" si="3"/>
        <v>3</v>
      </c>
      <c r="H217" s="6">
        <v>2501.25</v>
      </c>
      <c r="I217" s="6">
        <f>Table1[[#This Row],[Profit]]/Table1[[#This Row],[Units Sold]]</f>
        <v>1.75</v>
      </c>
      <c r="J217" s="6">
        <f>Table1[[#This Row],[Revenue]]-Table1[[#This Row],[Cost]]</f>
        <v>3501.75</v>
      </c>
      <c r="K217" t="s">
        <v>29</v>
      </c>
      <c r="L217" s="6" t="str">
        <f>VLOOKUP(Table1[[#This Row],[Customer Code]], 'CUSTOMER TABLE DATA'!$A$2:$C$22,3,FALSE)</f>
        <v>Cameroon</v>
      </c>
      <c r="M217" s="6" t="str">
        <f>VLOOKUP(Table1[[#This Row],[COUNTRY]],'CUSTOMER TABLE DATA'!$H$9:$I$17,2,FALSE)</f>
        <v>Africa</v>
      </c>
      <c r="N217" s="6" t="str">
        <f>VLOOKUP(Table1[[#This Row],[Customer Code]],'CUSTOMER TABLE DATA'!$A$2:$E$22,5,FALSE)</f>
        <v>Male</v>
      </c>
    </row>
    <row r="218" spans="1:14" x14ac:dyDescent="0.2">
      <c r="A218" s="5">
        <v>43862</v>
      </c>
      <c r="B218" t="s">
        <v>61</v>
      </c>
      <c r="C218" t="s">
        <v>7</v>
      </c>
      <c r="D218" t="s">
        <v>99</v>
      </c>
      <c r="E218">
        <v>952</v>
      </c>
      <c r="F218" s="6">
        <v>5712</v>
      </c>
      <c r="G218" s="6">
        <f t="shared" si="3"/>
        <v>6</v>
      </c>
      <c r="H218" s="6">
        <v>2618</v>
      </c>
      <c r="I218" s="6">
        <f>Table1[[#This Row],[Profit]]/Table1[[#This Row],[Units Sold]]</f>
        <v>3.25</v>
      </c>
      <c r="J218" s="6">
        <f>Table1[[#This Row],[Revenue]]-Table1[[#This Row],[Cost]]</f>
        <v>3094</v>
      </c>
      <c r="K218" t="s">
        <v>47</v>
      </c>
      <c r="L218" s="6" t="str">
        <f>VLOOKUP(Table1[[#This Row],[Customer Code]], 'CUSTOMER TABLE DATA'!$A$2:$C$22,3,FALSE)</f>
        <v>Holland</v>
      </c>
      <c r="M218" s="6" t="str">
        <f>VLOOKUP(Table1[[#This Row],[COUNTRY]],'CUSTOMER TABLE DATA'!$H$9:$I$17,2,FALSE)</f>
        <v>Europe</v>
      </c>
      <c r="N218" s="6" t="str">
        <f>VLOOKUP(Table1[[#This Row],[Customer Code]],'CUSTOMER TABLE DATA'!$A$2:$E$22,5,FALSE)</f>
        <v>Male</v>
      </c>
    </row>
    <row r="219" spans="1:14" x14ac:dyDescent="0.2">
      <c r="A219" s="5">
        <v>43862</v>
      </c>
      <c r="B219" t="s">
        <v>56</v>
      </c>
      <c r="C219" t="s">
        <v>20</v>
      </c>
      <c r="D219" t="s">
        <v>103</v>
      </c>
      <c r="E219">
        <v>2296</v>
      </c>
      <c r="F219" s="6">
        <v>11480</v>
      </c>
      <c r="G219" s="6">
        <f t="shared" si="3"/>
        <v>5</v>
      </c>
      <c r="H219" s="6">
        <v>4592</v>
      </c>
      <c r="I219" s="6">
        <f>Table1[[#This Row],[Profit]]/Table1[[#This Row],[Units Sold]]</f>
        <v>3</v>
      </c>
      <c r="J219" s="6">
        <f>Table1[[#This Row],[Revenue]]-Table1[[#This Row],[Cost]]</f>
        <v>6888</v>
      </c>
      <c r="K219" t="s">
        <v>21</v>
      </c>
      <c r="L219" s="6" t="str">
        <f>VLOOKUP(Table1[[#This Row],[Customer Code]], 'CUSTOMER TABLE DATA'!$A$2:$C$22,3,FALSE)</f>
        <v>Holland</v>
      </c>
      <c r="M219" s="6" t="str">
        <f>VLOOKUP(Table1[[#This Row],[COUNTRY]],'CUSTOMER TABLE DATA'!$H$9:$I$17,2,FALSE)</f>
        <v>Europe</v>
      </c>
      <c r="N219" s="6" t="str">
        <f>VLOOKUP(Table1[[#This Row],[Customer Code]],'CUSTOMER TABLE DATA'!$A$2:$E$22,5,FALSE)</f>
        <v>Male</v>
      </c>
    </row>
    <row r="220" spans="1:14" x14ac:dyDescent="0.2">
      <c r="A220" s="5">
        <v>43862</v>
      </c>
      <c r="B220" t="s">
        <v>56</v>
      </c>
      <c r="C220" t="s">
        <v>17</v>
      </c>
      <c r="D220" t="s">
        <v>101</v>
      </c>
      <c r="E220">
        <v>1303</v>
      </c>
      <c r="F220" s="6">
        <v>6515</v>
      </c>
      <c r="G220" s="6">
        <f t="shared" si="3"/>
        <v>5</v>
      </c>
      <c r="H220" s="6">
        <v>2606</v>
      </c>
      <c r="I220" s="6">
        <f>Table1[[#This Row],[Profit]]/Table1[[#This Row],[Units Sold]]</f>
        <v>3</v>
      </c>
      <c r="J220" s="6">
        <f>Table1[[#This Row],[Revenue]]-Table1[[#This Row],[Cost]]</f>
        <v>3909</v>
      </c>
      <c r="K220" t="s">
        <v>18</v>
      </c>
      <c r="L220" s="6" t="str">
        <f>VLOOKUP(Table1[[#This Row],[Customer Code]], 'CUSTOMER TABLE DATA'!$A$2:$C$22,3,FALSE)</f>
        <v>Cameroon</v>
      </c>
      <c r="M220" s="6" t="str">
        <f>VLOOKUP(Table1[[#This Row],[COUNTRY]],'CUSTOMER TABLE DATA'!$H$9:$I$17,2,FALSE)</f>
        <v>Africa</v>
      </c>
      <c r="N220" s="6" t="str">
        <f>VLOOKUP(Table1[[#This Row],[Customer Code]],'CUSTOMER TABLE DATA'!$A$2:$E$22,5,FALSE)</f>
        <v>Female</v>
      </c>
    </row>
    <row r="221" spans="1:14" x14ac:dyDescent="0.2">
      <c r="A221" s="5">
        <v>43862</v>
      </c>
      <c r="B221" t="s">
        <v>58</v>
      </c>
      <c r="C221" t="s">
        <v>20</v>
      </c>
      <c r="D221" t="s">
        <v>103</v>
      </c>
      <c r="E221">
        <v>293</v>
      </c>
      <c r="F221" s="6">
        <v>293</v>
      </c>
      <c r="G221" s="6">
        <f t="shared" si="3"/>
        <v>1</v>
      </c>
      <c r="H221" s="6">
        <v>58.6</v>
      </c>
      <c r="I221" s="6">
        <f>Table1[[#This Row],[Profit]]/Table1[[#This Row],[Units Sold]]</f>
        <v>0.8</v>
      </c>
      <c r="J221" s="6">
        <f>Table1[[#This Row],[Revenue]]-Table1[[#This Row],[Cost]]</f>
        <v>234.4</v>
      </c>
      <c r="K221" t="s">
        <v>21</v>
      </c>
      <c r="L221" s="6" t="str">
        <f>VLOOKUP(Table1[[#This Row],[Customer Code]], 'CUSTOMER TABLE DATA'!$A$2:$C$22,3,FALSE)</f>
        <v>Holland</v>
      </c>
      <c r="M221" s="6" t="str">
        <f>VLOOKUP(Table1[[#This Row],[COUNTRY]],'CUSTOMER TABLE DATA'!$H$9:$I$17,2,FALSE)</f>
        <v>Europe</v>
      </c>
      <c r="N221" s="6" t="str">
        <f>VLOOKUP(Table1[[#This Row],[Customer Code]],'CUSTOMER TABLE DATA'!$A$2:$E$22,5,FALSE)</f>
        <v>Male</v>
      </c>
    </row>
    <row r="222" spans="1:14" x14ac:dyDescent="0.2">
      <c r="A222" s="5">
        <v>43862</v>
      </c>
      <c r="B222" t="s">
        <v>58</v>
      </c>
      <c r="C222" t="s">
        <v>20</v>
      </c>
      <c r="D222" t="s">
        <v>103</v>
      </c>
      <c r="E222">
        <v>2750</v>
      </c>
      <c r="F222" s="6">
        <v>13750</v>
      </c>
      <c r="G222" s="6">
        <f t="shared" si="3"/>
        <v>5</v>
      </c>
      <c r="H222" s="6">
        <v>6050</v>
      </c>
      <c r="I222" s="6">
        <f>Table1[[#This Row],[Profit]]/Table1[[#This Row],[Units Sold]]</f>
        <v>2.8</v>
      </c>
      <c r="J222" s="6">
        <f>Table1[[#This Row],[Revenue]]-Table1[[#This Row],[Cost]]</f>
        <v>7700</v>
      </c>
      <c r="K222" t="s">
        <v>21</v>
      </c>
      <c r="L222" s="6" t="str">
        <f>VLOOKUP(Table1[[#This Row],[Customer Code]], 'CUSTOMER TABLE DATA'!$A$2:$C$22,3,FALSE)</f>
        <v>Holland</v>
      </c>
      <c r="M222" s="6" t="str">
        <f>VLOOKUP(Table1[[#This Row],[COUNTRY]],'CUSTOMER TABLE DATA'!$H$9:$I$17,2,FALSE)</f>
        <v>Europe</v>
      </c>
      <c r="N222" s="6" t="str">
        <f>VLOOKUP(Table1[[#This Row],[Customer Code]],'CUSTOMER TABLE DATA'!$A$2:$E$22,5,FALSE)</f>
        <v>Male</v>
      </c>
    </row>
    <row r="223" spans="1:14" x14ac:dyDescent="0.2">
      <c r="A223" s="5">
        <v>43862</v>
      </c>
      <c r="B223" t="s">
        <v>59</v>
      </c>
      <c r="C223" t="s">
        <v>12</v>
      </c>
      <c r="D223" t="s">
        <v>110</v>
      </c>
      <c r="E223">
        <v>1865</v>
      </c>
      <c r="F223" s="6">
        <v>7460</v>
      </c>
      <c r="G223" s="6">
        <f t="shared" si="3"/>
        <v>4</v>
      </c>
      <c r="H223" s="6">
        <v>2797.5</v>
      </c>
      <c r="I223" s="6">
        <f>Table1[[#This Row],[Profit]]/Table1[[#This Row],[Units Sold]]</f>
        <v>2.5</v>
      </c>
      <c r="J223" s="6">
        <f>Table1[[#This Row],[Revenue]]-Table1[[#This Row],[Cost]]</f>
        <v>4662.5</v>
      </c>
      <c r="K223" t="s">
        <v>14</v>
      </c>
      <c r="L223" s="6" t="str">
        <f>VLOOKUP(Table1[[#This Row],[Customer Code]], 'CUSTOMER TABLE DATA'!$A$2:$C$22,3,FALSE)</f>
        <v>Togo</v>
      </c>
      <c r="M223" s="6" t="str">
        <f>VLOOKUP(Table1[[#This Row],[COUNTRY]],'CUSTOMER TABLE DATA'!$H$9:$I$17,2,FALSE)</f>
        <v>Africa</v>
      </c>
      <c r="N223" s="6" t="str">
        <f>VLOOKUP(Table1[[#This Row],[Customer Code]],'CUSTOMER TABLE DATA'!$A$2:$E$22,5,FALSE)</f>
        <v>Male</v>
      </c>
    </row>
    <row r="224" spans="1:14" x14ac:dyDescent="0.2">
      <c r="A224" s="5">
        <v>43862</v>
      </c>
      <c r="B224" t="s">
        <v>60</v>
      </c>
      <c r="C224" t="s">
        <v>36</v>
      </c>
      <c r="D224" t="s">
        <v>108</v>
      </c>
      <c r="E224">
        <v>959</v>
      </c>
      <c r="F224" s="6">
        <v>2877</v>
      </c>
      <c r="G224" s="6">
        <f t="shared" si="3"/>
        <v>3</v>
      </c>
      <c r="H224" s="6">
        <v>1198.75</v>
      </c>
      <c r="I224" s="6">
        <f>Table1[[#This Row],[Profit]]/Table1[[#This Row],[Units Sold]]</f>
        <v>1.75</v>
      </c>
      <c r="J224" s="6">
        <f>Table1[[#This Row],[Revenue]]-Table1[[#This Row],[Cost]]</f>
        <v>1678.25</v>
      </c>
      <c r="K224" t="s">
        <v>37</v>
      </c>
      <c r="L224" s="6" t="str">
        <f>VLOOKUP(Table1[[#This Row],[Customer Code]], 'CUSTOMER TABLE DATA'!$A$2:$C$22,3,FALSE)</f>
        <v>Uganda</v>
      </c>
      <c r="M224" s="6" t="str">
        <f>VLOOKUP(Table1[[#This Row],[COUNTRY]],'CUSTOMER TABLE DATA'!$H$9:$I$17,2,FALSE)</f>
        <v>Africa</v>
      </c>
      <c r="N224" s="6" t="str">
        <f>VLOOKUP(Table1[[#This Row],[Customer Code]],'CUSTOMER TABLE DATA'!$A$2:$E$22,5,FALSE)</f>
        <v>Male</v>
      </c>
    </row>
    <row r="225" spans="1:14" x14ac:dyDescent="0.2">
      <c r="A225" s="5">
        <v>43862</v>
      </c>
      <c r="B225" t="s">
        <v>61</v>
      </c>
      <c r="C225" t="s">
        <v>12</v>
      </c>
      <c r="D225" t="s">
        <v>100</v>
      </c>
      <c r="E225">
        <v>1804</v>
      </c>
      <c r="F225" s="6">
        <v>10824</v>
      </c>
      <c r="G225" s="6">
        <f t="shared" si="3"/>
        <v>6</v>
      </c>
      <c r="H225" s="6">
        <v>4961</v>
      </c>
      <c r="I225" s="6">
        <f>Table1[[#This Row],[Profit]]/Table1[[#This Row],[Units Sold]]</f>
        <v>3.25</v>
      </c>
      <c r="J225" s="6">
        <f>Table1[[#This Row],[Revenue]]-Table1[[#This Row],[Cost]]</f>
        <v>5863</v>
      </c>
      <c r="K225" t="s">
        <v>48</v>
      </c>
      <c r="L225" s="6" t="str">
        <f>VLOOKUP(Table1[[#This Row],[Customer Code]], 'CUSTOMER TABLE DATA'!$A$2:$C$22,3,FALSE)</f>
        <v>Nigeria</v>
      </c>
      <c r="M225" s="6" t="str">
        <f>VLOOKUP(Table1[[#This Row],[COUNTRY]],'CUSTOMER TABLE DATA'!$H$9:$I$17,2,FALSE)</f>
        <v>Africa</v>
      </c>
      <c r="N225" s="6" t="str">
        <f>VLOOKUP(Table1[[#This Row],[Customer Code]],'CUSTOMER TABLE DATA'!$A$2:$E$22,5,FALSE)</f>
        <v>Female</v>
      </c>
    </row>
    <row r="226" spans="1:14" x14ac:dyDescent="0.2">
      <c r="A226" s="5">
        <v>43862</v>
      </c>
      <c r="B226" t="s">
        <v>56</v>
      </c>
      <c r="C226" t="s">
        <v>12</v>
      </c>
      <c r="D226" t="s">
        <v>100</v>
      </c>
      <c r="E226">
        <v>2708</v>
      </c>
      <c r="F226" s="6">
        <v>13540</v>
      </c>
      <c r="G226" s="6">
        <f t="shared" si="3"/>
        <v>5</v>
      </c>
      <c r="H226" s="6">
        <v>5416</v>
      </c>
      <c r="I226" s="6">
        <f>Table1[[#This Row],[Profit]]/Table1[[#This Row],[Units Sold]]</f>
        <v>3</v>
      </c>
      <c r="J226" s="6">
        <f>Table1[[#This Row],[Revenue]]-Table1[[#This Row],[Cost]]</f>
        <v>8124</v>
      </c>
      <c r="K226" t="s">
        <v>14</v>
      </c>
      <c r="L226" s="6" t="str">
        <f>VLOOKUP(Table1[[#This Row],[Customer Code]], 'CUSTOMER TABLE DATA'!$A$2:$C$22,3,FALSE)</f>
        <v>Togo</v>
      </c>
      <c r="M226" s="6" t="str">
        <f>VLOOKUP(Table1[[#This Row],[COUNTRY]],'CUSTOMER TABLE DATA'!$H$9:$I$17,2,FALSE)</f>
        <v>Africa</v>
      </c>
      <c r="N226" s="6" t="str">
        <f>VLOOKUP(Table1[[#This Row],[Customer Code]],'CUSTOMER TABLE DATA'!$A$2:$E$22,5,FALSE)</f>
        <v>Male</v>
      </c>
    </row>
    <row r="227" spans="1:14" x14ac:dyDescent="0.2">
      <c r="A227" s="5">
        <v>43862</v>
      </c>
      <c r="B227" t="s">
        <v>56</v>
      </c>
      <c r="C227" t="s">
        <v>24</v>
      </c>
      <c r="D227" t="s">
        <v>104</v>
      </c>
      <c r="E227">
        <v>278</v>
      </c>
      <c r="F227" s="6">
        <v>1390</v>
      </c>
      <c r="G227" s="6">
        <f t="shared" si="3"/>
        <v>5</v>
      </c>
      <c r="H227" s="6">
        <v>556</v>
      </c>
      <c r="I227" s="6">
        <f>Table1[[#This Row],[Profit]]/Table1[[#This Row],[Units Sold]]</f>
        <v>3</v>
      </c>
      <c r="J227" s="6">
        <f>Table1[[#This Row],[Revenue]]-Table1[[#This Row],[Cost]]</f>
        <v>834</v>
      </c>
      <c r="K227" t="s">
        <v>25</v>
      </c>
      <c r="L227" s="6" t="str">
        <f>VLOOKUP(Table1[[#This Row],[Customer Code]], 'CUSTOMER TABLE DATA'!$A$2:$C$22,3,FALSE)</f>
        <v>Japan</v>
      </c>
      <c r="M227" s="6" t="str">
        <f>VLOOKUP(Table1[[#This Row],[COUNTRY]],'CUSTOMER TABLE DATA'!$H$9:$I$17,2,FALSE)</f>
        <v>Asia</v>
      </c>
      <c r="N227" s="6" t="str">
        <f>VLOOKUP(Table1[[#This Row],[Customer Code]],'CUSTOMER TABLE DATA'!$A$2:$E$22,5,FALSE)</f>
        <v>Female</v>
      </c>
    </row>
    <row r="228" spans="1:14" x14ac:dyDescent="0.2">
      <c r="A228" s="5">
        <v>43862</v>
      </c>
      <c r="B228" t="s">
        <v>57</v>
      </c>
      <c r="C228" t="s">
        <v>33</v>
      </c>
      <c r="D228" t="s">
        <v>107</v>
      </c>
      <c r="E228">
        <v>1958</v>
      </c>
      <c r="F228" s="6">
        <v>1958</v>
      </c>
      <c r="G228" s="6">
        <f t="shared" si="3"/>
        <v>1</v>
      </c>
      <c r="H228" s="6">
        <v>391.6</v>
      </c>
      <c r="I228" s="6">
        <f>Table1[[#This Row],[Profit]]/Table1[[#This Row],[Units Sold]]</f>
        <v>0.8</v>
      </c>
      <c r="J228" s="6">
        <f>Table1[[#This Row],[Revenue]]-Table1[[#This Row],[Cost]]</f>
        <v>1566.4</v>
      </c>
      <c r="K228" t="s">
        <v>34</v>
      </c>
      <c r="L228" s="6" t="str">
        <f>VLOOKUP(Table1[[#This Row],[Customer Code]], 'CUSTOMER TABLE DATA'!$A$2:$C$22,3,FALSE)</f>
        <v>USA</v>
      </c>
      <c r="M228" s="6" t="str">
        <f>VLOOKUP(Table1[[#This Row],[COUNTRY]],'CUSTOMER TABLE DATA'!$H$9:$I$17,2,FALSE)</f>
        <v>North America</v>
      </c>
      <c r="N228" s="6" t="str">
        <f>VLOOKUP(Table1[[#This Row],[Customer Code]],'CUSTOMER TABLE DATA'!$A$2:$E$22,5,FALSE)</f>
        <v>Female</v>
      </c>
    </row>
    <row r="229" spans="1:14" x14ac:dyDescent="0.2">
      <c r="A229" s="5">
        <v>43862</v>
      </c>
      <c r="B229" t="s">
        <v>58</v>
      </c>
      <c r="C229" t="s">
        <v>28</v>
      </c>
      <c r="D229" t="s">
        <v>105</v>
      </c>
      <c r="E229">
        <v>1350</v>
      </c>
      <c r="F229" s="6">
        <v>6750</v>
      </c>
      <c r="G229" s="6">
        <f t="shared" si="3"/>
        <v>5</v>
      </c>
      <c r="H229" s="6">
        <v>2970</v>
      </c>
      <c r="I229" s="6">
        <f>Table1[[#This Row],[Profit]]/Table1[[#This Row],[Units Sold]]</f>
        <v>2.8</v>
      </c>
      <c r="J229" s="6">
        <f>Table1[[#This Row],[Revenue]]-Table1[[#This Row],[Cost]]</f>
        <v>3780</v>
      </c>
      <c r="K229" t="s">
        <v>29</v>
      </c>
      <c r="L229" s="6" t="str">
        <f>VLOOKUP(Table1[[#This Row],[Customer Code]], 'CUSTOMER TABLE DATA'!$A$2:$C$22,3,FALSE)</f>
        <v>Cameroon</v>
      </c>
      <c r="M229" s="6" t="str">
        <f>VLOOKUP(Table1[[#This Row],[COUNTRY]],'CUSTOMER TABLE DATA'!$H$9:$I$17,2,FALSE)</f>
        <v>Africa</v>
      </c>
      <c r="N229" s="6" t="str">
        <f>VLOOKUP(Table1[[#This Row],[Customer Code]],'CUSTOMER TABLE DATA'!$A$2:$E$22,5,FALSE)</f>
        <v>Male</v>
      </c>
    </row>
    <row r="230" spans="1:14" x14ac:dyDescent="0.2">
      <c r="A230" s="5">
        <v>43862</v>
      </c>
      <c r="B230" t="s">
        <v>59</v>
      </c>
      <c r="C230" t="s">
        <v>7</v>
      </c>
      <c r="D230" t="s">
        <v>99</v>
      </c>
      <c r="E230">
        <v>1116</v>
      </c>
      <c r="F230" s="6">
        <v>4464</v>
      </c>
      <c r="G230" s="6">
        <f t="shared" si="3"/>
        <v>4</v>
      </c>
      <c r="H230" s="6">
        <v>1674</v>
      </c>
      <c r="I230" s="6">
        <f>Table1[[#This Row],[Profit]]/Table1[[#This Row],[Units Sold]]</f>
        <v>2.5</v>
      </c>
      <c r="J230" s="6">
        <f>Table1[[#This Row],[Revenue]]-Table1[[#This Row],[Cost]]</f>
        <v>2790</v>
      </c>
      <c r="K230" t="s">
        <v>9</v>
      </c>
      <c r="L230" s="6" t="str">
        <f>VLOOKUP(Table1[[#This Row],[Customer Code]], 'CUSTOMER TABLE DATA'!$A$2:$C$22,3,FALSE)</f>
        <v>USA</v>
      </c>
      <c r="M230" s="6" t="str">
        <f>VLOOKUP(Table1[[#This Row],[COUNTRY]],'CUSTOMER TABLE DATA'!$H$9:$I$17,2,FALSE)</f>
        <v>North America</v>
      </c>
      <c r="N230" s="6" t="str">
        <f>VLOOKUP(Table1[[#This Row],[Customer Code]],'CUSTOMER TABLE DATA'!$A$2:$E$22,5,FALSE)</f>
        <v>Male</v>
      </c>
    </row>
    <row r="231" spans="1:14" x14ac:dyDescent="0.2">
      <c r="A231" s="5">
        <v>43862</v>
      </c>
      <c r="B231" t="s">
        <v>60</v>
      </c>
      <c r="C231" t="s">
        <v>36</v>
      </c>
      <c r="D231" t="s">
        <v>108</v>
      </c>
      <c r="E231">
        <v>2659</v>
      </c>
      <c r="F231" s="6">
        <v>7977</v>
      </c>
      <c r="G231" s="6">
        <f t="shared" si="3"/>
        <v>3</v>
      </c>
      <c r="H231" s="6">
        <v>3323.75</v>
      </c>
      <c r="I231" s="6">
        <f>Table1[[#This Row],[Profit]]/Table1[[#This Row],[Units Sold]]</f>
        <v>1.75</v>
      </c>
      <c r="J231" s="6">
        <f>Table1[[#This Row],[Revenue]]-Table1[[#This Row],[Cost]]</f>
        <v>4653.25</v>
      </c>
      <c r="K231" t="s">
        <v>46</v>
      </c>
      <c r="L231" s="6" t="str">
        <f>VLOOKUP(Table1[[#This Row],[Customer Code]], 'CUSTOMER TABLE DATA'!$A$2:$C$22,3,FALSE)</f>
        <v>Cameroon</v>
      </c>
      <c r="M231" s="6" t="str">
        <f>VLOOKUP(Table1[[#This Row],[COUNTRY]],'CUSTOMER TABLE DATA'!$H$9:$I$17,2,FALSE)</f>
        <v>Africa</v>
      </c>
      <c r="N231" s="6" t="str">
        <f>VLOOKUP(Table1[[#This Row],[Customer Code]],'CUSTOMER TABLE DATA'!$A$2:$E$22,5,FALSE)</f>
        <v>Female</v>
      </c>
    </row>
    <row r="232" spans="1:14" x14ac:dyDescent="0.2">
      <c r="A232" s="5">
        <v>43862</v>
      </c>
      <c r="B232" t="s">
        <v>61</v>
      </c>
      <c r="C232" t="s">
        <v>31</v>
      </c>
      <c r="D232" t="s">
        <v>106</v>
      </c>
      <c r="E232">
        <v>807</v>
      </c>
      <c r="F232" s="6">
        <v>4842</v>
      </c>
      <c r="G232" s="6">
        <f t="shared" si="3"/>
        <v>6</v>
      </c>
      <c r="H232" s="6">
        <v>2219.25</v>
      </c>
      <c r="I232" s="6">
        <f>Table1[[#This Row],[Profit]]/Table1[[#This Row],[Units Sold]]</f>
        <v>3.25</v>
      </c>
      <c r="J232" s="6">
        <f>Table1[[#This Row],[Revenue]]-Table1[[#This Row],[Cost]]</f>
        <v>2622.75</v>
      </c>
      <c r="K232" t="s">
        <v>44</v>
      </c>
      <c r="L232" s="6" t="str">
        <f>VLOOKUP(Table1[[#This Row],[Customer Code]], 'CUSTOMER TABLE DATA'!$A$2:$C$22,3,FALSE)</f>
        <v>USA</v>
      </c>
      <c r="M232" s="6" t="str">
        <f>VLOOKUP(Table1[[#This Row],[COUNTRY]],'CUSTOMER TABLE DATA'!$H$9:$I$17,2,FALSE)</f>
        <v>North America</v>
      </c>
      <c r="N232" s="6" t="str">
        <f>VLOOKUP(Table1[[#This Row],[Customer Code]],'CUSTOMER TABLE DATA'!$A$2:$E$22,5,FALSE)</f>
        <v>Male</v>
      </c>
    </row>
    <row r="233" spans="1:14" x14ac:dyDescent="0.2">
      <c r="A233" s="5">
        <v>43862</v>
      </c>
      <c r="B233" t="s">
        <v>56</v>
      </c>
      <c r="C233" t="s">
        <v>28</v>
      </c>
      <c r="D233" t="s">
        <v>105</v>
      </c>
      <c r="E233">
        <v>974</v>
      </c>
      <c r="F233" s="6">
        <v>4870</v>
      </c>
      <c r="G233" s="6">
        <f t="shared" si="3"/>
        <v>5</v>
      </c>
      <c r="H233" s="6">
        <v>1948</v>
      </c>
      <c r="I233" s="6">
        <f>Table1[[#This Row],[Profit]]/Table1[[#This Row],[Units Sold]]</f>
        <v>3</v>
      </c>
      <c r="J233" s="6">
        <f>Table1[[#This Row],[Revenue]]-Table1[[#This Row],[Cost]]</f>
        <v>2922</v>
      </c>
      <c r="K233" t="s">
        <v>43</v>
      </c>
      <c r="L233" s="6" t="str">
        <f>VLOOKUP(Table1[[#This Row],[Customer Code]], 'CUSTOMER TABLE DATA'!$A$2:$C$22,3,FALSE)</f>
        <v>Togo</v>
      </c>
      <c r="M233" s="6" t="str">
        <f>VLOOKUP(Table1[[#This Row],[COUNTRY]],'CUSTOMER TABLE DATA'!$H$9:$I$17,2,FALSE)</f>
        <v>Africa</v>
      </c>
      <c r="N233" s="6" t="str">
        <f>VLOOKUP(Table1[[#This Row],[Customer Code]],'CUSTOMER TABLE DATA'!$A$2:$E$22,5,FALSE)</f>
        <v>Male</v>
      </c>
    </row>
    <row r="234" spans="1:14" x14ac:dyDescent="0.2">
      <c r="A234" s="5">
        <v>43862</v>
      </c>
      <c r="B234" t="s">
        <v>56</v>
      </c>
      <c r="C234" t="s">
        <v>33</v>
      </c>
      <c r="D234" t="s">
        <v>107</v>
      </c>
      <c r="E234">
        <v>260</v>
      </c>
      <c r="F234" s="6">
        <v>1300</v>
      </c>
      <c r="G234" s="6">
        <f t="shared" si="3"/>
        <v>5</v>
      </c>
      <c r="H234" s="6">
        <v>520</v>
      </c>
      <c r="I234" s="6">
        <f>Table1[[#This Row],[Profit]]/Table1[[#This Row],[Units Sold]]</f>
        <v>3</v>
      </c>
      <c r="J234" s="6">
        <f>Table1[[#This Row],[Revenue]]-Table1[[#This Row],[Cost]]</f>
        <v>780</v>
      </c>
      <c r="K234" t="s">
        <v>34</v>
      </c>
      <c r="L234" s="6" t="str">
        <f>VLOOKUP(Table1[[#This Row],[Customer Code]], 'CUSTOMER TABLE DATA'!$A$2:$C$22,3,FALSE)</f>
        <v>USA</v>
      </c>
      <c r="M234" s="6" t="str">
        <f>VLOOKUP(Table1[[#This Row],[COUNTRY]],'CUSTOMER TABLE DATA'!$H$9:$I$17,2,FALSE)</f>
        <v>North America</v>
      </c>
      <c r="N234" s="6" t="str">
        <f>VLOOKUP(Table1[[#This Row],[Customer Code]],'CUSTOMER TABLE DATA'!$A$2:$E$22,5,FALSE)</f>
        <v>Female</v>
      </c>
    </row>
    <row r="235" spans="1:14" x14ac:dyDescent="0.2">
      <c r="A235" s="5">
        <v>43862</v>
      </c>
      <c r="B235" t="s">
        <v>58</v>
      </c>
      <c r="C235" t="s">
        <v>36</v>
      </c>
      <c r="D235" t="s">
        <v>108</v>
      </c>
      <c r="E235">
        <v>1368</v>
      </c>
      <c r="F235" s="6">
        <v>1368</v>
      </c>
      <c r="G235" s="6">
        <f t="shared" si="3"/>
        <v>1</v>
      </c>
      <c r="H235" s="6">
        <v>273.60000000000002</v>
      </c>
      <c r="I235" s="6">
        <f>Table1[[#This Row],[Profit]]/Table1[[#This Row],[Units Sold]]</f>
        <v>0.8</v>
      </c>
      <c r="J235" s="6">
        <f>Table1[[#This Row],[Revenue]]-Table1[[#This Row],[Cost]]</f>
        <v>1094.4000000000001</v>
      </c>
      <c r="K235" t="s">
        <v>46</v>
      </c>
      <c r="L235" s="6" t="str">
        <f>VLOOKUP(Table1[[#This Row],[Customer Code]], 'CUSTOMER TABLE DATA'!$A$2:$C$22,3,FALSE)</f>
        <v>Cameroon</v>
      </c>
      <c r="M235" s="6" t="str">
        <f>VLOOKUP(Table1[[#This Row],[COUNTRY]],'CUSTOMER TABLE DATA'!$H$9:$I$17,2,FALSE)</f>
        <v>Africa</v>
      </c>
      <c r="N235" s="6" t="str">
        <f>VLOOKUP(Table1[[#This Row],[Customer Code]],'CUSTOMER TABLE DATA'!$A$2:$E$22,5,FALSE)</f>
        <v>Female</v>
      </c>
    </row>
    <row r="236" spans="1:14" x14ac:dyDescent="0.2">
      <c r="A236" s="5">
        <v>43862</v>
      </c>
      <c r="B236" t="s">
        <v>58</v>
      </c>
      <c r="C236" t="s">
        <v>31</v>
      </c>
      <c r="D236" t="s">
        <v>106</v>
      </c>
      <c r="E236">
        <v>1865</v>
      </c>
      <c r="F236" s="6">
        <v>9325</v>
      </c>
      <c r="G236" s="6">
        <f t="shared" si="3"/>
        <v>5</v>
      </c>
      <c r="H236" s="6">
        <v>4103</v>
      </c>
      <c r="I236" s="6">
        <f>Table1[[#This Row],[Profit]]/Table1[[#This Row],[Units Sold]]</f>
        <v>2.8</v>
      </c>
      <c r="J236" s="6">
        <f>Table1[[#This Row],[Revenue]]-Table1[[#This Row],[Cost]]</f>
        <v>5222</v>
      </c>
      <c r="K236" t="s">
        <v>32</v>
      </c>
      <c r="L236" s="6" t="str">
        <f>VLOOKUP(Table1[[#This Row],[Customer Code]], 'CUSTOMER TABLE DATA'!$A$2:$C$22,3,FALSE)</f>
        <v>Togo</v>
      </c>
      <c r="M236" s="6" t="str">
        <f>VLOOKUP(Table1[[#This Row],[COUNTRY]],'CUSTOMER TABLE DATA'!$H$9:$I$17,2,FALSE)</f>
        <v>Africa</v>
      </c>
      <c r="N236" s="6" t="str">
        <f>VLOOKUP(Table1[[#This Row],[Customer Code]],'CUSTOMER TABLE DATA'!$A$2:$E$22,5,FALSE)</f>
        <v>Male</v>
      </c>
    </row>
    <row r="237" spans="1:14" x14ac:dyDescent="0.2">
      <c r="A237" s="5">
        <v>43862</v>
      </c>
      <c r="B237" t="s">
        <v>59</v>
      </c>
      <c r="C237" t="s">
        <v>7</v>
      </c>
      <c r="D237" t="s">
        <v>99</v>
      </c>
      <c r="E237">
        <v>727</v>
      </c>
      <c r="F237" s="6">
        <v>2908</v>
      </c>
      <c r="G237" s="6">
        <f t="shared" si="3"/>
        <v>4</v>
      </c>
      <c r="H237" s="6">
        <v>1090.5</v>
      </c>
      <c r="I237" s="6">
        <f>Table1[[#This Row],[Profit]]/Table1[[#This Row],[Units Sold]]</f>
        <v>2.5</v>
      </c>
      <c r="J237" s="6">
        <f>Table1[[#This Row],[Revenue]]-Table1[[#This Row],[Cost]]</f>
        <v>1817.5</v>
      </c>
      <c r="K237" t="s">
        <v>9</v>
      </c>
      <c r="L237" s="6" t="str">
        <f>VLOOKUP(Table1[[#This Row],[Customer Code]], 'CUSTOMER TABLE DATA'!$A$2:$C$22,3,FALSE)</f>
        <v>USA</v>
      </c>
      <c r="M237" s="6" t="str">
        <f>VLOOKUP(Table1[[#This Row],[COUNTRY]],'CUSTOMER TABLE DATA'!$H$9:$I$17,2,FALSE)</f>
        <v>North America</v>
      </c>
      <c r="N237" s="6" t="str">
        <f>VLOOKUP(Table1[[#This Row],[Customer Code]],'CUSTOMER TABLE DATA'!$A$2:$E$22,5,FALSE)</f>
        <v>Male</v>
      </c>
    </row>
    <row r="238" spans="1:14" x14ac:dyDescent="0.2">
      <c r="A238" s="5">
        <v>43862</v>
      </c>
      <c r="B238" t="s">
        <v>60</v>
      </c>
      <c r="C238" t="s">
        <v>20</v>
      </c>
      <c r="D238" t="s">
        <v>103</v>
      </c>
      <c r="E238">
        <v>2747</v>
      </c>
      <c r="F238" s="6">
        <v>8241</v>
      </c>
      <c r="G238" s="6">
        <f t="shared" si="3"/>
        <v>3</v>
      </c>
      <c r="H238" s="6">
        <v>3433.75</v>
      </c>
      <c r="I238" s="6">
        <f>Table1[[#This Row],[Profit]]/Table1[[#This Row],[Units Sold]]</f>
        <v>1.75</v>
      </c>
      <c r="J238" s="6">
        <f>Table1[[#This Row],[Revenue]]-Table1[[#This Row],[Cost]]</f>
        <v>4807.25</v>
      </c>
      <c r="K238" t="s">
        <v>21</v>
      </c>
      <c r="L238" s="6" t="str">
        <f>VLOOKUP(Table1[[#This Row],[Customer Code]], 'CUSTOMER TABLE DATA'!$A$2:$C$22,3,FALSE)</f>
        <v>Holland</v>
      </c>
      <c r="M238" s="6" t="str">
        <f>VLOOKUP(Table1[[#This Row],[COUNTRY]],'CUSTOMER TABLE DATA'!$H$9:$I$17,2,FALSE)</f>
        <v>Europe</v>
      </c>
      <c r="N238" s="6" t="str">
        <f>VLOOKUP(Table1[[#This Row],[Customer Code]],'CUSTOMER TABLE DATA'!$A$2:$E$22,5,FALSE)</f>
        <v>Male</v>
      </c>
    </row>
    <row r="239" spans="1:14" x14ac:dyDescent="0.2">
      <c r="A239" s="5">
        <v>43862</v>
      </c>
      <c r="B239" t="s">
        <v>61</v>
      </c>
      <c r="C239" t="s">
        <v>36</v>
      </c>
      <c r="D239" t="s">
        <v>108</v>
      </c>
      <c r="E239">
        <v>1575</v>
      </c>
      <c r="F239" s="6">
        <v>9450</v>
      </c>
      <c r="G239" s="6">
        <f t="shared" si="3"/>
        <v>6</v>
      </c>
      <c r="H239" s="6">
        <v>4331.25</v>
      </c>
      <c r="I239" s="6">
        <f>Table1[[#This Row],[Profit]]/Table1[[#This Row],[Units Sold]]</f>
        <v>3.25</v>
      </c>
      <c r="J239" s="6">
        <f>Table1[[#This Row],[Revenue]]-Table1[[#This Row],[Cost]]</f>
        <v>5118.75</v>
      </c>
      <c r="K239" t="s">
        <v>46</v>
      </c>
      <c r="L239" s="6" t="str">
        <f>VLOOKUP(Table1[[#This Row],[Customer Code]], 'CUSTOMER TABLE DATA'!$A$2:$C$22,3,FALSE)</f>
        <v>Cameroon</v>
      </c>
      <c r="M239" s="6" t="str">
        <f>VLOOKUP(Table1[[#This Row],[COUNTRY]],'CUSTOMER TABLE DATA'!$H$9:$I$17,2,FALSE)</f>
        <v>Africa</v>
      </c>
      <c r="N239" s="6" t="str">
        <f>VLOOKUP(Table1[[#This Row],[Customer Code]],'CUSTOMER TABLE DATA'!$A$2:$E$22,5,FALSE)</f>
        <v>Female</v>
      </c>
    </row>
    <row r="240" spans="1:14" x14ac:dyDescent="0.2">
      <c r="A240" s="5">
        <v>43862</v>
      </c>
      <c r="B240" t="s">
        <v>56</v>
      </c>
      <c r="C240" t="s">
        <v>31</v>
      </c>
      <c r="D240" t="s">
        <v>106</v>
      </c>
      <c r="E240">
        <v>1514</v>
      </c>
      <c r="F240" s="6">
        <v>7570</v>
      </c>
      <c r="G240" s="6">
        <f t="shared" si="3"/>
        <v>5</v>
      </c>
      <c r="H240" s="6">
        <v>3028</v>
      </c>
      <c r="I240" s="6">
        <f>Table1[[#This Row],[Profit]]/Table1[[#This Row],[Units Sold]]</f>
        <v>3</v>
      </c>
      <c r="J240" s="6">
        <f>Table1[[#This Row],[Revenue]]-Table1[[#This Row],[Cost]]</f>
        <v>4542</v>
      </c>
      <c r="K240" t="s">
        <v>44</v>
      </c>
      <c r="L240" s="6" t="str">
        <f>VLOOKUP(Table1[[#This Row],[Customer Code]], 'CUSTOMER TABLE DATA'!$A$2:$C$22,3,FALSE)</f>
        <v>USA</v>
      </c>
      <c r="M240" s="6" t="str">
        <f>VLOOKUP(Table1[[#This Row],[COUNTRY]],'CUSTOMER TABLE DATA'!$H$9:$I$17,2,FALSE)</f>
        <v>North America</v>
      </c>
      <c r="N240" s="6" t="str">
        <f>VLOOKUP(Table1[[#This Row],[Customer Code]],'CUSTOMER TABLE DATA'!$A$2:$E$22,5,FALSE)</f>
        <v>Male</v>
      </c>
    </row>
    <row r="241" spans="1:14" x14ac:dyDescent="0.2">
      <c r="A241" s="5">
        <v>43862</v>
      </c>
      <c r="B241" t="s">
        <v>56</v>
      </c>
      <c r="C241" t="s">
        <v>31</v>
      </c>
      <c r="D241" t="s">
        <v>114</v>
      </c>
      <c r="E241">
        <v>2641</v>
      </c>
      <c r="F241" s="6">
        <v>13205</v>
      </c>
      <c r="G241" s="6">
        <f t="shared" si="3"/>
        <v>5</v>
      </c>
      <c r="H241" s="6">
        <v>5282</v>
      </c>
      <c r="I241" s="6">
        <f>Table1[[#This Row],[Profit]]/Table1[[#This Row],[Units Sold]]</f>
        <v>3</v>
      </c>
      <c r="J241" s="6">
        <f>Table1[[#This Row],[Revenue]]-Table1[[#This Row],[Cost]]</f>
        <v>7923</v>
      </c>
      <c r="K241" t="s">
        <v>32</v>
      </c>
      <c r="L241" s="6" t="str">
        <f>VLOOKUP(Table1[[#This Row],[Customer Code]], 'CUSTOMER TABLE DATA'!$A$2:$C$22,3,FALSE)</f>
        <v>Togo</v>
      </c>
      <c r="M241" s="6" t="str">
        <f>VLOOKUP(Table1[[#This Row],[COUNTRY]],'CUSTOMER TABLE DATA'!$H$9:$I$17,2,FALSE)</f>
        <v>Africa</v>
      </c>
      <c r="N241" s="6" t="str">
        <f>VLOOKUP(Table1[[#This Row],[Customer Code]],'CUSTOMER TABLE DATA'!$A$2:$E$22,5,FALSE)</f>
        <v>Male</v>
      </c>
    </row>
    <row r="242" spans="1:14" x14ac:dyDescent="0.2">
      <c r="A242" s="5">
        <v>43862</v>
      </c>
      <c r="B242" t="s">
        <v>58</v>
      </c>
      <c r="C242" t="s">
        <v>12</v>
      </c>
      <c r="D242" t="s">
        <v>100</v>
      </c>
      <c r="E242">
        <v>1298</v>
      </c>
      <c r="F242" s="6">
        <v>1298</v>
      </c>
      <c r="G242" s="6">
        <f t="shared" si="3"/>
        <v>1</v>
      </c>
      <c r="H242" s="6">
        <v>259.60000000000002</v>
      </c>
      <c r="I242" s="6">
        <f>Table1[[#This Row],[Profit]]/Table1[[#This Row],[Units Sold]]</f>
        <v>0.8</v>
      </c>
      <c r="J242" s="6">
        <f>Table1[[#This Row],[Revenue]]-Table1[[#This Row],[Cost]]</f>
        <v>1038.4000000000001</v>
      </c>
      <c r="K242" t="s">
        <v>48</v>
      </c>
      <c r="L242" s="6" t="str">
        <f>VLOOKUP(Table1[[#This Row],[Customer Code]], 'CUSTOMER TABLE DATA'!$A$2:$C$22,3,FALSE)</f>
        <v>Nigeria</v>
      </c>
      <c r="M242" s="6" t="str">
        <f>VLOOKUP(Table1[[#This Row],[COUNTRY]],'CUSTOMER TABLE DATA'!$H$9:$I$17,2,FALSE)</f>
        <v>Africa</v>
      </c>
      <c r="N242" s="6" t="str">
        <f>VLOOKUP(Table1[[#This Row],[Customer Code]],'CUSTOMER TABLE DATA'!$A$2:$E$22,5,FALSE)</f>
        <v>Female</v>
      </c>
    </row>
    <row r="243" spans="1:14" x14ac:dyDescent="0.2">
      <c r="A243" s="5">
        <v>43862</v>
      </c>
      <c r="B243" t="s">
        <v>58</v>
      </c>
      <c r="C243" t="s">
        <v>12</v>
      </c>
      <c r="D243" t="s">
        <v>100</v>
      </c>
      <c r="E243">
        <v>270</v>
      </c>
      <c r="F243" s="6">
        <v>1350</v>
      </c>
      <c r="G243" s="6">
        <f t="shared" si="3"/>
        <v>5</v>
      </c>
      <c r="H243" s="6">
        <v>594</v>
      </c>
      <c r="I243" s="6">
        <f>Table1[[#This Row],[Profit]]/Table1[[#This Row],[Units Sold]]</f>
        <v>2.8</v>
      </c>
      <c r="J243" s="6">
        <f>Table1[[#This Row],[Revenue]]-Table1[[#This Row],[Cost]]</f>
        <v>756</v>
      </c>
      <c r="K243" t="s">
        <v>48</v>
      </c>
      <c r="L243" s="6" t="str">
        <f>VLOOKUP(Table1[[#This Row],[Customer Code]], 'CUSTOMER TABLE DATA'!$A$2:$C$22,3,FALSE)</f>
        <v>Nigeria</v>
      </c>
      <c r="M243" s="6" t="str">
        <f>VLOOKUP(Table1[[#This Row],[COUNTRY]],'CUSTOMER TABLE DATA'!$H$9:$I$17,2,FALSE)</f>
        <v>Africa</v>
      </c>
      <c r="N243" s="6" t="str">
        <f>VLOOKUP(Table1[[#This Row],[Customer Code]],'CUSTOMER TABLE DATA'!$A$2:$E$22,5,FALSE)</f>
        <v>Female</v>
      </c>
    </row>
    <row r="244" spans="1:14" x14ac:dyDescent="0.2">
      <c r="A244" s="5">
        <v>43862</v>
      </c>
      <c r="B244" t="s">
        <v>59</v>
      </c>
      <c r="C244" t="s">
        <v>31</v>
      </c>
      <c r="D244" t="s">
        <v>106</v>
      </c>
      <c r="E244">
        <v>1858</v>
      </c>
      <c r="F244" s="6">
        <v>7432</v>
      </c>
      <c r="G244" s="6">
        <f t="shared" si="3"/>
        <v>4</v>
      </c>
      <c r="H244" s="6">
        <v>2787</v>
      </c>
      <c r="I244" s="6">
        <f>Table1[[#This Row],[Profit]]/Table1[[#This Row],[Units Sold]]</f>
        <v>2.5</v>
      </c>
      <c r="J244" s="6">
        <f>Table1[[#This Row],[Revenue]]-Table1[[#This Row],[Cost]]</f>
        <v>4645</v>
      </c>
      <c r="K244" t="s">
        <v>44</v>
      </c>
      <c r="L244" s="6" t="str">
        <f>VLOOKUP(Table1[[#This Row],[Customer Code]], 'CUSTOMER TABLE DATA'!$A$2:$C$22,3,FALSE)</f>
        <v>USA</v>
      </c>
      <c r="M244" s="6" t="str">
        <f>VLOOKUP(Table1[[#This Row],[COUNTRY]],'CUSTOMER TABLE DATA'!$H$9:$I$17,2,FALSE)</f>
        <v>North America</v>
      </c>
      <c r="N244" s="6" t="str">
        <f>VLOOKUP(Table1[[#This Row],[Customer Code]],'CUSTOMER TABLE DATA'!$A$2:$E$22,5,FALSE)</f>
        <v>Male</v>
      </c>
    </row>
    <row r="245" spans="1:14" x14ac:dyDescent="0.2">
      <c r="A245" s="5">
        <v>43862</v>
      </c>
      <c r="B245" t="s">
        <v>60</v>
      </c>
      <c r="C245" t="s">
        <v>33</v>
      </c>
      <c r="D245" t="s">
        <v>107</v>
      </c>
      <c r="E245">
        <v>2844</v>
      </c>
      <c r="F245" s="6">
        <v>8532</v>
      </c>
      <c r="G245" s="6">
        <f t="shared" si="3"/>
        <v>3</v>
      </c>
      <c r="H245" s="6">
        <v>3555</v>
      </c>
      <c r="I245" s="6">
        <f>Table1[[#This Row],[Profit]]/Table1[[#This Row],[Units Sold]]</f>
        <v>1.75</v>
      </c>
      <c r="J245" s="6">
        <f>Table1[[#This Row],[Revenue]]-Table1[[#This Row],[Cost]]</f>
        <v>4977</v>
      </c>
      <c r="K245" t="s">
        <v>34</v>
      </c>
      <c r="L245" s="6" t="str">
        <f>VLOOKUP(Table1[[#This Row],[Customer Code]], 'CUSTOMER TABLE DATA'!$A$2:$C$22,3,FALSE)</f>
        <v>USA</v>
      </c>
      <c r="M245" s="6" t="str">
        <f>VLOOKUP(Table1[[#This Row],[COUNTRY]],'CUSTOMER TABLE DATA'!$H$9:$I$17,2,FALSE)</f>
        <v>North America</v>
      </c>
      <c r="N245" s="6" t="str">
        <f>VLOOKUP(Table1[[#This Row],[Customer Code]],'CUSTOMER TABLE DATA'!$A$2:$E$22,5,FALSE)</f>
        <v>Female</v>
      </c>
    </row>
    <row r="246" spans="1:14" x14ac:dyDescent="0.2">
      <c r="A246" s="5">
        <v>43862</v>
      </c>
      <c r="B246" t="s">
        <v>61</v>
      </c>
      <c r="C246" t="s">
        <v>33</v>
      </c>
      <c r="D246" t="s">
        <v>107</v>
      </c>
      <c r="E246">
        <v>2755</v>
      </c>
      <c r="F246" s="6">
        <v>16530</v>
      </c>
      <c r="G246" s="6">
        <f t="shared" si="3"/>
        <v>6</v>
      </c>
      <c r="H246" s="6">
        <v>7576.25</v>
      </c>
      <c r="I246" s="6">
        <f>Table1[[#This Row],[Profit]]/Table1[[#This Row],[Units Sold]]</f>
        <v>3.25</v>
      </c>
      <c r="J246" s="6">
        <f>Table1[[#This Row],[Revenue]]-Table1[[#This Row],[Cost]]</f>
        <v>8953.75</v>
      </c>
      <c r="K246" t="s">
        <v>34</v>
      </c>
      <c r="L246" s="6" t="str">
        <f>VLOOKUP(Table1[[#This Row],[Customer Code]], 'CUSTOMER TABLE DATA'!$A$2:$C$22,3,FALSE)</f>
        <v>USA</v>
      </c>
      <c r="M246" s="6" t="str">
        <f>VLOOKUP(Table1[[#This Row],[COUNTRY]],'CUSTOMER TABLE DATA'!$H$9:$I$17,2,FALSE)</f>
        <v>North America</v>
      </c>
      <c r="N246" s="6" t="str">
        <f>VLOOKUP(Table1[[#This Row],[Customer Code]],'CUSTOMER TABLE DATA'!$A$2:$E$22,5,FALSE)</f>
        <v>Female</v>
      </c>
    </row>
    <row r="247" spans="1:14" x14ac:dyDescent="0.2">
      <c r="A247" s="5">
        <v>43891</v>
      </c>
      <c r="B247" t="s">
        <v>56</v>
      </c>
      <c r="C247" t="s">
        <v>20</v>
      </c>
      <c r="D247" t="s">
        <v>103</v>
      </c>
      <c r="E247">
        <v>1774</v>
      </c>
      <c r="F247" s="6">
        <v>8870</v>
      </c>
      <c r="G247" s="6">
        <f t="shared" si="3"/>
        <v>5</v>
      </c>
      <c r="H247" s="6">
        <v>3548</v>
      </c>
      <c r="I247" s="6">
        <f>Table1[[#This Row],[Profit]]/Table1[[#This Row],[Units Sold]]</f>
        <v>3</v>
      </c>
      <c r="J247" s="6">
        <f>Table1[[#This Row],[Revenue]]-Table1[[#This Row],[Cost]]</f>
        <v>5322</v>
      </c>
      <c r="K247" t="s">
        <v>21</v>
      </c>
      <c r="L247" s="6" t="str">
        <f>VLOOKUP(Table1[[#This Row],[Customer Code]], 'CUSTOMER TABLE DATA'!$A$2:$C$22,3,FALSE)</f>
        <v>Holland</v>
      </c>
      <c r="M247" s="6" t="str">
        <f>VLOOKUP(Table1[[#This Row],[COUNTRY]],'CUSTOMER TABLE DATA'!$H$9:$I$17,2,FALSE)</f>
        <v>Europe</v>
      </c>
      <c r="N247" s="6" t="str">
        <f>VLOOKUP(Table1[[#This Row],[Customer Code]],'CUSTOMER TABLE DATA'!$A$2:$E$22,5,FALSE)</f>
        <v>Male</v>
      </c>
    </row>
    <row r="248" spans="1:14" x14ac:dyDescent="0.2">
      <c r="A248" s="5">
        <v>43891</v>
      </c>
      <c r="B248" t="s">
        <v>56</v>
      </c>
      <c r="C248" t="s">
        <v>7</v>
      </c>
      <c r="D248" t="s">
        <v>99</v>
      </c>
      <c r="E248">
        <v>2428</v>
      </c>
      <c r="F248" s="6">
        <v>12140</v>
      </c>
      <c r="G248" s="6">
        <f t="shared" si="3"/>
        <v>5</v>
      </c>
      <c r="H248" s="6">
        <v>4856</v>
      </c>
      <c r="I248" s="6">
        <f>Table1[[#This Row],[Profit]]/Table1[[#This Row],[Units Sold]]</f>
        <v>3</v>
      </c>
      <c r="J248" s="6">
        <f>Table1[[#This Row],[Revenue]]-Table1[[#This Row],[Cost]]</f>
        <v>7284</v>
      </c>
      <c r="K248" t="s">
        <v>47</v>
      </c>
      <c r="L248" s="6" t="str">
        <f>VLOOKUP(Table1[[#This Row],[Customer Code]], 'CUSTOMER TABLE DATA'!$A$2:$C$22,3,FALSE)</f>
        <v>Holland</v>
      </c>
      <c r="M248" s="6" t="str">
        <f>VLOOKUP(Table1[[#This Row],[COUNTRY]],'CUSTOMER TABLE DATA'!$H$9:$I$17,2,FALSE)</f>
        <v>Europe</v>
      </c>
      <c r="N248" s="6" t="str">
        <f>VLOOKUP(Table1[[#This Row],[Customer Code]],'CUSTOMER TABLE DATA'!$A$2:$E$22,5,FALSE)</f>
        <v>Male</v>
      </c>
    </row>
    <row r="249" spans="1:14" x14ac:dyDescent="0.2">
      <c r="A249" s="5">
        <v>43891</v>
      </c>
      <c r="B249" t="s">
        <v>57</v>
      </c>
      <c r="C249" t="s">
        <v>12</v>
      </c>
      <c r="D249" t="s">
        <v>100</v>
      </c>
      <c r="E249">
        <v>1967</v>
      </c>
      <c r="F249" s="6">
        <v>1967</v>
      </c>
      <c r="G249" s="6">
        <f t="shared" si="3"/>
        <v>1</v>
      </c>
      <c r="H249" s="6">
        <v>393.4</v>
      </c>
      <c r="I249" s="6">
        <f>Table1[[#This Row],[Profit]]/Table1[[#This Row],[Units Sold]]</f>
        <v>0.79999999999999993</v>
      </c>
      <c r="J249" s="6">
        <f>Table1[[#This Row],[Revenue]]-Table1[[#This Row],[Cost]]</f>
        <v>1573.6</v>
      </c>
      <c r="K249" t="s">
        <v>48</v>
      </c>
      <c r="L249" s="6" t="str">
        <f>VLOOKUP(Table1[[#This Row],[Customer Code]], 'CUSTOMER TABLE DATA'!$A$2:$C$22,3,FALSE)</f>
        <v>Nigeria</v>
      </c>
      <c r="M249" s="6" t="str">
        <f>VLOOKUP(Table1[[#This Row],[COUNTRY]],'CUSTOMER TABLE DATA'!$H$9:$I$17,2,FALSE)</f>
        <v>Africa</v>
      </c>
      <c r="N249" s="6" t="str">
        <f>VLOOKUP(Table1[[#This Row],[Customer Code]],'CUSTOMER TABLE DATA'!$A$2:$E$22,5,FALSE)</f>
        <v>Female</v>
      </c>
    </row>
    <row r="250" spans="1:14" x14ac:dyDescent="0.2">
      <c r="A250" s="5">
        <v>43891</v>
      </c>
      <c r="B250" t="s">
        <v>59</v>
      </c>
      <c r="C250" t="s">
        <v>28</v>
      </c>
      <c r="D250" t="s">
        <v>105</v>
      </c>
      <c r="E250">
        <v>888</v>
      </c>
      <c r="F250" s="6">
        <v>4440</v>
      </c>
      <c r="G250" s="6">
        <f t="shared" si="3"/>
        <v>5</v>
      </c>
      <c r="H250" s="6">
        <v>1953.6</v>
      </c>
      <c r="I250" s="6">
        <f>Table1[[#This Row],[Profit]]/Table1[[#This Row],[Units Sold]]</f>
        <v>2.8000000000000003</v>
      </c>
      <c r="J250" s="6">
        <f>Table1[[#This Row],[Revenue]]-Table1[[#This Row],[Cost]]</f>
        <v>2486.4</v>
      </c>
      <c r="K250" t="s">
        <v>43</v>
      </c>
      <c r="L250" s="6" t="str">
        <f>VLOOKUP(Table1[[#This Row],[Customer Code]], 'CUSTOMER TABLE DATA'!$A$2:$C$22,3,FALSE)</f>
        <v>Togo</v>
      </c>
      <c r="M250" s="6" t="str">
        <f>VLOOKUP(Table1[[#This Row],[COUNTRY]],'CUSTOMER TABLE DATA'!$H$9:$I$17,2,FALSE)</f>
        <v>Africa</v>
      </c>
      <c r="N250" s="6" t="str">
        <f>VLOOKUP(Table1[[#This Row],[Customer Code]],'CUSTOMER TABLE DATA'!$A$2:$E$22,5,FALSE)</f>
        <v>Male</v>
      </c>
    </row>
    <row r="251" spans="1:14" x14ac:dyDescent="0.2">
      <c r="A251" s="5">
        <v>43891</v>
      </c>
      <c r="B251" t="s">
        <v>59</v>
      </c>
      <c r="C251" t="s">
        <v>24</v>
      </c>
      <c r="D251" t="s">
        <v>104</v>
      </c>
      <c r="E251">
        <v>923</v>
      </c>
      <c r="F251" s="6">
        <v>3692</v>
      </c>
      <c r="G251" s="6">
        <f t="shared" si="3"/>
        <v>4</v>
      </c>
      <c r="H251" s="6">
        <v>1384.5</v>
      </c>
      <c r="I251" s="6">
        <f>Table1[[#This Row],[Profit]]/Table1[[#This Row],[Units Sold]]</f>
        <v>2.5</v>
      </c>
      <c r="J251" s="6">
        <f>Table1[[#This Row],[Revenue]]-Table1[[#This Row],[Cost]]</f>
        <v>2307.5</v>
      </c>
      <c r="K251" t="s">
        <v>25</v>
      </c>
      <c r="L251" s="6" t="str">
        <f>VLOOKUP(Table1[[#This Row],[Customer Code]], 'CUSTOMER TABLE DATA'!$A$2:$C$22,3,FALSE)</f>
        <v>Japan</v>
      </c>
      <c r="M251" s="6" t="str">
        <f>VLOOKUP(Table1[[#This Row],[COUNTRY]],'CUSTOMER TABLE DATA'!$H$9:$I$17,2,FALSE)</f>
        <v>Asia</v>
      </c>
      <c r="N251" s="6" t="str">
        <f>VLOOKUP(Table1[[#This Row],[Customer Code]],'CUSTOMER TABLE DATA'!$A$2:$E$22,5,FALSE)</f>
        <v>Female</v>
      </c>
    </row>
    <row r="252" spans="1:14" x14ac:dyDescent="0.2">
      <c r="A252" s="5">
        <v>43891</v>
      </c>
      <c r="B252" t="s">
        <v>60</v>
      </c>
      <c r="C252" t="s">
        <v>28</v>
      </c>
      <c r="D252" t="s">
        <v>105</v>
      </c>
      <c r="E252">
        <v>1326</v>
      </c>
      <c r="F252" s="6">
        <v>3978</v>
      </c>
      <c r="G252" s="6">
        <f t="shared" si="3"/>
        <v>3</v>
      </c>
      <c r="H252" s="6">
        <v>1657.5</v>
      </c>
      <c r="I252" s="6">
        <f>Table1[[#This Row],[Profit]]/Table1[[#This Row],[Units Sold]]</f>
        <v>1.75</v>
      </c>
      <c r="J252" s="6">
        <f>Table1[[#This Row],[Revenue]]-Table1[[#This Row],[Cost]]</f>
        <v>2320.5</v>
      </c>
      <c r="K252" t="s">
        <v>43</v>
      </c>
      <c r="L252" s="6" t="str">
        <f>VLOOKUP(Table1[[#This Row],[Customer Code]], 'CUSTOMER TABLE DATA'!$A$2:$C$22,3,FALSE)</f>
        <v>Togo</v>
      </c>
      <c r="M252" s="6" t="str">
        <f>VLOOKUP(Table1[[#This Row],[COUNTRY]],'CUSTOMER TABLE DATA'!$H$9:$I$17,2,FALSE)</f>
        <v>Africa</v>
      </c>
      <c r="N252" s="6" t="str">
        <f>VLOOKUP(Table1[[#This Row],[Customer Code]],'CUSTOMER TABLE DATA'!$A$2:$E$22,5,FALSE)</f>
        <v>Male</v>
      </c>
    </row>
    <row r="253" spans="1:14" x14ac:dyDescent="0.2">
      <c r="A253" s="5">
        <v>43891</v>
      </c>
      <c r="B253" t="s">
        <v>61</v>
      </c>
      <c r="C253" t="s">
        <v>31</v>
      </c>
      <c r="D253" t="s">
        <v>106</v>
      </c>
      <c r="E253">
        <v>598</v>
      </c>
      <c r="F253" s="6">
        <v>3588</v>
      </c>
      <c r="G253" s="6">
        <f t="shared" si="3"/>
        <v>6</v>
      </c>
      <c r="H253" s="6">
        <v>1644.5</v>
      </c>
      <c r="I253" s="6">
        <f>Table1[[#This Row],[Profit]]/Table1[[#This Row],[Units Sold]]</f>
        <v>3.25</v>
      </c>
      <c r="J253" s="6">
        <f>Table1[[#This Row],[Revenue]]-Table1[[#This Row],[Cost]]</f>
        <v>1943.5</v>
      </c>
      <c r="K253" t="s">
        <v>44</v>
      </c>
      <c r="L253" s="6" t="str">
        <f>VLOOKUP(Table1[[#This Row],[Customer Code]], 'CUSTOMER TABLE DATA'!$A$2:$C$22,3,FALSE)</f>
        <v>USA</v>
      </c>
      <c r="M253" s="6" t="str">
        <f>VLOOKUP(Table1[[#This Row],[COUNTRY]],'CUSTOMER TABLE DATA'!$H$9:$I$17,2,FALSE)</f>
        <v>North America</v>
      </c>
      <c r="N253" s="6" t="str">
        <f>VLOOKUP(Table1[[#This Row],[Customer Code]],'CUSTOMER TABLE DATA'!$A$2:$E$22,5,FALSE)</f>
        <v>Male</v>
      </c>
    </row>
    <row r="254" spans="1:14" x14ac:dyDescent="0.2">
      <c r="A254" s="5">
        <v>43891</v>
      </c>
      <c r="B254" t="s">
        <v>56</v>
      </c>
      <c r="C254" t="s">
        <v>7</v>
      </c>
      <c r="D254" t="s">
        <v>99</v>
      </c>
      <c r="E254">
        <v>2385</v>
      </c>
      <c r="F254" s="6">
        <v>11925</v>
      </c>
      <c r="G254" s="6">
        <f t="shared" si="3"/>
        <v>5</v>
      </c>
      <c r="H254" s="6">
        <v>4770</v>
      </c>
      <c r="I254" s="6">
        <f>Table1[[#This Row],[Profit]]/Table1[[#This Row],[Units Sold]]</f>
        <v>3</v>
      </c>
      <c r="J254" s="6">
        <f>Table1[[#This Row],[Revenue]]-Table1[[#This Row],[Cost]]</f>
        <v>7155</v>
      </c>
      <c r="K254" t="s">
        <v>38</v>
      </c>
      <c r="L254" s="6" t="str">
        <f>VLOOKUP(Table1[[#This Row],[Customer Code]], 'CUSTOMER TABLE DATA'!$A$2:$C$22,3,FALSE)</f>
        <v>Japan</v>
      </c>
      <c r="M254" s="6" t="str">
        <f>VLOOKUP(Table1[[#This Row],[COUNTRY]],'CUSTOMER TABLE DATA'!$H$9:$I$17,2,FALSE)</f>
        <v>Asia</v>
      </c>
      <c r="N254" s="6" t="str">
        <f>VLOOKUP(Table1[[#This Row],[Customer Code]],'CUSTOMER TABLE DATA'!$A$2:$E$22,5,FALSE)</f>
        <v>Female</v>
      </c>
    </row>
    <row r="255" spans="1:14" x14ac:dyDescent="0.2">
      <c r="A255" s="5">
        <v>43891</v>
      </c>
      <c r="B255" t="s">
        <v>56</v>
      </c>
      <c r="C255" t="s">
        <v>31</v>
      </c>
      <c r="D255" t="s">
        <v>106</v>
      </c>
      <c r="E255">
        <v>1954</v>
      </c>
      <c r="F255" s="6">
        <v>9770</v>
      </c>
      <c r="G255" s="6">
        <f t="shared" si="3"/>
        <v>5</v>
      </c>
      <c r="H255" s="6">
        <v>3908</v>
      </c>
      <c r="I255" s="6">
        <f>Table1[[#This Row],[Profit]]/Table1[[#This Row],[Units Sold]]</f>
        <v>3</v>
      </c>
      <c r="J255" s="6">
        <f>Table1[[#This Row],[Revenue]]-Table1[[#This Row],[Cost]]</f>
        <v>5862</v>
      </c>
      <c r="K255" t="s">
        <v>32</v>
      </c>
      <c r="L255" s="6" t="str">
        <f>VLOOKUP(Table1[[#This Row],[Customer Code]], 'CUSTOMER TABLE DATA'!$A$2:$C$22,3,FALSE)</f>
        <v>Togo</v>
      </c>
      <c r="M255" s="6" t="str">
        <f>VLOOKUP(Table1[[#This Row],[COUNTRY]],'CUSTOMER TABLE DATA'!$H$9:$I$17,2,FALSE)</f>
        <v>Africa</v>
      </c>
      <c r="N255" s="6" t="str">
        <f>VLOOKUP(Table1[[#This Row],[Customer Code]],'CUSTOMER TABLE DATA'!$A$2:$E$22,5,FALSE)</f>
        <v>Male</v>
      </c>
    </row>
    <row r="256" spans="1:14" x14ac:dyDescent="0.2">
      <c r="A256" s="5">
        <v>43891</v>
      </c>
      <c r="B256" t="s">
        <v>57</v>
      </c>
      <c r="C256" t="s">
        <v>12</v>
      </c>
      <c r="D256" t="s">
        <v>100</v>
      </c>
      <c r="E256">
        <v>2501</v>
      </c>
      <c r="F256" s="6">
        <v>2501</v>
      </c>
      <c r="G256" s="6">
        <f t="shared" si="3"/>
        <v>1</v>
      </c>
      <c r="H256" s="6">
        <v>500.2</v>
      </c>
      <c r="I256" s="6">
        <f>Table1[[#This Row],[Profit]]/Table1[[#This Row],[Units Sold]]</f>
        <v>0.79999999999999993</v>
      </c>
      <c r="J256" s="6">
        <f>Table1[[#This Row],[Revenue]]-Table1[[#This Row],[Cost]]</f>
        <v>2000.8</v>
      </c>
      <c r="K256" t="s">
        <v>14</v>
      </c>
      <c r="L256" s="6" t="str">
        <f>VLOOKUP(Table1[[#This Row],[Customer Code]], 'CUSTOMER TABLE DATA'!$A$2:$C$22,3,FALSE)</f>
        <v>Togo</v>
      </c>
      <c r="M256" s="6" t="str">
        <f>VLOOKUP(Table1[[#This Row],[COUNTRY]],'CUSTOMER TABLE DATA'!$H$9:$I$17,2,FALSE)</f>
        <v>Africa</v>
      </c>
      <c r="N256" s="6" t="str">
        <f>VLOOKUP(Table1[[#This Row],[Customer Code]],'CUSTOMER TABLE DATA'!$A$2:$E$22,5,FALSE)</f>
        <v>Male</v>
      </c>
    </row>
    <row r="257" spans="1:14" x14ac:dyDescent="0.2">
      <c r="A257" s="5">
        <v>43891</v>
      </c>
      <c r="B257" t="s">
        <v>59</v>
      </c>
      <c r="C257" t="s">
        <v>17</v>
      </c>
      <c r="D257" t="s">
        <v>101</v>
      </c>
      <c r="E257">
        <v>2475</v>
      </c>
      <c r="F257" s="6">
        <v>12375</v>
      </c>
      <c r="G257" s="6">
        <f t="shared" si="3"/>
        <v>5</v>
      </c>
      <c r="H257" s="6">
        <v>5445</v>
      </c>
      <c r="I257" s="6">
        <f>Table1[[#This Row],[Profit]]/Table1[[#This Row],[Units Sold]]</f>
        <v>2.8</v>
      </c>
      <c r="J257" s="6">
        <f>Table1[[#This Row],[Revenue]]-Table1[[#This Row],[Cost]]</f>
        <v>6930</v>
      </c>
      <c r="K257" t="s">
        <v>18</v>
      </c>
      <c r="L257" s="6" t="str">
        <f>VLOOKUP(Table1[[#This Row],[Customer Code]], 'CUSTOMER TABLE DATA'!$A$2:$C$22,3,FALSE)</f>
        <v>Cameroon</v>
      </c>
      <c r="M257" s="6" t="str">
        <f>VLOOKUP(Table1[[#This Row],[COUNTRY]],'CUSTOMER TABLE DATA'!$H$9:$I$17,2,FALSE)</f>
        <v>Africa</v>
      </c>
      <c r="N257" s="6" t="str">
        <f>VLOOKUP(Table1[[#This Row],[Customer Code]],'CUSTOMER TABLE DATA'!$A$2:$E$22,5,FALSE)</f>
        <v>Female</v>
      </c>
    </row>
    <row r="258" spans="1:14" x14ac:dyDescent="0.2">
      <c r="A258" s="5">
        <v>43891</v>
      </c>
      <c r="B258" t="s">
        <v>59</v>
      </c>
      <c r="C258" t="s">
        <v>17</v>
      </c>
      <c r="D258" t="s">
        <v>101</v>
      </c>
      <c r="E258">
        <v>1790</v>
      </c>
      <c r="F258" s="6">
        <v>7160</v>
      </c>
      <c r="G258" s="6">
        <f t="shared" ref="G258:G321" si="4">F258/E258</f>
        <v>4</v>
      </c>
      <c r="H258" s="6">
        <v>2685</v>
      </c>
      <c r="I258" s="6">
        <f>Table1[[#This Row],[Profit]]/Table1[[#This Row],[Units Sold]]</f>
        <v>2.5</v>
      </c>
      <c r="J258" s="6">
        <f>Table1[[#This Row],[Revenue]]-Table1[[#This Row],[Cost]]</f>
        <v>4475</v>
      </c>
      <c r="K258" t="s">
        <v>40</v>
      </c>
      <c r="L258" s="6" t="str">
        <f>VLOOKUP(Table1[[#This Row],[Customer Code]], 'CUSTOMER TABLE DATA'!$A$2:$C$22,3,FALSE)</f>
        <v>USA</v>
      </c>
      <c r="M258" s="6" t="str">
        <f>VLOOKUP(Table1[[#This Row],[COUNTRY]],'CUSTOMER TABLE DATA'!$H$9:$I$17,2,FALSE)</f>
        <v>North America</v>
      </c>
      <c r="N258" s="6" t="str">
        <f>VLOOKUP(Table1[[#This Row],[Customer Code]],'CUSTOMER TABLE DATA'!$A$2:$E$22,5,FALSE)</f>
        <v>Male</v>
      </c>
    </row>
    <row r="259" spans="1:14" x14ac:dyDescent="0.2">
      <c r="A259" s="5">
        <v>43891</v>
      </c>
      <c r="B259" t="s">
        <v>60</v>
      </c>
      <c r="C259" t="s">
        <v>12</v>
      </c>
      <c r="D259" t="s">
        <v>110</v>
      </c>
      <c r="E259">
        <v>1491</v>
      </c>
      <c r="F259" s="6">
        <v>4473</v>
      </c>
      <c r="G259" s="6">
        <f t="shared" si="4"/>
        <v>3</v>
      </c>
      <c r="H259" s="6">
        <v>1863.75</v>
      </c>
      <c r="I259" s="6">
        <f>Table1[[#This Row],[Profit]]/Table1[[#This Row],[Units Sold]]</f>
        <v>1.75</v>
      </c>
      <c r="J259" s="6">
        <f>Table1[[#This Row],[Revenue]]-Table1[[#This Row],[Cost]]</f>
        <v>2609.25</v>
      </c>
      <c r="K259" t="s">
        <v>48</v>
      </c>
      <c r="L259" s="6" t="str">
        <f>VLOOKUP(Table1[[#This Row],[Customer Code]], 'CUSTOMER TABLE DATA'!$A$2:$C$22,3,FALSE)</f>
        <v>Nigeria</v>
      </c>
      <c r="M259" s="6" t="str">
        <f>VLOOKUP(Table1[[#This Row],[COUNTRY]],'CUSTOMER TABLE DATA'!$H$9:$I$17,2,FALSE)</f>
        <v>Africa</v>
      </c>
      <c r="N259" s="6" t="str">
        <f>VLOOKUP(Table1[[#This Row],[Customer Code]],'CUSTOMER TABLE DATA'!$A$2:$E$22,5,FALSE)</f>
        <v>Female</v>
      </c>
    </row>
    <row r="260" spans="1:14" x14ac:dyDescent="0.2">
      <c r="A260" s="5">
        <v>43891</v>
      </c>
      <c r="B260" t="s">
        <v>61</v>
      </c>
      <c r="C260" t="s">
        <v>31</v>
      </c>
      <c r="D260" t="s">
        <v>106</v>
      </c>
      <c r="E260">
        <v>1967</v>
      </c>
      <c r="F260" s="6">
        <v>11802</v>
      </c>
      <c r="G260" s="6">
        <f t="shared" si="4"/>
        <v>6</v>
      </c>
      <c r="H260" s="6">
        <v>5409.25</v>
      </c>
      <c r="I260" s="6">
        <f>Table1[[#This Row],[Profit]]/Table1[[#This Row],[Units Sold]]</f>
        <v>3.25</v>
      </c>
      <c r="J260" s="6">
        <f>Table1[[#This Row],[Revenue]]-Table1[[#This Row],[Cost]]</f>
        <v>6392.75</v>
      </c>
      <c r="K260" t="s">
        <v>32</v>
      </c>
      <c r="L260" s="6" t="str">
        <f>VLOOKUP(Table1[[#This Row],[Customer Code]], 'CUSTOMER TABLE DATA'!$A$2:$C$22,3,FALSE)</f>
        <v>Togo</v>
      </c>
      <c r="M260" s="6" t="str">
        <f>VLOOKUP(Table1[[#This Row],[COUNTRY]],'CUSTOMER TABLE DATA'!$H$9:$I$17,2,FALSE)</f>
        <v>Africa</v>
      </c>
      <c r="N260" s="6" t="str">
        <f>VLOOKUP(Table1[[#This Row],[Customer Code]],'CUSTOMER TABLE DATA'!$A$2:$E$22,5,FALSE)</f>
        <v>Male</v>
      </c>
    </row>
    <row r="261" spans="1:14" x14ac:dyDescent="0.2">
      <c r="A261" s="5">
        <v>43891</v>
      </c>
      <c r="B261" t="s">
        <v>56</v>
      </c>
      <c r="C261" t="s">
        <v>28</v>
      </c>
      <c r="D261" t="s">
        <v>105</v>
      </c>
      <c r="E261">
        <v>795</v>
      </c>
      <c r="F261" s="6">
        <v>3975</v>
      </c>
      <c r="G261" s="6">
        <f t="shared" si="4"/>
        <v>5</v>
      </c>
      <c r="H261" s="6">
        <v>1590</v>
      </c>
      <c r="I261" s="6">
        <f>Table1[[#This Row],[Profit]]/Table1[[#This Row],[Units Sold]]</f>
        <v>3</v>
      </c>
      <c r="J261" s="6">
        <f>Table1[[#This Row],[Revenue]]-Table1[[#This Row],[Cost]]</f>
        <v>2385</v>
      </c>
      <c r="K261" t="s">
        <v>29</v>
      </c>
      <c r="L261" s="6" t="str">
        <f>VLOOKUP(Table1[[#This Row],[Customer Code]], 'CUSTOMER TABLE DATA'!$A$2:$C$22,3,FALSE)</f>
        <v>Cameroon</v>
      </c>
      <c r="M261" s="6" t="str">
        <f>VLOOKUP(Table1[[#This Row],[COUNTRY]],'CUSTOMER TABLE DATA'!$H$9:$I$17,2,FALSE)</f>
        <v>Africa</v>
      </c>
      <c r="N261" s="6" t="str">
        <f>VLOOKUP(Table1[[#This Row],[Customer Code]],'CUSTOMER TABLE DATA'!$A$2:$E$22,5,FALSE)</f>
        <v>Male</v>
      </c>
    </row>
    <row r="262" spans="1:14" x14ac:dyDescent="0.2">
      <c r="A262" s="5">
        <v>43891</v>
      </c>
      <c r="B262" t="s">
        <v>56</v>
      </c>
      <c r="C262" t="s">
        <v>12</v>
      </c>
      <c r="D262" t="s">
        <v>110</v>
      </c>
      <c r="E262">
        <v>1158</v>
      </c>
      <c r="F262" s="6">
        <v>5790</v>
      </c>
      <c r="G262" s="6">
        <f t="shared" si="4"/>
        <v>5</v>
      </c>
      <c r="H262" s="6">
        <v>2316</v>
      </c>
      <c r="I262" s="6">
        <f>Table1[[#This Row],[Profit]]/Table1[[#This Row],[Units Sold]]</f>
        <v>3</v>
      </c>
      <c r="J262" s="6">
        <f>Table1[[#This Row],[Revenue]]-Table1[[#This Row],[Cost]]</f>
        <v>3474</v>
      </c>
      <c r="K262" t="s">
        <v>39</v>
      </c>
      <c r="L262" s="6" t="str">
        <f>VLOOKUP(Table1[[#This Row],[Customer Code]], 'CUSTOMER TABLE DATA'!$A$2:$C$22,3,FALSE)</f>
        <v>Cameroon</v>
      </c>
      <c r="M262" s="6" t="str">
        <f>VLOOKUP(Table1[[#This Row],[COUNTRY]],'CUSTOMER TABLE DATA'!$H$9:$I$17,2,FALSE)</f>
        <v>Africa</v>
      </c>
      <c r="N262" s="6" t="str">
        <f>VLOOKUP(Table1[[#This Row],[Customer Code]],'CUSTOMER TABLE DATA'!$A$2:$E$22,5,FALSE)</f>
        <v>Male</v>
      </c>
    </row>
    <row r="263" spans="1:14" x14ac:dyDescent="0.2">
      <c r="A263" s="5">
        <v>43891</v>
      </c>
      <c r="B263" t="s">
        <v>57</v>
      </c>
      <c r="C263" t="s">
        <v>12</v>
      </c>
      <c r="D263" t="s">
        <v>100</v>
      </c>
      <c r="E263">
        <v>921</v>
      </c>
      <c r="F263" s="6">
        <v>921</v>
      </c>
      <c r="G263" s="6">
        <f t="shared" si="4"/>
        <v>1</v>
      </c>
      <c r="H263" s="6">
        <v>184.2</v>
      </c>
      <c r="I263" s="6">
        <f>Table1[[#This Row],[Profit]]/Table1[[#This Row],[Units Sold]]</f>
        <v>0.79999999999999993</v>
      </c>
      <c r="J263" s="6">
        <f>Table1[[#This Row],[Revenue]]-Table1[[#This Row],[Cost]]</f>
        <v>736.8</v>
      </c>
      <c r="K263" t="s">
        <v>48</v>
      </c>
      <c r="L263" s="6" t="str">
        <f>VLOOKUP(Table1[[#This Row],[Customer Code]], 'CUSTOMER TABLE DATA'!$A$2:$C$22,3,FALSE)</f>
        <v>Nigeria</v>
      </c>
      <c r="M263" s="6" t="str">
        <f>VLOOKUP(Table1[[#This Row],[COUNTRY]],'CUSTOMER TABLE DATA'!$H$9:$I$17,2,FALSE)</f>
        <v>Africa</v>
      </c>
      <c r="N263" s="6" t="str">
        <f>VLOOKUP(Table1[[#This Row],[Customer Code]],'CUSTOMER TABLE DATA'!$A$2:$E$22,5,FALSE)</f>
        <v>Female</v>
      </c>
    </row>
    <row r="264" spans="1:14" x14ac:dyDescent="0.2">
      <c r="A264" s="5">
        <v>43891</v>
      </c>
      <c r="B264" t="s">
        <v>58</v>
      </c>
      <c r="C264" t="s">
        <v>28</v>
      </c>
      <c r="D264" t="s">
        <v>105</v>
      </c>
      <c r="E264">
        <v>259</v>
      </c>
      <c r="F264" s="6">
        <v>1295</v>
      </c>
      <c r="G264" s="6">
        <f t="shared" si="4"/>
        <v>5</v>
      </c>
      <c r="H264" s="6">
        <v>569.79999999999995</v>
      </c>
      <c r="I264" s="6">
        <f>Table1[[#This Row],[Profit]]/Table1[[#This Row],[Units Sold]]</f>
        <v>2.8000000000000003</v>
      </c>
      <c r="J264" s="6">
        <f>Table1[[#This Row],[Revenue]]-Table1[[#This Row],[Cost]]</f>
        <v>725.2</v>
      </c>
      <c r="K264" t="s">
        <v>43</v>
      </c>
      <c r="L264" s="6" t="str">
        <f>VLOOKUP(Table1[[#This Row],[Customer Code]], 'CUSTOMER TABLE DATA'!$A$2:$C$22,3,FALSE)</f>
        <v>Togo</v>
      </c>
      <c r="M264" s="6" t="str">
        <f>VLOOKUP(Table1[[#This Row],[COUNTRY]],'CUSTOMER TABLE DATA'!$H$9:$I$17,2,FALSE)</f>
        <v>Africa</v>
      </c>
      <c r="N264" s="6" t="str">
        <f>VLOOKUP(Table1[[#This Row],[Customer Code]],'CUSTOMER TABLE DATA'!$A$2:$E$22,5,FALSE)</f>
        <v>Male</v>
      </c>
    </row>
    <row r="265" spans="1:14" x14ac:dyDescent="0.2">
      <c r="A265" s="5">
        <v>43891</v>
      </c>
      <c r="B265" t="s">
        <v>59</v>
      </c>
      <c r="C265" t="s">
        <v>7</v>
      </c>
      <c r="D265" t="s">
        <v>99</v>
      </c>
      <c r="E265">
        <v>792</v>
      </c>
      <c r="F265" s="6">
        <v>3168</v>
      </c>
      <c r="G265" s="6">
        <f t="shared" si="4"/>
        <v>4</v>
      </c>
      <c r="H265" s="6">
        <v>1188</v>
      </c>
      <c r="I265" s="6">
        <f>Table1[[#This Row],[Profit]]/Table1[[#This Row],[Units Sold]]</f>
        <v>2.5</v>
      </c>
      <c r="J265" s="6">
        <f>Table1[[#This Row],[Revenue]]-Table1[[#This Row],[Cost]]</f>
        <v>1980</v>
      </c>
      <c r="K265" t="s">
        <v>38</v>
      </c>
      <c r="L265" s="6" t="str">
        <f>VLOOKUP(Table1[[#This Row],[Customer Code]], 'CUSTOMER TABLE DATA'!$A$2:$C$22,3,FALSE)</f>
        <v>Japan</v>
      </c>
      <c r="M265" s="6" t="str">
        <f>VLOOKUP(Table1[[#This Row],[COUNTRY]],'CUSTOMER TABLE DATA'!$H$9:$I$17,2,FALSE)</f>
        <v>Asia</v>
      </c>
      <c r="N265" s="6" t="str">
        <f>VLOOKUP(Table1[[#This Row],[Customer Code]],'CUSTOMER TABLE DATA'!$A$2:$E$22,5,FALSE)</f>
        <v>Female</v>
      </c>
    </row>
    <row r="266" spans="1:14" x14ac:dyDescent="0.2">
      <c r="A266" s="5">
        <v>43891</v>
      </c>
      <c r="B266" t="s">
        <v>60</v>
      </c>
      <c r="C266" t="s">
        <v>36</v>
      </c>
      <c r="D266" t="s">
        <v>108</v>
      </c>
      <c r="E266">
        <v>263</v>
      </c>
      <c r="F266" s="6">
        <v>789</v>
      </c>
      <c r="G266" s="6">
        <f t="shared" si="4"/>
        <v>3</v>
      </c>
      <c r="H266" s="6">
        <v>328.75</v>
      </c>
      <c r="I266" s="6">
        <f>Table1[[#This Row],[Profit]]/Table1[[#This Row],[Units Sold]]</f>
        <v>1.75</v>
      </c>
      <c r="J266" s="6">
        <f>Table1[[#This Row],[Revenue]]-Table1[[#This Row],[Cost]]</f>
        <v>460.25</v>
      </c>
      <c r="K266" t="s">
        <v>37</v>
      </c>
      <c r="L266" s="6" t="str">
        <f>VLOOKUP(Table1[[#This Row],[Customer Code]], 'CUSTOMER TABLE DATA'!$A$2:$C$22,3,FALSE)</f>
        <v>Uganda</v>
      </c>
      <c r="M266" s="6" t="str">
        <f>VLOOKUP(Table1[[#This Row],[COUNTRY]],'CUSTOMER TABLE DATA'!$H$9:$I$17,2,FALSE)</f>
        <v>Africa</v>
      </c>
      <c r="N266" s="6" t="str">
        <f>VLOOKUP(Table1[[#This Row],[Customer Code]],'CUSTOMER TABLE DATA'!$A$2:$E$22,5,FALSE)</f>
        <v>Male</v>
      </c>
    </row>
    <row r="267" spans="1:14" x14ac:dyDescent="0.2">
      <c r="A267" s="5">
        <v>43891</v>
      </c>
      <c r="B267" t="s">
        <v>61</v>
      </c>
      <c r="C267" t="s">
        <v>31</v>
      </c>
      <c r="D267" t="s">
        <v>106</v>
      </c>
      <c r="E267">
        <v>2161</v>
      </c>
      <c r="F267" s="6">
        <v>12966</v>
      </c>
      <c r="G267" s="6">
        <f t="shared" si="4"/>
        <v>6</v>
      </c>
      <c r="H267" s="6">
        <v>5942.75</v>
      </c>
      <c r="I267" s="6">
        <f>Table1[[#This Row],[Profit]]/Table1[[#This Row],[Units Sold]]</f>
        <v>3.25</v>
      </c>
      <c r="J267" s="6">
        <f>Table1[[#This Row],[Revenue]]-Table1[[#This Row],[Cost]]</f>
        <v>7023.25</v>
      </c>
      <c r="K267" t="s">
        <v>32</v>
      </c>
      <c r="L267" s="6" t="str">
        <f>VLOOKUP(Table1[[#This Row],[Customer Code]], 'CUSTOMER TABLE DATA'!$A$2:$C$22,3,FALSE)</f>
        <v>Togo</v>
      </c>
      <c r="M267" s="6" t="str">
        <f>VLOOKUP(Table1[[#This Row],[COUNTRY]],'CUSTOMER TABLE DATA'!$H$9:$I$17,2,FALSE)</f>
        <v>Africa</v>
      </c>
      <c r="N267" s="6" t="str">
        <f>VLOOKUP(Table1[[#This Row],[Customer Code]],'CUSTOMER TABLE DATA'!$A$2:$E$22,5,FALSE)</f>
        <v>Male</v>
      </c>
    </row>
    <row r="268" spans="1:14" x14ac:dyDescent="0.2">
      <c r="A268" s="5">
        <v>43891</v>
      </c>
      <c r="B268" t="s">
        <v>56</v>
      </c>
      <c r="C268" t="s">
        <v>20</v>
      </c>
      <c r="D268" t="s">
        <v>103</v>
      </c>
      <c r="E268">
        <v>1114</v>
      </c>
      <c r="F268" s="6">
        <v>5570</v>
      </c>
      <c r="G268" s="6">
        <f t="shared" si="4"/>
        <v>5</v>
      </c>
      <c r="H268" s="6">
        <v>2228</v>
      </c>
      <c r="I268" s="6">
        <f>Table1[[#This Row],[Profit]]/Table1[[#This Row],[Units Sold]]</f>
        <v>3</v>
      </c>
      <c r="J268" s="6">
        <f>Table1[[#This Row],[Revenue]]-Table1[[#This Row],[Cost]]</f>
        <v>3342</v>
      </c>
      <c r="K268" t="s">
        <v>21</v>
      </c>
      <c r="L268" s="6" t="str">
        <f>VLOOKUP(Table1[[#This Row],[Customer Code]], 'CUSTOMER TABLE DATA'!$A$2:$C$22,3,FALSE)</f>
        <v>Holland</v>
      </c>
      <c r="M268" s="6" t="str">
        <f>VLOOKUP(Table1[[#This Row],[COUNTRY]],'CUSTOMER TABLE DATA'!$H$9:$I$17,2,FALSE)</f>
        <v>Europe</v>
      </c>
      <c r="N268" s="6" t="str">
        <f>VLOOKUP(Table1[[#This Row],[Customer Code]],'CUSTOMER TABLE DATA'!$A$2:$E$22,5,FALSE)</f>
        <v>Male</v>
      </c>
    </row>
    <row r="269" spans="1:14" x14ac:dyDescent="0.2">
      <c r="A269" s="5">
        <v>43891</v>
      </c>
      <c r="B269" t="s">
        <v>56</v>
      </c>
      <c r="C269" t="s">
        <v>17</v>
      </c>
      <c r="D269" t="s">
        <v>101</v>
      </c>
      <c r="E269">
        <v>1122</v>
      </c>
      <c r="F269" s="6">
        <v>5610</v>
      </c>
      <c r="G269" s="6">
        <f t="shared" si="4"/>
        <v>5</v>
      </c>
      <c r="H269" s="6">
        <v>2244</v>
      </c>
      <c r="I269" s="6">
        <f>Table1[[#This Row],[Profit]]/Table1[[#This Row],[Units Sold]]</f>
        <v>3</v>
      </c>
      <c r="J269" s="6">
        <f>Table1[[#This Row],[Revenue]]-Table1[[#This Row],[Cost]]</f>
        <v>3366</v>
      </c>
      <c r="K269" t="s">
        <v>18</v>
      </c>
      <c r="L269" s="6" t="str">
        <f>VLOOKUP(Table1[[#This Row],[Customer Code]], 'CUSTOMER TABLE DATA'!$A$2:$C$22,3,FALSE)</f>
        <v>Cameroon</v>
      </c>
      <c r="M269" s="6" t="str">
        <f>VLOOKUP(Table1[[#This Row],[COUNTRY]],'CUSTOMER TABLE DATA'!$H$9:$I$17,2,FALSE)</f>
        <v>Africa</v>
      </c>
      <c r="N269" s="6" t="str">
        <f>VLOOKUP(Table1[[#This Row],[Customer Code]],'CUSTOMER TABLE DATA'!$A$2:$E$22,5,FALSE)</f>
        <v>Female</v>
      </c>
    </row>
    <row r="270" spans="1:14" x14ac:dyDescent="0.2">
      <c r="A270" s="5">
        <v>43891</v>
      </c>
      <c r="B270" t="s">
        <v>57</v>
      </c>
      <c r="C270" t="s">
        <v>31</v>
      </c>
      <c r="D270" t="s">
        <v>106</v>
      </c>
      <c r="E270">
        <v>2214</v>
      </c>
      <c r="F270" s="6">
        <v>2214</v>
      </c>
      <c r="G270" s="6">
        <f t="shared" si="4"/>
        <v>1</v>
      </c>
      <c r="H270" s="6">
        <v>442.8</v>
      </c>
      <c r="I270" s="6">
        <f>Table1[[#This Row],[Profit]]/Table1[[#This Row],[Units Sold]]</f>
        <v>0.8</v>
      </c>
      <c r="J270" s="6">
        <f>Table1[[#This Row],[Revenue]]-Table1[[#This Row],[Cost]]</f>
        <v>1771.2</v>
      </c>
      <c r="K270" t="s">
        <v>44</v>
      </c>
      <c r="L270" s="6" t="str">
        <f>VLOOKUP(Table1[[#This Row],[Customer Code]], 'CUSTOMER TABLE DATA'!$A$2:$C$22,3,FALSE)</f>
        <v>USA</v>
      </c>
      <c r="M270" s="6" t="str">
        <f>VLOOKUP(Table1[[#This Row],[COUNTRY]],'CUSTOMER TABLE DATA'!$H$9:$I$17,2,FALSE)</f>
        <v>North America</v>
      </c>
      <c r="N270" s="6" t="str">
        <f>VLOOKUP(Table1[[#This Row],[Customer Code]],'CUSTOMER TABLE DATA'!$A$2:$E$22,5,FALSE)</f>
        <v>Male</v>
      </c>
    </row>
    <row r="271" spans="1:14" x14ac:dyDescent="0.2">
      <c r="A271" s="5">
        <v>43891</v>
      </c>
      <c r="B271" t="s">
        <v>58</v>
      </c>
      <c r="C271" t="s">
        <v>17</v>
      </c>
      <c r="D271" t="s">
        <v>22</v>
      </c>
      <c r="E271">
        <v>1101</v>
      </c>
      <c r="F271" s="6">
        <v>5505</v>
      </c>
      <c r="G271" s="6">
        <f t="shared" si="4"/>
        <v>5</v>
      </c>
      <c r="H271" s="6">
        <v>2422.1999999999998</v>
      </c>
      <c r="I271" s="6">
        <f>Table1[[#This Row],[Profit]]/Table1[[#This Row],[Units Sold]]</f>
        <v>2.8000000000000003</v>
      </c>
      <c r="J271" s="6">
        <f>Table1[[#This Row],[Revenue]]-Table1[[#This Row],[Cost]]</f>
        <v>3082.8</v>
      </c>
      <c r="K271" t="s">
        <v>40</v>
      </c>
      <c r="L271" s="6" t="str">
        <f>VLOOKUP(Table1[[#This Row],[Customer Code]], 'CUSTOMER TABLE DATA'!$A$2:$C$22,3,FALSE)</f>
        <v>USA</v>
      </c>
      <c r="M271" s="6" t="str">
        <f>VLOOKUP(Table1[[#This Row],[COUNTRY]],'CUSTOMER TABLE DATA'!$H$9:$I$17,2,FALSE)</f>
        <v>North America</v>
      </c>
      <c r="N271" s="6" t="str">
        <f>VLOOKUP(Table1[[#This Row],[Customer Code]],'CUSTOMER TABLE DATA'!$A$2:$E$22,5,FALSE)</f>
        <v>Male</v>
      </c>
    </row>
    <row r="272" spans="1:14" x14ac:dyDescent="0.2">
      <c r="A272" s="5">
        <v>43891</v>
      </c>
      <c r="B272" t="s">
        <v>59</v>
      </c>
      <c r="C272" t="s">
        <v>20</v>
      </c>
      <c r="D272" t="s">
        <v>103</v>
      </c>
      <c r="E272">
        <v>1210</v>
      </c>
      <c r="F272" s="6">
        <v>4840</v>
      </c>
      <c r="G272" s="6">
        <f t="shared" si="4"/>
        <v>4</v>
      </c>
      <c r="H272" s="6">
        <v>1815</v>
      </c>
      <c r="I272" s="6">
        <f>Table1[[#This Row],[Profit]]/Table1[[#This Row],[Units Sold]]</f>
        <v>2.5</v>
      </c>
      <c r="J272" s="6">
        <f>Table1[[#This Row],[Revenue]]-Table1[[#This Row],[Cost]]</f>
        <v>3025</v>
      </c>
      <c r="K272" t="s">
        <v>21</v>
      </c>
      <c r="L272" s="6" t="str">
        <f>VLOOKUP(Table1[[#This Row],[Customer Code]], 'CUSTOMER TABLE DATA'!$A$2:$C$22,3,FALSE)</f>
        <v>Holland</v>
      </c>
      <c r="M272" s="6" t="str">
        <f>VLOOKUP(Table1[[#This Row],[COUNTRY]],'CUSTOMER TABLE DATA'!$H$9:$I$17,2,FALSE)</f>
        <v>Europe</v>
      </c>
      <c r="N272" s="6" t="str">
        <f>VLOOKUP(Table1[[#This Row],[Customer Code]],'CUSTOMER TABLE DATA'!$A$2:$E$22,5,FALSE)</f>
        <v>Male</v>
      </c>
    </row>
    <row r="273" spans="1:14" x14ac:dyDescent="0.2">
      <c r="A273" s="5">
        <v>43891</v>
      </c>
      <c r="B273" t="s">
        <v>61</v>
      </c>
      <c r="C273" t="s">
        <v>12</v>
      </c>
      <c r="D273" t="s">
        <v>100</v>
      </c>
      <c r="E273">
        <v>2903</v>
      </c>
      <c r="F273" s="6">
        <v>8709</v>
      </c>
      <c r="G273" s="6">
        <f t="shared" si="4"/>
        <v>3</v>
      </c>
      <c r="H273" s="6">
        <v>3628.75</v>
      </c>
      <c r="I273" s="6">
        <f>Table1[[#This Row],[Profit]]/Table1[[#This Row],[Units Sold]]</f>
        <v>1.75</v>
      </c>
      <c r="J273" s="6">
        <f>Table1[[#This Row],[Revenue]]-Table1[[#This Row],[Cost]]</f>
        <v>5080.25</v>
      </c>
      <c r="K273" t="s">
        <v>39</v>
      </c>
      <c r="L273" s="6" t="str">
        <f>VLOOKUP(Table1[[#This Row],[Customer Code]], 'CUSTOMER TABLE DATA'!$A$2:$C$22,3,FALSE)</f>
        <v>Cameroon</v>
      </c>
      <c r="M273" s="6" t="str">
        <f>VLOOKUP(Table1[[#This Row],[COUNTRY]],'CUSTOMER TABLE DATA'!$H$9:$I$17,2,FALSE)</f>
        <v>Africa</v>
      </c>
      <c r="N273" s="6" t="str">
        <f>VLOOKUP(Table1[[#This Row],[Customer Code]],'CUSTOMER TABLE DATA'!$A$2:$E$22,5,FALSE)</f>
        <v>Male</v>
      </c>
    </row>
    <row r="274" spans="1:14" x14ac:dyDescent="0.2">
      <c r="A274" s="5">
        <v>43891</v>
      </c>
      <c r="B274" t="s">
        <v>56</v>
      </c>
      <c r="C274" t="s">
        <v>20</v>
      </c>
      <c r="D274" t="s">
        <v>103</v>
      </c>
      <c r="E274">
        <v>500</v>
      </c>
      <c r="F274" s="6">
        <v>3000</v>
      </c>
      <c r="G274" s="6">
        <f t="shared" si="4"/>
        <v>6</v>
      </c>
      <c r="H274" s="6">
        <v>1375</v>
      </c>
      <c r="I274" s="6">
        <f>Table1[[#This Row],[Profit]]/Table1[[#This Row],[Units Sold]]</f>
        <v>3.25</v>
      </c>
      <c r="J274" s="6">
        <f>Table1[[#This Row],[Revenue]]-Table1[[#This Row],[Cost]]</f>
        <v>1625</v>
      </c>
      <c r="K274" t="s">
        <v>41</v>
      </c>
      <c r="L274" s="6" t="str">
        <f>VLOOKUP(Table1[[#This Row],[Customer Code]], 'CUSTOMER TABLE DATA'!$A$2:$C$22,3,FALSE)</f>
        <v>Nigeria</v>
      </c>
      <c r="M274" s="6" t="str">
        <f>VLOOKUP(Table1[[#This Row],[COUNTRY]],'CUSTOMER TABLE DATA'!$H$9:$I$17,2,FALSE)</f>
        <v>Africa</v>
      </c>
      <c r="N274" s="6" t="str">
        <f>VLOOKUP(Table1[[#This Row],[Customer Code]],'CUSTOMER TABLE DATA'!$A$2:$E$22,5,FALSE)</f>
        <v>Male</v>
      </c>
    </row>
    <row r="275" spans="1:14" x14ac:dyDescent="0.2">
      <c r="A275" s="5">
        <v>43891</v>
      </c>
      <c r="B275" t="s">
        <v>56</v>
      </c>
      <c r="C275" t="s">
        <v>17</v>
      </c>
      <c r="D275" t="s">
        <v>101</v>
      </c>
      <c r="E275">
        <v>2992</v>
      </c>
      <c r="F275" s="6">
        <v>14960</v>
      </c>
      <c r="G275" s="6">
        <f t="shared" si="4"/>
        <v>5</v>
      </c>
      <c r="H275" s="6">
        <v>5984</v>
      </c>
      <c r="I275" s="6">
        <f>Table1[[#This Row],[Profit]]/Table1[[#This Row],[Units Sold]]</f>
        <v>3</v>
      </c>
      <c r="J275" s="6">
        <f>Table1[[#This Row],[Revenue]]-Table1[[#This Row],[Cost]]</f>
        <v>8976</v>
      </c>
      <c r="K275" t="s">
        <v>18</v>
      </c>
      <c r="L275" s="6" t="str">
        <f>VLOOKUP(Table1[[#This Row],[Customer Code]], 'CUSTOMER TABLE DATA'!$A$2:$C$22,3,FALSE)</f>
        <v>Cameroon</v>
      </c>
      <c r="M275" s="6" t="str">
        <f>VLOOKUP(Table1[[#This Row],[COUNTRY]],'CUSTOMER TABLE DATA'!$H$9:$I$17,2,FALSE)</f>
        <v>Africa</v>
      </c>
      <c r="N275" s="6" t="str">
        <f>VLOOKUP(Table1[[#This Row],[Customer Code]],'CUSTOMER TABLE DATA'!$A$2:$E$22,5,FALSE)</f>
        <v>Female</v>
      </c>
    </row>
    <row r="276" spans="1:14" x14ac:dyDescent="0.2">
      <c r="A276" s="5">
        <v>43891</v>
      </c>
      <c r="B276" t="s">
        <v>56</v>
      </c>
      <c r="C276" t="s">
        <v>28</v>
      </c>
      <c r="D276" t="s">
        <v>105</v>
      </c>
      <c r="E276">
        <v>973</v>
      </c>
      <c r="F276" s="6">
        <v>4865</v>
      </c>
      <c r="G276" s="6">
        <f t="shared" si="4"/>
        <v>5</v>
      </c>
      <c r="H276" s="6">
        <v>1946</v>
      </c>
      <c r="I276" s="6">
        <f>Table1[[#This Row],[Profit]]/Table1[[#This Row],[Units Sold]]</f>
        <v>3</v>
      </c>
      <c r="J276" s="6">
        <f>Table1[[#This Row],[Revenue]]-Table1[[#This Row],[Cost]]</f>
        <v>2919</v>
      </c>
      <c r="K276" t="s">
        <v>29</v>
      </c>
      <c r="L276" s="6" t="str">
        <f>VLOOKUP(Table1[[#This Row],[Customer Code]], 'CUSTOMER TABLE DATA'!$A$2:$C$22,3,FALSE)</f>
        <v>Cameroon</v>
      </c>
      <c r="M276" s="6" t="str">
        <f>VLOOKUP(Table1[[#This Row],[COUNTRY]],'CUSTOMER TABLE DATA'!$H$9:$I$17,2,FALSE)</f>
        <v>Africa</v>
      </c>
      <c r="N276" s="6" t="str">
        <f>VLOOKUP(Table1[[#This Row],[Customer Code]],'CUSTOMER TABLE DATA'!$A$2:$E$22,5,FALSE)</f>
        <v>Male</v>
      </c>
    </row>
    <row r="277" spans="1:14" x14ac:dyDescent="0.2">
      <c r="A277" s="5">
        <v>43891</v>
      </c>
      <c r="B277" t="s">
        <v>57</v>
      </c>
      <c r="C277" t="s">
        <v>12</v>
      </c>
      <c r="D277" t="s">
        <v>100</v>
      </c>
      <c r="E277">
        <v>677</v>
      </c>
      <c r="F277" s="6">
        <v>677</v>
      </c>
      <c r="G277" s="6">
        <f t="shared" si="4"/>
        <v>1</v>
      </c>
      <c r="H277" s="6">
        <v>135.4</v>
      </c>
      <c r="I277" s="6">
        <f>Table1[[#This Row],[Profit]]/Table1[[#This Row],[Units Sold]]</f>
        <v>0.8</v>
      </c>
      <c r="J277" s="6">
        <f>Table1[[#This Row],[Revenue]]-Table1[[#This Row],[Cost]]</f>
        <v>541.6</v>
      </c>
      <c r="K277" t="s">
        <v>39</v>
      </c>
      <c r="L277" s="6" t="str">
        <f>VLOOKUP(Table1[[#This Row],[Customer Code]], 'CUSTOMER TABLE DATA'!$A$2:$C$22,3,FALSE)</f>
        <v>Cameroon</v>
      </c>
      <c r="M277" s="6" t="str">
        <f>VLOOKUP(Table1[[#This Row],[COUNTRY]],'CUSTOMER TABLE DATA'!$H$9:$I$17,2,FALSE)</f>
        <v>Africa</v>
      </c>
      <c r="N277" s="6" t="str">
        <f>VLOOKUP(Table1[[#This Row],[Customer Code]],'CUSTOMER TABLE DATA'!$A$2:$E$22,5,FALSE)</f>
        <v>Male</v>
      </c>
    </row>
    <row r="278" spans="1:14" x14ac:dyDescent="0.2">
      <c r="A278" s="5">
        <v>43891</v>
      </c>
      <c r="B278" t="s">
        <v>58</v>
      </c>
      <c r="C278" t="s">
        <v>12</v>
      </c>
      <c r="D278" t="s">
        <v>100</v>
      </c>
      <c r="E278">
        <v>2993</v>
      </c>
      <c r="F278" s="6">
        <v>14965</v>
      </c>
      <c r="G278" s="6">
        <f t="shared" si="4"/>
        <v>5</v>
      </c>
      <c r="H278" s="6">
        <v>6584.6</v>
      </c>
      <c r="I278" s="6">
        <f>Table1[[#This Row],[Profit]]/Table1[[#This Row],[Units Sold]]</f>
        <v>2.8</v>
      </c>
      <c r="J278" s="6">
        <f>Table1[[#This Row],[Revenue]]-Table1[[#This Row],[Cost]]</f>
        <v>8380.4</v>
      </c>
      <c r="K278" t="s">
        <v>48</v>
      </c>
      <c r="L278" s="6" t="str">
        <f>VLOOKUP(Table1[[#This Row],[Customer Code]], 'CUSTOMER TABLE DATA'!$A$2:$C$22,3,FALSE)</f>
        <v>Nigeria</v>
      </c>
      <c r="M278" s="6" t="str">
        <f>VLOOKUP(Table1[[#This Row],[COUNTRY]],'CUSTOMER TABLE DATA'!$H$9:$I$17,2,FALSE)</f>
        <v>Africa</v>
      </c>
      <c r="N278" s="6" t="str">
        <f>VLOOKUP(Table1[[#This Row],[Customer Code]],'CUSTOMER TABLE DATA'!$A$2:$E$22,5,FALSE)</f>
        <v>Female</v>
      </c>
    </row>
    <row r="279" spans="1:14" x14ac:dyDescent="0.2">
      <c r="A279" s="5">
        <v>43891</v>
      </c>
      <c r="B279" t="s">
        <v>59</v>
      </c>
      <c r="C279" t="s">
        <v>17</v>
      </c>
      <c r="D279" t="s">
        <v>101</v>
      </c>
      <c r="E279">
        <v>1761</v>
      </c>
      <c r="F279" s="6">
        <v>7044</v>
      </c>
      <c r="G279" s="6">
        <f t="shared" si="4"/>
        <v>4</v>
      </c>
      <c r="H279" s="6">
        <v>2641.5</v>
      </c>
      <c r="I279" s="6">
        <f>Table1[[#This Row],[Profit]]/Table1[[#This Row],[Units Sold]]</f>
        <v>2.5</v>
      </c>
      <c r="J279" s="6">
        <f>Table1[[#This Row],[Revenue]]-Table1[[#This Row],[Cost]]</f>
        <v>4402.5</v>
      </c>
      <c r="K279" t="s">
        <v>18</v>
      </c>
      <c r="L279" s="6" t="str">
        <f>VLOOKUP(Table1[[#This Row],[Customer Code]], 'CUSTOMER TABLE DATA'!$A$2:$C$22,3,FALSE)</f>
        <v>Cameroon</v>
      </c>
      <c r="M279" s="6" t="str">
        <f>VLOOKUP(Table1[[#This Row],[COUNTRY]],'CUSTOMER TABLE DATA'!$H$9:$I$17,2,FALSE)</f>
        <v>Africa</v>
      </c>
      <c r="N279" s="6" t="str">
        <f>VLOOKUP(Table1[[#This Row],[Customer Code]],'CUSTOMER TABLE DATA'!$A$2:$E$22,5,FALSE)</f>
        <v>Female</v>
      </c>
    </row>
    <row r="280" spans="1:14" x14ac:dyDescent="0.2">
      <c r="A280" s="5">
        <v>43891</v>
      </c>
      <c r="B280" t="s">
        <v>60</v>
      </c>
      <c r="C280" t="s">
        <v>24</v>
      </c>
      <c r="D280" t="s">
        <v>104</v>
      </c>
      <c r="E280">
        <v>1579</v>
      </c>
      <c r="F280" s="6">
        <v>4737</v>
      </c>
      <c r="G280" s="6">
        <f t="shared" si="4"/>
        <v>3</v>
      </c>
      <c r="H280" s="6">
        <v>1973.75</v>
      </c>
      <c r="I280" s="6">
        <f>Table1[[#This Row],[Profit]]/Table1[[#This Row],[Units Sold]]</f>
        <v>1.75</v>
      </c>
      <c r="J280" s="6">
        <f>Table1[[#This Row],[Revenue]]-Table1[[#This Row],[Cost]]</f>
        <v>2763.25</v>
      </c>
      <c r="K280" t="s">
        <v>25</v>
      </c>
      <c r="L280" s="6" t="str">
        <f>VLOOKUP(Table1[[#This Row],[Customer Code]], 'CUSTOMER TABLE DATA'!$A$2:$C$22,3,FALSE)</f>
        <v>Japan</v>
      </c>
      <c r="M280" s="6" t="str">
        <f>VLOOKUP(Table1[[#This Row],[COUNTRY]],'CUSTOMER TABLE DATA'!$H$9:$I$17,2,FALSE)</f>
        <v>Asia</v>
      </c>
      <c r="N280" s="6" t="str">
        <f>VLOOKUP(Table1[[#This Row],[Customer Code]],'CUSTOMER TABLE DATA'!$A$2:$E$22,5,FALSE)</f>
        <v>Female</v>
      </c>
    </row>
    <row r="281" spans="1:14" x14ac:dyDescent="0.2">
      <c r="A281" s="5">
        <v>43891</v>
      </c>
      <c r="B281" t="s">
        <v>61</v>
      </c>
      <c r="C281" t="s">
        <v>12</v>
      </c>
      <c r="D281" t="s">
        <v>100</v>
      </c>
      <c r="E281">
        <v>1465</v>
      </c>
      <c r="F281" s="6">
        <v>8790</v>
      </c>
      <c r="G281" s="6">
        <f t="shared" si="4"/>
        <v>6</v>
      </c>
      <c r="H281" s="6">
        <v>4028.75</v>
      </c>
      <c r="I281" s="6">
        <f>Table1[[#This Row],[Profit]]/Table1[[#This Row],[Units Sold]]</f>
        <v>3.25</v>
      </c>
      <c r="J281" s="6">
        <f>Table1[[#This Row],[Revenue]]-Table1[[#This Row],[Cost]]</f>
        <v>4761.25</v>
      </c>
      <c r="K281" t="s">
        <v>39</v>
      </c>
      <c r="L281" s="6" t="str">
        <f>VLOOKUP(Table1[[#This Row],[Customer Code]], 'CUSTOMER TABLE DATA'!$A$2:$C$22,3,FALSE)</f>
        <v>Cameroon</v>
      </c>
      <c r="M281" s="6" t="str">
        <f>VLOOKUP(Table1[[#This Row],[COUNTRY]],'CUSTOMER TABLE DATA'!$H$9:$I$17,2,FALSE)</f>
        <v>Africa</v>
      </c>
      <c r="N281" s="6" t="str">
        <f>VLOOKUP(Table1[[#This Row],[Customer Code]],'CUSTOMER TABLE DATA'!$A$2:$E$22,5,FALSE)</f>
        <v>Male</v>
      </c>
    </row>
    <row r="282" spans="1:14" x14ac:dyDescent="0.2">
      <c r="A282" s="5">
        <v>43922</v>
      </c>
      <c r="B282" t="s">
        <v>56</v>
      </c>
      <c r="C282" t="s">
        <v>7</v>
      </c>
      <c r="D282" t="s">
        <v>99</v>
      </c>
      <c r="E282">
        <v>1614</v>
      </c>
      <c r="F282" s="6">
        <v>8070</v>
      </c>
      <c r="G282" s="6">
        <f t="shared" si="4"/>
        <v>5</v>
      </c>
      <c r="H282" s="6">
        <v>3228</v>
      </c>
      <c r="I282" s="6">
        <f>Table1[[#This Row],[Profit]]/Table1[[#This Row],[Units Sold]]</f>
        <v>3</v>
      </c>
      <c r="J282" s="6">
        <f>Table1[[#This Row],[Revenue]]-Table1[[#This Row],[Cost]]</f>
        <v>4842</v>
      </c>
      <c r="K282" t="s">
        <v>47</v>
      </c>
      <c r="L282" s="6" t="str">
        <f>VLOOKUP(Table1[[#This Row],[Customer Code]], 'CUSTOMER TABLE DATA'!$A$2:$C$22,3,FALSE)</f>
        <v>Holland</v>
      </c>
      <c r="M282" s="6" t="str">
        <f>VLOOKUP(Table1[[#This Row],[COUNTRY]],'CUSTOMER TABLE DATA'!$H$9:$I$17,2,FALSE)</f>
        <v>Europe</v>
      </c>
      <c r="N282" s="6" t="str">
        <f>VLOOKUP(Table1[[#This Row],[Customer Code]],'CUSTOMER TABLE DATA'!$A$2:$E$22,5,FALSE)</f>
        <v>Male</v>
      </c>
    </row>
    <row r="283" spans="1:14" x14ac:dyDescent="0.2">
      <c r="A283" s="5">
        <v>43922</v>
      </c>
      <c r="B283" t="s">
        <v>57</v>
      </c>
      <c r="C283" t="s">
        <v>36</v>
      </c>
      <c r="D283" t="s">
        <v>108</v>
      </c>
      <c r="E283">
        <v>723</v>
      </c>
      <c r="F283" s="6">
        <v>3615</v>
      </c>
      <c r="G283" s="6">
        <f t="shared" si="4"/>
        <v>5</v>
      </c>
      <c r="H283" s="6">
        <v>1446</v>
      </c>
      <c r="I283" s="6">
        <f>Table1[[#This Row],[Profit]]/Table1[[#This Row],[Units Sold]]</f>
        <v>3</v>
      </c>
      <c r="J283" s="6">
        <f>Table1[[#This Row],[Revenue]]-Table1[[#This Row],[Cost]]</f>
        <v>2169</v>
      </c>
      <c r="K283" t="s">
        <v>37</v>
      </c>
      <c r="L283" s="6" t="str">
        <f>VLOOKUP(Table1[[#This Row],[Customer Code]], 'CUSTOMER TABLE DATA'!$A$2:$C$22,3,FALSE)</f>
        <v>Uganda</v>
      </c>
      <c r="M283" s="6" t="str">
        <f>VLOOKUP(Table1[[#This Row],[COUNTRY]],'CUSTOMER TABLE DATA'!$H$9:$I$17,2,FALSE)</f>
        <v>Africa</v>
      </c>
      <c r="N283" s="6" t="str">
        <f>VLOOKUP(Table1[[#This Row],[Customer Code]],'CUSTOMER TABLE DATA'!$A$2:$E$22,5,FALSE)</f>
        <v>Male</v>
      </c>
    </row>
    <row r="284" spans="1:14" x14ac:dyDescent="0.2">
      <c r="A284" s="5">
        <v>43922</v>
      </c>
      <c r="B284" t="s">
        <v>57</v>
      </c>
      <c r="C284" t="s">
        <v>33</v>
      </c>
      <c r="D284" t="s">
        <v>107</v>
      </c>
      <c r="E284">
        <v>3803</v>
      </c>
      <c r="F284" s="6">
        <v>3803</v>
      </c>
      <c r="G284" s="6">
        <f t="shared" si="4"/>
        <v>1</v>
      </c>
      <c r="H284" s="6">
        <v>760.6</v>
      </c>
      <c r="I284" s="6">
        <f>Table1[[#This Row],[Profit]]/Table1[[#This Row],[Units Sold]]</f>
        <v>0.8</v>
      </c>
      <c r="J284" s="6">
        <f>Table1[[#This Row],[Revenue]]-Table1[[#This Row],[Cost]]</f>
        <v>3042.4</v>
      </c>
      <c r="K284" t="s">
        <v>34</v>
      </c>
      <c r="L284" s="6" t="str">
        <f>VLOOKUP(Table1[[#This Row],[Customer Code]], 'CUSTOMER TABLE DATA'!$A$2:$C$22,3,FALSE)</f>
        <v>USA</v>
      </c>
      <c r="M284" s="6" t="str">
        <f>VLOOKUP(Table1[[#This Row],[COUNTRY]],'CUSTOMER TABLE DATA'!$H$9:$I$17,2,FALSE)</f>
        <v>North America</v>
      </c>
      <c r="N284" s="6" t="str">
        <f>VLOOKUP(Table1[[#This Row],[Customer Code]],'CUSTOMER TABLE DATA'!$A$2:$E$22,5,FALSE)</f>
        <v>Female</v>
      </c>
    </row>
    <row r="285" spans="1:14" x14ac:dyDescent="0.2">
      <c r="A285" s="5">
        <v>43922</v>
      </c>
      <c r="B285" t="s">
        <v>58</v>
      </c>
      <c r="C285" t="s">
        <v>20</v>
      </c>
      <c r="D285" t="s">
        <v>103</v>
      </c>
      <c r="E285">
        <v>3521</v>
      </c>
      <c r="F285" s="6">
        <v>17605</v>
      </c>
      <c r="G285" s="6">
        <f t="shared" si="4"/>
        <v>5</v>
      </c>
      <c r="H285" s="6">
        <v>7746.2</v>
      </c>
      <c r="I285" s="6">
        <f>Table1[[#This Row],[Profit]]/Table1[[#This Row],[Units Sold]]</f>
        <v>2.8</v>
      </c>
      <c r="J285" s="6">
        <f>Table1[[#This Row],[Revenue]]-Table1[[#This Row],[Cost]]</f>
        <v>9858.7999999999993</v>
      </c>
      <c r="K285" t="s">
        <v>21</v>
      </c>
      <c r="L285" s="6" t="str">
        <f>VLOOKUP(Table1[[#This Row],[Customer Code]], 'CUSTOMER TABLE DATA'!$A$2:$C$22,3,FALSE)</f>
        <v>Holland</v>
      </c>
      <c r="M285" s="6" t="str">
        <f>VLOOKUP(Table1[[#This Row],[COUNTRY]],'CUSTOMER TABLE DATA'!$H$9:$I$17,2,FALSE)</f>
        <v>Europe</v>
      </c>
      <c r="N285" s="6" t="str">
        <f>VLOOKUP(Table1[[#This Row],[Customer Code]],'CUSTOMER TABLE DATA'!$A$2:$E$22,5,FALSE)</f>
        <v>Male</v>
      </c>
    </row>
    <row r="286" spans="1:14" x14ac:dyDescent="0.2">
      <c r="A286" s="5">
        <v>43922</v>
      </c>
      <c r="B286" t="s">
        <v>59</v>
      </c>
      <c r="C286" t="s">
        <v>31</v>
      </c>
      <c r="D286" t="s">
        <v>106</v>
      </c>
      <c r="E286">
        <v>743</v>
      </c>
      <c r="F286" s="6">
        <v>2972</v>
      </c>
      <c r="G286" s="6">
        <f t="shared" si="4"/>
        <v>4</v>
      </c>
      <c r="H286" s="6">
        <v>1114.5</v>
      </c>
      <c r="I286" s="6">
        <f>Table1[[#This Row],[Profit]]/Table1[[#This Row],[Units Sold]]</f>
        <v>2.5</v>
      </c>
      <c r="J286" s="6">
        <f>Table1[[#This Row],[Revenue]]-Table1[[#This Row],[Cost]]</f>
        <v>1857.5</v>
      </c>
      <c r="K286" t="s">
        <v>32</v>
      </c>
      <c r="L286" s="6" t="str">
        <f>VLOOKUP(Table1[[#This Row],[Customer Code]], 'CUSTOMER TABLE DATA'!$A$2:$C$22,3,FALSE)</f>
        <v>Togo</v>
      </c>
      <c r="M286" s="6" t="str">
        <f>VLOOKUP(Table1[[#This Row],[COUNTRY]],'CUSTOMER TABLE DATA'!$H$9:$I$17,2,FALSE)</f>
        <v>Africa</v>
      </c>
      <c r="N286" s="6" t="str">
        <f>VLOOKUP(Table1[[#This Row],[Customer Code]],'CUSTOMER TABLE DATA'!$A$2:$E$22,5,FALSE)</f>
        <v>Male</v>
      </c>
    </row>
    <row r="287" spans="1:14" x14ac:dyDescent="0.2">
      <c r="A287" s="5">
        <v>43922</v>
      </c>
      <c r="B287" t="s">
        <v>60</v>
      </c>
      <c r="C287" t="s">
        <v>17</v>
      </c>
      <c r="D287" t="s">
        <v>101</v>
      </c>
      <c r="E287">
        <v>944</v>
      </c>
      <c r="F287" s="6">
        <v>2832</v>
      </c>
      <c r="G287" s="6">
        <f t="shared" si="4"/>
        <v>3</v>
      </c>
      <c r="H287" s="6">
        <v>1180</v>
      </c>
      <c r="I287" s="6">
        <f>Table1[[#This Row],[Profit]]/Table1[[#This Row],[Units Sold]]</f>
        <v>1.75</v>
      </c>
      <c r="J287" s="6">
        <f>Table1[[#This Row],[Revenue]]-Table1[[#This Row],[Cost]]</f>
        <v>1652</v>
      </c>
      <c r="K287" t="s">
        <v>18</v>
      </c>
      <c r="L287" s="6" t="str">
        <f>VLOOKUP(Table1[[#This Row],[Customer Code]], 'CUSTOMER TABLE DATA'!$A$2:$C$22,3,FALSE)</f>
        <v>Cameroon</v>
      </c>
      <c r="M287" s="6" t="str">
        <f>VLOOKUP(Table1[[#This Row],[COUNTRY]],'CUSTOMER TABLE DATA'!$H$9:$I$17,2,FALSE)</f>
        <v>Africa</v>
      </c>
      <c r="N287" s="6" t="str">
        <f>VLOOKUP(Table1[[#This Row],[Customer Code]],'CUSTOMER TABLE DATA'!$A$2:$E$22,5,FALSE)</f>
        <v>Female</v>
      </c>
    </row>
    <row r="288" spans="1:14" x14ac:dyDescent="0.2">
      <c r="A288" s="5">
        <v>43922</v>
      </c>
      <c r="B288" t="s">
        <v>61</v>
      </c>
      <c r="C288" t="s">
        <v>24</v>
      </c>
      <c r="D288" t="s">
        <v>104</v>
      </c>
      <c r="E288">
        <v>3851</v>
      </c>
      <c r="F288" s="6">
        <v>23106</v>
      </c>
      <c r="G288" s="6">
        <f t="shared" si="4"/>
        <v>6</v>
      </c>
      <c r="H288" s="6">
        <v>10590.25</v>
      </c>
      <c r="I288" s="6">
        <f>Table1[[#This Row],[Profit]]/Table1[[#This Row],[Units Sold]]</f>
        <v>3.25</v>
      </c>
      <c r="J288" s="6">
        <f>Table1[[#This Row],[Revenue]]-Table1[[#This Row],[Cost]]</f>
        <v>12515.75</v>
      </c>
      <c r="K288" t="s">
        <v>42</v>
      </c>
      <c r="L288" s="6" t="str">
        <f>VLOOKUP(Table1[[#This Row],[Customer Code]], 'CUSTOMER TABLE DATA'!$A$2:$C$22,3,FALSE)</f>
        <v>Brazil</v>
      </c>
      <c r="M288" s="6" t="str">
        <f>VLOOKUP(Table1[[#This Row],[COUNTRY]],'CUSTOMER TABLE DATA'!$H$9:$I$17,2,FALSE)</f>
        <v>South America</v>
      </c>
      <c r="N288" s="6" t="str">
        <f>VLOOKUP(Table1[[#This Row],[Customer Code]],'CUSTOMER TABLE DATA'!$A$2:$E$22,5,FALSE)</f>
        <v>Female</v>
      </c>
    </row>
    <row r="289" spans="1:14" x14ac:dyDescent="0.2">
      <c r="A289" s="5">
        <v>43922</v>
      </c>
      <c r="B289" t="s">
        <v>56</v>
      </c>
      <c r="C289" t="s">
        <v>36</v>
      </c>
      <c r="D289" t="s">
        <v>108</v>
      </c>
      <c r="E289">
        <v>3801</v>
      </c>
      <c r="F289" s="6">
        <v>19005</v>
      </c>
      <c r="G289" s="6">
        <f t="shared" si="4"/>
        <v>5</v>
      </c>
      <c r="H289" s="6">
        <v>7602</v>
      </c>
      <c r="I289" s="6">
        <f>Table1[[#This Row],[Profit]]/Table1[[#This Row],[Units Sold]]</f>
        <v>3</v>
      </c>
      <c r="J289" s="6">
        <f>Table1[[#This Row],[Revenue]]-Table1[[#This Row],[Cost]]</f>
        <v>11403</v>
      </c>
      <c r="K289" t="s">
        <v>46</v>
      </c>
      <c r="L289" s="6" t="str">
        <f>VLOOKUP(Table1[[#This Row],[Customer Code]], 'CUSTOMER TABLE DATA'!$A$2:$C$22,3,FALSE)</f>
        <v>Cameroon</v>
      </c>
      <c r="M289" s="6" t="str">
        <f>VLOOKUP(Table1[[#This Row],[COUNTRY]],'CUSTOMER TABLE DATA'!$H$9:$I$17,2,FALSE)</f>
        <v>Africa</v>
      </c>
      <c r="N289" s="6" t="str">
        <f>VLOOKUP(Table1[[#This Row],[Customer Code]],'CUSTOMER TABLE DATA'!$A$2:$E$22,5,FALSE)</f>
        <v>Female</v>
      </c>
    </row>
    <row r="290" spans="1:14" x14ac:dyDescent="0.2">
      <c r="A290" s="5">
        <v>43922</v>
      </c>
      <c r="B290" t="s">
        <v>56</v>
      </c>
      <c r="C290" t="s">
        <v>7</v>
      </c>
      <c r="D290" t="s">
        <v>99</v>
      </c>
      <c r="E290">
        <v>2532</v>
      </c>
      <c r="F290" s="6">
        <v>12660</v>
      </c>
      <c r="G290" s="6">
        <f t="shared" si="4"/>
        <v>5</v>
      </c>
      <c r="H290" s="6">
        <v>5064</v>
      </c>
      <c r="I290" s="6">
        <f>Table1[[#This Row],[Profit]]/Table1[[#This Row],[Units Sold]]</f>
        <v>3</v>
      </c>
      <c r="J290" s="6">
        <f>Table1[[#This Row],[Revenue]]-Table1[[#This Row],[Cost]]</f>
        <v>7596</v>
      </c>
      <c r="K290" t="s">
        <v>38</v>
      </c>
      <c r="L290" s="6" t="str">
        <f>VLOOKUP(Table1[[#This Row],[Customer Code]], 'CUSTOMER TABLE DATA'!$A$2:$C$22,3,FALSE)</f>
        <v>Japan</v>
      </c>
      <c r="M290" s="6" t="str">
        <f>VLOOKUP(Table1[[#This Row],[COUNTRY]],'CUSTOMER TABLE DATA'!$H$9:$I$17,2,FALSE)</f>
        <v>Asia</v>
      </c>
      <c r="N290" s="6" t="str">
        <f>VLOOKUP(Table1[[#This Row],[Customer Code]],'CUSTOMER TABLE DATA'!$A$2:$E$22,5,FALSE)</f>
        <v>Female</v>
      </c>
    </row>
    <row r="291" spans="1:14" x14ac:dyDescent="0.2">
      <c r="A291" s="5">
        <v>43922</v>
      </c>
      <c r="B291" t="s">
        <v>57</v>
      </c>
      <c r="C291" t="s">
        <v>12</v>
      </c>
      <c r="D291" t="s">
        <v>100</v>
      </c>
      <c r="E291">
        <v>1773</v>
      </c>
      <c r="F291" s="6">
        <v>1773</v>
      </c>
      <c r="G291" s="6">
        <f t="shared" si="4"/>
        <v>1</v>
      </c>
      <c r="H291" s="6">
        <v>354.6</v>
      </c>
      <c r="I291" s="6">
        <f>Table1[[#This Row],[Profit]]/Table1[[#This Row],[Units Sold]]</f>
        <v>0.8</v>
      </c>
      <c r="J291" s="6">
        <f>Table1[[#This Row],[Revenue]]-Table1[[#This Row],[Cost]]</f>
        <v>1418.4</v>
      </c>
      <c r="K291" t="s">
        <v>39</v>
      </c>
      <c r="L291" s="6" t="str">
        <f>VLOOKUP(Table1[[#This Row],[Customer Code]], 'CUSTOMER TABLE DATA'!$A$2:$C$22,3,FALSE)</f>
        <v>Cameroon</v>
      </c>
      <c r="M291" s="6" t="str">
        <f>VLOOKUP(Table1[[#This Row],[COUNTRY]],'CUSTOMER TABLE DATA'!$H$9:$I$17,2,FALSE)</f>
        <v>Africa</v>
      </c>
      <c r="N291" s="6" t="str">
        <f>VLOOKUP(Table1[[#This Row],[Customer Code]],'CUSTOMER TABLE DATA'!$A$2:$E$22,5,FALSE)</f>
        <v>Male</v>
      </c>
    </row>
    <row r="292" spans="1:14" x14ac:dyDescent="0.2">
      <c r="A292" s="5">
        <v>43922</v>
      </c>
      <c r="B292" t="s">
        <v>59</v>
      </c>
      <c r="C292" t="s">
        <v>17</v>
      </c>
      <c r="D292" t="s">
        <v>101</v>
      </c>
      <c r="E292">
        <v>4244</v>
      </c>
      <c r="F292" s="6">
        <v>16976</v>
      </c>
      <c r="G292" s="6">
        <f t="shared" si="4"/>
        <v>4</v>
      </c>
      <c r="H292" s="6">
        <v>6366</v>
      </c>
      <c r="I292" s="6">
        <f>Table1[[#This Row],[Profit]]/Table1[[#This Row],[Units Sold]]</f>
        <v>2.5</v>
      </c>
      <c r="J292" s="6">
        <f>Table1[[#This Row],[Revenue]]-Table1[[#This Row],[Cost]]</f>
        <v>10610</v>
      </c>
      <c r="K292" t="s">
        <v>18</v>
      </c>
      <c r="L292" s="6" t="str">
        <f>VLOOKUP(Table1[[#This Row],[Customer Code]], 'CUSTOMER TABLE DATA'!$A$2:$C$22,3,FALSE)</f>
        <v>Cameroon</v>
      </c>
      <c r="M292" s="6" t="str">
        <f>VLOOKUP(Table1[[#This Row],[COUNTRY]],'CUSTOMER TABLE DATA'!$H$9:$I$17,2,FALSE)</f>
        <v>Africa</v>
      </c>
      <c r="N292" s="6" t="str">
        <f>VLOOKUP(Table1[[#This Row],[Customer Code]],'CUSTOMER TABLE DATA'!$A$2:$E$22,5,FALSE)</f>
        <v>Female</v>
      </c>
    </row>
    <row r="293" spans="1:14" x14ac:dyDescent="0.2">
      <c r="A293" s="5">
        <v>43922</v>
      </c>
      <c r="B293" t="s">
        <v>60</v>
      </c>
      <c r="C293" t="s">
        <v>12</v>
      </c>
      <c r="D293" t="s">
        <v>100</v>
      </c>
      <c r="E293">
        <v>1739</v>
      </c>
      <c r="F293" s="6">
        <v>5217</v>
      </c>
      <c r="G293" s="6">
        <f t="shared" si="4"/>
        <v>3</v>
      </c>
      <c r="H293" s="6">
        <v>2173.75</v>
      </c>
      <c r="I293" s="6">
        <f>Table1[[#This Row],[Profit]]/Table1[[#This Row],[Units Sold]]</f>
        <v>1.75</v>
      </c>
      <c r="J293" s="6">
        <f>Table1[[#This Row],[Revenue]]-Table1[[#This Row],[Cost]]</f>
        <v>3043.25</v>
      </c>
      <c r="K293" t="s">
        <v>14</v>
      </c>
      <c r="L293" s="6" t="str">
        <f>VLOOKUP(Table1[[#This Row],[Customer Code]], 'CUSTOMER TABLE DATA'!$A$2:$C$22,3,FALSE)</f>
        <v>Togo</v>
      </c>
      <c r="M293" s="6" t="str">
        <f>VLOOKUP(Table1[[#This Row],[COUNTRY]],'CUSTOMER TABLE DATA'!$H$9:$I$17,2,FALSE)</f>
        <v>Africa</v>
      </c>
      <c r="N293" s="6" t="str">
        <f>VLOOKUP(Table1[[#This Row],[Customer Code]],'CUSTOMER TABLE DATA'!$A$2:$E$22,5,FALSE)</f>
        <v>Male</v>
      </c>
    </row>
    <row r="294" spans="1:14" x14ac:dyDescent="0.2">
      <c r="A294" s="5">
        <v>43922</v>
      </c>
      <c r="B294" t="s">
        <v>60</v>
      </c>
      <c r="C294" t="s">
        <v>12</v>
      </c>
      <c r="D294" t="s">
        <v>100</v>
      </c>
      <c r="E294">
        <v>575</v>
      </c>
      <c r="F294" s="6">
        <v>1725</v>
      </c>
      <c r="G294" s="6">
        <f t="shared" si="4"/>
        <v>3</v>
      </c>
      <c r="H294" s="6">
        <v>718.75</v>
      </c>
      <c r="I294" s="6">
        <f>Table1[[#This Row],[Profit]]/Table1[[#This Row],[Units Sold]]</f>
        <v>1.75</v>
      </c>
      <c r="J294" s="6">
        <f>Table1[[#This Row],[Revenue]]-Table1[[#This Row],[Cost]]</f>
        <v>1006.25</v>
      </c>
      <c r="K294" t="s">
        <v>39</v>
      </c>
      <c r="L294" s="6" t="str">
        <f>VLOOKUP(Table1[[#This Row],[Customer Code]], 'CUSTOMER TABLE DATA'!$A$2:$C$22,3,FALSE)</f>
        <v>Cameroon</v>
      </c>
      <c r="M294" s="6" t="str">
        <f>VLOOKUP(Table1[[#This Row],[COUNTRY]],'CUSTOMER TABLE DATA'!$H$9:$I$17,2,FALSE)</f>
        <v>Africa</v>
      </c>
      <c r="N294" s="6" t="str">
        <f>VLOOKUP(Table1[[#This Row],[Customer Code]],'CUSTOMER TABLE DATA'!$A$2:$E$22,5,FALSE)</f>
        <v>Male</v>
      </c>
    </row>
    <row r="295" spans="1:14" x14ac:dyDescent="0.2">
      <c r="A295" s="5">
        <v>43922</v>
      </c>
      <c r="B295" t="s">
        <v>61</v>
      </c>
      <c r="C295" t="s">
        <v>24</v>
      </c>
      <c r="D295" t="s">
        <v>104</v>
      </c>
      <c r="E295">
        <v>3864</v>
      </c>
      <c r="F295" s="6">
        <v>23184</v>
      </c>
      <c r="G295" s="6">
        <f t="shared" si="4"/>
        <v>6</v>
      </c>
      <c r="H295" s="6">
        <v>10626</v>
      </c>
      <c r="I295" s="6">
        <f>Table1[[#This Row],[Profit]]/Table1[[#This Row],[Units Sold]]</f>
        <v>3.25</v>
      </c>
      <c r="J295" s="6">
        <f>Table1[[#This Row],[Revenue]]-Table1[[#This Row],[Cost]]</f>
        <v>12558</v>
      </c>
      <c r="K295" t="s">
        <v>25</v>
      </c>
      <c r="L295" s="6" t="str">
        <f>VLOOKUP(Table1[[#This Row],[Customer Code]], 'CUSTOMER TABLE DATA'!$A$2:$C$22,3,FALSE)</f>
        <v>Japan</v>
      </c>
      <c r="M295" s="6" t="str">
        <f>VLOOKUP(Table1[[#This Row],[COUNTRY]],'CUSTOMER TABLE DATA'!$H$9:$I$17,2,FALSE)</f>
        <v>Asia</v>
      </c>
      <c r="N295" s="6" t="str">
        <f>VLOOKUP(Table1[[#This Row],[Customer Code]],'CUSTOMER TABLE DATA'!$A$2:$E$22,5,FALSE)</f>
        <v>Female</v>
      </c>
    </row>
    <row r="296" spans="1:14" x14ac:dyDescent="0.2">
      <c r="A296" s="5">
        <v>43922</v>
      </c>
      <c r="B296" t="s">
        <v>56</v>
      </c>
      <c r="C296" t="s">
        <v>17</v>
      </c>
      <c r="D296" t="s">
        <v>101</v>
      </c>
      <c r="E296">
        <v>1415</v>
      </c>
      <c r="F296" s="6">
        <v>7075</v>
      </c>
      <c r="G296" s="6">
        <f t="shared" si="4"/>
        <v>5</v>
      </c>
      <c r="H296" s="6">
        <v>2830</v>
      </c>
      <c r="I296" s="6">
        <f>Table1[[#This Row],[Profit]]/Table1[[#This Row],[Units Sold]]</f>
        <v>3</v>
      </c>
      <c r="J296" s="6">
        <f>Table1[[#This Row],[Revenue]]-Table1[[#This Row],[Cost]]</f>
        <v>4245</v>
      </c>
      <c r="K296" t="s">
        <v>18</v>
      </c>
      <c r="L296" s="6" t="str">
        <f>VLOOKUP(Table1[[#This Row],[Customer Code]], 'CUSTOMER TABLE DATA'!$A$2:$C$22,3,FALSE)</f>
        <v>Cameroon</v>
      </c>
      <c r="M296" s="6" t="str">
        <f>VLOOKUP(Table1[[#This Row],[COUNTRY]],'CUSTOMER TABLE DATA'!$H$9:$I$17,2,FALSE)</f>
        <v>Africa</v>
      </c>
      <c r="N296" s="6" t="str">
        <f>VLOOKUP(Table1[[#This Row],[Customer Code]],'CUSTOMER TABLE DATA'!$A$2:$E$22,5,FALSE)</f>
        <v>Female</v>
      </c>
    </row>
    <row r="297" spans="1:14" x14ac:dyDescent="0.2">
      <c r="A297" s="5">
        <v>43922</v>
      </c>
      <c r="B297" t="s">
        <v>56</v>
      </c>
      <c r="C297" t="s">
        <v>24</v>
      </c>
      <c r="D297" t="s">
        <v>104</v>
      </c>
      <c r="E297">
        <v>1259</v>
      </c>
      <c r="F297" s="6">
        <v>6295</v>
      </c>
      <c r="G297" s="6">
        <f t="shared" si="4"/>
        <v>5</v>
      </c>
      <c r="H297" s="6">
        <v>2518</v>
      </c>
      <c r="I297" s="6">
        <f>Table1[[#This Row],[Profit]]/Table1[[#This Row],[Units Sold]]</f>
        <v>3</v>
      </c>
      <c r="J297" s="6">
        <f>Table1[[#This Row],[Revenue]]-Table1[[#This Row],[Cost]]</f>
        <v>3777</v>
      </c>
      <c r="K297" t="s">
        <v>25</v>
      </c>
      <c r="L297" s="6" t="str">
        <f>VLOOKUP(Table1[[#This Row],[Customer Code]], 'CUSTOMER TABLE DATA'!$A$2:$C$22,3,FALSE)</f>
        <v>Japan</v>
      </c>
      <c r="M297" s="6" t="str">
        <f>VLOOKUP(Table1[[#This Row],[COUNTRY]],'CUSTOMER TABLE DATA'!$H$9:$I$17,2,FALSE)</f>
        <v>Asia</v>
      </c>
      <c r="N297" s="6" t="str">
        <f>VLOOKUP(Table1[[#This Row],[Customer Code]],'CUSTOMER TABLE DATA'!$A$2:$E$22,5,FALSE)</f>
        <v>Female</v>
      </c>
    </row>
    <row r="298" spans="1:14" x14ac:dyDescent="0.2">
      <c r="A298" s="5">
        <v>43922</v>
      </c>
      <c r="B298" t="s">
        <v>58</v>
      </c>
      <c r="C298" t="s">
        <v>20</v>
      </c>
      <c r="D298" t="s">
        <v>103</v>
      </c>
      <c r="E298">
        <v>1199</v>
      </c>
      <c r="F298" s="6">
        <v>1199</v>
      </c>
      <c r="G298" s="6">
        <f t="shared" si="4"/>
        <v>1</v>
      </c>
      <c r="H298" s="6">
        <v>239.8</v>
      </c>
      <c r="I298" s="6">
        <f>Table1[[#This Row],[Profit]]/Table1[[#This Row],[Units Sold]]</f>
        <v>0.8</v>
      </c>
      <c r="J298" s="6">
        <f>Table1[[#This Row],[Revenue]]-Table1[[#This Row],[Cost]]</f>
        <v>959.2</v>
      </c>
      <c r="K298" t="s">
        <v>41</v>
      </c>
      <c r="L298" s="6" t="str">
        <f>VLOOKUP(Table1[[#This Row],[Customer Code]], 'CUSTOMER TABLE DATA'!$A$2:$C$22,3,FALSE)</f>
        <v>Nigeria</v>
      </c>
      <c r="M298" s="6" t="str">
        <f>VLOOKUP(Table1[[#This Row],[COUNTRY]],'CUSTOMER TABLE DATA'!$H$9:$I$17,2,FALSE)</f>
        <v>Africa</v>
      </c>
      <c r="N298" s="6" t="str">
        <f>VLOOKUP(Table1[[#This Row],[Customer Code]],'CUSTOMER TABLE DATA'!$A$2:$E$22,5,FALSE)</f>
        <v>Male</v>
      </c>
    </row>
    <row r="299" spans="1:14" x14ac:dyDescent="0.2">
      <c r="A299" s="5">
        <v>43922</v>
      </c>
      <c r="B299" t="s">
        <v>58</v>
      </c>
      <c r="C299" t="s">
        <v>7</v>
      </c>
      <c r="D299" t="s">
        <v>99</v>
      </c>
      <c r="E299">
        <v>4220</v>
      </c>
      <c r="F299" s="6">
        <v>21100</v>
      </c>
      <c r="G299" s="6">
        <f t="shared" si="4"/>
        <v>5</v>
      </c>
      <c r="H299" s="6">
        <v>9284</v>
      </c>
      <c r="I299" s="6">
        <f>Table1[[#This Row],[Profit]]/Table1[[#This Row],[Units Sold]]</f>
        <v>2.8</v>
      </c>
      <c r="J299" s="6">
        <f>Table1[[#This Row],[Revenue]]-Table1[[#This Row],[Cost]]</f>
        <v>11816</v>
      </c>
      <c r="K299" t="s">
        <v>38</v>
      </c>
      <c r="L299" s="6" t="str">
        <f>VLOOKUP(Table1[[#This Row],[Customer Code]], 'CUSTOMER TABLE DATA'!$A$2:$C$22,3,FALSE)</f>
        <v>Japan</v>
      </c>
      <c r="M299" s="6" t="str">
        <f>VLOOKUP(Table1[[#This Row],[COUNTRY]],'CUSTOMER TABLE DATA'!$H$9:$I$17,2,FALSE)</f>
        <v>Asia</v>
      </c>
      <c r="N299" s="6" t="str">
        <f>VLOOKUP(Table1[[#This Row],[Customer Code]],'CUSTOMER TABLE DATA'!$A$2:$E$22,5,FALSE)</f>
        <v>Female</v>
      </c>
    </row>
    <row r="300" spans="1:14" x14ac:dyDescent="0.2">
      <c r="A300" s="5">
        <v>43922</v>
      </c>
      <c r="B300" t="s">
        <v>59</v>
      </c>
      <c r="C300" t="s">
        <v>17</v>
      </c>
      <c r="D300" t="s">
        <v>101</v>
      </c>
      <c r="E300">
        <v>2580</v>
      </c>
      <c r="F300" s="6">
        <v>10320</v>
      </c>
      <c r="G300" s="6">
        <f t="shared" si="4"/>
        <v>4</v>
      </c>
      <c r="H300" s="6">
        <v>3870</v>
      </c>
      <c r="I300" s="6">
        <f>Table1[[#This Row],[Profit]]/Table1[[#This Row],[Units Sold]]</f>
        <v>2.5</v>
      </c>
      <c r="J300" s="6">
        <f>Table1[[#This Row],[Revenue]]-Table1[[#This Row],[Cost]]</f>
        <v>6450</v>
      </c>
      <c r="K300" t="s">
        <v>18</v>
      </c>
      <c r="L300" s="6" t="str">
        <f>VLOOKUP(Table1[[#This Row],[Customer Code]], 'CUSTOMER TABLE DATA'!$A$2:$C$22,3,FALSE)</f>
        <v>Cameroon</v>
      </c>
      <c r="M300" s="6" t="str">
        <f>VLOOKUP(Table1[[#This Row],[COUNTRY]],'CUSTOMER TABLE DATA'!$H$9:$I$17,2,FALSE)</f>
        <v>Africa</v>
      </c>
      <c r="N300" s="6" t="str">
        <f>VLOOKUP(Table1[[#This Row],[Customer Code]],'CUSTOMER TABLE DATA'!$A$2:$E$22,5,FALSE)</f>
        <v>Female</v>
      </c>
    </row>
    <row r="301" spans="1:14" x14ac:dyDescent="0.2">
      <c r="A301" s="5">
        <v>43922</v>
      </c>
      <c r="B301" t="s">
        <v>60</v>
      </c>
      <c r="C301" t="s">
        <v>31</v>
      </c>
      <c r="D301" t="s">
        <v>106</v>
      </c>
      <c r="E301">
        <v>2838</v>
      </c>
      <c r="F301" s="6">
        <v>8514</v>
      </c>
      <c r="G301" s="6">
        <f t="shared" si="4"/>
        <v>3</v>
      </c>
      <c r="H301" s="6">
        <v>3547.5</v>
      </c>
      <c r="I301" s="6">
        <f>Table1[[#This Row],[Profit]]/Table1[[#This Row],[Units Sold]]</f>
        <v>1.75</v>
      </c>
      <c r="J301" s="6">
        <f>Table1[[#This Row],[Revenue]]-Table1[[#This Row],[Cost]]</f>
        <v>4966.5</v>
      </c>
      <c r="K301" t="s">
        <v>32</v>
      </c>
      <c r="L301" s="6" t="str">
        <f>VLOOKUP(Table1[[#This Row],[Customer Code]], 'CUSTOMER TABLE DATA'!$A$2:$C$22,3,FALSE)</f>
        <v>Togo</v>
      </c>
      <c r="M301" s="6" t="str">
        <f>VLOOKUP(Table1[[#This Row],[COUNTRY]],'CUSTOMER TABLE DATA'!$H$9:$I$17,2,FALSE)</f>
        <v>Africa</v>
      </c>
      <c r="N301" s="6" t="str">
        <f>VLOOKUP(Table1[[#This Row],[Customer Code]],'CUSTOMER TABLE DATA'!$A$2:$E$22,5,FALSE)</f>
        <v>Male</v>
      </c>
    </row>
    <row r="302" spans="1:14" x14ac:dyDescent="0.2">
      <c r="A302" s="5">
        <v>43922</v>
      </c>
      <c r="B302" t="s">
        <v>61</v>
      </c>
      <c r="C302" t="s">
        <v>36</v>
      </c>
      <c r="D302" t="s">
        <v>108</v>
      </c>
      <c r="E302">
        <v>510</v>
      </c>
      <c r="F302" s="6">
        <v>3060</v>
      </c>
      <c r="G302" s="6">
        <f t="shared" si="4"/>
        <v>6</v>
      </c>
      <c r="H302" s="6">
        <v>1402.5</v>
      </c>
      <c r="I302" s="6">
        <f>Table1[[#This Row],[Profit]]/Table1[[#This Row],[Units Sold]]</f>
        <v>3.25</v>
      </c>
      <c r="J302" s="6">
        <f>Table1[[#This Row],[Revenue]]-Table1[[#This Row],[Cost]]</f>
        <v>1657.5</v>
      </c>
      <c r="K302" t="s">
        <v>46</v>
      </c>
      <c r="L302" s="6" t="str">
        <f>VLOOKUP(Table1[[#This Row],[Customer Code]], 'CUSTOMER TABLE DATA'!$A$2:$C$22,3,FALSE)</f>
        <v>Cameroon</v>
      </c>
      <c r="M302" s="6" t="str">
        <f>VLOOKUP(Table1[[#This Row],[COUNTRY]],'CUSTOMER TABLE DATA'!$H$9:$I$17,2,FALSE)</f>
        <v>Africa</v>
      </c>
      <c r="N302" s="6" t="str">
        <f>VLOOKUP(Table1[[#This Row],[Customer Code]],'CUSTOMER TABLE DATA'!$A$2:$E$22,5,FALSE)</f>
        <v>Female</v>
      </c>
    </row>
    <row r="303" spans="1:14" x14ac:dyDescent="0.2">
      <c r="A303" s="5">
        <v>43922</v>
      </c>
      <c r="B303" t="s">
        <v>56</v>
      </c>
      <c r="C303" t="s">
        <v>33</v>
      </c>
      <c r="D303" t="s">
        <v>66</v>
      </c>
      <c r="E303">
        <v>1607</v>
      </c>
      <c r="F303" s="6">
        <v>8035</v>
      </c>
      <c r="G303" s="6">
        <f t="shared" si="4"/>
        <v>5</v>
      </c>
      <c r="H303" s="6">
        <v>3214</v>
      </c>
      <c r="I303" s="6">
        <f>Table1[[#This Row],[Profit]]/Table1[[#This Row],[Units Sold]]</f>
        <v>3</v>
      </c>
      <c r="J303" s="6">
        <f>Table1[[#This Row],[Revenue]]-Table1[[#This Row],[Cost]]</f>
        <v>4821</v>
      </c>
      <c r="K303" t="s">
        <v>45</v>
      </c>
      <c r="L303" s="6" t="str">
        <f>VLOOKUP(Table1[[#This Row],[Customer Code]], 'CUSTOMER TABLE DATA'!$A$2:$C$22,3,FALSE)</f>
        <v>Brazil</v>
      </c>
      <c r="M303" s="6" t="str">
        <f>VLOOKUP(Table1[[#This Row],[COUNTRY]],'CUSTOMER TABLE DATA'!$H$9:$I$17,2,FALSE)</f>
        <v>South America</v>
      </c>
      <c r="N303" s="6" t="str">
        <f>VLOOKUP(Table1[[#This Row],[Customer Code]],'CUSTOMER TABLE DATA'!$A$2:$E$22,5,FALSE)</f>
        <v>Female</v>
      </c>
    </row>
    <row r="304" spans="1:14" x14ac:dyDescent="0.2">
      <c r="A304" s="5">
        <v>43922</v>
      </c>
      <c r="B304" t="s">
        <v>56</v>
      </c>
      <c r="C304" t="s">
        <v>31</v>
      </c>
      <c r="D304" t="s">
        <v>30</v>
      </c>
      <c r="E304">
        <v>2535</v>
      </c>
      <c r="F304" s="6">
        <v>12675</v>
      </c>
      <c r="G304" s="6">
        <f t="shared" si="4"/>
        <v>5</v>
      </c>
      <c r="H304" s="6">
        <v>5070</v>
      </c>
      <c r="I304" s="6">
        <f>Table1[[#This Row],[Profit]]/Table1[[#This Row],[Units Sold]]</f>
        <v>3</v>
      </c>
      <c r="J304" s="6">
        <f>Table1[[#This Row],[Revenue]]-Table1[[#This Row],[Cost]]</f>
        <v>7605</v>
      </c>
      <c r="K304" t="s">
        <v>44</v>
      </c>
      <c r="L304" s="6" t="str">
        <f>VLOOKUP(Table1[[#This Row],[Customer Code]], 'CUSTOMER TABLE DATA'!$A$2:$C$22,3,FALSE)</f>
        <v>USA</v>
      </c>
      <c r="M304" s="6" t="str">
        <f>VLOOKUP(Table1[[#This Row],[COUNTRY]],'CUSTOMER TABLE DATA'!$H$9:$I$17,2,FALSE)</f>
        <v>North America</v>
      </c>
      <c r="N304" s="6" t="str">
        <f>VLOOKUP(Table1[[#This Row],[Customer Code]],'CUSTOMER TABLE DATA'!$A$2:$E$22,5,FALSE)</f>
        <v>Male</v>
      </c>
    </row>
    <row r="305" spans="1:14" x14ac:dyDescent="0.2">
      <c r="A305" s="5">
        <v>43922</v>
      </c>
      <c r="B305" t="s">
        <v>57</v>
      </c>
      <c r="C305" t="s">
        <v>33</v>
      </c>
      <c r="D305" t="s">
        <v>107</v>
      </c>
      <c r="E305">
        <v>980</v>
      </c>
      <c r="F305" s="6">
        <v>980</v>
      </c>
      <c r="G305" s="6">
        <f t="shared" si="4"/>
        <v>1</v>
      </c>
      <c r="H305" s="6">
        <v>196</v>
      </c>
      <c r="I305" s="6">
        <f>Table1[[#This Row],[Profit]]/Table1[[#This Row],[Units Sold]]</f>
        <v>0.8</v>
      </c>
      <c r="J305" s="6">
        <f>Table1[[#This Row],[Revenue]]-Table1[[#This Row],[Cost]]</f>
        <v>784</v>
      </c>
      <c r="K305" t="s">
        <v>45</v>
      </c>
      <c r="L305" s="6" t="str">
        <f>VLOOKUP(Table1[[#This Row],[Customer Code]], 'CUSTOMER TABLE DATA'!$A$2:$C$22,3,FALSE)</f>
        <v>Brazil</v>
      </c>
      <c r="M305" s="6" t="str">
        <f>VLOOKUP(Table1[[#This Row],[COUNTRY]],'CUSTOMER TABLE DATA'!$H$9:$I$17,2,FALSE)</f>
        <v>South America</v>
      </c>
      <c r="N305" s="6" t="str">
        <f>VLOOKUP(Table1[[#This Row],[Customer Code]],'CUSTOMER TABLE DATA'!$A$2:$E$22,5,FALSE)</f>
        <v>Female</v>
      </c>
    </row>
    <row r="306" spans="1:14" x14ac:dyDescent="0.2">
      <c r="A306" s="5">
        <v>43922</v>
      </c>
      <c r="B306" t="s">
        <v>58</v>
      </c>
      <c r="C306" t="s">
        <v>24</v>
      </c>
      <c r="D306" t="s">
        <v>104</v>
      </c>
      <c r="E306">
        <v>1074</v>
      </c>
      <c r="F306" s="6">
        <v>5370</v>
      </c>
      <c r="G306" s="6">
        <f t="shared" si="4"/>
        <v>5</v>
      </c>
      <c r="H306" s="6">
        <v>2362.8000000000002</v>
      </c>
      <c r="I306" s="6">
        <f>Table1[[#This Row],[Profit]]/Table1[[#This Row],[Units Sold]]</f>
        <v>2.8</v>
      </c>
      <c r="J306" s="6">
        <f>Table1[[#This Row],[Revenue]]-Table1[[#This Row],[Cost]]</f>
        <v>3007.2</v>
      </c>
      <c r="K306" t="s">
        <v>42</v>
      </c>
      <c r="L306" s="6" t="str">
        <f>VLOOKUP(Table1[[#This Row],[Customer Code]], 'CUSTOMER TABLE DATA'!$A$2:$C$22,3,FALSE)</f>
        <v>Brazil</v>
      </c>
      <c r="M306" s="6" t="str">
        <f>VLOOKUP(Table1[[#This Row],[COUNTRY]],'CUSTOMER TABLE DATA'!$H$9:$I$17,2,FALSE)</f>
        <v>South America</v>
      </c>
      <c r="N306" s="6" t="str">
        <f>VLOOKUP(Table1[[#This Row],[Customer Code]],'CUSTOMER TABLE DATA'!$A$2:$E$22,5,FALSE)</f>
        <v>Female</v>
      </c>
    </row>
    <row r="307" spans="1:14" x14ac:dyDescent="0.2">
      <c r="A307" s="5">
        <v>43922</v>
      </c>
      <c r="B307" t="s">
        <v>59</v>
      </c>
      <c r="C307" t="s">
        <v>31</v>
      </c>
      <c r="D307" t="s">
        <v>30</v>
      </c>
      <c r="E307">
        <v>2579</v>
      </c>
      <c r="F307" s="6">
        <v>10316</v>
      </c>
      <c r="G307" s="6">
        <f t="shared" si="4"/>
        <v>4</v>
      </c>
      <c r="H307" s="6">
        <v>3868.5</v>
      </c>
      <c r="I307" s="6">
        <f>Table1[[#This Row],[Profit]]/Table1[[#This Row],[Units Sold]]</f>
        <v>2.5</v>
      </c>
      <c r="J307" s="6">
        <f>Table1[[#This Row],[Revenue]]-Table1[[#This Row],[Cost]]</f>
        <v>6447.5</v>
      </c>
      <c r="K307" t="s">
        <v>44</v>
      </c>
      <c r="L307" s="6" t="str">
        <f>VLOOKUP(Table1[[#This Row],[Customer Code]], 'CUSTOMER TABLE DATA'!$A$2:$C$22,3,FALSE)</f>
        <v>USA</v>
      </c>
      <c r="M307" s="6" t="str">
        <f>VLOOKUP(Table1[[#This Row],[COUNTRY]],'CUSTOMER TABLE DATA'!$H$9:$I$17,2,FALSE)</f>
        <v>North America</v>
      </c>
      <c r="N307" s="6" t="str">
        <f>VLOOKUP(Table1[[#This Row],[Customer Code]],'CUSTOMER TABLE DATA'!$A$2:$E$22,5,FALSE)</f>
        <v>Male</v>
      </c>
    </row>
    <row r="308" spans="1:14" x14ac:dyDescent="0.2">
      <c r="A308" s="5">
        <v>43922</v>
      </c>
      <c r="B308" t="s">
        <v>60</v>
      </c>
      <c r="C308" t="s">
        <v>17</v>
      </c>
      <c r="D308" t="s">
        <v>101</v>
      </c>
      <c r="E308">
        <v>1916</v>
      </c>
      <c r="F308" s="6">
        <v>5748</v>
      </c>
      <c r="G308" s="6">
        <f t="shared" si="4"/>
        <v>3</v>
      </c>
      <c r="H308" s="6">
        <v>2395</v>
      </c>
      <c r="I308" s="6">
        <f>Table1[[#This Row],[Profit]]/Table1[[#This Row],[Units Sold]]</f>
        <v>1.75</v>
      </c>
      <c r="J308" s="6">
        <f>Table1[[#This Row],[Revenue]]-Table1[[#This Row],[Cost]]</f>
        <v>3353</v>
      </c>
      <c r="K308" t="s">
        <v>18</v>
      </c>
      <c r="L308" s="6" t="str">
        <f>VLOOKUP(Table1[[#This Row],[Customer Code]], 'CUSTOMER TABLE DATA'!$A$2:$C$22,3,FALSE)</f>
        <v>Cameroon</v>
      </c>
      <c r="M308" s="6" t="str">
        <f>VLOOKUP(Table1[[#This Row],[COUNTRY]],'CUSTOMER TABLE DATA'!$H$9:$I$17,2,FALSE)</f>
        <v>Africa</v>
      </c>
      <c r="N308" s="6" t="str">
        <f>VLOOKUP(Table1[[#This Row],[Customer Code]],'CUSTOMER TABLE DATA'!$A$2:$E$22,5,FALSE)</f>
        <v>Female</v>
      </c>
    </row>
    <row r="309" spans="1:14" x14ac:dyDescent="0.2">
      <c r="A309" s="5">
        <v>43922</v>
      </c>
      <c r="B309" t="s">
        <v>61</v>
      </c>
      <c r="C309" t="s">
        <v>12</v>
      </c>
      <c r="D309" t="s">
        <v>100</v>
      </c>
      <c r="E309">
        <v>2628</v>
      </c>
      <c r="F309" s="6">
        <v>15768</v>
      </c>
      <c r="G309" s="6">
        <f t="shared" si="4"/>
        <v>6</v>
      </c>
      <c r="H309" s="6">
        <v>7227</v>
      </c>
      <c r="I309" s="6">
        <f>Table1[[#This Row],[Profit]]/Table1[[#This Row],[Units Sold]]</f>
        <v>3.25</v>
      </c>
      <c r="J309" s="6">
        <f>Table1[[#This Row],[Revenue]]-Table1[[#This Row],[Cost]]</f>
        <v>8541</v>
      </c>
      <c r="K309" t="s">
        <v>48</v>
      </c>
      <c r="L309" s="6" t="str">
        <f>VLOOKUP(Table1[[#This Row],[Customer Code]], 'CUSTOMER TABLE DATA'!$A$2:$C$22,3,FALSE)</f>
        <v>Nigeria</v>
      </c>
      <c r="M309" s="6" t="str">
        <f>VLOOKUP(Table1[[#This Row],[COUNTRY]],'CUSTOMER TABLE DATA'!$H$9:$I$17,2,FALSE)</f>
        <v>Africa</v>
      </c>
      <c r="N309" s="6" t="str">
        <f>VLOOKUP(Table1[[#This Row],[Customer Code]],'CUSTOMER TABLE DATA'!$A$2:$E$22,5,FALSE)</f>
        <v>Female</v>
      </c>
    </row>
    <row r="310" spans="1:14" x14ac:dyDescent="0.2">
      <c r="A310" s="5">
        <v>43922</v>
      </c>
      <c r="B310" t="s">
        <v>56</v>
      </c>
      <c r="C310" t="s">
        <v>7</v>
      </c>
      <c r="D310" t="s">
        <v>99</v>
      </c>
      <c r="E310">
        <v>4493</v>
      </c>
      <c r="F310" s="6">
        <v>22465</v>
      </c>
      <c r="G310" s="6">
        <f t="shared" si="4"/>
        <v>5</v>
      </c>
      <c r="H310" s="6">
        <v>8986</v>
      </c>
      <c r="I310" s="6">
        <f>Table1[[#This Row],[Profit]]/Table1[[#This Row],[Units Sold]]</f>
        <v>3</v>
      </c>
      <c r="J310" s="6">
        <f>Table1[[#This Row],[Revenue]]-Table1[[#This Row],[Cost]]</f>
        <v>13479</v>
      </c>
      <c r="K310" t="s">
        <v>38</v>
      </c>
      <c r="L310" s="6" t="str">
        <f>VLOOKUP(Table1[[#This Row],[Customer Code]], 'CUSTOMER TABLE DATA'!$A$2:$C$22,3,FALSE)</f>
        <v>Japan</v>
      </c>
      <c r="M310" s="6" t="str">
        <f>VLOOKUP(Table1[[#This Row],[COUNTRY]],'CUSTOMER TABLE DATA'!$H$9:$I$17,2,FALSE)</f>
        <v>Asia</v>
      </c>
      <c r="N310" s="6" t="str">
        <f>VLOOKUP(Table1[[#This Row],[Customer Code]],'CUSTOMER TABLE DATA'!$A$2:$E$22,5,FALSE)</f>
        <v>Female</v>
      </c>
    </row>
    <row r="311" spans="1:14" x14ac:dyDescent="0.2">
      <c r="A311" s="5">
        <v>43922</v>
      </c>
      <c r="B311" t="s">
        <v>56</v>
      </c>
      <c r="C311" t="s">
        <v>20</v>
      </c>
      <c r="D311" t="s">
        <v>103</v>
      </c>
      <c r="E311">
        <v>3675</v>
      </c>
      <c r="F311" s="6">
        <v>18375</v>
      </c>
      <c r="G311" s="6">
        <f t="shared" si="4"/>
        <v>5</v>
      </c>
      <c r="H311" s="6">
        <v>7350</v>
      </c>
      <c r="I311" s="6">
        <f>Table1[[#This Row],[Profit]]/Table1[[#This Row],[Units Sold]]</f>
        <v>3</v>
      </c>
      <c r="J311" s="6">
        <f>Table1[[#This Row],[Revenue]]-Table1[[#This Row],[Cost]]</f>
        <v>11025</v>
      </c>
      <c r="K311" t="s">
        <v>41</v>
      </c>
      <c r="L311" s="6" t="str">
        <f>VLOOKUP(Table1[[#This Row],[Customer Code]], 'CUSTOMER TABLE DATA'!$A$2:$C$22,3,FALSE)</f>
        <v>Nigeria</v>
      </c>
      <c r="M311" s="6" t="str">
        <f>VLOOKUP(Table1[[#This Row],[COUNTRY]],'CUSTOMER TABLE DATA'!$H$9:$I$17,2,FALSE)</f>
        <v>Africa</v>
      </c>
      <c r="N311" s="6" t="str">
        <f>VLOOKUP(Table1[[#This Row],[Customer Code]],'CUSTOMER TABLE DATA'!$A$2:$E$22,5,FALSE)</f>
        <v>Male</v>
      </c>
    </row>
    <row r="312" spans="1:14" x14ac:dyDescent="0.2">
      <c r="A312" s="5">
        <v>43922</v>
      </c>
      <c r="B312" t="s">
        <v>57</v>
      </c>
      <c r="C312" t="s">
        <v>28</v>
      </c>
      <c r="D312" t="s">
        <v>105</v>
      </c>
      <c r="E312">
        <v>2301</v>
      </c>
      <c r="F312" s="6">
        <v>2301</v>
      </c>
      <c r="G312" s="6">
        <f t="shared" si="4"/>
        <v>1</v>
      </c>
      <c r="H312" s="6">
        <v>460.2</v>
      </c>
      <c r="I312" s="6">
        <f>Table1[[#This Row],[Profit]]/Table1[[#This Row],[Units Sold]]</f>
        <v>0.79999999999999993</v>
      </c>
      <c r="J312" s="6">
        <f>Table1[[#This Row],[Revenue]]-Table1[[#This Row],[Cost]]</f>
        <v>1840.8</v>
      </c>
      <c r="K312" t="s">
        <v>29</v>
      </c>
      <c r="L312" s="6" t="str">
        <f>VLOOKUP(Table1[[#This Row],[Customer Code]], 'CUSTOMER TABLE DATA'!$A$2:$C$22,3,FALSE)</f>
        <v>Cameroon</v>
      </c>
      <c r="M312" s="6" t="str">
        <f>VLOOKUP(Table1[[#This Row],[COUNTRY]],'CUSTOMER TABLE DATA'!$H$9:$I$17,2,FALSE)</f>
        <v>Africa</v>
      </c>
      <c r="N312" s="6" t="str">
        <f>VLOOKUP(Table1[[#This Row],[Customer Code]],'CUSTOMER TABLE DATA'!$A$2:$E$22,5,FALSE)</f>
        <v>Male</v>
      </c>
    </row>
    <row r="313" spans="1:14" x14ac:dyDescent="0.2">
      <c r="A313" s="5">
        <v>43922</v>
      </c>
      <c r="B313" t="s">
        <v>58</v>
      </c>
      <c r="C313" t="s">
        <v>31</v>
      </c>
      <c r="D313" t="s">
        <v>106</v>
      </c>
      <c r="E313">
        <v>1953</v>
      </c>
      <c r="F313" s="6">
        <v>9765</v>
      </c>
      <c r="G313" s="6">
        <f t="shared" si="4"/>
        <v>5</v>
      </c>
      <c r="H313" s="6">
        <v>4296.6000000000004</v>
      </c>
      <c r="I313" s="6">
        <f>Table1[[#This Row],[Profit]]/Table1[[#This Row],[Units Sold]]</f>
        <v>2.8</v>
      </c>
      <c r="J313" s="6">
        <f>Table1[[#This Row],[Revenue]]-Table1[[#This Row],[Cost]]</f>
        <v>5468.4</v>
      </c>
      <c r="K313" t="s">
        <v>32</v>
      </c>
      <c r="L313" s="6" t="str">
        <f>VLOOKUP(Table1[[#This Row],[Customer Code]], 'CUSTOMER TABLE DATA'!$A$2:$C$22,3,FALSE)</f>
        <v>Togo</v>
      </c>
      <c r="M313" s="6" t="str">
        <f>VLOOKUP(Table1[[#This Row],[COUNTRY]],'CUSTOMER TABLE DATA'!$H$9:$I$17,2,FALSE)</f>
        <v>Africa</v>
      </c>
      <c r="N313" s="6" t="str">
        <f>VLOOKUP(Table1[[#This Row],[Customer Code]],'CUSTOMER TABLE DATA'!$A$2:$E$22,5,FALSE)</f>
        <v>Male</v>
      </c>
    </row>
    <row r="314" spans="1:14" x14ac:dyDescent="0.2">
      <c r="A314" s="5">
        <v>43922</v>
      </c>
      <c r="B314" t="s">
        <v>59</v>
      </c>
      <c r="C314" t="s">
        <v>36</v>
      </c>
      <c r="D314" t="s">
        <v>108</v>
      </c>
      <c r="E314">
        <v>3446</v>
      </c>
      <c r="F314" s="6">
        <v>13784</v>
      </c>
      <c r="G314" s="6">
        <f t="shared" si="4"/>
        <v>4</v>
      </c>
      <c r="H314" s="6">
        <v>5169</v>
      </c>
      <c r="I314" s="6">
        <f>Table1[[#This Row],[Profit]]/Table1[[#This Row],[Units Sold]]</f>
        <v>2.5</v>
      </c>
      <c r="J314" s="6">
        <f>Table1[[#This Row],[Revenue]]-Table1[[#This Row],[Cost]]</f>
        <v>8615</v>
      </c>
      <c r="K314" t="s">
        <v>37</v>
      </c>
      <c r="L314" s="6" t="str">
        <f>VLOOKUP(Table1[[#This Row],[Customer Code]], 'CUSTOMER TABLE DATA'!$A$2:$C$22,3,FALSE)</f>
        <v>Uganda</v>
      </c>
      <c r="M314" s="6" t="str">
        <f>VLOOKUP(Table1[[#This Row],[COUNTRY]],'CUSTOMER TABLE DATA'!$H$9:$I$17,2,FALSE)</f>
        <v>Africa</v>
      </c>
      <c r="N314" s="6" t="str">
        <f>VLOOKUP(Table1[[#This Row],[Customer Code]],'CUSTOMER TABLE DATA'!$A$2:$E$22,5,FALSE)</f>
        <v>Male</v>
      </c>
    </row>
    <row r="315" spans="1:14" x14ac:dyDescent="0.2">
      <c r="A315" s="5">
        <v>43922</v>
      </c>
      <c r="B315" t="s">
        <v>60</v>
      </c>
      <c r="C315" t="s">
        <v>33</v>
      </c>
      <c r="D315" t="s">
        <v>107</v>
      </c>
      <c r="E315">
        <v>1352</v>
      </c>
      <c r="F315" s="6">
        <v>4056</v>
      </c>
      <c r="G315" s="6">
        <f t="shared" si="4"/>
        <v>3</v>
      </c>
      <c r="H315" s="6">
        <v>1690</v>
      </c>
      <c r="I315" s="6">
        <f>Table1[[#This Row],[Profit]]/Table1[[#This Row],[Units Sold]]</f>
        <v>1.75</v>
      </c>
      <c r="J315" s="6">
        <f>Table1[[#This Row],[Revenue]]-Table1[[#This Row],[Cost]]</f>
        <v>2366</v>
      </c>
      <c r="K315" t="s">
        <v>45</v>
      </c>
      <c r="L315" s="6" t="str">
        <f>VLOOKUP(Table1[[#This Row],[Customer Code]], 'CUSTOMER TABLE DATA'!$A$2:$C$22,3,FALSE)</f>
        <v>Brazil</v>
      </c>
      <c r="M315" s="6" t="str">
        <f>VLOOKUP(Table1[[#This Row],[COUNTRY]],'CUSTOMER TABLE DATA'!$H$9:$I$17,2,FALSE)</f>
        <v>South America</v>
      </c>
      <c r="N315" s="6" t="str">
        <f>VLOOKUP(Table1[[#This Row],[Customer Code]],'CUSTOMER TABLE DATA'!$A$2:$E$22,5,FALSE)</f>
        <v>Female</v>
      </c>
    </row>
    <row r="316" spans="1:14" x14ac:dyDescent="0.2">
      <c r="A316" s="5">
        <v>43922</v>
      </c>
      <c r="B316" t="s">
        <v>61</v>
      </c>
      <c r="C316" t="s">
        <v>12</v>
      </c>
      <c r="D316" t="s">
        <v>100</v>
      </c>
      <c r="E316">
        <v>606</v>
      </c>
      <c r="F316" s="6">
        <v>3636</v>
      </c>
      <c r="G316" s="6">
        <f t="shared" si="4"/>
        <v>6</v>
      </c>
      <c r="H316" s="6">
        <v>1666.5</v>
      </c>
      <c r="I316" s="6">
        <f>Table1[[#This Row],[Profit]]/Table1[[#This Row],[Units Sold]]</f>
        <v>3.25</v>
      </c>
      <c r="J316" s="6">
        <f>Table1[[#This Row],[Revenue]]-Table1[[#This Row],[Cost]]</f>
        <v>1969.5</v>
      </c>
      <c r="K316" t="s">
        <v>39</v>
      </c>
      <c r="L316" s="6" t="str">
        <f>VLOOKUP(Table1[[#This Row],[Customer Code]], 'CUSTOMER TABLE DATA'!$A$2:$C$22,3,FALSE)</f>
        <v>Cameroon</v>
      </c>
      <c r="M316" s="6" t="str">
        <f>VLOOKUP(Table1[[#This Row],[COUNTRY]],'CUSTOMER TABLE DATA'!$H$9:$I$17,2,FALSE)</f>
        <v>Africa</v>
      </c>
      <c r="N316" s="6" t="str">
        <f>VLOOKUP(Table1[[#This Row],[Customer Code]],'CUSTOMER TABLE DATA'!$A$2:$E$22,5,FALSE)</f>
        <v>Male</v>
      </c>
    </row>
    <row r="317" spans="1:14" x14ac:dyDescent="0.2">
      <c r="A317" s="5">
        <v>43952</v>
      </c>
      <c r="B317" t="s">
        <v>56</v>
      </c>
      <c r="C317" t="s">
        <v>7</v>
      </c>
      <c r="D317" t="s">
        <v>99</v>
      </c>
      <c r="E317">
        <v>1702</v>
      </c>
      <c r="F317" s="6">
        <v>8510</v>
      </c>
      <c r="G317" s="6">
        <f t="shared" si="4"/>
        <v>5</v>
      </c>
      <c r="H317" s="6">
        <v>3404</v>
      </c>
      <c r="I317" s="6">
        <f>Table1[[#This Row],[Profit]]/Table1[[#This Row],[Units Sold]]</f>
        <v>3</v>
      </c>
      <c r="J317" s="6">
        <f>Table1[[#This Row],[Revenue]]-Table1[[#This Row],[Cost]]</f>
        <v>5106</v>
      </c>
      <c r="K317" t="s">
        <v>47</v>
      </c>
      <c r="L317" s="6" t="str">
        <f>VLOOKUP(Table1[[#This Row],[Customer Code]], 'CUSTOMER TABLE DATA'!$A$2:$C$22,3,FALSE)</f>
        <v>Holland</v>
      </c>
      <c r="M317" s="6" t="str">
        <f>VLOOKUP(Table1[[#This Row],[COUNTRY]],'CUSTOMER TABLE DATA'!$H$9:$I$17,2,FALSE)</f>
        <v>Europe</v>
      </c>
      <c r="N317" s="6" t="str">
        <f>VLOOKUP(Table1[[#This Row],[Customer Code]],'CUSTOMER TABLE DATA'!$A$2:$E$22,5,FALSE)</f>
        <v>Male</v>
      </c>
    </row>
    <row r="318" spans="1:14" x14ac:dyDescent="0.2">
      <c r="A318" s="5">
        <v>43952</v>
      </c>
      <c r="B318" t="s">
        <v>56</v>
      </c>
      <c r="C318" t="s">
        <v>7</v>
      </c>
      <c r="D318" t="s">
        <v>62</v>
      </c>
      <c r="E318">
        <v>257</v>
      </c>
      <c r="F318" s="6">
        <v>1285</v>
      </c>
      <c r="G318" s="6">
        <f t="shared" si="4"/>
        <v>5</v>
      </c>
      <c r="H318" s="6">
        <v>514</v>
      </c>
      <c r="I318" s="6">
        <f>Table1[[#This Row],[Profit]]/Table1[[#This Row],[Units Sold]]</f>
        <v>3</v>
      </c>
      <c r="J318" s="6">
        <f>Table1[[#This Row],[Revenue]]-Table1[[#This Row],[Cost]]</f>
        <v>771</v>
      </c>
      <c r="K318" t="s">
        <v>47</v>
      </c>
      <c r="L318" s="6" t="str">
        <f>VLOOKUP(Table1[[#This Row],[Customer Code]], 'CUSTOMER TABLE DATA'!$A$2:$C$22,3,FALSE)</f>
        <v>Holland</v>
      </c>
      <c r="M318" s="6" t="str">
        <f>VLOOKUP(Table1[[#This Row],[COUNTRY]],'CUSTOMER TABLE DATA'!$H$9:$I$17,2,FALSE)</f>
        <v>Europe</v>
      </c>
      <c r="N318" s="6" t="str">
        <f>VLOOKUP(Table1[[#This Row],[Customer Code]],'CUSTOMER TABLE DATA'!$A$2:$E$22,5,FALSE)</f>
        <v>Male</v>
      </c>
    </row>
    <row r="319" spans="1:14" x14ac:dyDescent="0.2">
      <c r="A319" s="5">
        <v>43952</v>
      </c>
      <c r="B319" t="s">
        <v>57</v>
      </c>
      <c r="C319" t="s">
        <v>7</v>
      </c>
      <c r="D319" t="s">
        <v>99</v>
      </c>
      <c r="E319">
        <v>200</v>
      </c>
      <c r="F319" s="6">
        <v>200</v>
      </c>
      <c r="G319" s="6">
        <f t="shared" si="4"/>
        <v>1</v>
      </c>
      <c r="H319" s="6">
        <v>40</v>
      </c>
      <c r="I319" s="6">
        <f>Table1[[#This Row],[Profit]]/Table1[[#This Row],[Units Sold]]</f>
        <v>0.8</v>
      </c>
      <c r="J319" s="6">
        <f>Table1[[#This Row],[Revenue]]-Table1[[#This Row],[Cost]]</f>
        <v>160</v>
      </c>
      <c r="K319" t="s">
        <v>38</v>
      </c>
      <c r="L319" s="6" t="str">
        <f>VLOOKUP(Table1[[#This Row],[Customer Code]], 'CUSTOMER TABLE DATA'!$A$2:$C$22,3,FALSE)</f>
        <v>Japan</v>
      </c>
      <c r="M319" s="6" t="str">
        <f>VLOOKUP(Table1[[#This Row],[COUNTRY]],'CUSTOMER TABLE DATA'!$H$9:$I$17,2,FALSE)</f>
        <v>Asia</v>
      </c>
      <c r="N319" s="6" t="str">
        <f>VLOOKUP(Table1[[#This Row],[Customer Code]],'CUSTOMER TABLE DATA'!$A$2:$E$22,5,FALSE)</f>
        <v>Female</v>
      </c>
    </row>
    <row r="320" spans="1:14" x14ac:dyDescent="0.2">
      <c r="A320" s="5">
        <v>43952</v>
      </c>
      <c r="B320" t="s">
        <v>58</v>
      </c>
      <c r="C320" t="s">
        <v>17</v>
      </c>
      <c r="D320" t="s">
        <v>101</v>
      </c>
      <c r="E320">
        <v>1645</v>
      </c>
      <c r="F320" s="6">
        <v>8225</v>
      </c>
      <c r="G320" s="6">
        <f t="shared" si="4"/>
        <v>5</v>
      </c>
      <c r="H320" s="6">
        <v>3619</v>
      </c>
      <c r="I320" s="6">
        <f>Table1[[#This Row],[Profit]]/Table1[[#This Row],[Units Sold]]</f>
        <v>2.8</v>
      </c>
      <c r="J320" s="6">
        <f>Table1[[#This Row],[Revenue]]-Table1[[#This Row],[Cost]]</f>
        <v>4606</v>
      </c>
      <c r="K320" t="s">
        <v>40</v>
      </c>
      <c r="L320" s="6" t="str">
        <f>VLOOKUP(Table1[[#This Row],[Customer Code]], 'CUSTOMER TABLE DATA'!$A$2:$C$22,3,FALSE)</f>
        <v>USA</v>
      </c>
      <c r="M320" s="6" t="str">
        <f>VLOOKUP(Table1[[#This Row],[COUNTRY]],'CUSTOMER TABLE DATA'!$H$9:$I$17,2,FALSE)</f>
        <v>North America</v>
      </c>
      <c r="N320" s="6" t="str">
        <f>VLOOKUP(Table1[[#This Row],[Customer Code]],'CUSTOMER TABLE DATA'!$A$2:$E$22,5,FALSE)</f>
        <v>Male</v>
      </c>
    </row>
    <row r="321" spans="1:14" x14ac:dyDescent="0.2">
      <c r="A321" s="5">
        <v>43952</v>
      </c>
      <c r="B321" t="s">
        <v>59</v>
      </c>
      <c r="C321" t="s">
        <v>12</v>
      </c>
      <c r="D321" t="s">
        <v>100</v>
      </c>
      <c r="E321">
        <v>831</v>
      </c>
      <c r="F321" s="6">
        <v>3324</v>
      </c>
      <c r="G321" s="6">
        <f t="shared" si="4"/>
        <v>4</v>
      </c>
      <c r="H321" s="6">
        <v>1246.5</v>
      </c>
      <c r="I321" s="6">
        <f>Table1[[#This Row],[Profit]]/Table1[[#This Row],[Units Sold]]</f>
        <v>2.5</v>
      </c>
      <c r="J321" s="6">
        <f>Table1[[#This Row],[Revenue]]-Table1[[#This Row],[Cost]]</f>
        <v>2077.5</v>
      </c>
      <c r="K321" t="s">
        <v>14</v>
      </c>
      <c r="L321" s="6" t="str">
        <f>VLOOKUP(Table1[[#This Row],[Customer Code]], 'CUSTOMER TABLE DATA'!$A$2:$C$22,3,FALSE)</f>
        <v>Togo</v>
      </c>
      <c r="M321" s="6" t="str">
        <f>VLOOKUP(Table1[[#This Row],[COUNTRY]],'CUSTOMER TABLE DATA'!$H$9:$I$17,2,FALSE)</f>
        <v>Africa</v>
      </c>
      <c r="N321" s="6" t="str">
        <f>VLOOKUP(Table1[[#This Row],[Customer Code]],'CUSTOMER TABLE DATA'!$A$2:$E$22,5,FALSE)</f>
        <v>Male</v>
      </c>
    </row>
    <row r="322" spans="1:14" x14ac:dyDescent="0.2">
      <c r="A322" s="5">
        <v>43952</v>
      </c>
      <c r="B322" t="s">
        <v>60</v>
      </c>
      <c r="C322" t="s">
        <v>17</v>
      </c>
      <c r="D322" t="s">
        <v>101</v>
      </c>
      <c r="E322">
        <v>2109</v>
      </c>
      <c r="F322" s="6">
        <v>6327</v>
      </c>
      <c r="G322" s="6">
        <f t="shared" ref="G322:G385" si="5">F322/E322</f>
        <v>3</v>
      </c>
      <c r="H322" s="6">
        <v>2636.25</v>
      </c>
      <c r="I322" s="6">
        <f>Table1[[#This Row],[Profit]]/Table1[[#This Row],[Units Sold]]</f>
        <v>1.75</v>
      </c>
      <c r="J322" s="6">
        <f>Table1[[#This Row],[Revenue]]-Table1[[#This Row],[Cost]]</f>
        <v>3690.75</v>
      </c>
      <c r="K322" t="s">
        <v>18</v>
      </c>
      <c r="L322" s="6" t="str">
        <f>VLOOKUP(Table1[[#This Row],[Customer Code]], 'CUSTOMER TABLE DATA'!$A$2:$C$22,3,FALSE)</f>
        <v>Cameroon</v>
      </c>
      <c r="M322" s="6" t="str">
        <f>VLOOKUP(Table1[[#This Row],[COUNTRY]],'CUSTOMER TABLE DATA'!$H$9:$I$17,2,FALSE)</f>
        <v>Africa</v>
      </c>
      <c r="N322" s="6" t="str">
        <f>VLOOKUP(Table1[[#This Row],[Customer Code]],'CUSTOMER TABLE DATA'!$A$2:$E$22,5,FALSE)</f>
        <v>Female</v>
      </c>
    </row>
    <row r="323" spans="1:14" x14ac:dyDescent="0.2">
      <c r="A323" s="5">
        <v>43952</v>
      </c>
      <c r="B323" t="s">
        <v>61</v>
      </c>
      <c r="C323" t="s">
        <v>7</v>
      </c>
      <c r="D323" t="s">
        <v>99</v>
      </c>
      <c r="E323">
        <v>1262</v>
      </c>
      <c r="F323" s="6">
        <v>7572</v>
      </c>
      <c r="G323" s="6">
        <f t="shared" si="5"/>
        <v>6</v>
      </c>
      <c r="H323" s="6">
        <v>3470.5</v>
      </c>
      <c r="I323" s="6">
        <f>Table1[[#This Row],[Profit]]/Table1[[#This Row],[Units Sold]]</f>
        <v>3.25</v>
      </c>
      <c r="J323" s="6">
        <f>Table1[[#This Row],[Revenue]]-Table1[[#This Row],[Cost]]</f>
        <v>4101.5</v>
      </c>
      <c r="K323" t="s">
        <v>38</v>
      </c>
      <c r="L323" s="6" t="str">
        <f>VLOOKUP(Table1[[#This Row],[Customer Code]], 'CUSTOMER TABLE DATA'!$A$2:$C$22,3,FALSE)</f>
        <v>Japan</v>
      </c>
      <c r="M323" s="6" t="str">
        <f>VLOOKUP(Table1[[#This Row],[COUNTRY]],'CUSTOMER TABLE DATA'!$H$9:$I$17,2,FALSE)</f>
        <v>Asia</v>
      </c>
      <c r="N323" s="6" t="str">
        <f>VLOOKUP(Table1[[#This Row],[Customer Code]],'CUSTOMER TABLE DATA'!$A$2:$E$22,5,FALSE)</f>
        <v>Female</v>
      </c>
    </row>
    <row r="324" spans="1:14" x14ac:dyDescent="0.2">
      <c r="A324" s="5">
        <v>43952</v>
      </c>
      <c r="B324" t="s">
        <v>56</v>
      </c>
      <c r="C324" t="s">
        <v>33</v>
      </c>
      <c r="D324" t="s">
        <v>107</v>
      </c>
      <c r="E324">
        <v>1030</v>
      </c>
      <c r="F324" s="6">
        <v>5150</v>
      </c>
      <c r="G324" s="6">
        <f t="shared" si="5"/>
        <v>5</v>
      </c>
      <c r="H324" s="6">
        <v>2060</v>
      </c>
      <c r="I324" s="6">
        <f>Table1[[#This Row],[Profit]]/Table1[[#This Row],[Units Sold]]</f>
        <v>3</v>
      </c>
      <c r="J324" s="6">
        <f>Table1[[#This Row],[Revenue]]-Table1[[#This Row],[Cost]]</f>
        <v>3090</v>
      </c>
      <c r="K324" t="s">
        <v>34</v>
      </c>
      <c r="L324" s="6" t="str">
        <f>VLOOKUP(Table1[[#This Row],[Customer Code]], 'CUSTOMER TABLE DATA'!$A$2:$C$22,3,FALSE)</f>
        <v>USA</v>
      </c>
      <c r="M324" s="6" t="str">
        <f>VLOOKUP(Table1[[#This Row],[COUNTRY]],'CUSTOMER TABLE DATA'!$H$9:$I$17,2,FALSE)</f>
        <v>North America</v>
      </c>
      <c r="N324" s="6" t="str">
        <f>VLOOKUP(Table1[[#This Row],[Customer Code]],'CUSTOMER TABLE DATA'!$A$2:$E$22,5,FALSE)</f>
        <v>Female</v>
      </c>
    </row>
    <row r="325" spans="1:14" x14ac:dyDescent="0.2">
      <c r="A325" s="5">
        <v>43952</v>
      </c>
      <c r="B325" t="s">
        <v>56</v>
      </c>
      <c r="C325" t="s">
        <v>17</v>
      </c>
      <c r="D325" t="s">
        <v>101</v>
      </c>
      <c r="E325">
        <v>918</v>
      </c>
      <c r="F325" s="6">
        <v>4590</v>
      </c>
      <c r="G325" s="6">
        <f t="shared" si="5"/>
        <v>5</v>
      </c>
      <c r="H325" s="6">
        <v>1836</v>
      </c>
      <c r="I325" s="6">
        <f>Table1[[#This Row],[Profit]]/Table1[[#This Row],[Units Sold]]</f>
        <v>3</v>
      </c>
      <c r="J325" s="6">
        <f>Table1[[#This Row],[Revenue]]-Table1[[#This Row],[Cost]]</f>
        <v>2754</v>
      </c>
      <c r="K325" t="s">
        <v>40</v>
      </c>
      <c r="L325" s="6" t="str">
        <f>VLOOKUP(Table1[[#This Row],[Customer Code]], 'CUSTOMER TABLE DATA'!$A$2:$C$22,3,FALSE)</f>
        <v>USA</v>
      </c>
      <c r="M325" s="6" t="str">
        <f>VLOOKUP(Table1[[#This Row],[COUNTRY]],'CUSTOMER TABLE DATA'!$H$9:$I$17,2,FALSE)</f>
        <v>North America</v>
      </c>
      <c r="N325" s="6" t="str">
        <f>VLOOKUP(Table1[[#This Row],[Customer Code]],'CUSTOMER TABLE DATA'!$A$2:$E$22,5,FALSE)</f>
        <v>Male</v>
      </c>
    </row>
    <row r="326" spans="1:14" x14ac:dyDescent="0.2">
      <c r="A326" s="5">
        <v>43952</v>
      </c>
      <c r="B326" t="s">
        <v>57</v>
      </c>
      <c r="C326" t="s">
        <v>31</v>
      </c>
      <c r="D326" t="s">
        <v>106</v>
      </c>
      <c r="E326">
        <v>1666</v>
      </c>
      <c r="F326" s="6">
        <v>1666</v>
      </c>
      <c r="G326" s="6">
        <f t="shared" si="5"/>
        <v>1</v>
      </c>
      <c r="H326" s="6">
        <v>333.2</v>
      </c>
      <c r="I326" s="6">
        <f>Table1[[#This Row],[Profit]]/Table1[[#This Row],[Units Sold]]</f>
        <v>0.79999999999999993</v>
      </c>
      <c r="J326" s="6">
        <f>Table1[[#This Row],[Revenue]]-Table1[[#This Row],[Cost]]</f>
        <v>1332.8</v>
      </c>
      <c r="K326" t="s">
        <v>32</v>
      </c>
      <c r="L326" s="6" t="str">
        <f>VLOOKUP(Table1[[#This Row],[Customer Code]], 'CUSTOMER TABLE DATA'!$A$2:$C$22,3,FALSE)</f>
        <v>Togo</v>
      </c>
      <c r="M326" s="6" t="str">
        <f>VLOOKUP(Table1[[#This Row],[COUNTRY]],'CUSTOMER TABLE DATA'!$H$9:$I$17,2,FALSE)</f>
        <v>Africa</v>
      </c>
      <c r="N326" s="6" t="str">
        <f>VLOOKUP(Table1[[#This Row],[Customer Code]],'CUSTOMER TABLE DATA'!$A$2:$E$22,5,FALSE)</f>
        <v>Male</v>
      </c>
    </row>
    <row r="327" spans="1:14" x14ac:dyDescent="0.2">
      <c r="A327" s="5">
        <v>43952</v>
      </c>
      <c r="B327" t="s">
        <v>58</v>
      </c>
      <c r="C327" t="s">
        <v>7</v>
      </c>
      <c r="D327" t="s">
        <v>99</v>
      </c>
      <c r="E327">
        <v>1433</v>
      </c>
      <c r="F327" s="6">
        <v>7165</v>
      </c>
      <c r="G327" s="6">
        <f t="shared" si="5"/>
        <v>5</v>
      </c>
      <c r="H327" s="6">
        <v>3152.6</v>
      </c>
      <c r="I327" s="6">
        <f>Table1[[#This Row],[Profit]]/Table1[[#This Row],[Units Sold]]</f>
        <v>2.8000000000000003</v>
      </c>
      <c r="J327" s="6">
        <f>Table1[[#This Row],[Revenue]]-Table1[[#This Row],[Cost]]</f>
        <v>4012.4</v>
      </c>
      <c r="K327" t="s">
        <v>9</v>
      </c>
      <c r="L327" s="6" t="str">
        <f>VLOOKUP(Table1[[#This Row],[Customer Code]], 'CUSTOMER TABLE DATA'!$A$2:$C$22,3,FALSE)</f>
        <v>USA</v>
      </c>
      <c r="M327" s="6" t="str">
        <f>VLOOKUP(Table1[[#This Row],[COUNTRY]],'CUSTOMER TABLE DATA'!$H$9:$I$17,2,FALSE)</f>
        <v>North America</v>
      </c>
      <c r="N327" s="6" t="str">
        <f>VLOOKUP(Table1[[#This Row],[Customer Code]],'CUSTOMER TABLE DATA'!$A$2:$E$22,5,FALSE)</f>
        <v>Male</v>
      </c>
    </row>
    <row r="328" spans="1:14" x14ac:dyDescent="0.2">
      <c r="A328" s="5">
        <v>43952</v>
      </c>
      <c r="B328" t="s">
        <v>59</v>
      </c>
      <c r="C328" t="s">
        <v>12</v>
      </c>
      <c r="D328" t="s">
        <v>100</v>
      </c>
      <c r="E328">
        <v>1563</v>
      </c>
      <c r="F328" s="6">
        <v>6252</v>
      </c>
      <c r="G328" s="6">
        <f t="shared" si="5"/>
        <v>4</v>
      </c>
      <c r="H328" s="6">
        <v>2344.5</v>
      </c>
      <c r="I328" s="6">
        <f>Table1[[#This Row],[Profit]]/Table1[[#This Row],[Units Sold]]</f>
        <v>2.5</v>
      </c>
      <c r="J328" s="6">
        <f>Table1[[#This Row],[Revenue]]-Table1[[#This Row],[Cost]]</f>
        <v>3907.5</v>
      </c>
      <c r="K328" t="s">
        <v>14</v>
      </c>
      <c r="L328" s="6" t="str">
        <f>VLOOKUP(Table1[[#This Row],[Customer Code]], 'CUSTOMER TABLE DATA'!$A$2:$C$22,3,FALSE)</f>
        <v>Togo</v>
      </c>
      <c r="M328" s="6" t="str">
        <f>VLOOKUP(Table1[[#This Row],[COUNTRY]],'CUSTOMER TABLE DATA'!$H$9:$I$17,2,FALSE)</f>
        <v>Africa</v>
      </c>
      <c r="N328" s="6" t="str">
        <f>VLOOKUP(Table1[[#This Row],[Customer Code]],'CUSTOMER TABLE DATA'!$A$2:$E$22,5,FALSE)</f>
        <v>Male</v>
      </c>
    </row>
    <row r="329" spans="1:14" x14ac:dyDescent="0.2">
      <c r="A329" s="5">
        <v>43952</v>
      </c>
      <c r="B329" t="s">
        <v>60</v>
      </c>
      <c r="C329" t="s">
        <v>24</v>
      </c>
      <c r="D329" t="s">
        <v>104</v>
      </c>
      <c r="E329">
        <v>866</v>
      </c>
      <c r="F329" s="6">
        <v>2598</v>
      </c>
      <c r="G329" s="6">
        <f t="shared" si="5"/>
        <v>3</v>
      </c>
      <c r="H329" s="6">
        <v>1082.5</v>
      </c>
      <c r="I329" s="6">
        <f>Table1[[#This Row],[Profit]]/Table1[[#This Row],[Units Sold]]</f>
        <v>1.75</v>
      </c>
      <c r="J329" s="6">
        <f>Table1[[#This Row],[Revenue]]-Table1[[#This Row],[Cost]]</f>
        <v>1515.5</v>
      </c>
      <c r="K329" t="s">
        <v>25</v>
      </c>
      <c r="L329" s="6" t="str">
        <f>VLOOKUP(Table1[[#This Row],[Customer Code]], 'CUSTOMER TABLE DATA'!$A$2:$C$22,3,FALSE)</f>
        <v>Japan</v>
      </c>
      <c r="M329" s="6" t="str">
        <f>VLOOKUP(Table1[[#This Row],[COUNTRY]],'CUSTOMER TABLE DATA'!$H$9:$I$17,2,FALSE)</f>
        <v>Asia</v>
      </c>
      <c r="N329" s="6" t="str">
        <f>VLOOKUP(Table1[[#This Row],[Customer Code]],'CUSTOMER TABLE DATA'!$A$2:$E$22,5,FALSE)</f>
        <v>Female</v>
      </c>
    </row>
    <row r="330" spans="1:14" x14ac:dyDescent="0.2">
      <c r="A330" s="5">
        <v>43952</v>
      </c>
      <c r="B330" t="s">
        <v>61</v>
      </c>
      <c r="C330" t="s">
        <v>12</v>
      </c>
      <c r="D330" t="s">
        <v>110</v>
      </c>
      <c r="E330">
        <v>2826</v>
      </c>
      <c r="F330" s="6">
        <v>16956</v>
      </c>
      <c r="G330" s="6">
        <f t="shared" si="5"/>
        <v>6</v>
      </c>
      <c r="H330" s="6">
        <v>7771.5</v>
      </c>
      <c r="I330" s="6">
        <f>Table1[[#This Row],[Profit]]/Table1[[#This Row],[Units Sold]]</f>
        <v>3.25</v>
      </c>
      <c r="J330" s="6">
        <f>Table1[[#This Row],[Revenue]]-Table1[[#This Row],[Cost]]</f>
        <v>9184.5</v>
      </c>
      <c r="K330" t="s">
        <v>48</v>
      </c>
      <c r="L330" s="6" t="str">
        <f>VLOOKUP(Table1[[#This Row],[Customer Code]], 'CUSTOMER TABLE DATA'!$A$2:$C$22,3,FALSE)</f>
        <v>Nigeria</v>
      </c>
      <c r="M330" s="6" t="str">
        <f>VLOOKUP(Table1[[#This Row],[COUNTRY]],'CUSTOMER TABLE DATA'!$H$9:$I$17,2,FALSE)</f>
        <v>Africa</v>
      </c>
      <c r="N330" s="6" t="str">
        <f>VLOOKUP(Table1[[#This Row],[Customer Code]],'CUSTOMER TABLE DATA'!$A$2:$E$22,5,FALSE)</f>
        <v>Female</v>
      </c>
    </row>
    <row r="331" spans="1:14" x14ac:dyDescent="0.2">
      <c r="A331" s="5">
        <v>43952</v>
      </c>
      <c r="B331" t="s">
        <v>56</v>
      </c>
      <c r="C331" t="s">
        <v>7</v>
      </c>
      <c r="D331" t="s">
        <v>99</v>
      </c>
      <c r="E331">
        <v>1728</v>
      </c>
      <c r="F331" s="6">
        <v>8640</v>
      </c>
      <c r="G331" s="6">
        <f t="shared" si="5"/>
        <v>5</v>
      </c>
      <c r="H331" s="6">
        <v>3456</v>
      </c>
      <c r="I331" s="6">
        <f>Table1[[#This Row],[Profit]]/Table1[[#This Row],[Units Sold]]</f>
        <v>3</v>
      </c>
      <c r="J331" s="6">
        <f>Table1[[#This Row],[Revenue]]-Table1[[#This Row],[Cost]]</f>
        <v>5184</v>
      </c>
      <c r="K331" t="s">
        <v>47</v>
      </c>
      <c r="L331" s="6" t="str">
        <f>VLOOKUP(Table1[[#This Row],[Customer Code]], 'CUSTOMER TABLE DATA'!$A$2:$C$22,3,FALSE)</f>
        <v>Holland</v>
      </c>
      <c r="M331" s="6" t="str">
        <f>VLOOKUP(Table1[[#This Row],[COUNTRY]],'CUSTOMER TABLE DATA'!$H$9:$I$17,2,FALSE)</f>
        <v>Europe</v>
      </c>
      <c r="N331" s="6" t="str">
        <f>VLOOKUP(Table1[[#This Row],[Customer Code]],'CUSTOMER TABLE DATA'!$A$2:$E$22,5,FALSE)</f>
        <v>Male</v>
      </c>
    </row>
    <row r="332" spans="1:14" x14ac:dyDescent="0.2">
      <c r="A332" s="5">
        <v>43952</v>
      </c>
      <c r="B332" t="s">
        <v>56</v>
      </c>
      <c r="C332" t="s">
        <v>28</v>
      </c>
      <c r="D332" t="s">
        <v>105</v>
      </c>
      <c r="E332">
        <v>1095</v>
      </c>
      <c r="F332" s="6">
        <v>5475</v>
      </c>
      <c r="G332" s="6">
        <f t="shared" si="5"/>
        <v>5</v>
      </c>
      <c r="H332" s="6">
        <v>2190</v>
      </c>
      <c r="I332" s="6">
        <f>Table1[[#This Row],[Profit]]/Table1[[#This Row],[Units Sold]]</f>
        <v>3</v>
      </c>
      <c r="J332" s="6">
        <f>Table1[[#This Row],[Revenue]]-Table1[[#This Row],[Cost]]</f>
        <v>3285</v>
      </c>
      <c r="K332" t="s">
        <v>29</v>
      </c>
      <c r="L332" s="6" t="str">
        <f>VLOOKUP(Table1[[#This Row],[Customer Code]], 'CUSTOMER TABLE DATA'!$A$2:$C$22,3,FALSE)</f>
        <v>Cameroon</v>
      </c>
      <c r="M332" s="6" t="str">
        <f>VLOOKUP(Table1[[#This Row],[COUNTRY]],'CUSTOMER TABLE DATA'!$H$9:$I$17,2,FALSE)</f>
        <v>Africa</v>
      </c>
      <c r="N332" s="6" t="str">
        <f>VLOOKUP(Table1[[#This Row],[Customer Code]],'CUSTOMER TABLE DATA'!$A$2:$E$22,5,FALSE)</f>
        <v>Male</v>
      </c>
    </row>
    <row r="333" spans="1:14" x14ac:dyDescent="0.2">
      <c r="A333" s="5">
        <v>43952</v>
      </c>
      <c r="B333" t="s">
        <v>57</v>
      </c>
      <c r="C333" t="s">
        <v>7</v>
      </c>
      <c r="D333" t="s">
        <v>62</v>
      </c>
      <c r="E333">
        <v>1460</v>
      </c>
      <c r="F333" s="6">
        <v>1460</v>
      </c>
      <c r="G333" s="6">
        <f t="shared" si="5"/>
        <v>1</v>
      </c>
      <c r="H333" s="6">
        <v>292</v>
      </c>
      <c r="I333" s="6">
        <f>Table1[[#This Row],[Profit]]/Table1[[#This Row],[Units Sold]]</f>
        <v>0.8</v>
      </c>
      <c r="J333" s="6">
        <f>Table1[[#This Row],[Revenue]]-Table1[[#This Row],[Cost]]</f>
        <v>1168</v>
      </c>
      <c r="K333" t="s">
        <v>9</v>
      </c>
      <c r="L333" s="6" t="str">
        <f>VLOOKUP(Table1[[#This Row],[Customer Code]], 'CUSTOMER TABLE DATA'!$A$2:$C$22,3,FALSE)</f>
        <v>USA</v>
      </c>
      <c r="M333" s="6" t="str">
        <f>VLOOKUP(Table1[[#This Row],[COUNTRY]],'CUSTOMER TABLE DATA'!$H$9:$I$17,2,FALSE)</f>
        <v>North America</v>
      </c>
      <c r="N333" s="6" t="str">
        <f>VLOOKUP(Table1[[#This Row],[Customer Code]],'CUSTOMER TABLE DATA'!$A$2:$E$22,5,FALSE)</f>
        <v>Male</v>
      </c>
    </row>
    <row r="334" spans="1:14" x14ac:dyDescent="0.2">
      <c r="A334" s="5">
        <v>43952</v>
      </c>
      <c r="B334" t="s">
        <v>58</v>
      </c>
      <c r="C334" t="s">
        <v>7</v>
      </c>
      <c r="D334" t="s">
        <v>99</v>
      </c>
      <c r="E334">
        <v>2276</v>
      </c>
      <c r="F334" s="6">
        <v>11380</v>
      </c>
      <c r="G334" s="6">
        <f t="shared" si="5"/>
        <v>5</v>
      </c>
      <c r="H334" s="6">
        <v>5007.2</v>
      </c>
      <c r="I334" s="6">
        <f>Table1[[#This Row],[Profit]]/Table1[[#This Row],[Units Sold]]</f>
        <v>2.8000000000000003</v>
      </c>
      <c r="J334" s="6">
        <f>Table1[[#This Row],[Revenue]]-Table1[[#This Row],[Cost]]</f>
        <v>6372.8</v>
      </c>
      <c r="K334" t="s">
        <v>9</v>
      </c>
      <c r="L334" s="6" t="str">
        <f>VLOOKUP(Table1[[#This Row],[Customer Code]], 'CUSTOMER TABLE DATA'!$A$2:$C$22,3,FALSE)</f>
        <v>USA</v>
      </c>
      <c r="M334" s="6" t="str">
        <f>VLOOKUP(Table1[[#This Row],[COUNTRY]],'CUSTOMER TABLE DATA'!$H$9:$I$17,2,FALSE)</f>
        <v>North America</v>
      </c>
      <c r="N334" s="6" t="str">
        <f>VLOOKUP(Table1[[#This Row],[Customer Code]],'CUSTOMER TABLE DATA'!$A$2:$E$22,5,FALSE)</f>
        <v>Male</v>
      </c>
    </row>
    <row r="335" spans="1:14" x14ac:dyDescent="0.2">
      <c r="A335" s="5">
        <v>43952</v>
      </c>
      <c r="B335" t="s">
        <v>59</v>
      </c>
      <c r="C335" t="s">
        <v>20</v>
      </c>
      <c r="D335" t="s">
        <v>103</v>
      </c>
      <c r="E335">
        <v>663</v>
      </c>
      <c r="F335" s="6">
        <v>2652</v>
      </c>
      <c r="G335" s="6">
        <f t="shared" si="5"/>
        <v>4</v>
      </c>
      <c r="H335" s="6">
        <v>994.5</v>
      </c>
      <c r="I335" s="6">
        <f>Table1[[#This Row],[Profit]]/Table1[[#This Row],[Units Sold]]</f>
        <v>2.5</v>
      </c>
      <c r="J335" s="6">
        <f>Table1[[#This Row],[Revenue]]-Table1[[#This Row],[Cost]]</f>
        <v>1657.5</v>
      </c>
      <c r="K335" t="s">
        <v>41</v>
      </c>
      <c r="L335" s="6" t="str">
        <f>VLOOKUP(Table1[[#This Row],[Customer Code]], 'CUSTOMER TABLE DATA'!$A$2:$C$22,3,FALSE)</f>
        <v>Nigeria</v>
      </c>
      <c r="M335" s="6" t="str">
        <f>VLOOKUP(Table1[[#This Row],[COUNTRY]],'CUSTOMER TABLE DATA'!$H$9:$I$17,2,FALSE)</f>
        <v>Africa</v>
      </c>
      <c r="N335" s="6" t="str">
        <f>VLOOKUP(Table1[[#This Row],[Customer Code]],'CUSTOMER TABLE DATA'!$A$2:$E$22,5,FALSE)</f>
        <v>Male</v>
      </c>
    </row>
    <row r="336" spans="1:14" x14ac:dyDescent="0.2">
      <c r="A336" s="5">
        <v>43952</v>
      </c>
      <c r="B336" t="s">
        <v>60</v>
      </c>
      <c r="C336" t="s">
        <v>24</v>
      </c>
      <c r="D336" t="s">
        <v>104</v>
      </c>
      <c r="E336">
        <v>880</v>
      </c>
      <c r="F336" s="6">
        <v>2640</v>
      </c>
      <c r="G336" s="6">
        <f t="shared" si="5"/>
        <v>3</v>
      </c>
      <c r="H336" s="6">
        <v>1100</v>
      </c>
      <c r="I336" s="6">
        <f>Table1[[#This Row],[Profit]]/Table1[[#This Row],[Units Sold]]</f>
        <v>1.75</v>
      </c>
      <c r="J336" s="6">
        <f>Table1[[#This Row],[Revenue]]-Table1[[#This Row],[Cost]]</f>
        <v>1540</v>
      </c>
      <c r="K336" t="s">
        <v>25</v>
      </c>
      <c r="L336" s="6" t="str">
        <f>VLOOKUP(Table1[[#This Row],[Customer Code]], 'CUSTOMER TABLE DATA'!$A$2:$C$22,3,FALSE)</f>
        <v>Japan</v>
      </c>
      <c r="M336" s="6" t="str">
        <f>VLOOKUP(Table1[[#This Row],[COUNTRY]],'CUSTOMER TABLE DATA'!$H$9:$I$17,2,FALSE)</f>
        <v>Asia</v>
      </c>
      <c r="N336" s="6" t="str">
        <f>VLOOKUP(Table1[[#This Row],[Customer Code]],'CUSTOMER TABLE DATA'!$A$2:$E$22,5,FALSE)</f>
        <v>Female</v>
      </c>
    </row>
    <row r="337" spans="1:14" x14ac:dyDescent="0.2">
      <c r="A337" s="5">
        <v>43952</v>
      </c>
      <c r="B337" t="s">
        <v>61</v>
      </c>
      <c r="C337" t="s">
        <v>33</v>
      </c>
      <c r="D337" t="s">
        <v>107</v>
      </c>
      <c r="E337">
        <v>1530</v>
      </c>
      <c r="F337" s="6">
        <v>9180</v>
      </c>
      <c r="G337" s="6">
        <f t="shared" si="5"/>
        <v>6</v>
      </c>
      <c r="H337" s="6">
        <v>4207.5</v>
      </c>
      <c r="I337" s="6">
        <f>Table1[[#This Row],[Profit]]/Table1[[#This Row],[Units Sold]]</f>
        <v>3.25</v>
      </c>
      <c r="J337" s="6">
        <f>Table1[[#This Row],[Revenue]]-Table1[[#This Row],[Cost]]</f>
        <v>4972.5</v>
      </c>
      <c r="K337" t="s">
        <v>45</v>
      </c>
      <c r="L337" s="6" t="str">
        <f>VLOOKUP(Table1[[#This Row],[Customer Code]], 'CUSTOMER TABLE DATA'!$A$2:$C$22,3,FALSE)</f>
        <v>Brazil</v>
      </c>
      <c r="M337" s="6" t="str">
        <f>VLOOKUP(Table1[[#This Row],[COUNTRY]],'CUSTOMER TABLE DATA'!$H$9:$I$17,2,FALSE)</f>
        <v>South America</v>
      </c>
      <c r="N337" s="6" t="str">
        <f>VLOOKUP(Table1[[#This Row],[Customer Code]],'CUSTOMER TABLE DATA'!$A$2:$E$22,5,FALSE)</f>
        <v>Female</v>
      </c>
    </row>
    <row r="338" spans="1:14" x14ac:dyDescent="0.2">
      <c r="A338" s="5">
        <v>43952</v>
      </c>
      <c r="B338" t="s">
        <v>56</v>
      </c>
      <c r="C338" t="s">
        <v>7</v>
      </c>
      <c r="D338" t="s">
        <v>99</v>
      </c>
      <c r="E338">
        <v>591</v>
      </c>
      <c r="F338" s="6">
        <v>2955</v>
      </c>
      <c r="G338" s="6">
        <f t="shared" si="5"/>
        <v>5</v>
      </c>
      <c r="H338" s="6">
        <v>1182</v>
      </c>
      <c r="I338" s="6">
        <f>Table1[[#This Row],[Profit]]/Table1[[#This Row],[Units Sold]]</f>
        <v>3</v>
      </c>
      <c r="J338" s="6">
        <f>Table1[[#This Row],[Revenue]]-Table1[[#This Row],[Cost]]</f>
        <v>1773</v>
      </c>
      <c r="K338" t="s">
        <v>47</v>
      </c>
      <c r="L338" s="6" t="str">
        <f>VLOOKUP(Table1[[#This Row],[Customer Code]], 'CUSTOMER TABLE DATA'!$A$2:$C$22,3,FALSE)</f>
        <v>Holland</v>
      </c>
      <c r="M338" s="6" t="str">
        <f>VLOOKUP(Table1[[#This Row],[COUNTRY]],'CUSTOMER TABLE DATA'!$H$9:$I$17,2,FALSE)</f>
        <v>Europe</v>
      </c>
      <c r="N338" s="6" t="str">
        <f>VLOOKUP(Table1[[#This Row],[Customer Code]],'CUSTOMER TABLE DATA'!$A$2:$E$22,5,FALSE)</f>
        <v>Male</v>
      </c>
    </row>
    <row r="339" spans="1:14" x14ac:dyDescent="0.2">
      <c r="A339" s="5">
        <v>43952</v>
      </c>
      <c r="B339" t="s">
        <v>57</v>
      </c>
      <c r="C339" t="s">
        <v>31</v>
      </c>
      <c r="D339" t="s">
        <v>106</v>
      </c>
      <c r="E339">
        <v>2851</v>
      </c>
      <c r="F339" s="6">
        <v>14255</v>
      </c>
      <c r="G339" s="6">
        <f t="shared" si="5"/>
        <v>5</v>
      </c>
      <c r="H339" s="6">
        <v>5702</v>
      </c>
      <c r="I339" s="6">
        <f>Table1[[#This Row],[Profit]]/Table1[[#This Row],[Units Sold]]</f>
        <v>3</v>
      </c>
      <c r="J339" s="6">
        <f>Table1[[#This Row],[Revenue]]-Table1[[#This Row],[Cost]]</f>
        <v>8553</v>
      </c>
      <c r="K339" t="s">
        <v>44</v>
      </c>
      <c r="L339" s="6" t="str">
        <f>VLOOKUP(Table1[[#This Row],[Customer Code]], 'CUSTOMER TABLE DATA'!$A$2:$C$22,3,FALSE)</f>
        <v>USA</v>
      </c>
      <c r="M339" s="6" t="str">
        <f>VLOOKUP(Table1[[#This Row],[COUNTRY]],'CUSTOMER TABLE DATA'!$H$9:$I$17,2,FALSE)</f>
        <v>North America</v>
      </c>
      <c r="N339" s="6" t="str">
        <f>VLOOKUP(Table1[[#This Row],[Customer Code]],'CUSTOMER TABLE DATA'!$A$2:$E$22,5,FALSE)</f>
        <v>Male</v>
      </c>
    </row>
    <row r="340" spans="1:14" x14ac:dyDescent="0.2">
      <c r="A340" s="5">
        <v>43952</v>
      </c>
      <c r="B340" t="s">
        <v>57</v>
      </c>
      <c r="C340" t="s">
        <v>12</v>
      </c>
      <c r="D340" t="s">
        <v>100</v>
      </c>
      <c r="E340">
        <v>2661</v>
      </c>
      <c r="F340" s="6">
        <v>2661</v>
      </c>
      <c r="G340" s="6">
        <f t="shared" si="5"/>
        <v>1</v>
      </c>
      <c r="H340" s="6">
        <v>532.20000000000005</v>
      </c>
      <c r="I340" s="6">
        <f>Table1[[#This Row],[Profit]]/Table1[[#This Row],[Units Sold]]</f>
        <v>0.8</v>
      </c>
      <c r="J340" s="6">
        <f>Table1[[#This Row],[Revenue]]-Table1[[#This Row],[Cost]]</f>
        <v>2128.8000000000002</v>
      </c>
      <c r="K340" t="s">
        <v>14</v>
      </c>
      <c r="L340" s="6" t="str">
        <f>VLOOKUP(Table1[[#This Row],[Customer Code]], 'CUSTOMER TABLE DATA'!$A$2:$C$22,3,FALSE)</f>
        <v>Togo</v>
      </c>
      <c r="M340" s="6" t="str">
        <f>VLOOKUP(Table1[[#This Row],[COUNTRY]],'CUSTOMER TABLE DATA'!$H$9:$I$17,2,FALSE)</f>
        <v>Africa</v>
      </c>
      <c r="N340" s="6" t="str">
        <f>VLOOKUP(Table1[[#This Row],[Customer Code]],'CUSTOMER TABLE DATA'!$A$2:$E$22,5,FALSE)</f>
        <v>Male</v>
      </c>
    </row>
    <row r="341" spans="1:14" x14ac:dyDescent="0.2">
      <c r="A341" s="5">
        <v>43952</v>
      </c>
      <c r="B341" t="s">
        <v>58</v>
      </c>
      <c r="C341" t="s">
        <v>33</v>
      </c>
      <c r="D341" t="s">
        <v>107</v>
      </c>
      <c r="E341">
        <v>2039</v>
      </c>
      <c r="F341" s="6">
        <v>10195</v>
      </c>
      <c r="G341" s="6">
        <f t="shared" si="5"/>
        <v>5</v>
      </c>
      <c r="H341" s="6">
        <v>4485.8</v>
      </c>
      <c r="I341" s="6">
        <f>Table1[[#This Row],[Profit]]/Table1[[#This Row],[Units Sold]]</f>
        <v>2.8</v>
      </c>
      <c r="J341" s="6">
        <f>Table1[[#This Row],[Revenue]]-Table1[[#This Row],[Cost]]</f>
        <v>5709.2</v>
      </c>
      <c r="K341" t="s">
        <v>45</v>
      </c>
      <c r="L341" s="6" t="str">
        <f>VLOOKUP(Table1[[#This Row],[Customer Code]], 'CUSTOMER TABLE DATA'!$A$2:$C$22,3,FALSE)</f>
        <v>Brazil</v>
      </c>
      <c r="M341" s="6" t="str">
        <f>VLOOKUP(Table1[[#This Row],[COUNTRY]],'CUSTOMER TABLE DATA'!$H$9:$I$17,2,FALSE)</f>
        <v>South America</v>
      </c>
      <c r="N341" s="6" t="str">
        <f>VLOOKUP(Table1[[#This Row],[Customer Code]],'CUSTOMER TABLE DATA'!$A$2:$E$22,5,FALSE)</f>
        <v>Female</v>
      </c>
    </row>
    <row r="342" spans="1:14" x14ac:dyDescent="0.2">
      <c r="A342" s="5">
        <v>43952</v>
      </c>
      <c r="B342" t="s">
        <v>60</v>
      </c>
      <c r="C342" t="s">
        <v>17</v>
      </c>
      <c r="D342" t="s">
        <v>101</v>
      </c>
      <c r="E342">
        <v>341</v>
      </c>
      <c r="F342" s="6">
        <v>1023</v>
      </c>
      <c r="G342" s="6">
        <f t="shared" si="5"/>
        <v>3</v>
      </c>
      <c r="H342" s="6">
        <v>426.25</v>
      </c>
      <c r="I342" s="6">
        <f>Table1[[#This Row],[Profit]]/Table1[[#This Row],[Units Sold]]</f>
        <v>1.75</v>
      </c>
      <c r="J342" s="6">
        <f>Table1[[#This Row],[Revenue]]-Table1[[#This Row],[Cost]]</f>
        <v>596.75</v>
      </c>
      <c r="K342" t="s">
        <v>40</v>
      </c>
      <c r="L342" s="6" t="str">
        <f>VLOOKUP(Table1[[#This Row],[Customer Code]], 'CUSTOMER TABLE DATA'!$A$2:$C$22,3,FALSE)</f>
        <v>USA</v>
      </c>
      <c r="M342" s="6" t="str">
        <f>VLOOKUP(Table1[[#This Row],[COUNTRY]],'CUSTOMER TABLE DATA'!$H$9:$I$17,2,FALSE)</f>
        <v>North America</v>
      </c>
      <c r="N342" s="6" t="str">
        <f>VLOOKUP(Table1[[#This Row],[Customer Code]],'CUSTOMER TABLE DATA'!$A$2:$E$22,5,FALSE)</f>
        <v>Male</v>
      </c>
    </row>
    <row r="343" spans="1:14" x14ac:dyDescent="0.2">
      <c r="A343" s="5">
        <v>43952</v>
      </c>
      <c r="B343" t="s">
        <v>61</v>
      </c>
      <c r="C343" t="s">
        <v>20</v>
      </c>
      <c r="D343" t="s">
        <v>103</v>
      </c>
      <c r="E343">
        <v>362</v>
      </c>
      <c r="F343" s="6">
        <v>2172</v>
      </c>
      <c r="G343" s="6">
        <f t="shared" si="5"/>
        <v>6</v>
      </c>
      <c r="H343" s="6">
        <v>995.5</v>
      </c>
      <c r="I343" s="6">
        <f>Table1[[#This Row],[Profit]]/Table1[[#This Row],[Units Sold]]</f>
        <v>3.25</v>
      </c>
      <c r="J343" s="6">
        <f>Table1[[#This Row],[Revenue]]-Table1[[#This Row],[Cost]]</f>
        <v>1176.5</v>
      </c>
      <c r="K343" t="s">
        <v>21</v>
      </c>
      <c r="L343" s="6" t="str">
        <f>VLOOKUP(Table1[[#This Row],[Customer Code]], 'CUSTOMER TABLE DATA'!$A$2:$C$22,3,FALSE)</f>
        <v>Holland</v>
      </c>
      <c r="M343" s="6" t="str">
        <f>VLOOKUP(Table1[[#This Row],[COUNTRY]],'CUSTOMER TABLE DATA'!$H$9:$I$17,2,FALSE)</f>
        <v>Europe</v>
      </c>
      <c r="N343" s="6" t="str">
        <f>VLOOKUP(Table1[[#This Row],[Customer Code]],'CUSTOMER TABLE DATA'!$A$2:$E$22,5,FALSE)</f>
        <v>Male</v>
      </c>
    </row>
    <row r="344" spans="1:14" x14ac:dyDescent="0.2">
      <c r="A344" s="5">
        <v>43952</v>
      </c>
      <c r="B344" t="s">
        <v>61</v>
      </c>
      <c r="C344" t="s">
        <v>24</v>
      </c>
      <c r="D344" t="s">
        <v>104</v>
      </c>
      <c r="E344">
        <v>245</v>
      </c>
      <c r="F344" s="6">
        <v>1470</v>
      </c>
      <c r="G344" s="6">
        <f t="shared" si="5"/>
        <v>6</v>
      </c>
      <c r="H344" s="6">
        <v>673.75</v>
      </c>
      <c r="I344" s="6">
        <f>Table1[[#This Row],[Profit]]/Table1[[#This Row],[Units Sold]]</f>
        <v>3.25</v>
      </c>
      <c r="J344" s="6">
        <f>Table1[[#This Row],[Revenue]]-Table1[[#This Row],[Cost]]</f>
        <v>796.25</v>
      </c>
      <c r="K344" t="s">
        <v>42</v>
      </c>
      <c r="L344" s="6" t="str">
        <f>VLOOKUP(Table1[[#This Row],[Customer Code]], 'CUSTOMER TABLE DATA'!$A$2:$C$22,3,FALSE)</f>
        <v>Brazil</v>
      </c>
      <c r="M344" s="6" t="str">
        <f>VLOOKUP(Table1[[#This Row],[COUNTRY]],'CUSTOMER TABLE DATA'!$H$9:$I$17,2,FALSE)</f>
        <v>South America</v>
      </c>
      <c r="N344" s="6" t="str">
        <f>VLOOKUP(Table1[[#This Row],[Customer Code]],'CUSTOMER TABLE DATA'!$A$2:$E$22,5,FALSE)</f>
        <v>Female</v>
      </c>
    </row>
    <row r="345" spans="1:14" x14ac:dyDescent="0.2">
      <c r="A345" s="5">
        <v>43952</v>
      </c>
      <c r="B345" t="s">
        <v>56</v>
      </c>
      <c r="C345" t="s">
        <v>24</v>
      </c>
      <c r="D345" t="s">
        <v>104</v>
      </c>
      <c r="E345">
        <v>2918</v>
      </c>
      <c r="F345" s="6">
        <v>14590</v>
      </c>
      <c r="G345" s="6">
        <f t="shared" si="5"/>
        <v>5</v>
      </c>
      <c r="H345" s="6">
        <v>5836</v>
      </c>
      <c r="I345" s="6">
        <f>Table1[[#This Row],[Profit]]/Table1[[#This Row],[Units Sold]]</f>
        <v>3</v>
      </c>
      <c r="J345" s="6">
        <f>Table1[[#This Row],[Revenue]]-Table1[[#This Row],[Cost]]</f>
        <v>8754</v>
      </c>
      <c r="K345" t="s">
        <v>25</v>
      </c>
      <c r="L345" s="6" t="str">
        <f>VLOOKUP(Table1[[#This Row],[Customer Code]], 'CUSTOMER TABLE DATA'!$A$2:$C$22,3,FALSE)</f>
        <v>Japan</v>
      </c>
      <c r="M345" s="6" t="str">
        <f>VLOOKUP(Table1[[#This Row],[COUNTRY]],'CUSTOMER TABLE DATA'!$H$9:$I$17,2,FALSE)</f>
        <v>Asia</v>
      </c>
      <c r="N345" s="6" t="str">
        <f>VLOOKUP(Table1[[#This Row],[Customer Code]],'CUSTOMER TABLE DATA'!$A$2:$E$22,5,FALSE)</f>
        <v>Female</v>
      </c>
    </row>
    <row r="346" spans="1:14" x14ac:dyDescent="0.2">
      <c r="A346" s="5">
        <v>43952</v>
      </c>
      <c r="B346" t="s">
        <v>56</v>
      </c>
      <c r="C346" t="s">
        <v>33</v>
      </c>
      <c r="D346" t="s">
        <v>107</v>
      </c>
      <c r="E346">
        <v>2327</v>
      </c>
      <c r="F346" s="6">
        <v>11635</v>
      </c>
      <c r="G346" s="6">
        <f t="shared" si="5"/>
        <v>5</v>
      </c>
      <c r="H346" s="6">
        <v>4654</v>
      </c>
      <c r="I346" s="6">
        <f>Table1[[#This Row],[Profit]]/Table1[[#This Row],[Units Sold]]</f>
        <v>3</v>
      </c>
      <c r="J346" s="6">
        <f>Table1[[#This Row],[Revenue]]-Table1[[#This Row],[Cost]]</f>
        <v>6981</v>
      </c>
      <c r="K346" t="s">
        <v>45</v>
      </c>
      <c r="L346" s="6" t="str">
        <f>VLOOKUP(Table1[[#This Row],[Customer Code]], 'CUSTOMER TABLE DATA'!$A$2:$C$22,3,FALSE)</f>
        <v>Brazil</v>
      </c>
      <c r="M346" s="6" t="str">
        <f>VLOOKUP(Table1[[#This Row],[COUNTRY]],'CUSTOMER TABLE DATA'!$H$9:$I$17,2,FALSE)</f>
        <v>South America</v>
      </c>
      <c r="N346" s="6" t="str">
        <f>VLOOKUP(Table1[[#This Row],[Customer Code]],'CUSTOMER TABLE DATA'!$A$2:$E$22,5,FALSE)</f>
        <v>Female</v>
      </c>
    </row>
    <row r="347" spans="1:14" x14ac:dyDescent="0.2">
      <c r="A347" s="5">
        <v>43952</v>
      </c>
      <c r="B347" t="s">
        <v>57</v>
      </c>
      <c r="C347" t="s">
        <v>7</v>
      </c>
      <c r="D347" t="s">
        <v>99</v>
      </c>
      <c r="E347">
        <v>2313</v>
      </c>
      <c r="F347" s="6">
        <v>2313</v>
      </c>
      <c r="G347" s="6">
        <f t="shared" si="5"/>
        <v>1</v>
      </c>
      <c r="H347" s="6">
        <v>462.6</v>
      </c>
      <c r="I347" s="6">
        <f>Table1[[#This Row],[Profit]]/Table1[[#This Row],[Units Sold]]</f>
        <v>0.8</v>
      </c>
      <c r="J347" s="6">
        <f>Table1[[#This Row],[Revenue]]-Table1[[#This Row],[Cost]]</f>
        <v>1850.4</v>
      </c>
      <c r="K347" t="s">
        <v>47</v>
      </c>
      <c r="L347" s="6" t="str">
        <f>VLOOKUP(Table1[[#This Row],[Customer Code]], 'CUSTOMER TABLE DATA'!$A$2:$C$22,3,FALSE)</f>
        <v>Holland</v>
      </c>
      <c r="M347" s="6" t="str">
        <f>VLOOKUP(Table1[[#This Row],[COUNTRY]],'CUSTOMER TABLE DATA'!$H$9:$I$17,2,FALSE)</f>
        <v>Europe</v>
      </c>
      <c r="N347" s="6" t="str">
        <f>VLOOKUP(Table1[[#This Row],[Customer Code]],'CUSTOMER TABLE DATA'!$A$2:$E$22,5,FALSE)</f>
        <v>Male</v>
      </c>
    </row>
    <row r="348" spans="1:14" x14ac:dyDescent="0.2">
      <c r="A348" s="5">
        <v>43952</v>
      </c>
      <c r="B348" t="s">
        <v>58</v>
      </c>
      <c r="C348" t="s">
        <v>7</v>
      </c>
      <c r="D348" t="s">
        <v>99</v>
      </c>
      <c r="E348">
        <v>2844</v>
      </c>
      <c r="F348" s="6">
        <v>14220</v>
      </c>
      <c r="G348" s="6">
        <f t="shared" si="5"/>
        <v>5</v>
      </c>
      <c r="H348" s="6">
        <v>6256.8</v>
      </c>
      <c r="I348" s="6">
        <f>Table1[[#This Row],[Profit]]/Table1[[#This Row],[Units Sold]]</f>
        <v>2.8</v>
      </c>
      <c r="J348" s="6">
        <f>Table1[[#This Row],[Revenue]]-Table1[[#This Row],[Cost]]</f>
        <v>7963.2</v>
      </c>
      <c r="K348" t="s">
        <v>47</v>
      </c>
      <c r="L348" s="6" t="str">
        <f>VLOOKUP(Table1[[#This Row],[Customer Code]], 'CUSTOMER TABLE DATA'!$A$2:$C$22,3,FALSE)</f>
        <v>Holland</v>
      </c>
      <c r="M348" s="6" t="str">
        <f>VLOOKUP(Table1[[#This Row],[COUNTRY]],'CUSTOMER TABLE DATA'!$H$9:$I$17,2,FALSE)</f>
        <v>Europe</v>
      </c>
      <c r="N348" s="6" t="str">
        <f>VLOOKUP(Table1[[#This Row],[Customer Code]],'CUSTOMER TABLE DATA'!$A$2:$E$22,5,FALSE)</f>
        <v>Male</v>
      </c>
    </row>
    <row r="349" spans="1:14" x14ac:dyDescent="0.2">
      <c r="A349" s="5">
        <v>43952</v>
      </c>
      <c r="B349" t="s">
        <v>59</v>
      </c>
      <c r="C349" t="s">
        <v>36</v>
      </c>
      <c r="D349" t="s">
        <v>108</v>
      </c>
      <c r="E349">
        <v>1743</v>
      </c>
      <c r="F349" s="6">
        <v>6972</v>
      </c>
      <c r="G349" s="6">
        <f t="shared" si="5"/>
        <v>4</v>
      </c>
      <c r="H349" s="6">
        <v>2614.5</v>
      </c>
      <c r="I349" s="6">
        <f>Table1[[#This Row],[Profit]]/Table1[[#This Row],[Units Sold]]</f>
        <v>2.5</v>
      </c>
      <c r="J349" s="6">
        <f>Table1[[#This Row],[Revenue]]-Table1[[#This Row],[Cost]]</f>
        <v>4357.5</v>
      </c>
      <c r="K349" t="s">
        <v>37</v>
      </c>
      <c r="L349" s="6" t="str">
        <f>VLOOKUP(Table1[[#This Row],[Customer Code]], 'CUSTOMER TABLE DATA'!$A$2:$C$22,3,FALSE)</f>
        <v>Uganda</v>
      </c>
      <c r="M349" s="6" t="str">
        <f>VLOOKUP(Table1[[#This Row],[COUNTRY]],'CUSTOMER TABLE DATA'!$H$9:$I$17,2,FALSE)</f>
        <v>Africa</v>
      </c>
      <c r="N349" s="6" t="str">
        <f>VLOOKUP(Table1[[#This Row],[Customer Code]],'CUSTOMER TABLE DATA'!$A$2:$E$22,5,FALSE)</f>
        <v>Male</v>
      </c>
    </row>
    <row r="350" spans="1:14" x14ac:dyDescent="0.2">
      <c r="A350" s="5">
        <v>43952</v>
      </c>
      <c r="B350" t="s">
        <v>61</v>
      </c>
      <c r="C350" t="s">
        <v>36</v>
      </c>
      <c r="D350" t="s">
        <v>108</v>
      </c>
      <c r="E350">
        <v>1806</v>
      </c>
      <c r="F350" s="6">
        <v>5418</v>
      </c>
      <c r="G350" s="6">
        <f t="shared" si="5"/>
        <v>3</v>
      </c>
      <c r="H350" s="6">
        <v>2257.5</v>
      </c>
      <c r="I350" s="6">
        <f>Table1[[#This Row],[Profit]]/Table1[[#This Row],[Units Sold]]</f>
        <v>1.75</v>
      </c>
      <c r="J350" s="6">
        <f>Table1[[#This Row],[Revenue]]-Table1[[#This Row],[Cost]]</f>
        <v>3160.5</v>
      </c>
      <c r="K350" t="s">
        <v>46</v>
      </c>
      <c r="L350" s="6" t="str">
        <f>VLOOKUP(Table1[[#This Row],[Customer Code]], 'CUSTOMER TABLE DATA'!$A$2:$C$22,3,FALSE)</f>
        <v>Cameroon</v>
      </c>
      <c r="M350" s="6" t="str">
        <f>VLOOKUP(Table1[[#This Row],[COUNTRY]],'CUSTOMER TABLE DATA'!$H$9:$I$17,2,FALSE)</f>
        <v>Africa</v>
      </c>
      <c r="N350" s="6" t="str">
        <f>VLOOKUP(Table1[[#This Row],[Customer Code]],'CUSTOMER TABLE DATA'!$A$2:$E$22,5,FALSE)</f>
        <v>Female</v>
      </c>
    </row>
    <row r="351" spans="1:14" x14ac:dyDescent="0.2">
      <c r="A351" s="5">
        <v>43952</v>
      </c>
      <c r="B351" t="s">
        <v>61</v>
      </c>
      <c r="C351" t="s">
        <v>20</v>
      </c>
      <c r="D351" t="s">
        <v>26</v>
      </c>
      <c r="E351">
        <v>790</v>
      </c>
      <c r="F351" s="6">
        <v>4740</v>
      </c>
      <c r="G351" s="6">
        <f t="shared" si="5"/>
        <v>6</v>
      </c>
      <c r="H351" s="6">
        <v>2172.5</v>
      </c>
      <c r="I351" s="6">
        <f>Table1[[#This Row],[Profit]]/Table1[[#This Row],[Units Sold]]</f>
        <v>3.25</v>
      </c>
      <c r="J351" s="6">
        <f>Table1[[#This Row],[Revenue]]-Table1[[#This Row],[Cost]]</f>
        <v>2567.5</v>
      </c>
      <c r="K351" t="s">
        <v>21</v>
      </c>
      <c r="L351" s="6" t="str">
        <f>VLOOKUP(Table1[[#This Row],[Customer Code]], 'CUSTOMER TABLE DATA'!$A$2:$C$22,3,FALSE)</f>
        <v>Holland</v>
      </c>
      <c r="M351" s="6" t="str">
        <f>VLOOKUP(Table1[[#This Row],[COUNTRY]],'CUSTOMER TABLE DATA'!$H$9:$I$17,2,FALSE)</f>
        <v>Europe</v>
      </c>
      <c r="N351" s="6" t="str">
        <f>VLOOKUP(Table1[[#This Row],[Customer Code]],'CUSTOMER TABLE DATA'!$A$2:$E$22,5,FALSE)</f>
        <v>Male</v>
      </c>
    </row>
    <row r="352" spans="1:14" x14ac:dyDescent="0.2">
      <c r="A352" s="5">
        <v>43983</v>
      </c>
      <c r="B352" t="s">
        <v>56</v>
      </c>
      <c r="C352" t="s">
        <v>24</v>
      </c>
      <c r="D352" t="s">
        <v>104</v>
      </c>
      <c r="E352">
        <v>2518</v>
      </c>
      <c r="F352" s="6">
        <v>12590</v>
      </c>
      <c r="G352" s="6">
        <f t="shared" si="5"/>
        <v>5</v>
      </c>
      <c r="H352" s="6">
        <v>5036</v>
      </c>
      <c r="I352" s="6">
        <f>Table1[[#This Row],[Profit]]/Table1[[#This Row],[Units Sold]]</f>
        <v>3</v>
      </c>
      <c r="J352" s="6">
        <f>Table1[[#This Row],[Revenue]]-Table1[[#This Row],[Cost]]</f>
        <v>7554</v>
      </c>
      <c r="K352" t="s">
        <v>42</v>
      </c>
      <c r="L352" s="6" t="str">
        <f>VLOOKUP(Table1[[#This Row],[Customer Code]], 'CUSTOMER TABLE DATA'!$A$2:$C$22,3,FALSE)</f>
        <v>Brazil</v>
      </c>
      <c r="M352" s="6" t="str">
        <f>VLOOKUP(Table1[[#This Row],[COUNTRY]],'CUSTOMER TABLE DATA'!$H$9:$I$17,2,FALSE)</f>
        <v>South America</v>
      </c>
      <c r="N352" s="6" t="str">
        <f>VLOOKUP(Table1[[#This Row],[Customer Code]],'CUSTOMER TABLE DATA'!$A$2:$E$22,5,FALSE)</f>
        <v>Female</v>
      </c>
    </row>
    <row r="353" spans="1:14" x14ac:dyDescent="0.2">
      <c r="A353" s="5">
        <v>43983</v>
      </c>
      <c r="B353" t="s">
        <v>56</v>
      </c>
      <c r="C353" t="s">
        <v>24</v>
      </c>
      <c r="D353" t="s">
        <v>64</v>
      </c>
      <c r="E353">
        <v>1094</v>
      </c>
      <c r="F353" s="6">
        <v>5470</v>
      </c>
      <c r="G353" s="6">
        <f t="shared" si="5"/>
        <v>5</v>
      </c>
      <c r="H353" s="6">
        <v>2188</v>
      </c>
      <c r="I353" s="6">
        <f>Table1[[#This Row],[Profit]]/Table1[[#This Row],[Units Sold]]</f>
        <v>3</v>
      </c>
      <c r="J353" s="6">
        <f>Table1[[#This Row],[Revenue]]-Table1[[#This Row],[Cost]]</f>
        <v>3282</v>
      </c>
      <c r="K353" t="s">
        <v>42</v>
      </c>
      <c r="L353" s="6" t="str">
        <f>VLOOKUP(Table1[[#This Row],[Customer Code]], 'CUSTOMER TABLE DATA'!$A$2:$C$22,3,FALSE)</f>
        <v>Brazil</v>
      </c>
      <c r="M353" s="6" t="str">
        <f>VLOOKUP(Table1[[#This Row],[COUNTRY]],'CUSTOMER TABLE DATA'!$H$9:$I$17,2,FALSE)</f>
        <v>South America</v>
      </c>
      <c r="N353" s="6" t="str">
        <f>VLOOKUP(Table1[[#This Row],[Customer Code]],'CUSTOMER TABLE DATA'!$A$2:$E$22,5,FALSE)</f>
        <v>Female</v>
      </c>
    </row>
    <row r="354" spans="1:14" x14ac:dyDescent="0.2">
      <c r="A354" s="5">
        <v>43983</v>
      </c>
      <c r="B354" t="s">
        <v>56</v>
      </c>
      <c r="C354" t="s">
        <v>7</v>
      </c>
      <c r="D354" t="s">
        <v>99</v>
      </c>
      <c r="E354">
        <v>2632</v>
      </c>
      <c r="F354" s="6">
        <v>13160</v>
      </c>
      <c r="G354" s="6">
        <f t="shared" si="5"/>
        <v>5</v>
      </c>
      <c r="H354" s="6">
        <v>5264</v>
      </c>
      <c r="I354" s="6">
        <f>Table1[[#This Row],[Profit]]/Table1[[#This Row],[Units Sold]]</f>
        <v>3</v>
      </c>
      <c r="J354" s="6">
        <f>Table1[[#This Row],[Revenue]]-Table1[[#This Row],[Cost]]</f>
        <v>7896</v>
      </c>
      <c r="K354" t="s">
        <v>38</v>
      </c>
      <c r="L354" s="6" t="str">
        <f>VLOOKUP(Table1[[#This Row],[Customer Code]], 'CUSTOMER TABLE DATA'!$A$2:$C$22,3,FALSE)</f>
        <v>Japan</v>
      </c>
      <c r="M354" s="6" t="str">
        <f>VLOOKUP(Table1[[#This Row],[COUNTRY]],'CUSTOMER TABLE DATA'!$H$9:$I$17,2,FALSE)</f>
        <v>Asia</v>
      </c>
      <c r="N354" s="6" t="str">
        <f>VLOOKUP(Table1[[#This Row],[Customer Code]],'CUSTOMER TABLE DATA'!$A$2:$E$22,5,FALSE)</f>
        <v>Female</v>
      </c>
    </row>
    <row r="355" spans="1:14" x14ac:dyDescent="0.2">
      <c r="A355" s="5">
        <v>43983</v>
      </c>
      <c r="B355" t="s">
        <v>56</v>
      </c>
      <c r="C355" t="s">
        <v>24</v>
      </c>
      <c r="D355" t="s">
        <v>104</v>
      </c>
      <c r="E355">
        <v>1583</v>
      </c>
      <c r="F355" s="6">
        <v>7915</v>
      </c>
      <c r="G355" s="6">
        <f t="shared" si="5"/>
        <v>5</v>
      </c>
      <c r="H355" s="6">
        <v>3166</v>
      </c>
      <c r="I355" s="6">
        <f>Table1[[#This Row],[Profit]]/Table1[[#This Row],[Units Sold]]</f>
        <v>3</v>
      </c>
      <c r="J355" s="6">
        <f>Table1[[#This Row],[Revenue]]-Table1[[#This Row],[Cost]]</f>
        <v>4749</v>
      </c>
      <c r="K355" t="s">
        <v>42</v>
      </c>
      <c r="L355" s="6" t="str">
        <f>VLOOKUP(Table1[[#This Row],[Customer Code]], 'CUSTOMER TABLE DATA'!$A$2:$C$22,3,FALSE)</f>
        <v>Brazil</v>
      </c>
      <c r="M355" s="6" t="str">
        <f>VLOOKUP(Table1[[#This Row],[COUNTRY]],'CUSTOMER TABLE DATA'!$H$9:$I$17,2,FALSE)</f>
        <v>South America</v>
      </c>
      <c r="N355" s="6" t="str">
        <f>VLOOKUP(Table1[[#This Row],[Customer Code]],'CUSTOMER TABLE DATA'!$A$2:$E$22,5,FALSE)</f>
        <v>Female</v>
      </c>
    </row>
    <row r="356" spans="1:14" x14ac:dyDescent="0.2">
      <c r="A356" s="5">
        <v>43983</v>
      </c>
      <c r="B356" t="s">
        <v>57</v>
      </c>
      <c r="C356" t="s">
        <v>20</v>
      </c>
      <c r="D356" t="s">
        <v>103</v>
      </c>
      <c r="E356">
        <v>2518</v>
      </c>
      <c r="F356" s="6">
        <v>2518</v>
      </c>
      <c r="G356" s="6">
        <f t="shared" si="5"/>
        <v>1</v>
      </c>
      <c r="H356" s="6">
        <v>503.6</v>
      </c>
      <c r="I356" s="6">
        <f>Table1[[#This Row],[Profit]]/Table1[[#This Row],[Units Sold]]</f>
        <v>0.8</v>
      </c>
      <c r="J356" s="6">
        <f>Table1[[#This Row],[Revenue]]-Table1[[#This Row],[Cost]]</f>
        <v>2014.4</v>
      </c>
      <c r="K356" t="s">
        <v>21</v>
      </c>
      <c r="L356" s="6" t="str">
        <f>VLOOKUP(Table1[[#This Row],[Customer Code]], 'CUSTOMER TABLE DATA'!$A$2:$C$22,3,FALSE)</f>
        <v>Holland</v>
      </c>
      <c r="M356" s="6" t="str">
        <f>VLOOKUP(Table1[[#This Row],[COUNTRY]],'CUSTOMER TABLE DATA'!$H$9:$I$17,2,FALSE)</f>
        <v>Europe</v>
      </c>
      <c r="N356" s="6" t="str">
        <f>VLOOKUP(Table1[[#This Row],[Customer Code]],'CUSTOMER TABLE DATA'!$A$2:$E$22,5,FALSE)</f>
        <v>Male</v>
      </c>
    </row>
    <row r="357" spans="1:14" x14ac:dyDescent="0.2">
      <c r="A357" s="5">
        <v>43983</v>
      </c>
      <c r="B357" t="s">
        <v>57</v>
      </c>
      <c r="C357" t="s">
        <v>12</v>
      </c>
      <c r="D357" t="s">
        <v>100</v>
      </c>
      <c r="E357">
        <v>708</v>
      </c>
      <c r="F357" s="6">
        <v>708</v>
      </c>
      <c r="G357" s="6">
        <f t="shared" si="5"/>
        <v>1</v>
      </c>
      <c r="H357" s="6">
        <v>141.6</v>
      </c>
      <c r="I357" s="6">
        <f>Table1[[#This Row],[Profit]]/Table1[[#This Row],[Units Sold]]</f>
        <v>0.79999999999999993</v>
      </c>
      <c r="J357" s="6">
        <f>Table1[[#This Row],[Revenue]]-Table1[[#This Row],[Cost]]</f>
        <v>566.4</v>
      </c>
      <c r="K357" t="s">
        <v>39</v>
      </c>
      <c r="L357" s="6" t="str">
        <f>VLOOKUP(Table1[[#This Row],[Customer Code]], 'CUSTOMER TABLE DATA'!$A$2:$C$22,3,FALSE)</f>
        <v>Cameroon</v>
      </c>
      <c r="M357" s="6" t="str">
        <f>VLOOKUP(Table1[[#This Row],[COUNTRY]],'CUSTOMER TABLE DATA'!$H$9:$I$17,2,FALSE)</f>
        <v>Africa</v>
      </c>
      <c r="N357" s="6" t="str">
        <f>VLOOKUP(Table1[[#This Row],[Customer Code]],'CUSTOMER TABLE DATA'!$A$2:$E$22,5,FALSE)</f>
        <v>Male</v>
      </c>
    </row>
    <row r="358" spans="1:14" x14ac:dyDescent="0.2">
      <c r="A358" s="5">
        <v>43983</v>
      </c>
      <c r="B358" t="s">
        <v>58</v>
      </c>
      <c r="C358" t="s">
        <v>24</v>
      </c>
      <c r="D358" t="s">
        <v>104</v>
      </c>
      <c r="E358">
        <v>1135</v>
      </c>
      <c r="F358" s="6">
        <v>5675</v>
      </c>
      <c r="G358" s="6">
        <f t="shared" si="5"/>
        <v>5</v>
      </c>
      <c r="H358" s="6">
        <v>2497</v>
      </c>
      <c r="I358" s="6">
        <f>Table1[[#This Row],[Profit]]/Table1[[#This Row],[Units Sold]]</f>
        <v>2.8</v>
      </c>
      <c r="J358" s="6">
        <f>Table1[[#This Row],[Revenue]]-Table1[[#This Row],[Cost]]</f>
        <v>3178</v>
      </c>
      <c r="K358" t="s">
        <v>42</v>
      </c>
      <c r="L358" s="6" t="str">
        <f>VLOOKUP(Table1[[#This Row],[Customer Code]], 'CUSTOMER TABLE DATA'!$A$2:$C$22,3,FALSE)</f>
        <v>Brazil</v>
      </c>
      <c r="M358" s="6" t="str">
        <f>VLOOKUP(Table1[[#This Row],[COUNTRY]],'CUSTOMER TABLE DATA'!$H$9:$I$17,2,FALSE)</f>
        <v>South America</v>
      </c>
      <c r="N358" s="6" t="str">
        <f>VLOOKUP(Table1[[#This Row],[Customer Code]],'CUSTOMER TABLE DATA'!$A$2:$E$22,5,FALSE)</f>
        <v>Female</v>
      </c>
    </row>
    <row r="359" spans="1:14" x14ac:dyDescent="0.2">
      <c r="A359" s="5">
        <v>43983</v>
      </c>
      <c r="B359" t="s">
        <v>58</v>
      </c>
      <c r="C359" t="s">
        <v>33</v>
      </c>
      <c r="D359" t="s">
        <v>107</v>
      </c>
      <c r="E359">
        <v>708</v>
      </c>
      <c r="F359" s="6">
        <v>3540</v>
      </c>
      <c r="G359" s="6">
        <f t="shared" si="5"/>
        <v>5</v>
      </c>
      <c r="H359" s="6">
        <v>1557.6</v>
      </c>
      <c r="I359" s="6">
        <f>Table1[[#This Row],[Profit]]/Table1[[#This Row],[Units Sold]]</f>
        <v>2.8000000000000003</v>
      </c>
      <c r="J359" s="6">
        <f>Table1[[#This Row],[Revenue]]-Table1[[#This Row],[Cost]]</f>
        <v>1982.4</v>
      </c>
      <c r="K359" t="s">
        <v>34</v>
      </c>
      <c r="L359" s="6" t="str">
        <f>VLOOKUP(Table1[[#This Row],[Customer Code]], 'CUSTOMER TABLE DATA'!$A$2:$C$22,3,FALSE)</f>
        <v>USA</v>
      </c>
      <c r="M359" s="6" t="str">
        <f>VLOOKUP(Table1[[#This Row],[COUNTRY]],'CUSTOMER TABLE DATA'!$H$9:$I$17,2,FALSE)</f>
        <v>North America</v>
      </c>
      <c r="N359" s="6" t="str">
        <f>VLOOKUP(Table1[[#This Row],[Customer Code]],'CUSTOMER TABLE DATA'!$A$2:$E$22,5,FALSE)</f>
        <v>Female</v>
      </c>
    </row>
    <row r="360" spans="1:14" x14ac:dyDescent="0.2">
      <c r="A360" s="5">
        <v>43983</v>
      </c>
      <c r="B360" t="s">
        <v>59</v>
      </c>
      <c r="C360" t="s">
        <v>17</v>
      </c>
      <c r="D360" t="s">
        <v>101</v>
      </c>
      <c r="E360">
        <v>2844</v>
      </c>
      <c r="F360" s="6">
        <v>11376</v>
      </c>
      <c r="G360" s="6">
        <f t="shared" si="5"/>
        <v>4</v>
      </c>
      <c r="H360" s="6">
        <v>4266</v>
      </c>
      <c r="I360" s="6">
        <f>Table1[[#This Row],[Profit]]/Table1[[#This Row],[Units Sold]]</f>
        <v>2.5</v>
      </c>
      <c r="J360" s="6">
        <f>Table1[[#This Row],[Revenue]]-Table1[[#This Row],[Cost]]</f>
        <v>7110</v>
      </c>
      <c r="K360" t="s">
        <v>18</v>
      </c>
      <c r="L360" s="6" t="str">
        <f>VLOOKUP(Table1[[#This Row],[Customer Code]], 'CUSTOMER TABLE DATA'!$A$2:$C$22,3,FALSE)</f>
        <v>Cameroon</v>
      </c>
      <c r="M360" s="6" t="str">
        <f>VLOOKUP(Table1[[#This Row],[COUNTRY]],'CUSTOMER TABLE DATA'!$H$9:$I$17,2,FALSE)</f>
        <v>Africa</v>
      </c>
      <c r="N360" s="6" t="str">
        <f>VLOOKUP(Table1[[#This Row],[Customer Code]],'CUSTOMER TABLE DATA'!$A$2:$E$22,5,FALSE)</f>
        <v>Female</v>
      </c>
    </row>
    <row r="361" spans="1:14" x14ac:dyDescent="0.2">
      <c r="A361" s="5">
        <v>43983</v>
      </c>
      <c r="B361" t="s">
        <v>59</v>
      </c>
      <c r="C361" t="s">
        <v>20</v>
      </c>
      <c r="D361" t="s">
        <v>103</v>
      </c>
      <c r="E361">
        <v>1094</v>
      </c>
      <c r="F361" s="6">
        <v>4376</v>
      </c>
      <c r="G361" s="6">
        <f t="shared" si="5"/>
        <v>4</v>
      </c>
      <c r="H361" s="6">
        <v>1641</v>
      </c>
      <c r="I361" s="6">
        <f>Table1[[#This Row],[Profit]]/Table1[[#This Row],[Units Sold]]</f>
        <v>2.5</v>
      </c>
      <c r="J361" s="6">
        <f>Table1[[#This Row],[Revenue]]-Table1[[#This Row],[Cost]]</f>
        <v>2735</v>
      </c>
      <c r="K361" t="s">
        <v>21</v>
      </c>
      <c r="L361" s="6" t="str">
        <f>VLOOKUP(Table1[[#This Row],[Customer Code]], 'CUSTOMER TABLE DATA'!$A$2:$C$22,3,FALSE)</f>
        <v>Holland</v>
      </c>
      <c r="M361" s="6" t="str">
        <f>VLOOKUP(Table1[[#This Row],[COUNTRY]],'CUSTOMER TABLE DATA'!$H$9:$I$17,2,FALSE)</f>
        <v>Europe</v>
      </c>
      <c r="N361" s="6" t="str">
        <f>VLOOKUP(Table1[[#This Row],[Customer Code]],'CUSTOMER TABLE DATA'!$A$2:$E$22,5,FALSE)</f>
        <v>Male</v>
      </c>
    </row>
    <row r="362" spans="1:14" x14ac:dyDescent="0.2">
      <c r="A362" s="5">
        <v>43983</v>
      </c>
      <c r="B362" t="s">
        <v>60</v>
      </c>
      <c r="C362" t="s">
        <v>31</v>
      </c>
      <c r="D362" t="s">
        <v>106</v>
      </c>
      <c r="E362">
        <v>2844</v>
      </c>
      <c r="F362" s="6">
        <v>8532</v>
      </c>
      <c r="G362" s="6">
        <f t="shared" si="5"/>
        <v>3</v>
      </c>
      <c r="H362" s="6">
        <v>3555</v>
      </c>
      <c r="I362" s="6">
        <f>Table1[[#This Row],[Profit]]/Table1[[#This Row],[Units Sold]]</f>
        <v>1.75</v>
      </c>
      <c r="J362" s="6">
        <f>Table1[[#This Row],[Revenue]]-Table1[[#This Row],[Cost]]</f>
        <v>4977</v>
      </c>
      <c r="K362" t="s">
        <v>32</v>
      </c>
      <c r="L362" s="6" t="str">
        <f>VLOOKUP(Table1[[#This Row],[Customer Code]], 'CUSTOMER TABLE DATA'!$A$2:$C$22,3,FALSE)</f>
        <v>Togo</v>
      </c>
      <c r="M362" s="6" t="str">
        <f>VLOOKUP(Table1[[#This Row],[COUNTRY]],'CUSTOMER TABLE DATA'!$H$9:$I$17,2,FALSE)</f>
        <v>Africa</v>
      </c>
      <c r="N362" s="6" t="str">
        <f>VLOOKUP(Table1[[#This Row],[Customer Code]],'CUSTOMER TABLE DATA'!$A$2:$E$22,5,FALSE)</f>
        <v>Male</v>
      </c>
    </row>
    <row r="363" spans="1:14" x14ac:dyDescent="0.2">
      <c r="A363" s="5">
        <v>43983</v>
      </c>
      <c r="B363" t="s">
        <v>60</v>
      </c>
      <c r="C363" t="s">
        <v>36</v>
      </c>
      <c r="D363" t="s">
        <v>108</v>
      </c>
      <c r="E363">
        <v>1583</v>
      </c>
      <c r="F363" s="6">
        <v>4749</v>
      </c>
      <c r="G363" s="6">
        <f t="shared" si="5"/>
        <v>3</v>
      </c>
      <c r="H363" s="6">
        <v>1978.75</v>
      </c>
      <c r="I363" s="6">
        <f>Table1[[#This Row],[Profit]]/Table1[[#This Row],[Units Sold]]</f>
        <v>1.75</v>
      </c>
      <c r="J363" s="6">
        <f>Table1[[#This Row],[Revenue]]-Table1[[#This Row],[Cost]]</f>
        <v>2770.25</v>
      </c>
      <c r="K363" t="s">
        <v>37</v>
      </c>
      <c r="L363" s="6" t="str">
        <f>VLOOKUP(Table1[[#This Row],[Customer Code]], 'CUSTOMER TABLE DATA'!$A$2:$C$22,3,FALSE)</f>
        <v>Uganda</v>
      </c>
      <c r="M363" s="6" t="str">
        <f>VLOOKUP(Table1[[#This Row],[COUNTRY]],'CUSTOMER TABLE DATA'!$H$9:$I$17,2,FALSE)</f>
        <v>Africa</v>
      </c>
      <c r="N363" s="6" t="str">
        <f>VLOOKUP(Table1[[#This Row],[Customer Code]],'CUSTOMER TABLE DATA'!$A$2:$E$22,5,FALSE)</f>
        <v>Male</v>
      </c>
    </row>
    <row r="364" spans="1:14" x14ac:dyDescent="0.2">
      <c r="A364" s="5">
        <v>43983</v>
      </c>
      <c r="B364" t="s">
        <v>61</v>
      </c>
      <c r="C364" t="s">
        <v>17</v>
      </c>
      <c r="D364" t="s">
        <v>101</v>
      </c>
      <c r="E364">
        <v>1135</v>
      </c>
      <c r="F364" s="6">
        <v>6810</v>
      </c>
      <c r="G364" s="6">
        <f t="shared" si="5"/>
        <v>6</v>
      </c>
      <c r="H364" s="6">
        <v>3121.25</v>
      </c>
      <c r="I364" s="6">
        <f>Table1[[#This Row],[Profit]]/Table1[[#This Row],[Units Sold]]</f>
        <v>3.25</v>
      </c>
      <c r="J364" s="6">
        <f>Table1[[#This Row],[Revenue]]-Table1[[#This Row],[Cost]]</f>
        <v>3688.75</v>
      </c>
      <c r="K364" t="s">
        <v>18</v>
      </c>
      <c r="L364" s="6" t="str">
        <f>VLOOKUP(Table1[[#This Row],[Customer Code]], 'CUSTOMER TABLE DATA'!$A$2:$C$22,3,FALSE)</f>
        <v>Cameroon</v>
      </c>
      <c r="M364" s="6" t="str">
        <f>VLOOKUP(Table1[[#This Row],[COUNTRY]],'CUSTOMER TABLE DATA'!$H$9:$I$17,2,FALSE)</f>
        <v>Africa</v>
      </c>
      <c r="N364" s="6" t="str">
        <f>VLOOKUP(Table1[[#This Row],[Customer Code]],'CUSTOMER TABLE DATA'!$A$2:$E$22,5,FALSE)</f>
        <v>Female</v>
      </c>
    </row>
    <row r="365" spans="1:14" x14ac:dyDescent="0.2">
      <c r="A365" s="5">
        <v>43983</v>
      </c>
      <c r="B365" t="s">
        <v>56</v>
      </c>
      <c r="C365" t="s">
        <v>33</v>
      </c>
      <c r="D365" t="s">
        <v>107</v>
      </c>
      <c r="E365">
        <v>2632</v>
      </c>
      <c r="F365" s="6">
        <v>15792</v>
      </c>
      <c r="G365" s="6">
        <f t="shared" si="5"/>
        <v>6</v>
      </c>
      <c r="H365" s="6">
        <v>7238</v>
      </c>
      <c r="I365" s="6">
        <f>Table1[[#This Row],[Profit]]/Table1[[#This Row],[Units Sold]]</f>
        <v>3.25</v>
      </c>
      <c r="J365" s="6">
        <f>Table1[[#This Row],[Revenue]]-Table1[[#This Row],[Cost]]</f>
        <v>8554</v>
      </c>
      <c r="K365" t="s">
        <v>34</v>
      </c>
      <c r="L365" s="6" t="str">
        <f>VLOOKUP(Table1[[#This Row],[Customer Code]], 'CUSTOMER TABLE DATA'!$A$2:$C$22,3,FALSE)</f>
        <v>USA</v>
      </c>
      <c r="M365" s="6" t="str">
        <f>VLOOKUP(Table1[[#This Row],[COUNTRY]],'CUSTOMER TABLE DATA'!$H$9:$I$17,2,FALSE)</f>
        <v>North America</v>
      </c>
      <c r="N365" s="6" t="str">
        <f>VLOOKUP(Table1[[#This Row],[Customer Code]],'CUSTOMER TABLE DATA'!$A$2:$E$22,5,FALSE)</f>
        <v>Female</v>
      </c>
    </row>
    <row r="366" spans="1:14" x14ac:dyDescent="0.2">
      <c r="A366" s="5">
        <v>43983</v>
      </c>
      <c r="B366" t="s">
        <v>56</v>
      </c>
      <c r="C366" t="s">
        <v>17</v>
      </c>
      <c r="D366" t="s">
        <v>101</v>
      </c>
      <c r="E366">
        <v>787</v>
      </c>
      <c r="F366" s="6">
        <v>3935</v>
      </c>
      <c r="G366" s="6">
        <f t="shared" si="5"/>
        <v>5</v>
      </c>
      <c r="H366" s="6">
        <v>1574</v>
      </c>
      <c r="I366" s="6">
        <f>Table1[[#This Row],[Profit]]/Table1[[#This Row],[Units Sold]]</f>
        <v>3</v>
      </c>
      <c r="J366" s="6">
        <f>Table1[[#This Row],[Revenue]]-Table1[[#This Row],[Cost]]</f>
        <v>2361</v>
      </c>
      <c r="K366" t="s">
        <v>40</v>
      </c>
      <c r="L366" s="6" t="str">
        <f>VLOOKUP(Table1[[#This Row],[Customer Code]], 'CUSTOMER TABLE DATA'!$A$2:$C$22,3,FALSE)</f>
        <v>USA</v>
      </c>
      <c r="M366" s="6" t="str">
        <f>VLOOKUP(Table1[[#This Row],[COUNTRY]],'CUSTOMER TABLE DATA'!$H$9:$I$17,2,FALSE)</f>
        <v>North America</v>
      </c>
      <c r="N366" s="6" t="str">
        <f>VLOOKUP(Table1[[#This Row],[Customer Code]],'CUSTOMER TABLE DATA'!$A$2:$E$22,5,FALSE)</f>
        <v>Male</v>
      </c>
    </row>
    <row r="367" spans="1:14" x14ac:dyDescent="0.2">
      <c r="A367" s="5">
        <v>43983</v>
      </c>
      <c r="B367" t="s">
        <v>56</v>
      </c>
      <c r="C367" t="s">
        <v>17</v>
      </c>
      <c r="D367" t="s">
        <v>101</v>
      </c>
      <c r="E367">
        <v>1901</v>
      </c>
      <c r="F367" s="6">
        <v>9505</v>
      </c>
      <c r="G367" s="6">
        <f t="shared" si="5"/>
        <v>5</v>
      </c>
      <c r="H367" s="6">
        <v>3802</v>
      </c>
      <c r="I367" s="6">
        <f>Table1[[#This Row],[Profit]]/Table1[[#This Row],[Units Sold]]</f>
        <v>3</v>
      </c>
      <c r="J367" s="6">
        <f>Table1[[#This Row],[Revenue]]-Table1[[#This Row],[Cost]]</f>
        <v>5703</v>
      </c>
      <c r="K367" t="s">
        <v>18</v>
      </c>
      <c r="L367" s="6" t="str">
        <f>VLOOKUP(Table1[[#This Row],[Customer Code]], 'CUSTOMER TABLE DATA'!$A$2:$C$22,3,FALSE)</f>
        <v>Cameroon</v>
      </c>
      <c r="M367" s="6" t="str">
        <f>VLOOKUP(Table1[[#This Row],[COUNTRY]],'CUSTOMER TABLE DATA'!$H$9:$I$17,2,FALSE)</f>
        <v>Africa</v>
      </c>
      <c r="N367" s="6" t="str">
        <f>VLOOKUP(Table1[[#This Row],[Customer Code]],'CUSTOMER TABLE DATA'!$A$2:$E$22,5,FALSE)</f>
        <v>Female</v>
      </c>
    </row>
    <row r="368" spans="1:14" x14ac:dyDescent="0.2">
      <c r="A368" s="5">
        <v>43983</v>
      </c>
      <c r="B368" t="s">
        <v>56</v>
      </c>
      <c r="C368" t="s">
        <v>28</v>
      </c>
      <c r="D368" t="s">
        <v>65</v>
      </c>
      <c r="E368">
        <v>1496</v>
      </c>
      <c r="F368" s="6">
        <v>7480</v>
      </c>
      <c r="G368" s="6">
        <f t="shared" si="5"/>
        <v>5</v>
      </c>
      <c r="H368" s="6">
        <v>2992</v>
      </c>
      <c r="I368" s="6">
        <f>Table1[[#This Row],[Profit]]/Table1[[#This Row],[Units Sold]]</f>
        <v>3</v>
      </c>
      <c r="J368" s="6">
        <f>Table1[[#This Row],[Revenue]]-Table1[[#This Row],[Cost]]</f>
        <v>4488</v>
      </c>
      <c r="K368" t="s">
        <v>29</v>
      </c>
      <c r="L368" s="6" t="str">
        <f>VLOOKUP(Table1[[#This Row],[Customer Code]], 'CUSTOMER TABLE DATA'!$A$2:$C$22,3,FALSE)</f>
        <v>Cameroon</v>
      </c>
      <c r="M368" s="6" t="str">
        <f>VLOOKUP(Table1[[#This Row],[COUNTRY]],'CUSTOMER TABLE DATA'!$H$9:$I$17,2,FALSE)</f>
        <v>Africa</v>
      </c>
      <c r="N368" s="6" t="str">
        <f>VLOOKUP(Table1[[#This Row],[Customer Code]],'CUSTOMER TABLE DATA'!$A$2:$E$22,5,FALSE)</f>
        <v>Male</v>
      </c>
    </row>
    <row r="369" spans="1:14" x14ac:dyDescent="0.2">
      <c r="A369" s="5">
        <v>43983</v>
      </c>
      <c r="B369" t="s">
        <v>56</v>
      </c>
      <c r="C369" t="s">
        <v>20</v>
      </c>
      <c r="D369" t="s">
        <v>103</v>
      </c>
      <c r="E369">
        <v>448</v>
      </c>
      <c r="F369" s="6">
        <v>2240</v>
      </c>
      <c r="G369" s="6">
        <f t="shared" si="5"/>
        <v>5</v>
      </c>
      <c r="H369" s="6">
        <v>896</v>
      </c>
      <c r="I369" s="6">
        <f>Table1[[#This Row],[Profit]]/Table1[[#This Row],[Units Sold]]</f>
        <v>3</v>
      </c>
      <c r="J369" s="6">
        <f>Table1[[#This Row],[Revenue]]-Table1[[#This Row],[Cost]]</f>
        <v>1344</v>
      </c>
      <c r="K369" t="s">
        <v>21</v>
      </c>
      <c r="L369" s="6" t="str">
        <f>VLOOKUP(Table1[[#This Row],[Customer Code]], 'CUSTOMER TABLE DATA'!$A$2:$C$22,3,FALSE)</f>
        <v>Holland</v>
      </c>
      <c r="M369" s="6" t="str">
        <f>VLOOKUP(Table1[[#This Row],[COUNTRY]],'CUSTOMER TABLE DATA'!$H$9:$I$17,2,FALSE)</f>
        <v>Europe</v>
      </c>
      <c r="N369" s="6" t="str">
        <f>VLOOKUP(Table1[[#This Row],[Customer Code]],'CUSTOMER TABLE DATA'!$A$2:$E$22,5,FALSE)</f>
        <v>Male</v>
      </c>
    </row>
    <row r="370" spans="1:14" x14ac:dyDescent="0.2">
      <c r="A370" s="5">
        <v>43983</v>
      </c>
      <c r="B370" t="s">
        <v>57</v>
      </c>
      <c r="C370" t="s">
        <v>12</v>
      </c>
      <c r="D370" t="s">
        <v>110</v>
      </c>
      <c r="E370">
        <v>1899</v>
      </c>
      <c r="F370" s="6">
        <v>1899</v>
      </c>
      <c r="G370" s="6">
        <f t="shared" si="5"/>
        <v>1</v>
      </c>
      <c r="H370" s="6">
        <v>379.8</v>
      </c>
      <c r="I370" s="6">
        <f>Table1[[#This Row],[Profit]]/Table1[[#This Row],[Units Sold]]</f>
        <v>0.8</v>
      </c>
      <c r="J370" s="6">
        <f>Table1[[#This Row],[Revenue]]-Table1[[#This Row],[Cost]]</f>
        <v>1519.2</v>
      </c>
      <c r="K370" t="s">
        <v>48</v>
      </c>
      <c r="L370" s="6" t="str">
        <f>VLOOKUP(Table1[[#This Row],[Customer Code]], 'CUSTOMER TABLE DATA'!$A$2:$C$22,3,FALSE)</f>
        <v>Nigeria</v>
      </c>
      <c r="M370" s="6" t="str">
        <f>VLOOKUP(Table1[[#This Row],[COUNTRY]],'CUSTOMER TABLE DATA'!$H$9:$I$17,2,FALSE)</f>
        <v>Africa</v>
      </c>
      <c r="N370" s="6" t="str">
        <f>VLOOKUP(Table1[[#This Row],[Customer Code]],'CUSTOMER TABLE DATA'!$A$2:$E$22,5,FALSE)</f>
        <v>Female</v>
      </c>
    </row>
    <row r="371" spans="1:14" x14ac:dyDescent="0.2">
      <c r="A371" s="5">
        <v>43983</v>
      </c>
      <c r="B371" t="s">
        <v>57</v>
      </c>
      <c r="C371" t="s">
        <v>24</v>
      </c>
      <c r="D371" t="s">
        <v>64</v>
      </c>
      <c r="E371">
        <v>1901</v>
      </c>
      <c r="F371" s="6">
        <v>1901</v>
      </c>
      <c r="G371" s="6">
        <f t="shared" si="5"/>
        <v>1</v>
      </c>
      <c r="H371" s="6">
        <v>380.2</v>
      </c>
      <c r="I371" s="6">
        <f>Table1[[#This Row],[Profit]]/Table1[[#This Row],[Units Sold]]</f>
        <v>0.79999999999999993</v>
      </c>
      <c r="J371" s="6">
        <f>Table1[[#This Row],[Revenue]]-Table1[[#This Row],[Cost]]</f>
        <v>1520.8</v>
      </c>
      <c r="K371" t="s">
        <v>25</v>
      </c>
      <c r="L371" s="6" t="str">
        <f>VLOOKUP(Table1[[#This Row],[Customer Code]], 'CUSTOMER TABLE DATA'!$A$2:$C$22,3,FALSE)</f>
        <v>Japan</v>
      </c>
      <c r="M371" s="6" t="str">
        <f>VLOOKUP(Table1[[#This Row],[COUNTRY]],'CUSTOMER TABLE DATA'!$H$9:$I$17,2,FALSE)</f>
        <v>Asia</v>
      </c>
      <c r="N371" s="6" t="str">
        <f>VLOOKUP(Table1[[#This Row],[Customer Code]],'CUSTOMER TABLE DATA'!$A$2:$E$22,5,FALSE)</f>
        <v>Female</v>
      </c>
    </row>
    <row r="372" spans="1:14" x14ac:dyDescent="0.2">
      <c r="A372" s="5">
        <v>43983</v>
      </c>
      <c r="B372" t="s">
        <v>58</v>
      </c>
      <c r="C372" t="s">
        <v>36</v>
      </c>
      <c r="D372" t="s">
        <v>67</v>
      </c>
      <c r="E372">
        <v>1899</v>
      </c>
      <c r="F372" s="6">
        <v>9495</v>
      </c>
      <c r="G372" s="6">
        <f t="shared" si="5"/>
        <v>5</v>
      </c>
      <c r="H372" s="6">
        <v>4177.8</v>
      </c>
      <c r="I372" s="6">
        <f>Table1[[#This Row],[Profit]]/Table1[[#This Row],[Units Sold]]</f>
        <v>2.8</v>
      </c>
      <c r="J372" s="6">
        <f>Table1[[#This Row],[Revenue]]-Table1[[#This Row],[Cost]]</f>
        <v>5317.2</v>
      </c>
      <c r="K372" t="s">
        <v>46</v>
      </c>
      <c r="L372" s="6" t="str">
        <f>VLOOKUP(Table1[[#This Row],[Customer Code]], 'CUSTOMER TABLE DATA'!$A$2:$C$22,3,FALSE)</f>
        <v>Cameroon</v>
      </c>
      <c r="M372" s="6" t="str">
        <f>VLOOKUP(Table1[[#This Row],[COUNTRY]],'CUSTOMER TABLE DATA'!$H$9:$I$17,2,FALSE)</f>
        <v>Africa</v>
      </c>
      <c r="N372" s="6" t="str">
        <f>VLOOKUP(Table1[[#This Row],[Customer Code]],'CUSTOMER TABLE DATA'!$A$2:$E$22,5,FALSE)</f>
        <v>Female</v>
      </c>
    </row>
    <row r="373" spans="1:14" x14ac:dyDescent="0.2">
      <c r="A373" s="5">
        <v>43983</v>
      </c>
      <c r="B373" t="s">
        <v>58</v>
      </c>
      <c r="C373" t="s">
        <v>12</v>
      </c>
      <c r="D373" t="s">
        <v>100</v>
      </c>
      <c r="E373">
        <v>1190</v>
      </c>
      <c r="F373" s="6">
        <v>5950</v>
      </c>
      <c r="G373" s="6">
        <f t="shared" si="5"/>
        <v>5</v>
      </c>
      <c r="H373" s="6">
        <v>2618</v>
      </c>
      <c r="I373" s="6">
        <f>Table1[[#This Row],[Profit]]/Table1[[#This Row],[Units Sold]]</f>
        <v>2.8</v>
      </c>
      <c r="J373" s="6">
        <f>Table1[[#This Row],[Revenue]]-Table1[[#This Row],[Cost]]</f>
        <v>3332</v>
      </c>
      <c r="K373" t="s">
        <v>14</v>
      </c>
      <c r="L373" s="6" t="str">
        <f>VLOOKUP(Table1[[#This Row],[Customer Code]], 'CUSTOMER TABLE DATA'!$A$2:$C$22,3,FALSE)</f>
        <v>Togo</v>
      </c>
      <c r="M373" s="6" t="str">
        <f>VLOOKUP(Table1[[#This Row],[COUNTRY]],'CUSTOMER TABLE DATA'!$H$9:$I$17,2,FALSE)</f>
        <v>Africa</v>
      </c>
      <c r="N373" s="6" t="str">
        <f>VLOOKUP(Table1[[#This Row],[Customer Code]],'CUSTOMER TABLE DATA'!$A$2:$E$22,5,FALSE)</f>
        <v>Male</v>
      </c>
    </row>
    <row r="374" spans="1:14" x14ac:dyDescent="0.2">
      <c r="A374" s="5">
        <v>43983</v>
      </c>
      <c r="B374" t="s">
        <v>59</v>
      </c>
      <c r="C374" t="s">
        <v>31</v>
      </c>
      <c r="D374" t="s">
        <v>106</v>
      </c>
      <c r="E374">
        <v>2178</v>
      </c>
      <c r="F374" s="6">
        <v>8712</v>
      </c>
      <c r="G374" s="6">
        <f t="shared" si="5"/>
        <v>4</v>
      </c>
      <c r="H374" s="6">
        <v>3267</v>
      </c>
      <c r="I374" s="6">
        <f>Table1[[#This Row],[Profit]]/Table1[[#This Row],[Units Sold]]</f>
        <v>2.5</v>
      </c>
      <c r="J374" s="6">
        <f>Table1[[#This Row],[Revenue]]-Table1[[#This Row],[Cost]]</f>
        <v>5445</v>
      </c>
      <c r="K374" t="s">
        <v>32</v>
      </c>
      <c r="L374" s="6" t="str">
        <f>VLOOKUP(Table1[[#This Row],[Customer Code]], 'CUSTOMER TABLE DATA'!$A$2:$C$22,3,FALSE)</f>
        <v>Togo</v>
      </c>
      <c r="M374" s="6" t="str">
        <f>VLOOKUP(Table1[[#This Row],[COUNTRY]],'CUSTOMER TABLE DATA'!$H$9:$I$17,2,FALSE)</f>
        <v>Africa</v>
      </c>
      <c r="N374" s="6" t="str">
        <f>VLOOKUP(Table1[[#This Row],[Customer Code]],'CUSTOMER TABLE DATA'!$A$2:$E$22,5,FALSE)</f>
        <v>Male</v>
      </c>
    </row>
    <row r="375" spans="1:14" x14ac:dyDescent="0.2">
      <c r="A375" s="5">
        <v>43983</v>
      </c>
      <c r="B375" t="s">
        <v>59</v>
      </c>
      <c r="C375" t="s">
        <v>36</v>
      </c>
      <c r="D375" t="s">
        <v>108</v>
      </c>
      <c r="E375">
        <v>448</v>
      </c>
      <c r="F375" s="6">
        <v>1792</v>
      </c>
      <c r="G375" s="6">
        <f t="shared" si="5"/>
        <v>4</v>
      </c>
      <c r="H375" s="6">
        <v>672</v>
      </c>
      <c r="I375" s="6">
        <f>Table1[[#This Row],[Profit]]/Table1[[#This Row],[Units Sold]]</f>
        <v>2.5</v>
      </c>
      <c r="J375" s="6">
        <f>Table1[[#This Row],[Revenue]]-Table1[[#This Row],[Cost]]</f>
        <v>1120</v>
      </c>
      <c r="K375" t="s">
        <v>37</v>
      </c>
      <c r="L375" s="6" t="str">
        <f>VLOOKUP(Table1[[#This Row],[Customer Code]], 'CUSTOMER TABLE DATA'!$A$2:$C$22,3,FALSE)</f>
        <v>Uganda</v>
      </c>
      <c r="M375" s="6" t="str">
        <f>VLOOKUP(Table1[[#This Row],[COUNTRY]],'CUSTOMER TABLE DATA'!$H$9:$I$17,2,FALSE)</f>
        <v>Africa</v>
      </c>
      <c r="N375" s="6" t="str">
        <f>VLOOKUP(Table1[[#This Row],[Customer Code]],'CUSTOMER TABLE DATA'!$A$2:$E$22,5,FALSE)</f>
        <v>Male</v>
      </c>
    </row>
    <row r="376" spans="1:14" x14ac:dyDescent="0.2">
      <c r="A376" s="5">
        <v>43983</v>
      </c>
      <c r="B376" t="s">
        <v>60</v>
      </c>
      <c r="C376" t="s">
        <v>20</v>
      </c>
      <c r="D376" t="s">
        <v>26</v>
      </c>
      <c r="E376">
        <v>2178</v>
      </c>
      <c r="F376" s="6">
        <v>6534</v>
      </c>
      <c r="G376" s="6">
        <f t="shared" si="5"/>
        <v>3</v>
      </c>
      <c r="H376" s="6">
        <v>2722.5</v>
      </c>
      <c r="I376" s="6">
        <f>Table1[[#This Row],[Profit]]/Table1[[#This Row],[Units Sold]]</f>
        <v>1.75</v>
      </c>
      <c r="J376" s="6">
        <f>Table1[[#This Row],[Revenue]]-Table1[[#This Row],[Cost]]</f>
        <v>3811.5</v>
      </c>
      <c r="K376" t="s">
        <v>41</v>
      </c>
      <c r="L376" s="6" t="str">
        <f>VLOOKUP(Table1[[#This Row],[Customer Code]], 'CUSTOMER TABLE DATA'!$A$2:$C$22,3,FALSE)</f>
        <v>Nigeria</v>
      </c>
      <c r="M376" s="6" t="str">
        <f>VLOOKUP(Table1[[#This Row],[COUNTRY]],'CUSTOMER TABLE DATA'!$H$9:$I$17,2,FALSE)</f>
        <v>Africa</v>
      </c>
      <c r="N376" s="6" t="str">
        <f>VLOOKUP(Table1[[#This Row],[Customer Code]],'CUSTOMER TABLE DATA'!$A$2:$E$22,5,FALSE)</f>
        <v>Male</v>
      </c>
    </row>
    <row r="377" spans="1:14" x14ac:dyDescent="0.2">
      <c r="A377" s="5">
        <v>43983</v>
      </c>
      <c r="B377" t="s">
        <v>60</v>
      </c>
      <c r="C377" t="s">
        <v>36</v>
      </c>
      <c r="D377" t="s">
        <v>108</v>
      </c>
      <c r="E377">
        <v>787</v>
      </c>
      <c r="F377" s="6">
        <v>2361</v>
      </c>
      <c r="G377" s="6">
        <f t="shared" si="5"/>
        <v>3</v>
      </c>
      <c r="H377" s="6">
        <v>983.75</v>
      </c>
      <c r="I377" s="6">
        <f>Table1[[#This Row],[Profit]]/Table1[[#This Row],[Units Sold]]</f>
        <v>1.75</v>
      </c>
      <c r="J377" s="6">
        <f>Table1[[#This Row],[Revenue]]-Table1[[#This Row],[Cost]]</f>
        <v>1377.25</v>
      </c>
      <c r="K377" t="s">
        <v>37</v>
      </c>
      <c r="L377" s="6" t="str">
        <f>VLOOKUP(Table1[[#This Row],[Customer Code]], 'CUSTOMER TABLE DATA'!$A$2:$C$22,3,FALSE)</f>
        <v>Uganda</v>
      </c>
      <c r="M377" s="6" t="str">
        <f>VLOOKUP(Table1[[#This Row],[COUNTRY]],'CUSTOMER TABLE DATA'!$H$9:$I$17,2,FALSE)</f>
        <v>Africa</v>
      </c>
      <c r="N377" s="6" t="str">
        <f>VLOOKUP(Table1[[#This Row],[Customer Code]],'CUSTOMER TABLE DATA'!$A$2:$E$22,5,FALSE)</f>
        <v>Male</v>
      </c>
    </row>
    <row r="378" spans="1:14" x14ac:dyDescent="0.2">
      <c r="A378" s="5">
        <v>43983</v>
      </c>
      <c r="B378" t="s">
        <v>61</v>
      </c>
      <c r="C378" t="s">
        <v>7</v>
      </c>
      <c r="D378" t="s">
        <v>99</v>
      </c>
      <c r="E378">
        <v>1496</v>
      </c>
      <c r="F378" s="6">
        <v>8976</v>
      </c>
      <c r="G378" s="6">
        <f t="shared" si="5"/>
        <v>6</v>
      </c>
      <c r="H378" s="6">
        <v>4114</v>
      </c>
      <c r="I378" s="6">
        <f>Table1[[#This Row],[Profit]]/Table1[[#This Row],[Units Sold]]</f>
        <v>3.25</v>
      </c>
      <c r="J378" s="6">
        <f>Table1[[#This Row],[Revenue]]-Table1[[#This Row],[Cost]]</f>
        <v>4862</v>
      </c>
      <c r="K378" t="s">
        <v>47</v>
      </c>
      <c r="L378" s="6" t="str">
        <f>VLOOKUP(Table1[[#This Row],[Customer Code]], 'CUSTOMER TABLE DATA'!$A$2:$C$22,3,FALSE)</f>
        <v>Holland</v>
      </c>
      <c r="M378" s="6" t="str">
        <f>VLOOKUP(Table1[[#This Row],[COUNTRY]],'CUSTOMER TABLE DATA'!$H$9:$I$17,2,FALSE)</f>
        <v>Europe</v>
      </c>
      <c r="N378" s="6" t="str">
        <f>VLOOKUP(Table1[[#This Row],[Customer Code]],'CUSTOMER TABLE DATA'!$A$2:$E$22,5,FALSE)</f>
        <v>Male</v>
      </c>
    </row>
    <row r="379" spans="1:14" x14ac:dyDescent="0.2">
      <c r="A379" s="5">
        <v>43983</v>
      </c>
      <c r="B379" t="s">
        <v>61</v>
      </c>
      <c r="C379" t="s">
        <v>12</v>
      </c>
      <c r="D379" t="s">
        <v>100</v>
      </c>
      <c r="E379">
        <v>1190</v>
      </c>
      <c r="F379" s="6">
        <v>7140</v>
      </c>
      <c r="G379" s="6">
        <f t="shared" si="5"/>
        <v>6</v>
      </c>
      <c r="H379" s="6">
        <v>3272.5</v>
      </c>
      <c r="I379" s="6">
        <f>Table1[[#This Row],[Profit]]/Table1[[#This Row],[Units Sold]]</f>
        <v>3.25</v>
      </c>
      <c r="J379" s="6">
        <f>Table1[[#This Row],[Revenue]]-Table1[[#This Row],[Cost]]</f>
        <v>3867.5</v>
      </c>
      <c r="K379" t="s">
        <v>48</v>
      </c>
      <c r="L379" s="6" t="str">
        <f>VLOOKUP(Table1[[#This Row],[Customer Code]], 'CUSTOMER TABLE DATA'!$A$2:$C$22,3,FALSE)</f>
        <v>Nigeria</v>
      </c>
      <c r="M379" s="6" t="str">
        <f>VLOOKUP(Table1[[#This Row],[COUNTRY]],'CUSTOMER TABLE DATA'!$H$9:$I$17,2,FALSE)</f>
        <v>Africa</v>
      </c>
      <c r="N379" s="6" t="str">
        <f>VLOOKUP(Table1[[#This Row],[Customer Code]],'CUSTOMER TABLE DATA'!$A$2:$E$22,5,FALSE)</f>
        <v>Female</v>
      </c>
    </row>
    <row r="380" spans="1:14" x14ac:dyDescent="0.2">
      <c r="A380" s="5">
        <v>43983</v>
      </c>
      <c r="B380" t="s">
        <v>56</v>
      </c>
      <c r="C380" t="s">
        <v>12</v>
      </c>
      <c r="D380" t="s">
        <v>100</v>
      </c>
      <c r="E380">
        <v>1006</v>
      </c>
      <c r="F380" s="6">
        <v>5030</v>
      </c>
      <c r="G380" s="6">
        <f t="shared" si="5"/>
        <v>5</v>
      </c>
      <c r="H380" s="6">
        <v>2012</v>
      </c>
      <c r="I380" s="6">
        <f>Table1[[#This Row],[Profit]]/Table1[[#This Row],[Units Sold]]</f>
        <v>3</v>
      </c>
      <c r="J380" s="6">
        <f>Table1[[#This Row],[Revenue]]-Table1[[#This Row],[Cost]]</f>
        <v>3018</v>
      </c>
      <c r="K380" t="s">
        <v>14</v>
      </c>
      <c r="L380" s="6" t="str">
        <f>VLOOKUP(Table1[[#This Row],[Customer Code]], 'CUSTOMER TABLE DATA'!$A$2:$C$22,3,FALSE)</f>
        <v>Togo</v>
      </c>
      <c r="M380" s="6" t="str">
        <f>VLOOKUP(Table1[[#This Row],[COUNTRY]],'CUSTOMER TABLE DATA'!$H$9:$I$17,2,FALSE)</f>
        <v>Africa</v>
      </c>
      <c r="N380" s="6" t="str">
        <f>VLOOKUP(Table1[[#This Row],[Customer Code]],'CUSTOMER TABLE DATA'!$A$2:$E$22,5,FALSE)</f>
        <v>Male</v>
      </c>
    </row>
    <row r="381" spans="1:14" x14ac:dyDescent="0.2">
      <c r="A381" s="5">
        <v>43983</v>
      </c>
      <c r="B381" t="s">
        <v>56</v>
      </c>
      <c r="C381" t="s">
        <v>33</v>
      </c>
      <c r="D381" t="s">
        <v>107</v>
      </c>
      <c r="E381">
        <v>689</v>
      </c>
      <c r="F381" s="6">
        <v>3445</v>
      </c>
      <c r="G381" s="6">
        <f t="shared" si="5"/>
        <v>5</v>
      </c>
      <c r="H381" s="6">
        <v>1378</v>
      </c>
      <c r="I381" s="6">
        <f>Table1[[#This Row],[Profit]]/Table1[[#This Row],[Units Sold]]</f>
        <v>3</v>
      </c>
      <c r="J381" s="6">
        <f>Table1[[#This Row],[Revenue]]-Table1[[#This Row],[Cost]]</f>
        <v>2067</v>
      </c>
      <c r="K381" t="s">
        <v>34</v>
      </c>
      <c r="L381" s="6" t="str">
        <f>VLOOKUP(Table1[[#This Row],[Customer Code]], 'CUSTOMER TABLE DATA'!$A$2:$C$22,3,FALSE)</f>
        <v>USA</v>
      </c>
      <c r="M381" s="6" t="str">
        <f>VLOOKUP(Table1[[#This Row],[COUNTRY]],'CUSTOMER TABLE DATA'!$H$9:$I$17,2,FALSE)</f>
        <v>North America</v>
      </c>
      <c r="N381" s="6" t="str">
        <f>VLOOKUP(Table1[[#This Row],[Customer Code]],'CUSTOMER TABLE DATA'!$A$2:$E$22,5,FALSE)</f>
        <v>Female</v>
      </c>
    </row>
    <row r="382" spans="1:14" x14ac:dyDescent="0.2">
      <c r="A382" s="5">
        <v>43983</v>
      </c>
      <c r="B382" t="s">
        <v>56</v>
      </c>
      <c r="C382" t="s">
        <v>17</v>
      </c>
      <c r="D382" t="s">
        <v>101</v>
      </c>
      <c r="E382">
        <v>1570</v>
      </c>
      <c r="F382" s="6">
        <v>7850</v>
      </c>
      <c r="G382" s="6">
        <f t="shared" si="5"/>
        <v>5</v>
      </c>
      <c r="H382" s="6">
        <v>3140</v>
      </c>
      <c r="I382" s="6">
        <f>Table1[[#This Row],[Profit]]/Table1[[#This Row],[Units Sold]]</f>
        <v>3</v>
      </c>
      <c r="J382" s="6">
        <f>Table1[[#This Row],[Revenue]]-Table1[[#This Row],[Cost]]</f>
        <v>4710</v>
      </c>
      <c r="K382" t="s">
        <v>18</v>
      </c>
      <c r="L382" s="6" t="str">
        <f>VLOOKUP(Table1[[#This Row],[Customer Code]], 'CUSTOMER TABLE DATA'!$A$2:$C$22,3,FALSE)</f>
        <v>Cameroon</v>
      </c>
      <c r="M382" s="6" t="str">
        <f>VLOOKUP(Table1[[#This Row],[COUNTRY]],'CUSTOMER TABLE DATA'!$H$9:$I$17,2,FALSE)</f>
        <v>Africa</v>
      </c>
      <c r="N382" s="6" t="str">
        <f>VLOOKUP(Table1[[#This Row],[Customer Code]],'CUSTOMER TABLE DATA'!$A$2:$E$22,5,FALSE)</f>
        <v>Female</v>
      </c>
    </row>
    <row r="383" spans="1:14" x14ac:dyDescent="0.2">
      <c r="A383" s="5">
        <v>43983</v>
      </c>
      <c r="B383" t="s">
        <v>56</v>
      </c>
      <c r="C383" t="s">
        <v>7</v>
      </c>
      <c r="D383" t="s">
        <v>99</v>
      </c>
      <c r="E383">
        <v>1366</v>
      </c>
      <c r="F383" s="6">
        <v>6830</v>
      </c>
      <c r="G383" s="6">
        <f t="shared" si="5"/>
        <v>5</v>
      </c>
      <c r="H383" s="6">
        <v>2732</v>
      </c>
      <c r="I383" s="6">
        <f>Table1[[#This Row],[Profit]]/Table1[[#This Row],[Units Sold]]</f>
        <v>3</v>
      </c>
      <c r="J383" s="6">
        <f>Table1[[#This Row],[Revenue]]-Table1[[#This Row],[Cost]]</f>
        <v>4098</v>
      </c>
      <c r="K383" t="s">
        <v>47</v>
      </c>
      <c r="L383" s="6" t="str">
        <f>VLOOKUP(Table1[[#This Row],[Customer Code]], 'CUSTOMER TABLE DATA'!$A$2:$C$22,3,FALSE)</f>
        <v>Holland</v>
      </c>
      <c r="M383" s="6" t="str">
        <f>VLOOKUP(Table1[[#This Row],[COUNTRY]],'CUSTOMER TABLE DATA'!$H$9:$I$17,2,FALSE)</f>
        <v>Europe</v>
      </c>
      <c r="N383" s="6" t="str">
        <f>VLOOKUP(Table1[[#This Row],[Customer Code]],'CUSTOMER TABLE DATA'!$A$2:$E$22,5,FALSE)</f>
        <v>Male</v>
      </c>
    </row>
    <row r="384" spans="1:14" x14ac:dyDescent="0.2">
      <c r="A384" s="5">
        <v>43983</v>
      </c>
      <c r="B384" t="s">
        <v>57</v>
      </c>
      <c r="C384" t="s">
        <v>36</v>
      </c>
      <c r="D384" t="s">
        <v>108</v>
      </c>
      <c r="E384">
        <v>1545</v>
      </c>
      <c r="F384" s="6">
        <v>1545</v>
      </c>
      <c r="G384" s="6">
        <f t="shared" si="5"/>
        <v>1</v>
      </c>
      <c r="H384" s="6">
        <v>309</v>
      </c>
      <c r="I384" s="6">
        <f>Table1[[#This Row],[Profit]]/Table1[[#This Row],[Units Sold]]</f>
        <v>0.8</v>
      </c>
      <c r="J384" s="6">
        <f>Table1[[#This Row],[Revenue]]-Table1[[#This Row],[Cost]]</f>
        <v>1236</v>
      </c>
      <c r="K384" t="s">
        <v>46</v>
      </c>
      <c r="L384" s="6" t="str">
        <f>VLOOKUP(Table1[[#This Row],[Customer Code]], 'CUSTOMER TABLE DATA'!$A$2:$C$22,3,FALSE)</f>
        <v>Cameroon</v>
      </c>
      <c r="M384" s="6" t="str">
        <f>VLOOKUP(Table1[[#This Row],[COUNTRY]],'CUSTOMER TABLE DATA'!$H$9:$I$17,2,FALSE)</f>
        <v>Africa</v>
      </c>
      <c r="N384" s="6" t="str">
        <f>VLOOKUP(Table1[[#This Row],[Customer Code]],'CUSTOMER TABLE DATA'!$A$2:$E$22,5,FALSE)</f>
        <v>Female</v>
      </c>
    </row>
    <row r="385" spans="1:14" x14ac:dyDescent="0.2">
      <c r="A385" s="5">
        <v>43983</v>
      </c>
      <c r="B385" t="s">
        <v>58</v>
      </c>
      <c r="C385" t="s">
        <v>31</v>
      </c>
      <c r="D385" t="s">
        <v>106</v>
      </c>
      <c r="E385">
        <v>1366</v>
      </c>
      <c r="F385" s="6">
        <v>6830</v>
      </c>
      <c r="G385" s="6">
        <f t="shared" si="5"/>
        <v>5</v>
      </c>
      <c r="H385" s="6">
        <v>3005.2</v>
      </c>
      <c r="I385" s="6">
        <f>Table1[[#This Row],[Profit]]/Table1[[#This Row],[Units Sold]]</f>
        <v>2.8000000000000003</v>
      </c>
      <c r="J385" s="6">
        <f>Table1[[#This Row],[Revenue]]-Table1[[#This Row],[Cost]]</f>
        <v>3824.8</v>
      </c>
      <c r="K385" t="s">
        <v>44</v>
      </c>
      <c r="L385" s="6" t="str">
        <f>VLOOKUP(Table1[[#This Row],[Customer Code]], 'CUSTOMER TABLE DATA'!$A$2:$C$22,3,FALSE)</f>
        <v>USA</v>
      </c>
      <c r="M385" s="6" t="str">
        <f>VLOOKUP(Table1[[#This Row],[COUNTRY]],'CUSTOMER TABLE DATA'!$H$9:$I$17,2,FALSE)</f>
        <v>North America</v>
      </c>
      <c r="N385" s="6" t="str">
        <f>VLOOKUP(Table1[[#This Row],[Customer Code]],'CUSTOMER TABLE DATA'!$A$2:$E$22,5,FALSE)</f>
        <v>Male</v>
      </c>
    </row>
    <row r="386" spans="1:14" x14ac:dyDescent="0.2">
      <c r="A386" s="5">
        <v>43983</v>
      </c>
      <c r="B386" t="s">
        <v>59</v>
      </c>
      <c r="C386" t="s">
        <v>12</v>
      </c>
      <c r="D386" t="s">
        <v>100</v>
      </c>
      <c r="E386">
        <v>888</v>
      </c>
      <c r="F386" s="6">
        <v>3552</v>
      </c>
      <c r="G386" s="6">
        <f t="shared" ref="G386:G449" si="6">F386/E386</f>
        <v>4</v>
      </c>
      <c r="H386" s="6">
        <v>1332</v>
      </c>
      <c r="I386" s="6">
        <f>Table1[[#This Row],[Profit]]/Table1[[#This Row],[Units Sold]]</f>
        <v>2.5</v>
      </c>
      <c r="J386" s="6">
        <f>Table1[[#This Row],[Revenue]]-Table1[[#This Row],[Cost]]</f>
        <v>2220</v>
      </c>
      <c r="K386" t="s">
        <v>48</v>
      </c>
      <c r="L386" s="6" t="str">
        <f>VLOOKUP(Table1[[#This Row],[Customer Code]], 'CUSTOMER TABLE DATA'!$A$2:$C$22,3,FALSE)</f>
        <v>Nigeria</v>
      </c>
      <c r="M386" s="6" t="str">
        <f>VLOOKUP(Table1[[#This Row],[COUNTRY]],'CUSTOMER TABLE DATA'!$H$9:$I$17,2,FALSE)</f>
        <v>Africa</v>
      </c>
      <c r="N386" s="6" t="str">
        <f>VLOOKUP(Table1[[#This Row],[Customer Code]],'CUSTOMER TABLE DATA'!$A$2:$E$22,5,FALSE)</f>
        <v>Female</v>
      </c>
    </row>
    <row r="387" spans="1:14" x14ac:dyDescent="0.2">
      <c r="A387" s="5">
        <v>43983</v>
      </c>
      <c r="B387" t="s">
        <v>59</v>
      </c>
      <c r="C387" t="s">
        <v>28</v>
      </c>
      <c r="D387" t="s">
        <v>105</v>
      </c>
      <c r="E387">
        <v>689</v>
      </c>
      <c r="F387" s="6">
        <v>2756</v>
      </c>
      <c r="G387" s="6">
        <f t="shared" si="6"/>
        <v>4</v>
      </c>
      <c r="H387" s="6">
        <v>1033.5</v>
      </c>
      <c r="I387" s="6">
        <f>Table1[[#This Row],[Profit]]/Table1[[#This Row],[Units Sold]]</f>
        <v>2.5</v>
      </c>
      <c r="J387" s="6">
        <f>Table1[[#This Row],[Revenue]]-Table1[[#This Row],[Cost]]</f>
        <v>1722.5</v>
      </c>
      <c r="K387" t="s">
        <v>29</v>
      </c>
      <c r="L387" s="6" t="str">
        <f>VLOOKUP(Table1[[#This Row],[Customer Code]], 'CUSTOMER TABLE DATA'!$A$2:$C$22,3,FALSE)</f>
        <v>Cameroon</v>
      </c>
      <c r="M387" s="6" t="str">
        <f>VLOOKUP(Table1[[#This Row],[COUNTRY]],'CUSTOMER TABLE DATA'!$H$9:$I$17,2,FALSE)</f>
        <v>Africa</v>
      </c>
      <c r="N387" s="6" t="str">
        <f>VLOOKUP(Table1[[#This Row],[Customer Code]],'CUSTOMER TABLE DATA'!$A$2:$E$22,5,FALSE)</f>
        <v>Male</v>
      </c>
    </row>
    <row r="388" spans="1:14" x14ac:dyDescent="0.2">
      <c r="A388" s="5">
        <v>43983</v>
      </c>
      <c r="B388" t="s">
        <v>60</v>
      </c>
      <c r="C388" t="s">
        <v>12</v>
      </c>
      <c r="D388" t="s">
        <v>100</v>
      </c>
      <c r="E388">
        <v>888</v>
      </c>
      <c r="F388" s="6">
        <v>2664</v>
      </c>
      <c r="G388" s="6">
        <f t="shared" si="6"/>
        <v>3</v>
      </c>
      <c r="H388" s="6">
        <v>1110</v>
      </c>
      <c r="I388" s="6">
        <f>Table1[[#This Row],[Profit]]/Table1[[#This Row],[Units Sold]]</f>
        <v>1.75</v>
      </c>
      <c r="J388" s="6">
        <f>Table1[[#This Row],[Revenue]]-Table1[[#This Row],[Cost]]</f>
        <v>1554</v>
      </c>
      <c r="K388" t="s">
        <v>14</v>
      </c>
      <c r="L388" s="6" t="str">
        <f>VLOOKUP(Table1[[#This Row],[Customer Code]], 'CUSTOMER TABLE DATA'!$A$2:$C$22,3,FALSE)</f>
        <v>Togo</v>
      </c>
      <c r="M388" s="6" t="str">
        <f>VLOOKUP(Table1[[#This Row],[COUNTRY]],'CUSTOMER TABLE DATA'!$H$9:$I$17,2,FALSE)</f>
        <v>Africa</v>
      </c>
      <c r="N388" s="6" t="str">
        <f>VLOOKUP(Table1[[#This Row],[Customer Code]],'CUSTOMER TABLE DATA'!$A$2:$E$22,5,FALSE)</f>
        <v>Male</v>
      </c>
    </row>
    <row r="389" spans="1:14" x14ac:dyDescent="0.2">
      <c r="A389" s="5">
        <v>43983</v>
      </c>
      <c r="B389" t="s">
        <v>60</v>
      </c>
      <c r="C389" t="s">
        <v>12</v>
      </c>
      <c r="D389" t="s">
        <v>100</v>
      </c>
      <c r="E389">
        <v>1570</v>
      </c>
      <c r="F389" s="6">
        <v>4710</v>
      </c>
      <c r="G389" s="6">
        <f t="shared" si="6"/>
        <v>3</v>
      </c>
      <c r="H389" s="6">
        <v>1962.5</v>
      </c>
      <c r="I389" s="6">
        <f>Table1[[#This Row],[Profit]]/Table1[[#This Row],[Units Sold]]</f>
        <v>1.75</v>
      </c>
      <c r="J389" s="6">
        <f>Table1[[#This Row],[Revenue]]-Table1[[#This Row],[Cost]]</f>
        <v>2747.5</v>
      </c>
      <c r="K389" t="s">
        <v>14</v>
      </c>
      <c r="L389" s="6" t="str">
        <f>VLOOKUP(Table1[[#This Row],[Customer Code]], 'CUSTOMER TABLE DATA'!$A$2:$C$22,3,FALSE)</f>
        <v>Togo</v>
      </c>
      <c r="M389" s="6" t="str">
        <f>VLOOKUP(Table1[[#This Row],[COUNTRY]],'CUSTOMER TABLE DATA'!$H$9:$I$17,2,FALSE)</f>
        <v>Africa</v>
      </c>
      <c r="N389" s="6" t="str">
        <f>VLOOKUP(Table1[[#This Row],[Customer Code]],'CUSTOMER TABLE DATA'!$A$2:$E$22,5,FALSE)</f>
        <v>Male</v>
      </c>
    </row>
    <row r="390" spans="1:14" x14ac:dyDescent="0.2">
      <c r="A390" s="5">
        <v>43983</v>
      </c>
      <c r="B390" t="s">
        <v>60</v>
      </c>
      <c r="C390" t="s">
        <v>7</v>
      </c>
      <c r="D390" t="s">
        <v>99</v>
      </c>
      <c r="E390">
        <v>2338</v>
      </c>
      <c r="F390" s="6">
        <v>7014</v>
      </c>
      <c r="G390" s="6">
        <f t="shared" si="6"/>
        <v>3</v>
      </c>
      <c r="H390" s="6">
        <v>2922.5</v>
      </c>
      <c r="I390" s="6">
        <f>Table1[[#This Row],[Profit]]/Table1[[#This Row],[Units Sold]]</f>
        <v>1.75</v>
      </c>
      <c r="J390" s="6">
        <f>Table1[[#This Row],[Revenue]]-Table1[[#This Row],[Cost]]</f>
        <v>4091.5</v>
      </c>
      <c r="K390" t="s">
        <v>38</v>
      </c>
      <c r="L390" s="6" t="str">
        <f>VLOOKUP(Table1[[#This Row],[Customer Code]], 'CUSTOMER TABLE DATA'!$A$2:$C$22,3,FALSE)</f>
        <v>Japan</v>
      </c>
      <c r="M390" s="6" t="str">
        <f>VLOOKUP(Table1[[#This Row],[COUNTRY]],'CUSTOMER TABLE DATA'!$H$9:$I$17,2,FALSE)</f>
        <v>Asia</v>
      </c>
      <c r="N390" s="6" t="str">
        <f>VLOOKUP(Table1[[#This Row],[Customer Code]],'CUSTOMER TABLE DATA'!$A$2:$E$22,5,FALSE)</f>
        <v>Female</v>
      </c>
    </row>
    <row r="391" spans="1:14" x14ac:dyDescent="0.2">
      <c r="A391" s="5">
        <v>43983</v>
      </c>
      <c r="B391" t="s">
        <v>61</v>
      </c>
      <c r="C391" t="s">
        <v>7</v>
      </c>
      <c r="D391" t="s">
        <v>62</v>
      </c>
      <c r="E391">
        <v>1006</v>
      </c>
      <c r="F391" s="6">
        <v>6036</v>
      </c>
      <c r="G391" s="6">
        <f t="shared" si="6"/>
        <v>6</v>
      </c>
      <c r="H391" s="6">
        <v>2766.5</v>
      </c>
      <c r="I391" s="6">
        <f>Table1[[#This Row],[Profit]]/Table1[[#This Row],[Units Sold]]</f>
        <v>3.25</v>
      </c>
      <c r="J391" s="6">
        <f>Table1[[#This Row],[Revenue]]-Table1[[#This Row],[Cost]]</f>
        <v>3269.5</v>
      </c>
      <c r="K391" t="s">
        <v>9</v>
      </c>
      <c r="L391" s="6" t="str">
        <f>VLOOKUP(Table1[[#This Row],[Customer Code]], 'CUSTOMER TABLE DATA'!$A$2:$C$22,3,FALSE)</f>
        <v>USA</v>
      </c>
      <c r="M391" s="6" t="str">
        <f>VLOOKUP(Table1[[#This Row],[COUNTRY]],'CUSTOMER TABLE DATA'!$H$9:$I$17,2,FALSE)</f>
        <v>North America</v>
      </c>
      <c r="N391" s="6" t="str">
        <f>VLOOKUP(Table1[[#This Row],[Customer Code]],'CUSTOMER TABLE DATA'!$A$2:$E$22,5,FALSE)</f>
        <v>Male</v>
      </c>
    </row>
    <row r="392" spans="1:14" x14ac:dyDescent="0.2">
      <c r="A392" s="5">
        <v>43983</v>
      </c>
      <c r="B392" t="s">
        <v>61</v>
      </c>
      <c r="C392" t="s">
        <v>17</v>
      </c>
      <c r="D392" t="s">
        <v>101</v>
      </c>
      <c r="E392">
        <v>1545</v>
      </c>
      <c r="F392" s="6">
        <v>9270</v>
      </c>
      <c r="G392" s="6">
        <f t="shared" si="6"/>
        <v>6</v>
      </c>
      <c r="H392" s="6">
        <v>4248.75</v>
      </c>
      <c r="I392" s="6">
        <f>Table1[[#This Row],[Profit]]/Table1[[#This Row],[Units Sold]]</f>
        <v>3.25</v>
      </c>
      <c r="J392" s="6">
        <f>Table1[[#This Row],[Revenue]]-Table1[[#This Row],[Cost]]</f>
        <v>5021.25</v>
      </c>
      <c r="K392" t="s">
        <v>40</v>
      </c>
      <c r="L392" s="6" t="str">
        <f>VLOOKUP(Table1[[#This Row],[Customer Code]], 'CUSTOMER TABLE DATA'!$A$2:$C$22,3,FALSE)</f>
        <v>USA</v>
      </c>
      <c r="M392" s="6" t="str">
        <f>VLOOKUP(Table1[[#This Row],[COUNTRY]],'CUSTOMER TABLE DATA'!$H$9:$I$17,2,FALSE)</f>
        <v>North America</v>
      </c>
      <c r="N392" s="6" t="str">
        <f>VLOOKUP(Table1[[#This Row],[Customer Code]],'CUSTOMER TABLE DATA'!$A$2:$E$22,5,FALSE)</f>
        <v>Male</v>
      </c>
    </row>
    <row r="393" spans="1:14" x14ac:dyDescent="0.2">
      <c r="A393" s="5">
        <v>43983</v>
      </c>
      <c r="B393" t="s">
        <v>61</v>
      </c>
      <c r="C393" t="s">
        <v>36</v>
      </c>
      <c r="D393" t="s">
        <v>108</v>
      </c>
      <c r="E393">
        <v>2338</v>
      </c>
      <c r="F393" s="6">
        <v>14028</v>
      </c>
      <c r="G393" s="6">
        <f t="shared" si="6"/>
        <v>6</v>
      </c>
      <c r="H393" s="6">
        <v>6429.5</v>
      </c>
      <c r="I393" s="6">
        <f>Table1[[#This Row],[Profit]]/Table1[[#This Row],[Units Sold]]</f>
        <v>3.25</v>
      </c>
      <c r="J393" s="6">
        <f>Table1[[#This Row],[Revenue]]-Table1[[#This Row],[Cost]]</f>
        <v>7598.5</v>
      </c>
      <c r="K393" t="s">
        <v>46</v>
      </c>
      <c r="L393" s="6" t="str">
        <f>VLOOKUP(Table1[[#This Row],[Customer Code]], 'CUSTOMER TABLE DATA'!$A$2:$C$22,3,FALSE)</f>
        <v>Cameroon</v>
      </c>
      <c r="M393" s="6" t="str">
        <f>VLOOKUP(Table1[[#This Row],[COUNTRY]],'CUSTOMER TABLE DATA'!$H$9:$I$17,2,FALSE)</f>
        <v>Africa</v>
      </c>
      <c r="N393" s="6" t="str">
        <f>VLOOKUP(Table1[[#This Row],[Customer Code]],'CUSTOMER TABLE DATA'!$A$2:$E$22,5,FALSE)</f>
        <v>Female</v>
      </c>
    </row>
    <row r="394" spans="1:14" x14ac:dyDescent="0.2">
      <c r="A394" s="5">
        <v>43983</v>
      </c>
      <c r="B394" t="s">
        <v>56</v>
      </c>
      <c r="C394" t="s">
        <v>7</v>
      </c>
      <c r="D394" t="s">
        <v>99</v>
      </c>
      <c r="E394">
        <v>662</v>
      </c>
      <c r="F394" s="6">
        <v>3310</v>
      </c>
      <c r="G394" s="6">
        <f t="shared" si="6"/>
        <v>5</v>
      </c>
      <c r="H394" s="6">
        <v>1324</v>
      </c>
      <c r="I394" s="6">
        <f>Table1[[#This Row],[Profit]]/Table1[[#This Row],[Units Sold]]</f>
        <v>3</v>
      </c>
      <c r="J394" s="6">
        <f>Table1[[#This Row],[Revenue]]-Table1[[#This Row],[Cost]]</f>
        <v>1986</v>
      </c>
      <c r="K394" t="s">
        <v>47</v>
      </c>
      <c r="L394" s="6" t="str">
        <f>VLOOKUP(Table1[[#This Row],[Customer Code]], 'CUSTOMER TABLE DATA'!$A$2:$C$22,3,FALSE)</f>
        <v>Holland</v>
      </c>
      <c r="M394" s="6" t="str">
        <f>VLOOKUP(Table1[[#This Row],[COUNTRY]],'CUSTOMER TABLE DATA'!$H$9:$I$17,2,FALSE)</f>
        <v>Europe</v>
      </c>
      <c r="N394" s="6" t="str">
        <f>VLOOKUP(Table1[[#This Row],[Customer Code]],'CUSTOMER TABLE DATA'!$A$2:$E$22,5,FALSE)</f>
        <v>Male</v>
      </c>
    </row>
    <row r="395" spans="1:14" x14ac:dyDescent="0.2">
      <c r="A395" s="5">
        <v>43983</v>
      </c>
      <c r="B395" t="s">
        <v>56</v>
      </c>
      <c r="C395" t="s">
        <v>17</v>
      </c>
      <c r="D395" t="s">
        <v>101</v>
      </c>
      <c r="E395">
        <v>2460</v>
      </c>
      <c r="F395" s="6">
        <v>12300</v>
      </c>
      <c r="G395" s="6">
        <f t="shared" si="6"/>
        <v>5</v>
      </c>
      <c r="H395" s="6">
        <v>4920</v>
      </c>
      <c r="I395" s="6">
        <f>Table1[[#This Row],[Profit]]/Table1[[#This Row],[Units Sold]]</f>
        <v>3</v>
      </c>
      <c r="J395" s="6">
        <f>Table1[[#This Row],[Revenue]]-Table1[[#This Row],[Cost]]</f>
        <v>7380</v>
      </c>
      <c r="K395" t="s">
        <v>40</v>
      </c>
      <c r="L395" s="6" t="str">
        <f>VLOOKUP(Table1[[#This Row],[Customer Code]], 'CUSTOMER TABLE DATA'!$A$2:$C$22,3,FALSE)</f>
        <v>USA</v>
      </c>
      <c r="M395" s="6" t="str">
        <f>VLOOKUP(Table1[[#This Row],[COUNTRY]],'CUSTOMER TABLE DATA'!$H$9:$I$17,2,FALSE)</f>
        <v>North America</v>
      </c>
      <c r="N395" s="6" t="str">
        <f>VLOOKUP(Table1[[#This Row],[Customer Code]],'CUSTOMER TABLE DATA'!$A$2:$E$22,5,FALSE)</f>
        <v>Male</v>
      </c>
    </row>
    <row r="396" spans="1:14" x14ac:dyDescent="0.2">
      <c r="A396" s="5">
        <v>43983</v>
      </c>
      <c r="B396" t="s">
        <v>56</v>
      </c>
      <c r="C396" t="s">
        <v>12</v>
      </c>
      <c r="D396" t="s">
        <v>100</v>
      </c>
      <c r="E396">
        <v>1038</v>
      </c>
      <c r="F396" s="6">
        <v>5190</v>
      </c>
      <c r="G396" s="6">
        <f t="shared" si="6"/>
        <v>5</v>
      </c>
      <c r="H396" s="6">
        <v>2076</v>
      </c>
      <c r="I396" s="6">
        <f>Table1[[#This Row],[Profit]]/Table1[[#This Row],[Units Sold]]</f>
        <v>3</v>
      </c>
      <c r="J396" s="6">
        <f>Table1[[#This Row],[Revenue]]-Table1[[#This Row],[Cost]]</f>
        <v>3114</v>
      </c>
      <c r="K396" t="s">
        <v>48</v>
      </c>
      <c r="L396" s="6" t="str">
        <f>VLOOKUP(Table1[[#This Row],[Customer Code]], 'CUSTOMER TABLE DATA'!$A$2:$C$22,3,FALSE)</f>
        <v>Nigeria</v>
      </c>
      <c r="M396" s="6" t="str">
        <f>VLOOKUP(Table1[[#This Row],[COUNTRY]],'CUSTOMER TABLE DATA'!$H$9:$I$17,2,FALSE)</f>
        <v>Africa</v>
      </c>
      <c r="N396" s="6" t="str">
        <f>VLOOKUP(Table1[[#This Row],[Customer Code]],'CUSTOMER TABLE DATA'!$A$2:$E$22,5,FALSE)</f>
        <v>Female</v>
      </c>
    </row>
    <row r="397" spans="1:14" x14ac:dyDescent="0.2">
      <c r="A397" s="5">
        <v>43983</v>
      </c>
      <c r="B397" t="s">
        <v>56</v>
      </c>
      <c r="C397" t="s">
        <v>12</v>
      </c>
      <c r="D397" t="s">
        <v>100</v>
      </c>
      <c r="E397">
        <v>886</v>
      </c>
      <c r="F397" s="6">
        <v>4430</v>
      </c>
      <c r="G397" s="6">
        <f t="shared" si="6"/>
        <v>5</v>
      </c>
      <c r="H397" s="6">
        <v>1772</v>
      </c>
      <c r="I397" s="6">
        <f>Table1[[#This Row],[Profit]]/Table1[[#This Row],[Units Sold]]</f>
        <v>3</v>
      </c>
      <c r="J397" s="6">
        <f>Table1[[#This Row],[Revenue]]-Table1[[#This Row],[Cost]]</f>
        <v>2658</v>
      </c>
      <c r="K397" t="s">
        <v>14</v>
      </c>
      <c r="L397" s="6" t="str">
        <f>VLOOKUP(Table1[[#This Row],[Customer Code]], 'CUSTOMER TABLE DATA'!$A$2:$C$22,3,FALSE)</f>
        <v>Togo</v>
      </c>
      <c r="M397" s="6" t="str">
        <f>VLOOKUP(Table1[[#This Row],[COUNTRY]],'CUSTOMER TABLE DATA'!$H$9:$I$17,2,FALSE)</f>
        <v>Africa</v>
      </c>
      <c r="N397" s="6" t="str">
        <f>VLOOKUP(Table1[[#This Row],[Customer Code]],'CUSTOMER TABLE DATA'!$A$2:$E$22,5,FALSE)</f>
        <v>Male</v>
      </c>
    </row>
    <row r="398" spans="1:14" x14ac:dyDescent="0.2">
      <c r="A398" s="5">
        <v>43983</v>
      </c>
      <c r="B398" t="s">
        <v>57</v>
      </c>
      <c r="C398" t="s">
        <v>17</v>
      </c>
      <c r="D398" t="s">
        <v>101</v>
      </c>
      <c r="E398">
        <v>2470</v>
      </c>
      <c r="F398" s="6">
        <v>2470</v>
      </c>
      <c r="G398" s="6">
        <f t="shared" si="6"/>
        <v>1</v>
      </c>
      <c r="H398" s="6">
        <v>494</v>
      </c>
      <c r="I398" s="6">
        <f>Table1[[#This Row],[Profit]]/Table1[[#This Row],[Units Sold]]</f>
        <v>0.8</v>
      </c>
      <c r="J398" s="6">
        <f>Table1[[#This Row],[Revenue]]-Table1[[#This Row],[Cost]]</f>
        <v>1976</v>
      </c>
      <c r="K398" t="s">
        <v>40</v>
      </c>
      <c r="L398" s="6" t="str">
        <f>VLOOKUP(Table1[[#This Row],[Customer Code]], 'CUSTOMER TABLE DATA'!$A$2:$C$22,3,FALSE)</f>
        <v>USA</v>
      </c>
      <c r="M398" s="6" t="str">
        <f>VLOOKUP(Table1[[#This Row],[COUNTRY]],'CUSTOMER TABLE DATA'!$H$9:$I$17,2,FALSE)</f>
        <v>North America</v>
      </c>
      <c r="N398" s="6" t="str">
        <f>VLOOKUP(Table1[[#This Row],[Customer Code]],'CUSTOMER TABLE DATA'!$A$2:$E$22,5,FALSE)</f>
        <v>Male</v>
      </c>
    </row>
    <row r="399" spans="1:14" x14ac:dyDescent="0.2">
      <c r="A399" s="5">
        <v>43983</v>
      </c>
      <c r="B399" t="s">
        <v>57</v>
      </c>
      <c r="C399" t="s">
        <v>12</v>
      </c>
      <c r="D399" t="s">
        <v>100</v>
      </c>
      <c r="E399">
        <v>604</v>
      </c>
      <c r="F399" s="6">
        <v>604</v>
      </c>
      <c r="G399" s="6">
        <f t="shared" si="6"/>
        <v>1</v>
      </c>
      <c r="H399" s="6">
        <v>120.8</v>
      </c>
      <c r="I399" s="6">
        <f>Table1[[#This Row],[Profit]]/Table1[[#This Row],[Units Sold]]</f>
        <v>0.79999999999999993</v>
      </c>
      <c r="J399" s="6">
        <f>Table1[[#This Row],[Revenue]]-Table1[[#This Row],[Cost]]</f>
        <v>483.2</v>
      </c>
      <c r="K399" t="s">
        <v>39</v>
      </c>
      <c r="L399" s="6" t="str">
        <f>VLOOKUP(Table1[[#This Row],[Customer Code]], 'CUSTOMER TABLE DATA'!$A$2:$C$22,3,FALSE)</f>
        <v>Cameroon</v>
      </c>
      <c r="M399" s="6" t="str">
        <f>VLOOKUP(Table1[[#This Row],[COUNTRY]],'CUSTOMER TABLE DATA'!$H$9:$I$17,2,FALSE)</f>
        <v>Africa</v>
      </c>
      <c r="N399" s="6" t="str">
        <f>VLOOKUP(Table1[[#This Row],[Customer Code]],'CUSTOMER TABLE DATA'!$A$2:$E$22,5,FALSE)</f>
        <v>Male</v>
      </c>
    </row>
    <row r="400" spans="1:14" x14ac:dyDescent="0.2">
      <c r="A400" s="5">
        <v>43983</v>
      </c>
      <c r="B400" t="s">
        <v>58</v>
      </c>
      <c r="C400" t="s">
        <v>36</v>
      </c>
      <c r="D400" t="s">
        <v>108</v>
      </c>
      <c r="E400">
        <v>2460</v>
      </c>
      <c r="F400" s="6">
        <v>12300</v>
      </c>
      <c r="G400" s="6">
        <f t="shared" si="6"/>
        <v>5</v>
      </c>
      <c r="H400" s="6">
        <v>5412</v>
      </c>
      <c r="I400" s="6">
        <f>Table1[[#This Row],[Profit]]/Table1[[#This Row],[Units Sold]]</f>
        <v>2.8</v>
      </c>
      <c r="J400" s="6">
        <f>Table1[[#This Row],[Revenue]]-Table1[[#This Row],[Cost]]</f>
        <v>6888</v>
      </c>
      <c r="K400" t="s">
        <v>37</v>
      </c>
      <c r="L400" s="6" t="str">
        <f>VLOOKUP(Table1[[#This Row],[Customer Code]], 'CUSTOMER TABLE DATA'!$A$2:$C$22,3,FALSE)</f>
        <v>Uganda</v>
      </c>
      <c r="M400" s="6" t="str">
        <f>VLOOKUP(Table1[[#This Row],[COUNTRY]],'CUSTOMER TABLE DATA'!$H$9:$I$17,2,FALSE)</f>
        <v>Africa</v>
      </c>
      <c r="N400" s="6" t="str">
        <f>VLOOKUP(Table1[[#This Row],[Customer Code]],'CUSTOMER TABLE DATA'!$A$2:$E$22,5,FALSE)</f>
        <v>Male</v>
      </c>
    </row>
    <row r="401" spans="1:14" x14ac:dyDescent="0.2">
      <c r="A401" s="5">
        <v>43983</v>
      </c>
      <c r="B401" t="s">
        <v>58</v>
      </c>
      <c r="C401" t="s">
        <v>12</v>
      </c>
      <c r="D401" t="s">
        <v>100</v>
      </c>
      <c r="E401">
        <v>1038</v>
      </c>
      <c r="F401" s="6">
        <v>5190</v>
      </c>
      <c r="G401" s="6">
        <f t="shared" si="6"/>
        <v>5</v>
      </c>
      <c r="H401" s="6">
        <v>2283.6</v>
      </c>
      <c r="I401" s="6">
        <f>Table1[[#This Row],[Profit]]/Table1[[#This Row],[Units Sold]]</f>
        <v>2.8000000000000003</v>
      </c>
      <c r="J401" s="6">
        <f>Table1[[#This Row],[Revenue]]-Table1[[#This Row],[Cost]]</f>
        <v>2906.4</v>
      </c>
      <c r="K401" t="s">
        <v>14</v>
      </c>
      <c r="L401" s="6" t="str">
        <f>VLOOKUP(Table1[[#This Row],[Customer Code]], 'CUSTOMER TABLE DATA'!$A$2:$C$22,3,FALSE)</f>
        <v>Togo</v>
      </c>
      <c r="M401" s="6" t="str">
        <f>VLOOKUP(Table1[[#This Row],[COUNTRY]],'CUSTOMER TABLE DATA'!$H$9:$I$17,2,FALSE)</f>
        <v>Africa</v>
      </c>
      <c r="N401" s="6" t="str">
        <f>VLOOKUP(Table1[[#This Row],[Customer Code]],'CUSTOMER TABLE DATA'!$A$2:$E$22,5,FALSE)</f>
        <v>Male</v>
      </c>
    </row>
    <row r="402" spans="1:14" x14ac:dyDescent="0.2">
      <c r="A402" s="5">
        <v>43983</v>
      </c>
      <c r="B402" t="s">
        <v>59</v>
      </c>
      <c r="C402" t="s">
        <v>24</v>
      </c>
      <c r="D402" t="s">
        <v>104</v>
      </c>
      <c r="E402">
        <v>2470</v>
      </c>
      <c r="F402" s="6">
        <v>9880</v>
      </c>
      <c r="G402" s="6">
        <f t="shared" si="6"/>
        <v>4</v>
      </c>
      <c r="H402" s="6">
        <v>3705</v>
      </c>
      <c r="I402" s="6">
        <f>Table1[[#This Row],[Profit]]/Table1[[#This Row],[Units Sold]]</f>
        <v>2.5</v>
      </c>
      <c r="J402" s="6">
        <f>Table1[[#This Row],[Revenue]]-Table1[[#This Row],[Cost]]</f>
        <v>6175</v>
      </c>
      <c r="K402" t="s">
        <v>25</v>
      </c>
      <c r="L402" s="6" t="str">
        <f>VLOOKUP(Table1[[#This Row],[Customer Code]], 'CUSTOMER TABLE DATA'!$A$2:$C$22,3,FALSE)</f>
        <v>Japan</v>
      </c>
      <c r="M402" s="6" t="str">
        <f>VLOOKUP(Table1[[#This Row],[COUNTRY]],'CUSTOMER TABLE DATA'!$H$9:$I$17,2,FALSE)</f>
        <v>Asia</v>
      </c>
      <c r="N402" s="6" t="str">
        <f>VLOOKUP(Table1[[#This Row],[Customer Code]],'CUSTOMER TABLE DATA'!$A$2:$E$22,5,FALSE)</f>
        <v>Female</v>
      </c>
    </row>
    <row r="403" spans="1:14" x14ac:dyDescent="0.2">
      <c r="A403" s="5">
        <v>43983</v>
      </c>
      <c r="B403" t="s">
        <v>59</v>
      </c>
      <c r="C403" t="s">
        <v>7</v>
      </c>
      <c r="D403" t="s">
        <v>99</v>
      </c>
      <c r="E403">
        <v>886</v>
      </c>
      <c r="F403" s="6">
        <v>3544</v>
      </c>
      <c r="G403" s="6">
        <f t="shared" si="6"/>
        <v>4</v>
      </c>
      <c r="H403" s="6">
        <v>1329</v>
      </c>
      <c r="I403" s="6">
        <f>Table1[[#This Row],[Profit]]/Table1[[#This Row],[Units Sold]]</f>
        <v>2.5</v>
      </c>
      <c r="J403" s="6">
        <f>Table1[[#This Row],[Revenue]]-Table1[[#This Row],[Cost]]</f>
        <v>2215</v>
      </c>
      <c r="K403" t="s">
        <v>38</v>
      </c>
      <c r="L403" s="6" t="str">
        <f>VLOOKUP(Table1[[#This Row],[Customer Code]], 'CUSTOMER TABLE DATA'!$A$2:$C$22,3,FALSE)</f>
        <v>Japan</v>
      </c>
      <c r="M403" s="6" t="str">
        <f>VLOOKUP(Table1[[#This Row],[COUNTRY]],'CUSTOMER TABLE DATA'!$H$9:$I$17,2,FALSE)</f>
        <v>Asia</v>
      </c>
      <c r="N403" s="6" t="str">
        <f>VLOOKUP(Table1[[#This Row],[Customer Code]],'CUSTOMER TABLE DATA'!$A$2:$E$22,5,FALSE)</f>
        <v>Female</v>
      </c>
    </row>
    <row r="404" spans="1:14" x14ac:dyDescent="0.2">
      <c r="A404" s="5">
        <v>43983</v>
      </c>
      <c r="B404" t="s">
        <v>60</v>
      </c>
      <c r="C404" t="s">
        <v>31</v>
      </c>
      <c r="D404" t="s">
        <v>106</v>
      </c>
      <c r="E404">
        <v>662</v>
      </c>
      <c r="F404" s="6">
        <v>1986</v>
      </c>
      <c r="G404" s="6">
        <f t="shared" si="6"/>
        <v>3</v>
      </c>
      <c r="H404" s="6">
        <v>827.5</v>
      </c>
      <c r="I404" s="6">
        <f>Table1[[#This Row],[Profit]]/Table1[[#This Row],[Units Sold]]</f>
        <v>1.75</v>
      </c>
      <c r="J404" s="6">
        <f>Table1[[#This Row],[Revenue]]-Table1[[#This Row],[Cost]]</f>
        <v>1158.5</v>
      </c>
      <c r="K404" t="s">
        <v>32</v>
      </c>
      <c r="L404" s="6" t="str">
        <f>VLOOKUP(Table1[[#This Row],[Customer Code]], 'CUSTOMER TABLE DATA'!$A$2:$C$22,3,FALSE)</f>
        <v>Togo</v>
      </c>
      <c r="M404" s="6" t="str">
        <f>VLOOKUP(Table1[[#This Row],[COUNTRY]],'CUSTOMER TABLE DATA'!$H$9:$I$17,2,FALSE)</f>
        <v>Africa</v>
      </c>
      <c r="N404" s="6" t="str">
        <f>VLOOKUP(Table1[[#This Row],[Customer Code]],'CUSTOMER TABLE DATA'!$A$2:$E$22,5,FALSE)</f>
        <v>Male</v>
      </c>
    </row>
    <row r="405" spans="1:14" x14ac:dyDescent="0.2">
      <c r="A405" s="5">
        <v>43983</v>
      </c>
      <c r="B405" t="s">
        <v>60</v>
      </c>
      <c r="C405" t="s">
        <v>24</v>
      </c>
      <c r="D405" t="s">
        <v>64</v>
      </c>
      <c r="E405">
        <v>1498</v>
      </c>
      <c r="F405" s="6">
        <v>4494</v>
      </c>
      <c r="G405" s="6">
        <f t="shared" si="6"/>
        <v>3</v>
      </c>
      <c r="H405" s="6">
        <v>1872.5</v>
      </c>
      <c r="I405" s="6">
        <f>Table1[[#This Row],[Profit]]/Table1[[#This Row],[Units Sold]]</f>
        <v>1.75</v>
      </c>
      <c r="J405" s="6">
        <f>Table1[[#This Row],[Revenue]]-Table1[[#This Row],[Cost]]</f>
        <v>2621.5</v>
      </c>
      <c r="K405" t="s">
        <v>25</v>
      </c>
      <c r="L405" s="6" t="str">
        <f>VLOOKUP(Table1[[#This Row],[Customer Code]], 'CUSTOMER TABLE DATA'!$A$2:$C$22,3,FALSE)</f>
        <v>Japan</v>
      </c>
      <c r="M405" s="6" t="str">
        <f>VLOOKUP(Table1[[#This Row],[COUNTRY]],'CUSTOMER TABLE DATA'!$H$9:$I$17,2,FALSE)</f>
        <v>Asia</v>
      </c>
      <c r="N405" s="6" t="str">
        <f>VLOOKUP(Table1[[#This Row],[Customer Code]],'CUSTOMER TABLE DATA'!$A$2:$E$22,5,FALSE)</f>
        <v>Female</v>
      </c>
    </row>
    <row r="406" spans="1:14" x14ac:dyDescent="0.2">
      <c r="A406" s="5">
        <v>43983</v>
      </c>
      <c r="B406" t="s">
        <v>61</v>
      </c>
      <c r="C406" t="s">
        <v>12</v>
      </c>
      <c r="D406" t="s">
        <v>100</v>
      </c>
      <c r="E406">
        <v>1498</v>
      </c>
      <c r="F406" s="6">
        <v>8988</v>
      </c>
      <c r="G406" s="6">
        <f t="shared" si="6"/>
        <v>6</v>
      </c>
      <c r="H406" s="6">
        <v>4119.5</v>
      </c>
      <c r="I406" s="6">
        <f>Table1[[#This Row],[Profit]]/Table1[[#This Row],[Units Sold]]</f>
        <v>3.25</v>
      </c>
      <c r="J406" s="6">
        <f>Table1[[#This Row],[Revenue]]-Table1[[#This Row],[Cost]]</f>
        <v>4868.5</v>
      </c>
      <c r="K406" t="s">
        <v>48</v>
      </c>
      <c r="L406" s="6" t="str">
        <f>VLOOKUP(Table1[[#This Row],[Customer Code]], 'CUSTOMER TABLE DATA'!$A$2:$C$22,3,FALSE)</f>
        <v>Nigeria</v>
      </c>
      <c r="M406" s="6" t="str">
        <f>VLOOKUP(Table1[[#This Row],[COUNTRY]],'CUSTOMER TABLE DATA'!$H$9:$I$17,2,FALSE)</f>
        <v>Africa</v>
      </c>
      <c r="N406" s="6" t="str">
        <f>VLOOKUP(Table1[[#This Row],[Customer Code]],'CUSTOMER TABLE DATA'!$A$2:$E$22,5,FALSE)</f>
        <v>Female</v>
      </c>
    </row>
    <row r="407" spans="1:14" x14ac:dyDescent="0.2">
      <c r="A407" s="5">
        <v>43983</v>
      </c>
      <c r="B407" t="s">
        <v>61</v>
      </c>
      <c r="C407" t="s">
        <v>33</v>
      </c>
      <c r="D407" t="s">
        <v>107</v>
      </c>
      <c r="E407">
        <v>604</v>
      </c>
      <c r="F407" s="6">
        <v>3624</v>
      </c>
      <c r="G407" s="6">
        <f t="shared" si="6"/>
        <v>6</v>
      </c>
      <c r="H407" s="6">
        <v>1661</v>
      </c>
      <c r="I407" s="6">
        <f>Table1[[#This Row],[Profit]]/Table1[[#This Row],[Units Sold]]</f>
        <v>3.25</v>
      </c>
      <c r="J407" s="6">
        <f>Table1[[#This Row],[Revenue]]-Table1[[#This Row],[Cost]]</f>
        <v>1963</v>
      </c>
      <c r="K407" t="s">
        <v>34</v>
      </c>
      <c r="L407" s="6" t="str">
        <f>VLOOKUP(Table1[[#This Row],[Customer Code]], 'CUSTOMER TABLE DATA'!$A$2:$C$22,3,FALSE)</f>
        <v>USA</v>
      </c>
      <c r="M407" s="6" t="str">
        <f>VLOOKUP(Table1[[#This Row],[COUNTRY]],'CUSTOMER TABLE DATA'!$H$9:$I$17,2,FALSE)</f>
        <v>North America</v>
      </c>
      <c r="N407" s="6" t="str">
        <f>VLOOKUP(Table1[[#This Row],[Customer Code]],'CUSTOMER TABLE DATA'!$A$2:$E$22,5,FALSE)</f>
        <v>Female</v>
      </c>
    </row>
    <row r="408" spans="1:14" x14ac:dyDescent="0.2">
      <c r="A408" s="5">
        <v>43983</v>
      </c>
      <c r="B408" t="s">
        <v>56</v>
      </c>
      <c r="C408" t="s">
        <v>33</v>
      </c>
      <c r="D408" t="s">
        <v>107</v>
      </c>
      <c r="E408">
        <v>727</v>
      </c>
      <c r="F408" s="6">
        <v>3635</v>
      </c>
      <c r="G408" s="6">
        <f t="shared" si="6"/>
        <v>5</v>
      </c>
      <c r="H408" s="6">
        <v>1454</v>
      </c>
      <c r="I408" s="6">
        <f>Table1[[#This Row],[Profit]]/Table1[[#This Row],[Units Sold]]</f>
        <v>3</v>
      </c>
      <c r="J408" s="6">
        <f>Table1[[#This Row],[Revenue]]-Table1[[#This Row],[Cost]]</f>
        <v>2181</v>
      </c>
      <c r="K408" t="s">
        <v>45</v>
      </c>
      <c r="L408" s="6" t="str">
        <f>VLOOKUP(Table1[[#This Row],[Customer Code]], 'CUSTOMER TABLE DATA'!$A$2:$C$22,3,FALSE)</f>
        <v>Brazil</v>
      </c>
      <c r="M408" s="6" t="str">
        <f>VLOOKUP(Table1[[#This Row],[COUNTRY]],'CUSTOMER TABLE DATA'!$H$9:$I$17,2,FALSE)</f>
        <v>South America</v>
      </c>
      <c r="N408" s="6" t="str">
        <f>VLOOKUP(Table1[[#This Row],[Customer Code]],'CUSTOMER TABLE DATA'!$A$2:$E$22,5,FALSE)</f>
        <v>Female</v>
      </c>
    </row>
    <row r="409" spans="1:14" x14ac:dyDescent="0.2">
      <c r="A409" s="5">
        <v>43983</v>
      </c>
      <c r="B409" t="s">
        <v>56</v>
      </c>
      <c r="C409" t="s">
        <v>33</v>
      </c>
      <c r="D409" t="s">
        <v>107</v>
      </c>
      <c r="E409">
        <v>1142</v>
      </c>
      <c r="F409" s="6">
        <v>5710</v>
      </c>
      <c r="G409" s="6">
        <f t="shared" si="6"/>
        <v>5</v>
      </c>
      <c r="H409" s="6">
        <v>2284</v>
      </c>
      <c r="I409" s="6">
        <f>Table1[[#This Row],[Profit]]/Table1[[#This Row],[Units Sold]]</f>
        <v>3</v>
      </c>
      <c r="J409" s="6">
        <f>Table1[[#This Row],[Revenue]]-Table1[[#This Row],[Cost]]</f>
        <v>3426</v>
      </c>
      <c r="K409" t="s">
        <v>45</v>
      </c>
      <c r="L409" s="6" t="str">
        <f>VLOOKUP(Table1[[#This Row],[Customer Code]], 'CUSTOMER TABLE DATA'!$A$2:$C$22,3,FALSE)</f>
        <v>Brazil</v>
      </c>
      <c r="M409" s="6" t="str">
        <f>VLOOKUP(Table1[[#This Row],[COUNTRY]],'CUSTOMER TABLE DATA'!$H$9:$I$17,2,FALSE)</f>
        <v>South America</v>
      </c>
      <c r="N409" s="6" t="str">
        <f>VLOOKUP(Table1[[#This Row],[Customer Code]],'CUSTOMER TABLE DATA'!$A$2:$E$22,5,FALSE)</f>
        <v>Female</v>
      </c>
    </row>
    <row r="410" spans="1:14" x14ac:dyDescent="0.2">
      <c r="A410" s="5">
        <v>43983</v>
      </c>
      <c r="B410" t="s">
        <v>56</v>
      </c>
      <c r="C410" t="s">
        <v>31</v>
      </c>
      <c r="D410" t="s">
        <v>106</v>
      </c>
      <c r="E410">
        <v>991</v>
      </c>
      <c r="F410" s="6">
        <v>4955</v>
      </c>
      <c r="G410" s="6">
        <f t="shared" si="6"/>
        <v>5</v>
      </c>
      <c r="H410" s="6">
        <v>1982</v>
      </c>
      <c r="I410" s="6">
        <f>Table1[[#This Row],[Profit]]/Table1[[#This Row],[Units Sold]]</f>
        <v>3</v>
      </c>
      <c r="J410" s="6">
        <f>Table1[[#This Row],[Revenue]]-Table1[[#This Row],[Cost]]</f>
        <v>2973</v>
      </c>
      <c r="K410" t="s">
        <v>32</v>
      </c>
      <c r="L410" s="6" t="str">
        <f>VLOOKUP(Table1[[#This Row],[Customer Code]], 'CUSTOMER TABLE DATA'!$A$2:$C$22,3,FALSE)</f>
        <v>Togo</v>
      </c>
      <c r="M410" s="6" t="str">
        <f>VLOOKUP(Table1[[#This Row],[COUNTRY]],'CUSTOMER TABLE DATA'!$H$9:$I$17,2,FALSE)</f>
        <v>Africa</v>
      </c>
      <c r="N410" s="6" t="str">
        <f>VLOOKUP(Table1[[#This Row],[Customer Code]],'CUSTOMER TABLE DATA'!$A$2:$E$22,5,FALSE)</f>
        <v>Male</v>
      </c>
    </row>
    <row r="411" spans="1:14" x14ac:dyDescent="0.2">
      <c r="A411" s="5">
        <v>43983</v>
      </c>
      <c r="B411" t="s">
        <v>56</v>
      </c>
      <c r="C411" t="s">
        <v>24</v>
      </c>
      <c r="D411" t="s">
        <v>104</v>
      </c>
      <c r="E411">
        <v>602</v>
      </c>
      <c r="F411" s="6">
        <v>3010</v>
      </c>
      <c r="G411" s="6">
        <f t="shared" si="6"/>
        <v>5</v>
      </c>
      <c r="H411" s="6">
        <v>1204</v>
      </c>
      <c r="I411" s="6">
        <f>Table1[[#This Row],[Profit]]/Table1[[#This Row],[Units Sold]]</f>
        <v>3</v>
      </c>
      <c r="J411" s="6">
        <f>Table1[[#This Row],[Revenue]]-Table1[[#This Row],[Cost]]</f>
        <v>1806</v>
      </c>
      <c r="K411" t="s">
        <v>42</v>
      </c>
      <c r="L411" s="6" t="str">
        <f>VLOOKUP(Table1[[#This Row],[Customer Code]], 'CUSTOMER TABLE DATA'!$A$2:$C$22,3,FALSE)</f>
        <v>Brazil</v>
      </c>
      <c r="M411" s="6" t="str">
        <f>VLOOKUP(Table1[[#This Row],[COUNTRY]],'CUSTOMER TABLE DATA'!$H$9:$I$17,2,FALSE)</f>
        <v>South America</v>
      </c>
      <c r="N411" s="6" t="str">
        <f>VLOOKUP(Table1[[#This Row],[Customer Code]],'CUSTOMER TABLE DATA'!$A$2:$E$22,5,FALSE)</f>
        <v>Female</v>
      </c>
    </row>
    <row r="412" spans="1:14" x14ac:dyDescent="0.2">
      <c r="A412" s="5">
        <v>43983</v>
      </c>
      <c r="B412" t="s">
        <v>57</v>
      </c>
      <c r="C412" t="s">
        <v>20</v>
      </c>
      <c r="D412" t="s">
        <v>103</v>
      </c>
      <c r="E412">
        <v>1142</v>
      </c>
      <c r="F412" s="6">
        <v>1142</v>
      </c>
      <c r="G412" s="6">
        <f t="shared" si="6"/>
        <v>1</v>
      </c>
      <c r="H412" s="6">
        <v>228.4</v>
      </c>
      <c r="I412" s="6">
        <f>Table1[[#This Row],[Profit]]/Table1[[#This Row],[Units Sold]]</f>
        <v>0.8</v>
      </c>
      <c r="J412" s="6">
        <f>Table1[[#This Row],[Revenue]]-Table1[[#This Row],[Cost]]</f>
        <v>913.6</v>
      </c>
      <c r="K412" t="s">
        <v>41</v>
      </c>
      <c r="L412" s="6" t="str">
        <f>VLOOKUP(Table1[[#This Row],[Customer Code]], 'CUSTOMER TABLE DATA'!$A$2:$C$22,3,FALSE)</f>
        <v>Nigeria</v>
      </c>
      <c r="M412" s="6" t="str">
        <f>VLOOKUP(Table1[[#This Row],[COUNTRY]],'CUSTOMER TABLE DATA'!$H$9:$I$17,2,FALSE)</f>
        <v>Africa</v>
      </c>
      <c r="N412" s="6" t="str">
        <f>VLOOKUP(Table1[[#This Row],[Customer Code]],'CUSTOMER TABLE DATA'!$A$2:$E$22,5,FALSE)</f>
        <v>Male</v>
      </c>
    </row>
    <row r="413" spans="1:14" x14ac:dyDescent="0.2">
      <c r="A413" s="5">
        <v>43983</v>
      </c>
      <c r="B413" t="s">
        <v>57</v>
      </c>
      <c r="C413" t="s">
        <v>7</v>
      </c>
      <c r="D413" t="s">
        <v>99</v>
      </c>
      <c r="E413">
        <v>1282</v>
      </c>
      <c r="F413" s="6">
        <v>1282</v>
      </c>
      <c r="G413" s="6">
        <f t="shared" si="6"/>
        <v>1</v>
      </c>
      <c r="H413" s="6">
        <v>256.39999999999998</v>
      </c>
      <c r="I413" s="6">
        <f>Table1[[#This Row],[Profit]]/Table1[[#This Row],[Units Sold]]</f>
        <v>0.79999999999999993</v>
      </c>
      <c r="J413" s="6">
        <f>Table1[[#This Row],[Revenue]]-Table1[[#This Row],[Cost]]</f>
        <v>1025.5999999999999</v>
      </c>
      <c r="K413" t="s">
        <v>9</v>
      </c>
      <c r="L413" s="6" t="str">
        <f>VLOOKUP(Table1[[#This Row],[Customer Code]], 'CUSTOMER TABLE DATA'!$A$2:$C$22,3,FALSE)</f>
        <v>USA</v>
      </c>
      <c r="M413" s="6" t="str">
        <f>VLOOKUP(Table1[[#This Row],[COUNTRY]],'CUSTOMER TABLE DATA'!$H$9:$I$17,2,FALSE)</f>
        <v>North America</v>
      </c>
      <c r="N413" s="6" t="str">
        <f>VLOOKUP(Table1[[#This Row],[Customer Code]],'CUSTOMER TABLE DATA'!$A$2:$E$22,5,FALSE)</f>
        <v>Male</v>
      </c>
    </row>
    <row r="414" spans="1:14" x14ac:dyDescent="0.2">
      <c r="A414" s="5">
        <v>43983</v>
      </c>
      <c r="B414" t="s">
        <v>58</v>
      </c>
      <c r="C414" t="s">
        <v>12</v>
      </c>
      <c r="D414" t="s">
        <v>100</v>
      </c>
      <c r="E414">
        <v>1282</v>
      </c>
      <c r="F414" s="6">
        <v>6410</v>
      </c>
      <c r="G414" s="6">
        <f t="shared" si="6"/>
        <v>5</v>
      </c>
      <c r="H414" s="6">
        <v>2820.4</v>
      </c>
      <c r="I414" s="6">
        <f>Table1[[#This Row],[Profit]]/Table1[[#This Row],[Units Sold]]</f>
        <v>2.8</v>
      </c>
      <c r="J414" s="6">
        <f>Table1[[#This Row],[Revenue]]-Table1[[#This Row],[Cost]]</f>
        <v>3589.6</v>
      </c>
      <c r="K414" t="s">
        <v>14</v>
      </c>
      <c r="L414" s="6" t="str">
        <f>VLOOKUP(Table1[[#This Row],[Customer Code]], 'CUSTOMER TABLE DATA'!$A$2:$C$22,3,FALSE)</f>
        <v>Togo</v>
      </c>
      <c r="M414" s="6" t="str">
        <f>VLOOKUP(Table1[[#This Row],[COUNTRY]],'CUSTOMER TABLE DATA'!$H$9:$I$17,2,FALSE)</f>
        <v>Africa</v>
      </c>
      <c r="N414" s="6" t="str">
        <f>VLOOKUP(Table1[[#This Row],[Customer Code]],'CUSTOMER TABLE DATA'!$A$2:$E$22,5,FALSE)</f>
        <v>Male</v>
      </c>
    </row>
    <row r="415" spans="1:14" x14ac:dyDescent="0.2">
      <c r="A415" s="5">
        <v>43983</v>
      </c>
      <c r="B415" t="s">
        <v>58</v>
      </c>
      <c r="C415" t="s">
        <v>12</v>
      </c>
      <c r="D415" t="s">
        <v>100</v>
      </c>
      <c r="E415">
        <v>2907</v>
      </c>
      <c r="F415" s="6">
        <v>14535</v>
      </c>
      <c r="G415" s="6">
        <f t="shared" si="6"/>
        <v>5</v>
      </c>
      <c r="H415" s="6">
        <v>6395.4</v>
      </c>
      <c r="I415" s="6">
        <f>Table1[[#This Row],[Profit]]/Table1[[#This Row],[Units Sold]]</f>
        <v>2.8000000000000003</v>
      </c>
      <c r="J415" s="6">
        <f>Table1[[#This Row],[Revenue]]-Table1[[#This Row],[Cost]]</f>
        <v>8139.6</v>
      </c>
      <c r="K415" t="s">
        <v>14</v>
      </c>
      <c r="L415" s="6" t="str">
        <f>VLOOKUP(Table1[[#This Row],[Customer Code]], 'CUSTOMER TABLE DATA'!$A$2:$C$22,3,FALSE)</f>
        <v>Togo</v>
      </c>
      <c r="M415" s="6" t="str">
        <f>VLOOKUP(Table1[[#This Row],[COUNTRY]],'CUSTOMER TABLE DATA'!$H$9:$I$17,2,FALSE)</f>
        <v>Africa</v>
      </c>
      <c r="N415" s="6" t="str">
        <f>VLOOKUP(Table1[[#This Row],[Customer Code]],'CUSTOMER TABLE DATA'!$A$2:$E$22,5,FALSE)</f>
        <v>Male</v>
      </c>
    </row>
    <row r="416" spans="1:14" x14ac:dyDescent="0.2">
      <c r="A416" s="5">
        <v>43983</v>
      </c>
      <c r="B416" t="s">
        <v>59</v>
      </c>
      <c r="C416" t="s">
        <v>33</v>
      </c>
      <c r="D416" t="s">
        <v>107</v>
      </c>
      <c r="E416">
        <v>991</v>
      </c>
      <c r="F416" s="6">
        <v>3964</v>
      </c>
      <c r="G416" s="6">
        <f t="shared" si="6"/>
        <v>4</v>
      </c>
      <c r="H416" s="6">
        <v>1486.5</v>
      </c>
      <c r="I416" s="6">
        <f>Table1[[#This Row],[Profit]]/Table1[[#This Row],[Units Sold]]</f>
        <v>2.5</v>
      </c>
      <c r="J416" s="6">
        <f>Table1[[#This Row],[Revenue]]-Table1[[#This Row],[Cost]]</f>
        <v>2477.5</v>
      </c>
      <c r="K416" t="s">
        <v>34</v>
      </c>
      <c r="L416" s="6" t="str">
        <f>VLOOKUP(Table1[[#This Row],[Customer Code]], 'CUSTOMER TABLE DATA'!$A$2:$C$22,3,FALSE)</f>
        <v>USA</v>
      </c>
      <c r="M416" s="6" t="str">
        <f>VLOOKUP(Table1[[#This Row],[COUNTRY]],'CUSTOMER TABLE DATA'!$H$9:$I$17,2,FALSE)</f>
        <v>North America</v>
      </c>
      <c r="N416" s="6" t="str">
        <f>VLOOKUP(Table1[[#This Row],[Customer Code]],'CUSTOMER TABLE DATA'!$A$2:$E$22,5,FALSE)</f>
        <v>Female</v>
      </c>
    </row>
    <row r="417" spans="1:14" x14ac:dyDescent="0.2">
      <c r="A417" s="5">
        <v>43983</v>
      </c>
      <c r="B417" t="s">
        <v>59</v>
      </c>
      <c r="C417" t="s">
        <v>17</v>
      </c>
      <c r="D417" t="s">
        <v>101</v>
      </c>
      <c r="E417">
        <v>2567</v>
      </c>
      <c r="F417" s="6">
        <v>10268</v>
      </c>
      <c r="G417" s="6">
        <f t="shared" si="6"/>
        <v>4</v>
      </c>
      <c r="H417" s="6">
        <v>3850.5</v>
      </c>
      <c r="I417" s="6">
        <f>Table1[[#This Row],[Profit]]/Table1[[#This Row],[Units Sold]]</f>
        <v>2.5</v>
      </c>
      <c r="J417" s="6">
        <f>Table1[[#This Row],[Revenue]]-Table1[[#This Row],[Cost]]</f>
        <v>6417.5</v>
      </c>
      <c r="K417" t="s">
        <v>18</v>
      </c>
      <c r="L417" s="6" t="str">
        <f>VLOOKUP(Table1[[#This Row],[Customer Code]], 'CUSTOMER TABLE DATA'!$A$2:$C$22,3,FALSE)</f>
        <v>Cameroon</v>
      </c>
      <c r="M417" s="6" t="str">
        <f>VLOOKUP(Table1[[#This Row],[COUNTRY]],'CUSTOMER TABLE DATA'!$H$9:$I$17,2,FALSE)</f>
        <v>Africa</v>
      </c>
      <c r="N417" s="6" t="str">
        <f>VLOOKUP(Table1[[#This Row],[Customer Code]],'CUSTOMER TABLE DATA'!$A$2:$E$22,5,FALSE)</f>
        <v>Female</v>
      </c>
    </row>
    <row r="418" spans="1:14" x14ac:dyDescent="0.2">
      <c r="A418" s="5">
        <v>43983</v>
      </c>
      <c r="B418" t="s">
        <v>60</v>
      </c>
      <c r="C418" t="s">
        <v>24</v>
      </c>
      <c r="D418" t="s">
        <v>104</v>
      </c>
      <c r="E418">
        <v>727</v>
      </c>
      <c r="F418" s="6">
        <v>2181</v>
      </c>
      <c r="G418" s="6">
        <f t="shared" si="6"/>
        <v>3</v>
      </c>
      <c r="H418" s="6">
        <v>908.75</v>
      </c>
      <c r="I418" s="6">
        <f>Table1[[#This Row],[Profit]]/Table1[[#This Row],[Units Sold]]</f>
        <v>1.75</v>
      </c>
      <c r="J418" s="6">
        <f>Table1[[#This Row],[Revenue]]-Table1[[#This Row],[Cost]]</f>
        <v>1272.25</v>
      </c>
      <c r="K418" t="s">
        <v>25</v>
      </c>
      <c r="L418" s="6" t="str">
        <f>VLOOKUP(Table1[[#This Row],[Customer Code]], 'CUSTOMER TABLE DATA'!$A$2:$C$22,3,FALSE)</f>
        <v>Japan</v>
      </c>
      <c r="M418" s="6" t="str">
        <f>VLOOKUP(Table1[[#This Row],[COUNTRY]],'CUSTOMER TABLE DATA'!$H$9:$I$17,2,FALSE)</f>
        <v>Asia</v>
      </c>
      <c r="N418" s="6" t="str">
        <f>VLOOKUP(Table1[[#This Row],[Customer Code]],'CUSTOMER TABLE DATA'!$A$2:$E$22,5,FALSE)</f>
        <v>Female</v>
      </c>
    </row>
    <row r="419" spans="1:14" x14ac:dyDescent="0.2">
      <c r="A419" s="5">
        <v>43983</v>
      </c>
      <c r="B419" t="s">
        <v>60</v>
      </c>
      <c r="C419" t="s">
        <v>7</v>
      </c>
      <c r="D419" t="s">
        <v>99</v>
      </c>
      <c r="E419">
        <v>2567</v>
      </c>
      <c r="F419" s="6">
        <v>7701</v>
      </c>
      <c r="G419" s="6">
        <f t="shared" si="6"/>
        <v>3</v>
      </c>
      <c r="H419" s="6">
        <v>3208.75</v>
      </c>
      <c r="I419" s="6">
        <f>Table1[[#This Row],[Profit]]/Table1[[#This Row],[Units Sold]]</f>
        <v>1.75</v>
      </c>
      <c r="J419" s="6">
        <f>Table1[[#This Row],[Revenue]]-Table1[[#This Row],[Cost]]</f>
        <v>4492.25</v>
      </c>
      <c r="K419" t="s">
        <v>38</v>
      </c>
      <c r="L419" s="6" t="str">
        <f>VLOOKUP(Table1[[#This Row],[Customer Code]], 'CUSTOMER TABLE DATA'!$A$2:$C$22,3,FALSE)</f>
        <v>Japan</v>
      </c>
      <c r="M419" s="6" t="str">
        <f>VLOOKUP(Table1[[#This Row],[COUNTRY]],'CUSTOMER TABLE DATA'!$H$9:$I$17,2,FALSE)</f>
        <v>Asia</v>
      </c>
      <c r="N419" s="6" t="str">
        <f>VLOOKUP(Table1[[#This Row],[Customer Code]],'CUSTOMER TABLE DATA'!$A$2:$E$22,5,FALSE)</f>
        <v>Female</v>
      </c>
    </row>
    <row r="420" spans="1:14" x14ac:dyDescent="0.2">
      <c r="A420" s="5">
        <v>43983</v>
      </c>
      <c r="B420" t="s">
        <v>61</v>
      </c>
      <c r="C420" t="s">
        <v>31</v>
      </c>
      <c r="D420" t="s">
        <v>106</v>
      </c>
      <c r="E420">
        <v>602</v>
      </c>
      <c r="F420" s="6">
        <v>3612</v>
      </c>
      <c r="G420" s="6">
        <f t="shared" si="6"/>
        <v>6</v>
      </c>
      <c r="H420" s="6">
        <v>1655.5</v>
      </c>
      <c r="I420" s="6">
        <f>Table1[[#This Row],[Profit]]/Table1[[#This Row],[Units Sold]]</f>
        <v>3.25</v>
      </c>
      <c r="J420" s="6">
        <f>Table1[[#This Row],[Revenue]]-Table1[[#This Row],[Cost]]</f>
        <v>1956.5</v>
      </c>
      <c r="K420" t="s">
        <v>32</v>
      </c>
      <c r="L420" s="6" t="str">
        <f>VLOOKUP(Table1[[#This Row],[Customer Code]], 'CUSTOMER TABLE DATA'!$A$2:$C$22,3,FALSE)</f>
        <v>Togo</v>
      </c>
      <c r="M420" s="6" t="str">
        <f>VLOOKUP(Table1[[#This Row],[COUNTRY]],'CUSTOMER TABLE DATA'!$H$9:$I$17,2,FALSE)</f>
        <v>Africa</v>
      </c>
      <c r="N420" s="6" t="str">
        <f>VLOOKUP(Table1[[#This Row],[Customer Code]],'CUSTOMER TABLE DATA'!$A$2:$E$22,5,FALSE)</f>
        <v>Male</v>
      </c>
    </row>
    <row r="421" spans="1:14" x14ac:dyDescent="0.2">
      <c r="A421" s="5">
        <v>43983</v>
      </c>
      <c r="B421" t="s">
        <v>61</v>
      </c>
      <c r="C421" t="s">
        <v>28</v>
      </c>
      <c r="D421" t="s">
        <v>105</v>
      </c>
      <c r="E421">
        <v>2907</v>
      </c>
      <c r="F421" s="6">
        <v>17442</v>
      </c>
      <c r="G421" s="6">
        <f t="shared" si="6"/>
        <v>6</v>
      </c>
      <c r="H421" s="6">
        <v>7994.25</v>
      </c>
      <c r="I421" s="6">
        <f>Table1[[#This Row],[Profit]]/Table1[[#This Row],[Units Sold]]</f>
        <v>3.25</v>
      </c>
      <c r="J421" s="6">
        <f>Table1[[#This Row],[Revenue]]-Table1[[#This Row],[Cost]]</f>
        <v>9447.75</v>
      </c>
      <c r="K421" t="s">
        <v>29</v>
      </c>
      <c r="L421" s="6" t="str">
        <f>VLOOKUP(Table1[[#This Row],[Customer Code]], 'CUSTOMER TABLE DATA'!$A$2:$C$22,3,FALSE)</f>
        <v>Cameroon</v>
      </c>
      <c r="M421" s="6" t="str">
        <f>VLOOKUP(Table1[[#This Row],[COUNTRY]],'CUSTOMER TABLE DATA'!$H$9:$I$17,2,FALSE)</f>
        <v>Africa</v>
      </c>
      <c r="N421" s="6" t="str">
        <f>VLOOKUP(Table1[[#This Row],[Customer Code]],'CUSTOMER TABLE DATA'!$A$2:$E$22,5,FALSE)</f>
        <v>Male</v>
      </c>
    </row>
    <row r="422" spans="1:14" x14ac:dyDescent="0.2">
      <c r="A422" s="5">
        <v>44013</v>
      </c>
      <c r="B422" t="s">
        <v>56</v>
      </c>
      <c r="C422" t="s">
        <v>24</v>
      </c>
      <c r="D422" t="s">
        <v>104</v>
      </c>
      <c r="E422">
        <v>2105</v>
      </c>
      <c r="F422" s="6">
        <v>10525</v>
      </c>
      <c r="G422" s="6">
        <f t="shared" si="6"/>
        <v>5</v>
      </c>
      <c r="H422" s="6">
        <v>4210</v>
      </c>
      <c r="I422" s="6">
        <f>Table1[[#This Row],[Profit]]/Table1[[#This Row],[Units Sold]]</f>
        <v>3</v>
      </c>
      <c r="J422" s="6">
        <f>Table1[[#This Row],[Revenue]]-Table1[[#This Row],[Cost]]</f>
        <v>6315</v>
      </c>
      <c r="K422" t="s">
        <v>25</v>
      </c>
      <c r="L422" s="6" t="str">
        <f>VLOOKUP(Table1[[#This Row],[Customer Code]], 'CUSTOMER TABLE DATA'!$A$2:$C$22,3,FALSE)</f>
        <v>Japan</v>
      </c>
      <c r="M422" s="6" t="str">
        <f>VLOOKUP(Table1[[#This Row],[COUNTRY]],'CUSTOMER TABLE DATA'!$H$9:$I$17,2,FALSE)</f>
        <v>Asia</v>
      </c>
      <c r="N422" s="6" t="str">
        <f>VLOOKUP(Table1[[#This Row],[Customer Code]],'CUSTOMER TABLE DATA'!$A$2:$E$22,5,FALSE)</f>
        <v>Female</v>
      </c>
    </row>
    <row r="423" spans="1:14" x14ac:dyDescent="0.2">
      <c r="A423" s="5">
        <v>44013</v>
      </c>
      <c r="B423" t="s">
        <v>56</v>
      </c>
      <c r="C423" t="s">
        <v>36</v>
      </c>
      <c r="D423" t="s">
        <v>108</v>
      </c>
      <c r="E423">
        <v>4026</v>
      </c>
      <c r="F423" s="6">
        <v>20130</v>
      </c>
      <c r="G423" s="6">
        <f t="shared" si="6"/>
        <v>5</v>
      </c>
      <c r="H423" s="6">
        <v>8052</v>
      </c>
      <c r="I423" s="6">
        <f>Table1[[#This Row],[Profit]]/Table1[[#This Row],[Units Sold]]</f>
        <v>3</v>
      </c>
      <c r="J423" s="6">
        <f>Table1[[#This Row],[Revenue]]-Table1[[#This Row],[Cost]]</f>
        <v>12078</v>
      </c>
      <c r="K423" t="s">
        <v>37</v>
      </c>
      <c r="L423" s="6" t="str">
        <f>VLOOKUP(Table1[[#This Row],[Customer Code]], 'CUSTOMER TABLE DATA'!$A$2:$C$22,3,FALSE)</f>
        <v>Uganda</v>
      </c>
      <c r="M423" s="6" t="str">
        <f>VLOOKUP(Table1[[#This Row],[COUNTRY]],'CUSTOMER TABLE DATA'!$H$9:$I$17,2,FALSE)</f>
        <v>Africa</v>
      </c>
      <c r="N423" s="6" t="str">
        <f>VLOOKUP(Table1[[#This Row],[Customer Code]],'CUSTOMER TABLE DATA'!$A$2:$E$22,5,FALSE)</f>
        <v>Male</v>
      </c>
    </row>
    <row r="424" spans="1:14" x14ac:dyDescent="0.2">
      <c r="A424" s="5">
        <v>44013</v>
      </c>
      <c r="B424" t="s">
        <v>57</v>
      </c>
      <c r="C424" t="s">
        <v>31</v>
      </c>
      <c r="D424" t="s">
        <v>106</v>
      </c>
      <c r="E424">
        <v>2666</v>
      </c>
      <c r="F424" s="6">
        <v>2666</v>
      </c>
      <c r="G424" s="6">
        <f t="shared" si="6"/>
        <v>1</v>
      </c>
      <c r="H424" s="6">
        <v>533.20000000000005</v>
      </c>
      <c r="I424" s="6">
        <f>Table1[[#This Row],[Profit]]/Table1[[#This Row],[Units Sold]]</f>
        <v>0.8</v>
      </c>
      <c r="J424" s="6">
        <f>Table1[[#This Row],[Revenue]]-Table1[[#This Row],[Cost]]</f>
        <v>2132.8000000000002</v>
      </c>
      <c r="K424" t="s">
        <v>44</v>
      </c>
      <c r="L424" s="6" t="str">
        <f>VLOOKUP(Table1[[#This Row],[Customer Code]], 'CUSTOMER TABLE DATA'!$A$2:$C$22,3,FALSE)</f>
        <v>USA</v>
      </c>
      <c r="M424" s="6" t="str">
        <f>VLOOKUP(Table1[[#This Row],[COUNTRY]],'CUSTOMER TABLE DATA'!$H$9:$I$17,2,FALSE)</f>
        <v>North America</v>
      </c>
      <c r="N424" s="6" t="str">
        <f>VLOOKUP(Table1[[#This Row],[Customer Code]],'CUSTOMER TABLE DATA'!$A$2:$E$22,5,FALSE)</f>
        <v>Male</v>
      </c>
    </row>
    <row r="425" spans="1:14" x14ac:dyDescent="0.2">
      <c r="A425" s="5">
        <v>44013</v>
      </c>
      <c r="B425" t="s">
        <v>58</v>
      </c>
      <c r="C425" t="s">
        <v>7</v>
      </c>
      <c r="D425" t="s">
        <v>62</v>
      </c>
      <c r="E425">
        <v>1631</v>
      </c>
      <c r="F425" s="6">
        <v>8155</v>
      </c>
      <c r="G425" s="6">
        <f t="shared" si="6"/>
        <v>5</v>
      </c>
      <c r="H425" s="6">
        <v>3588.2</v>
      </c>
      <c r="I425" s="6">
        <f>Table1[[#This Row],[Profit]]/Table1[[#This Row],[Units Sold]]</f>
        <v>2.8000000000000003</v>
      </c>
      <c r="J425" s="6">
        <f>Table1[[#This Row],[Revenue]]-Table1[[#This Row],[Cost]]</f>
        <v>4566.8</v>
      </c>
      <c r="K425" t="s">
        <v>47</v>
      </c>
      <c r="L425" s="6" t="str">
        <f>VLOOKUP(Table1[[#This Row],[Customer Code]], 'CUSTOMER TABLE DATA'!$A$2:$C$22,3,FALSE)</f>
        <v>Holland</v>
      </c>
      <c r="M425" s="6" t="str">
        <f>VLOOKUP(Table1[[#This Row],[COUNTRY]],'CUSTOMER TABLE DATA'!$H$9:$I$17,2,FALSE)</f>
        <v>Europe</v>
      </c>
      <c r="N425" s="6" t="str">
        <f>VLOOKUP(Table1[[#This Row],[Customer Code]],'CUSTOMER TABLE DATA'!$A$2:$E$22,5,FALSE)</f>
        <v>Male</v>
      </c>
    </row>
    <row r="426" spans="1:14" x14ac:dyDescent="0.2">
      <c r="A426" s="5">
        <v>44013</v>
      </c>
      <c r="B426" t="s">
        <v>59</v>
      </c>
      <c r="C426" t="s">
        <v>17</v>
      </c>
      <c r="D426" t="s">
        <v>22</v>
      </c>
      <c r="E426">
        <v>819</v>
      </c>
      <c r="F426" s="6">
        <v>3276</v>
      </c>
      <c r="G426" s="6">
        <f t="shared" si="6"/>
        <v>4</v>
      </c>
      <c r="H426" s="6">
        <v>1228.5</v>
      </c>
      <c r="I426" s="6">
        <f>Table1[[#This Row],[Profit]]/Table1[[#This Row],[Units Sold]]</f>
        <v>2.5</v>
      </c>
      <c r="J426" s="6">
        <f>Table1[[#This Row],[Revenue]]-Table1[[#This Row],[Cost]]</f>
        <v>2047.5</v>
      </c>
      <c r="K426" t="s">
        <v>40</v>
      </c>
      <c r="L426" s="6" t="str">
        <f>VLOOKUP(Table1[[#This Row],[Customer Code]], 'CUSTOMER TABLE DATA'!$A$2:$C$22,3,FALSE)</f>
        <v>USA</v>
      </c>
      <c r="M426" s="6" t="str">
        <f>VLOOKUP(Table1[[#This Row],[COUNTRY]],'CUSTOMER TABLE DATA'!$H$9:$I$17,2,FALSE)</f>
        <v>North America</v>
      </c>
      <c r="N426" s="6" t="str">
        <f>VLOOKUP(Table1[[#This Row],[Customer Code]],'CUSTOMER TABLE DATA'!$A$2:$E$22,5,FALSE)</f>
        <v>Male</v>
      </c>
    </row>
    <row r="427" spans="1:14" x14ac:dyDescent="0.2">
      <c r="A427" s="5">
        <v>44013</v>
      </c>
      <c r="B427" t="s">
        <v>61</v>
      </c>
      <c r="C427" t="s">
        <v>7</v>
      </c>
      <c r="D427" t="s">
        <v>99</v>
      </c>
      <c r="E427">
        <v>866</v>
      </c>
      <c r="F427" s="6">
        <v>2598</v>
      </c>
      <c r="G427" s="6">
        <f t="shared" si="6"/>
        <v>3</v>
      </c>
      <c r="H427" s="6">
        <v>1082.5</v>
      </c>
      <c r="I427" s="6">
        <f>Table1[[#This Row],[Profit]]/Table1[[#This Row],[Units Sold]]</f>
        <v>1.75</v>
      </c>
      <c r="J427" s="6">
        <f>Table1[[#This Row],[Revenue]]-Table1[[#This Row],[Cost]]</f>
        <v>1515.5</v>
      </c>
      <c r="K427" t="s">
        <v>47</v>
      </c>
      <c r="L427" s="6" t="str">
        <f>VLOOKUP(Table1[[#This Row],[Customer Code]], 'CUSTOMER TABLE DATA'!$A$2:$C$22,3,FALSE)</f>
        <v>Holland</v>
      </c>
      <c r="M427" s="6" t="str">
        <f>VLOOKUP(Table1[[#This Row],[COUNTRY]],'CUSTOMER TABLE DATA'!$H$9:$I$17,2,FALSE)</f>
        <v>Europe</v>
      </c>
      <c r="N427" s="6" t="str">
        <f>VLOOKUP(Table1[[#This Row],[Customer Code]],'CUSTOMER TABLE DATA'!$A$2:$E$22,5,FALSE)</f>
        <v>Male</v>
      </c>
    </row>
    <row r="428" spans="1:14" x14ac:dyDescent="0.2">
      <c r="A428" s="5">
        <v>44013</v>
      </c>
      <c r="B428" t="s">
        <v>61</v>
      </c>
      <c r="C428" t="s">
        <v>36</v>
      </c>
      <c r="D428" t="s">
        <v>108</v>
      </c>
      <c r="E428">
        <v>3794</v>
      </c>
      <c r="F428" s="6">
        <v>22764</v>
      </c>
      <c r="G428" s="6">
        <f t="shared" si="6"/>
        <v>6</v>
      </c>
      <c r="H428" s="6">
        <v>10433.5</v>
      </c>
      <c r="I428" s="6">
        <f>Table1[[#This Row],[Profit]]/Table1[[#This Row],[Units Sold]]</f>
        <v>3.25</v>
      </c>
      <c r="J428" s="6">
        <f>Table1[[#This Row],[Revenue]]-Table1[[#This Row],[Cost]]</f>
        <v>12330.5</v>
      </c>
      <c r="K428" t="s">
        <v>46</v>
      </c>
      <c r="L428" s="6" t="str">
        <f>VLOOKUP(Table1[[#This Row],[Customer Code]], 'CUSTOMER TABLE DATA'!$A$2:$C$22,3,FALSE)</f>
        <v>Cameroon</v>
      </c>
      <c r="M428" s="6" t="str">
        <f>VLOOKUP(Table1[[#This Row],[COUNTRY]],'CUSTOMER TABLE DATA'!$H$9:$I$17,2,FALSE)</f>
        <v>Africa</v>
      </c>
      <c r="N428" s="6" t="str">
        <f>VLOOKUP(Table1[[#This Row],[Customer Code]],'CUSTOMER TABLE DATA'!$A$2:$E$22,5,FALSE)</f>
        <v>Female</v>
      </c>
    </row>
    <row r="429" spans="1:14" x14ac:dyDescent="0.2">
      <c r="A429" s="5">
        <v>44013</v>
      </c>
      <c r="B429" t="s">
        <v>56</v>
      </c>
      <c r="C429" t="s">
        <v>17</v>
      </c>
      <c r="D429" t="s">
        <v>101</v>
      </c>
      <c r="E429">
        <v>2988</v>
      </c>
      <c r="F429" s="6">
        <v>14940</v>
      </c>
      <c r="G429" s="6">
        <f t="shared" si="6"/>
        <v>5</v>
      </c>
      <c r="H429" s="6">
        <v>5976</v>
      </c>
      <c r="I429" s="6">
        <f>Table1[[#This Row],[Profit]]/Table1[[#This Row],[Units Sold]]</f>
        <v>3</v>
      </c>
      <c r="J429" s="6">
        <f>Table1[[#This Row],[Revenue]]-Table1[[#This Row],[Cost]]</f>
        <v>8964</v>
      </c>
      <c r="K429" t="s">
        <v>18</v>
      </c>
      <c r="L429" s="6" t="str">
        <f>VLOOKUP(Table1[[#This Row],[Customer Code]], 'CUSTOMER TABLE DATA'!$A$2:$C$22,3,FALSE)</f>
        <v>Cameroon</v>
      </c>
      <c r="M429" s="6" t="str">
        <f>VLOOKUP(Table1[[#This Row],[COUNTRY]],'CUSTOMER TABLE DATA'!$H$9:$I$17,2,FALSE)</f>
        <v>Africa</v>
      </c>
      <c r="N429" s="6" t="str">
        <f>VLOOKUP(Table1[[#This Row],[Customer Code]],'CUSTOMER TABLE DATA'!$A$2:$E$22,5,FALSE)</f>
        <v>Female</v>
      </c>
    </row>
    <row r="430" spans="1:14" x14ac:dyDescent="0.2">
      <c r="A430" s="5">
        <v>44013</v>
      </c>
      <c r="B430" t="s">
        <v>56</v>
      </c>
      <c r="C430" t="s">
        <v>28</v>
      </c>
      <c r="D430" t="s">
        <v>105</v>
      </c>
      <c r="E430">
        <v>2426</v>
      </c>
      <c r="F430" s="6">
        <v>12130</v>
      </c>
      <c r="G430" s="6">
        <f t="shared" si="6"/>
        <v>5</v>
      </c>
      <c r="H430" s="6">
        <v>4852</v>
      </c>
      <c r="I430" s="6">
        <f>Table1[[#This Row],[Profit]]/Table1[[#This Row],[Units Sold]]</f>
        <v>3</v>
      </c>
      <c r="J430" s="6">
        <f>Table1[[#This Row],[Revenue]]-Table1[[#This Row],[Cost]]</f>
        <v>7278</v>
      </c>
      <c r="K430" t="s">
        <v>43</v>
      </c>
      <c r="L430" s="6" t="str">
        <f>VLOOKUP(Table1[[#This Row],[Customer Code]], 'CUSTOMER TABLE DATA'!$A$2:$C$22,3,FALSE)</f>
        <v>Togo</v>
      </c>
      <c r="M430" s="6" t="str">
        <f>VLOOKUP(Table1[[#This Row],[COUNTRY]],'CUSTOMER TABLE DATA'!$H$9:$I$17,2,FALSE)</f>
        <v>Africa</v>
      </c>
      <c r="N430" s="6" t="str">
        <f>VLOOKUP(Table1[[#This Row],[Customer Code]],'CUSTOMER TABLE DATA'!$A$2:$E$22,5,FALSE)</f>
        <v>Male</v>
      </c>
    </row>
    <row r="431" spans="1:14" x14ac:dyDescent="0.2">
      <c r="A431" s="5">
        <v>44013</v>
      </c>
      <c r="B431" t="s">
        <v>57</v>
      </c>
      <c r="C431" t="s">
        <v>7</v>
      </c>
      <c r="D431" t="s">
        <v>99</v>
      </c>
      <c r="E431">
        <v>1376</v>
      </c>
      <c r="F431" s="6">
        <v>1376</v>
      </c>
      <c r="G431" s="6">
        <f t="shared" si="6"/>
        <v>1</v>
      </c>
      <c r="H431" s="6">
        <v>275.2</v>
      </c>
      <c r="I431" s="6">
        <f>Table1[[#This Row],[Profit]]/Table1[[#This Row],[Units Sold]]</f>
        <v>0.79999999999999993</v>
      </c>
      <c r="J431" s="6">
        <f>Table1[[#This Row],[Revenue]]-Table1[[#This Row],[Cost]]</f>
        <v>1100.8</v>
      </c>
      <c r="K431" t="s">
        <v>9</v>
      </c>
      <c r="L431" s="6" t="str">
        <f>VLOOKUP(Table1[[#This Row],[Customer Code]], 'CUSTOMER TABLE DATA'!$A$2:$C$22,3,FALSE)</f>
        <v>USA</v>
      </c>
      <c r="M431" s="6" t="str">
        <f>VLOOKUP(Table1[[#This Row],[COUNTRY]],'CUSTOMER TABLE DATA'!$H$9:$I$17,2,FALSE)</f>
        <v>North America</v>
      </c>
      <c r="N431" s="6" t="str">
        <f>VLOOKUP(Table1[[#This Row],[Customer Code]],'CUSTOMER TABLE DATA'!$A$2:$E$22,5,FALSE)</f>
        <v>Male</v>
      </c>
    </row>
    <row r="432" spans="1:14" x14ac:dyDescent="0.2">
      <c r="A432" s="5">
        <v>44013</v>
      </c>
      <c r="B432" t="s">
        <v>58</v>
      </c>
      <c r="C432" t="s">
        <v>12</v>
      </c>
      <c r="D432" t="s">
        <v>100</v>
      </c>
      <c r="E432">
        <v>3422</v>
      </c>
      <c r="F432" s="6">
        <v>17110</v>
      </c>
      <c r="G432" s="6">
        <f t="shared" si="6"/>
        <v>5</v>
      </c>
      <c r="H432" s="6">
        <v>7528.4</v>
      </c>
      <c r="I432" s="6">
        <f>Table1[[#This Row],[Profit]]/Table1[[#This Row],[Units Sold]]</f>
        <v>2.8000000000000003</v>
      </c>
      <c r="J432" s="6">
        <f>Table1[[#This Row],[Revenue]]-Table1[[#This Row],[Cost]]</f>
        <v>9581.6</v>
      </c>
      <c r="K432" t="s">
        <v>39</v>
      </c>
      <c r="L432" s="6" t="str">
        <f>VLOOKUP(Table1[[#This Row],[Customer Code]], 'CUSTOMER TABLE DATA'!$A$2:$C$22,3,FALSE)</f>
        <v>Cameroon</v>
      </c>
      <c r="M432" s="6" t="str">
        <f>VLOOKUP(Table1[[#This Row],[COUNTRY]],'CUSTOMER TABLE DATA'!$H$9:$I$17,2,FALSE)</f>
        <v>Africa</v>
      </c>
      <c r="N432" s="6" t="str">
        <f>VLOOKUP(Table1[[#This Row],[Customer Code]],'CUSTOMER TABLE DATA'!$A$2:$E$22,5,FALSE)</f>
        <v>Male</v>
      </c>
    </row>
    <row r="433" spans="1:14" x14ac:dyDescent="0.2">
      <c r="A433" s="5">
        <v>44013</v>
      </c>
      <c r="B433" t="s">
        <v>60</v>
      </c>
      <c r="C433" t="s">
        <v>33</v>
      </c>
      <c r="D433" t="s">
        <v>107</v>
      </c>
      <c r="E433">
        <v>3875</v>
      </c>
      <c r="F433" s="6">
        <v>11625</v>
      </c>
      <c r="G433" s="6">
        <f t="shared" si="6"/>
        <v>3</v>
      </c>
      <c r="H433" s="6">
        <v>4843.75</v>
      </c>
      <c r="I433" s="6">
        <f>Table1[[#This Row],[Profit]]/Table1[[#This Row],[Units Sold]]</f>
        <v>1.75</v>
      </c>
      <c r="J433" s="6">
        <f>Table1[[#This Row],[Revenue]]-Table1[[#This Row],[Cost]]</f>
        <v>6781.25</v>
      </c>
      <c r="K433" t="s">
        <v>45</v>
      </c>
      <c r="L433" s="6" t="str">
        <f>VLOOKUP(Table1[[#This Row],[Customer Code]], 'CUSTOMER TABLE DATA'!$A$2:$C$22,3,FALSE)</f>
        <v>Brazil</v>
      </c>
      <c r="M433" s="6" t="str">
        <f>VLOOKUP(Table1[[#This Row],[COUNTRY]],'CUSTOMER TABLE DATA'!$H$9:$I$17,2,FALSE)</f>
        <v>South America</v>
      </c>
      <c r="N433" s="6" t="str">
        <f>VLOOKUP(Table1[[#This Row],[Customer Code]],'CUSTOMER TABLE DATA'!$A$2:$E$22,5,FALSE)</f>
        <v>Female</v>
      </c>
    </row>
    <row r="434" spans="1:14" x14ac:dyDescent="0.2">
      <c r="A434" s="5">
        <v>44013</v>
      </c>
      <c r="B434" t="s">
        <v>61</v>
      </c>
      <c r="C434" t="s">
        <v>20</v>
      </c>
      <c r="D434" t="s">
        <v>103</v>
      </c>
      <c r="E434">
        <v>1659</v>
      </c>
      <c r="F434" s="6">
        <v>9954</v>
      </c>
      <c r="G434" s="6">
        <f t="shared" si="6"/>
        <v>6</v>
      </c>
      <c r="H434" s="6">
        <v>4562.25</v>
      </c>
      <c r="I434" s="6">
        <f>Table1[[#This Row],[Profit]]/Table1[[#This Row],[Units Sold]]</f>
        <v>3.25</v>
      </c>
      <c r="J434" s="6">
        <f>Table1[[#This Row],[Revenue]]-Table1[[#This Row],[Cost]]</f>
        <v>5391.75</v>
      </c>
      <c r="K434" t="s">
        <v>41</v>
      </c>
      <c r="L434" s="6" t="str">
        <f>VLOOKUP(Table1[[#This Row],[Customer Code]], 'CUSTOMER TABLE DATA'!$A$2:$C$22,3,FALSE)</f>
        <v>Nigeria</v>
      </c>
      <c r="M434" s="6" t="str">
        <f>VLOOKUP(Table1[[#This Row],[COUNTRY]],'CUSTOMER TABLE DATA'!$H$9:$I$17,2,FALSE)</f>
        <v>Africa</v>
      </c>
      <c r="N434" s="6" t="str">
        <f>VLOOKUP(Table1[[#This Row],[Customer Code]],'CUSTOMER TABLE DATA'!$A$2:$E$22,5,FALSE)</f>
        <v>Male</v>
      </c>
    </row>
    <row r="435" spans="1:14" x14ac:dyDescent="0.2">
      <c r="A435" s="5">
        <v>44013</v>
      </c>
      <c r="B435" t="s">
        <v>61</v>
      </c>
      <c r="C435" t="s">
        <v>7</v>
      </c>
      <c r="D435" t="s">
        <v>99</v>
      </c>
      <c r="E435">
        <v>639</v>
      </c>
      <c r="F435" s="6">
        <v>3834</v>
      </c>
      <c r="G435" s="6">
        <f t="shared" si="6"/>
        <v>6</v>
      </c>
      <c r="H435" s="6">
        <v>1757.25</v>
      </c>
      <c r="I435" s="6">
        <f>Table1[[#This Row],[Profit]]/Table1[[#This Row],[Units Sold]]</f>
        <v>3.25</v>
      </c>
      <c r="J435" s="6">
        <f>Table1[[#This Row],[Revenue]]-Table1[[#This Row],[Cost]]</f>
        <v>2076.75</v>
      </c>
      <c r="K435" t="s">
        <v>38</v>
      </c>
      <c r="L435" s="6" t="str">
        <f>VLOOKUP(Table1[[#This Row],[Customer Code]], 'CUSTOMER TABLE DATA'!$A$2:$C$22,3,FALSE)</f>
        <v>Japan</v>
      </c>
      <c r="M435" s="6" t="str">
        <f>VLOOKUP(Table1[[#This Row],[COUNTRY]],'CUSTOMER TABLE DATA'!$H$9:$I$17,2,FALSE)</f>
        <v>Asia</v>
      </c>
      <c r="N435" s="6" t="str">
        <f>VLOOKUP(Table1[[#This Row],[Customer Code]],'CUSTOMER TABLE DATA'!$A$2:$E$22,5,FALSE)</f>
        <v>Female</v>
      </c>
    </row>
    <row r="436" spans="1:14" x14ac:dyDescent="0.2">
      <c r="A436" s="5">
        <v>44013</v>
      </c>
      <c r="B436" t="s">
        <v>56</v>
      </c>
      <c r="C436" t="s">
        <v>20</v>
      </c>
      <c r="D436" t="s">
        <v>103</v>
      </c>
      <c r="E436">
        <v>367</v>
      </c>
      <c r="F436" s="6">
        <v>1835</v>
      </c>
      <c r="G436" s="6">
        <f t="shared" si="6"/>
        <v>5</v>
      </c>
      <c r="H436" s="6">
        <v>734</v>
      </c>
      <c r="I436" s="6">
        <f>Table1[[#This Row],[Profit]]/Table1[[#This Row],[Units Sold]]</f>
        <v>3</v>
      </c>
      <c r="J436" s="6">
        <f>Table1[[#This Row],[Revenue]]-Table1[[#This Row],[Cost]]</f>
        <v>1101</v>
      </c>
      <c r="K436" t="s">
        <v>41</v>
      </c>
      <c r="L436" s="6" t="str">
        <f>VLOOKUP(Table1[[#This Row],[Customer Code]], 'CUSTOMER TABLE DATA'!$A$2:$C$22,3,FALSE)</f>
        <v>Nigeria</v>
      </c>
      <c r="M436" s="6" t="str">
        <f>VLOOKUP(Table1[[#This Row],[COUNTRY]],'CUSTOMER TABLE DATA'!$H$9:$I$17,2,FALSE)</f>
        <v>Africa</v>
      </c>
      <c r="N436" s="6" t="str">
        <f>VLOOKUP(Table1[[#This Row],[Customer Code]],'CUSTOMER TABLE DATA'!$A$2:$E$22,5,FALSE)</f>
        <v>Male</v>
      </c>
    </row>
    <row r="437" spans="1:14" x14ac:dyDescent="0.2">
      <c r="A437" s="5">
        <v>44013</v>
      </c>
      <c r="B437" t="s">
        <v>56</v>
      </c>
      <c r="C437" t="s">
        <v>36</v>
      </c>
      <c r="D437" t="s">
        <v>67</v>
      </c>
      <c r="E437">
        <v>3513</v>
      </c>
      <c r="F437" s="6">
        <v>17565</v>
      </c>
      <c r="G437" s="6">
        <f t="shared" si="6"/>
        <v>5</v>
      </c>
      <c r="H437" s="6">
        <v>7026</v>
      </c>
      <c r="I437" s="6">
        <f>Table1[[#This Row],[Profit]]/Table1[[#This Row],[Units Sold]]</f>
        <v>3</v>
      </c>
      <c r="J437" s="6">
        <f>Table1[[#This Row],[Revenue]]-Table1[[#This Row],[Cost]]</f>
        <v>10539</v>
      </c>
      <c r="K437" t="s">
        <v>37</v>
      </c>
      <c r="L437" s="6" t="str">
        <f>VLOOKUP(Table1[[#This Row],[Customer Code]], 'CUSTOMER TABLE DATA'!$A$2:$C$22,3,FALSE)</f>
        <v>Uganda</v>
      </c>
      <c r="M437" s="6" t="str">
        <f>VLOOKUP(Table1[[#This Row],[COUNTRY]],'CUSTOMER TABLE DATA'!$H$9:$I$17,2,FALSE)</f>
        <v>Africa</v>
      </c>
      <c r="N437" s="6" t="str">
        <f>VLOOKUP(Table1[[#This Row],[Customer Code]],'CUSTOMER TABLE DATA'!$A$2:$E$22,5,FALSE)</f>
        <v>Male</v>
      </c>
    </row>
    <row r="438" spans="1:14" x14ac:dyDescent="0.2">
      <c r="A438" s="5">
        <v>44013</v>
      </c>
      <c r="B438" t="s">
        <v>57</v>
      </c>
      <c r="C438" t="s">
        <v>24</v>
      </c>
      <c r="D438" t="s">
        <v>104</v>
      </c>
      <c r="E438">
        <v>645</v>
      </c>
      <c r="F438" s="6">
        <v>645</v>
      </c>
      <c r="G438" s="6">
        <f t="shared" si="6"/>
        <v>1</v>
      </c>
      <c r="H438" s="6">
        <v>129</v>
      </c>
      <c r="I438" s="6">
        <f>Table1[[#This Row],[Profit]]/Table1[[#This Row],[Units Sold]]</f>
        <v>0.8</v>
      </c>
      <c r="J438" s="6">
        <f>Table1[[#This Row],[Revenue]]-Table1[[#This Row],[Cost]]</f>
        <v>516</v>
      </c>
      <c r="K438" t="s">
        <v>42</v>
      </c>
      <c r="L438" s="6" t="str">
        <f>VLOOKUP(Table1[[#This Row],[Customer Code]], 'CUSTOMER TABLE DATA'!$A$2:$C$22,3,FALSE)</f>
        <v>Brazil</v>
      </c>
      <c r="M438" s="6" t="str">
        <f>VLOOKUP(Table1[[#This Row],[COUNTRY]],'CUSTOMER TABLE DATA'!$H$9:$I$17,2,FALSE)</f>
        <v>South America</v>
      </c>
      <c r="N438" s="6" t="str">
        <f>VLOOKUP(Table1[[#This Row],[Customer Code]],'CUSTOMER TABLE DATA'!$A$2:$E$22,5,FALSE)</f>
        <v>Female</v>
      </c>
    </row>
    <row r="439" spans="1:14" x14ac:dyDescent="0.2">
      <c r="A439" s="5">
        <v>44013</v>
      </c>
      <c r="B439" t="s">
        <v>58</v>
      </c>
      <c r="C439" t="s">
        <v>28</v>
      </c>
      <c r="D439" t="s">
        <v>105</v>
      </c>
      <c r="E439">
        <v>1686</v>
      </c>
      <c r="F439" s="6">
        <v>8430</v>
      </c>
      <c r="G439" s="6">
        <f t="shared" si="6"/>
        <v>5</v>
      </c>
      <c r="H439" s="6">
        <v>3709.2</v>
      </c>
      <c r="I439" s="6">
        <f>Table1[[#This Row],[Profit]]/Table1[[#This Row],[Units Sold]]</f>
        <v>2.8000000000000003</v>
      </c>
      <c r="J439" s="6">
        <f>Table1[[#This Row],[Revenue]]-Table1[[#This Row],[Cost]]</f>
        <v>4720.8</v>
      </c>
      <c r="K439" t="s">
        <v>43</v>
      </c>
      <c r="L439" s="6" t="str">
        <f>VLOOKUP(Table1[[#This Row],[Customer Code]], 'CUSTOMER TABLE DATA'!$A$2:$C$22,3,FALSE)</f>
        <v>Togo</v>
      </c>
      <c r="M439" s="6" t="str">
        <f>VLOOKUP(Table1[[#This Row],[COUNTRY]],'CUSTOMER TABLE DATA'!$H$9:$I$17,2,FALSE)</f>
        <v>Africa</v>
      </c>
      <c r="N439" s="6" t="str">
        <f>VLOOKUP(Table1[[#This Row],[Customer Code]],'CUSTOMER TABLE DATA'!$A$2:$E$22,5,FALSE)</f>
        <v>Male</v>
      </c>
    </row>
    <row r="440" spans="1:14" x14ac:dyDescent="0.2">
      <c r="A440" s="5">
        <v>44013</v>
      </c>
      <c r="B440" t="s">
        <v>59</v>
      </c>
      <c r="C440" t="s">
        <v>17</v>
      </c>
      <c r="D440" t="s">
        <v>101</v>
      </c>
      <c r="E440">
        <v>2811</v>
      </c>
      <c r="F440" s="6">
        <v>11244</v>
      </c>
      <c r="G440" s="6">
        <f t="shared" si="6"/>
        <v>4</v>
      </c>
      <c r="H440" s="6">
        <v>4216.5</v>
      </c>
      <c r="I440" s="6">
        <f>Table1[[#This Row],[Profit]]/Table1[[#This Row],[Units Sold]]</f>
        <v>2.5</v>
      </c>
      <c r="J440" s="6">
        <f>Table1[[#This Row],[Revenue]]-Table1[[#This Row],[Cost]]</f>
        <v>7027.5</v>
      </c>
      <c r="K440" t="s">
        <v>40</v>
      </c>
      <c r="L440" s="6" t="str">
        <f>VLOOKUP(Table1[[#This Row],[Customer Code]], 'CUSTOMER TABLE DATA'!$A$2:$C$22,3,FALSE)</f>
        <v>USA</v>
      </c>
      <c r="M440" s="6" t="str">
        <f>VLOOKUP(Table1[[#This Row],[COUNTRY]],'CUSTOMER TABLE DATA'!$H$9:$I$17,2,FALSE)</f>
        <v>North America</v>
      </c>
      <c r="N440" s="6" t="str">
        <f>VLOOKUP(Table1[[#This Row],[Customer Code]],'CUSTOMER TABLE DATA'!$A$2:$E$22,5,FALSE)</f>
        <v>Male</v>
      </c>
    </row>
    <row r="441" spans="1:14" x14ac:dyDescent="0.2">
      <c r="A441" s="5">
        <v>44013</v>
      </c>
      <c r="B441" t="s">
        <v>60</v>
      </c>
      <c r="C441" t="s">
        <v>12</v>
      </c>
      <c r="D441" t="s">
        <v>100</v>
      </c>
      <c r="E441">
        <v>492</v>
      </c>
      <c r="F441" s="6">
        <v>1476</v>
      </c>
      <c r="G441" s="6">
        <f t="shared" si="6"/>
        <v>3</v>
      </c>
      <c r="H441" s="6">
        <v>615</v>
      </c>
      <c r="I441" s="6">
        <f>Table1[[#This Row],[Profit]]/Table1[[#This Row],[Units Sold]]</f>
        <v>1.75</v>
      </c>
      <c r="J441" s="6">
        <f>Table1[[#This Row],[Revenue]]-Table1[[#This Row],[Cost]]</f>
        <v>861</v>
      </c>
      <c r="K441" t="s">
        <v>14</v>
      </c>
      <c r="L441" s="6" t="str">
        <f>VLOOKUP(Table1[[#This Row],[Customer Code]], 'CUSTOMER TABLE DATA'!$A$2:$C$22,3,FALSE)</f>
        <v>Togo</v>
      </c>
      <c r="M441" s="6" t="str">
        <f>VLOOKUP(Table1[[#This Row],[COUNTRY]],'CUSTOMER TABLE DATA'!$H$9:$I$17,2,FALSE)</f>
        <v>Africa</v>
      </c>
      <c r="N441" s="6" t="str">
        <f>VLOOKUP(Table1[[#This Row],[Customer Code]],'CUSTOMER TABLE DATA'!$A$2:$E$22,5,FALSE)</f>
        <v>Male</v>
      </c>
    </row>
    <row r="442" spans="1:14" x14ac:dyDescent="0.2">
      <c r="A442" s="5">
        <v>44013</v>
      </c>
      <c r="B442" t="s">
        <v>61</v>
      </c>
      <c r="C442" t="s">
        <v>17</v>
      </c>
      <c r="D442" t="s">
        <v>22</v>
      </c>
      <c r="E442">
        <v>1307</v>
      </c>
      <c r="F442" s="6">
        <v>7842</v>
      </c>
      <c r="G442" s="6">
        <f t="shared" si="6"/>
        <v>6</v>
      </c>
      <c r="H442" s="6">
        <v>3594.25</v>
      </c>
      <c r="I442" s="6">
        <f>Table1[[#This Row],[Profit]]/Table1[[#This Row],[Units Sold]]</f>
        <v>3.25</v>
      </c>
      <c r="J442" s="6">
        <f>Table1[[#This Row],[Revenue]]-Table1[[#This Row],[Cost]]</f>
        <v>4247.75</v>
      </c>
      <c r="K442" t="s">
        <v>40</v>
      </c>
      <c r="L442" s="6" t="str">
        <f>VLOOKUP(Table1[[#This Row],[Customer Code]], 'CUSTOMER TABLE DATA'!$A$2:$C$22,3,FALSE)</f>
        <v>USA</v>
      </c>
      <c r="M442" s="6" t="str">
        <f>VLOOKUP(Table1[[#This Row],[COUNTRY]],'CUSTOMER TABLE DATA'!$H$9:$I$17,2,FALSE)</f>
        <v>North America</v>
      </c>
      <c r="N442" s="6" t="str">
        <f>VLOOKUP(Table1[[#This Row],[Customer Code]],'CUSTOMER TABLE DATA'!$A$2:$E$22,5,FALSE)</f>
        <v>Male</v>
      </c>
    </row>
    <row r="443" spans="1:14" x14ac:dyDescent="0.2">
      <c r="A443" s="5">
        <v>44013</v>
      </c>
      <c r="B443" t="s">
        <v>56</v>
      </c>
      <c r="C443" t="s">
        <v>17</v>
      </c>
      <c r="D443" t="s">
        <v>101</v>
      </c>
      <c r="E443">
        <v>1823</v>
      </c>
      <c r="F443" s="6">
        <v>9115</v>
      </c>
      <c r="G443" s="6">
        <f t="shared" si="6"/>
        <v>5</v>
      </c>
      <c r="H443" s="6">
        <v>3646</v>
      </c>
      <c r="I443" s="6">
        <f>Table1[[#This Row],[Profit]]/Table1[[#This Row],[Units Sold]]</f>
        <v>3</v>
      </c>
      <c r="J443" s="6">
        <f>Table1[[#This Row],[Revenue]]-Table1[[#This Row],[Cost]]</f>
        <v>5469</v>
      </c>
      <c r="K443" t="s">
        <v>18</v>
      </c>
      <c r="L443" s="6" t="str">
        <f>VLOOKUP(Table1[[#This Row],[Customer Code]], 'CUSTOMER TABLE DATA'!$A$2:$C$22,3,FALSE)</f>
        <v>Cameroon</v>
      </c>
      <c r="M443" s="6" t="str">
        <f>VLOOKUP(Table1[[#This Row],[COUNTRY]],'CUSTOMER TABLE DATA'!$H$9:$I$17,2,FALSE)</f>
        <v>Africa</v>
      </c>
      <c r="N443" s="6" t="str">
        <f>VLOOKUP(Table1[[#This Row],[Customer Code]],'CUSTOMER TABLE DATA'!$A$2:$E$22,5,FALSE)</f>
        <v>Female</v>
      </c>
    </row>
    <row r="444" spans="1:14" x14ac:dyDescent="0.2">
      <c r="A444" s="5">
        <v>44013</v>
      </c>
      <c r="B444" t="s">
        <v>56</v>
      </c>
      <c r="C444" t="s">
        <v>12</v>
      </c>
      <c r="D444" t="s">
        <v>100</v>
      </c>
      <c r="E444">
        <v>571</v>
      </c>
      <c r="F444" s="6">
        <v>2855</v>
      </c>
      <c r="G444" s="6">
        <f t="shared" si="6"/>
        <v>5</v>
      </c>
      <c r="H444" s="6">
        <v>1142</v>
      </c>
      <c r="I444" s="6">
        <f>Table1[[#This Row],[Profit]]/Table1[[#This Row],[Units Sold]]</f>
        <v>3</v>
      </c>
      <c r="J444" s="6">
        <f>Table1[[#This Row],[Revenue]]-Table1[[#This Row],[Cost]]</f>
        <v>1713</v>
      </c>
      <c r="K444" t="s">
        <v>48</v>
      </c>
      <c r="L444" s="6" t="str">
        <f>VLOOKUP(Table1[[#This Row],[Customer Code]], 'CUSTOMER TABLE DATA'!$A$2:$C$22,3,FALSE)</f>
        <v>Nigeria</v>
      </c>
      <c r="M444" s="6" t="str">
        <f>VLOOKUP(Table1[[#This Row],[COUNTRY]],'CUSTOMER TABLE DATA'!$H$9:$I$17,2,FALSE)</f>
        <v>Africa</v>
      </c>
      <c r="N444" s="6" t="str">
        <f>VLOOKUP(Table1[[#This Row],[Customer Code]],'CUSTOMER TABLE DATA'!$A$2:$E$22,5,FALSE)</f>
        <v>Female</v>
      </c>
    </row>
    <row r="445" spans="1:14" x14ac:dyDescent="0.2">
      <c r="A445" s="5">
        <v>44013</v>
      </c>
      <c r="B445" t="s">
        <v>57</v>
      </c>
      <c r="C445" t="s">
        <v>28</v>
      </c>
      <c r="D445" t="s">
        <v>105</v>
      </c>
      <c r="E445">
        <v>2255</v>
      </c>
      <c r="F445" s="6">
        <v>2255</v>
      </c>
      <c r="G445" s="6">
        <f t="shared" si="6"/>
        <v>1</v>
      </c>
      <c r="H445" s="6">
        <v>451</v>
      </c>
      <c r="I445" s="6">
        <f>Table1[[#This Row],[Profit]]/Table1[[#This Row],[Units Sold]]</f>
        <v>0.8</v>
      </c>
      <c r="J445" s="6">
        <f>Table1[[#This Row],[Revenue]]-Table1[[#This Row],[Cost]]</f>
        <v>1804</v>
      </c>
      <c r="K445" t="s">
        <v>43</v>
      </c>
      <c r="L445" s="6" t="str">
        <f>VLOOKUP(Table1[[#This Row],[Customer Code]], 'CUSTOMER TABLE DATA'!$A$2:$C$22,3,FALSE)</f>
        <v>Togo</v>
      </c>
      <c r="M445" s="6" t="str">
        <f>VLOOKUP(Table1[[#This Row],[COUNTRY]],'CUSTOMER TABLE DATA'!$H$9:$I$17,2,FALSE)</f>
        <v>Africa</v>
      </c>
      <c r="N445" s="6" t="str">
        <f>VLOOKUP(Table1[[#This Row],[Customer Code]],'CUSTOMER TABLE DATA'!$A$2:$E$22,5,FALSE)</f>
        <v>Male</v>
      </c>
    </row>
    <row r="446" spans="1:14" x14ac:dyDescent="0.2">
      <c r="A446" s="5">
        <v>44013</v>
      </c>
      <c r="B446" t="s">
        <v>58</v>
      </c>
      <c r="C446" t="s">
        <v>17</v>
      </c>
      <c r="D446" t="s">
        <v>101</v>
      </c>
      <c r="E446">
        <v>1683</v>
      </c>
      <c r="F446" s="6">
        <v>8415</v>
      </c>
      <c r="G446" s="6">
        <f t="shared" si="6"/>
        <v>5</v>
      </c>
      <c r="H446" s="6">
        <v>3702.6</v>
      </c>
      <c r="I446" s="6">
        <f>Table1[[#This Row],[Profit]]/Table1[[#This Row],[Units Sold]]</f>
        <v>2.8</v>
      </c>
      <c r="J446" s="6">
        <f>Table1[[#This Row],[Revenue]]-Table1[[#This Row],[Cost]]</f>
        <v>4712.3999999999996</v>
      </c>
      <c r="K446" t="s">
        <v>18</v>
      </c>
      <c r="L446" s="6" t="str">
        <f>VLOOKUP(Table1[[#This Row],[Customer Code]], 'CUSTOMER TABLE DATA'!$A$2:$C$22,3,FALSE)</f>
        <v>Cameroon</v>
      </c>
      <c r="M446" s="6" t="str">
        <f>VLOOKUP(Table1[[#This Row],[COUNTRY]],'CUSTOMER TABLE DATA'!$H$9:$I$17,2,FALSE)</f>
        <v>Africa</v>
      </c>
      <c r="N446" s="6" t="str">
        <f>VLOOKUP(Table1[[#This Row],[Customer Code]],'CUSTOMER TABLE DATA'!$A$2:$E$22,5,FALSE)</f>
        <v>Female</v>
      </c>
    </row>
    <row r="447" spans="1:14" x14ac:dyDescent="0.2">
      <c r="A447" s="5">
        <v>44013</v>
      </c>
      <c r="B447" t="s">
        <v>60</v>
      </c>
      <c r="C447" t="s">
        <v>24</v>
      </c>
      <c r="D447" t="s">
        <v>104</v>
      </c>
      <c r="E447">
        <v>801</v>
      </c>
      <c r="F447" s="6">
        <v>3204</v>
      </c>
      <c r="G447" s="6">
        <f t="shared" si="6"/>
        <v>4</v>
      </c>
      <c r="H447" s="6">
        <v>1201.5</v>
      </c>
      <c r="I447" s="6">
        <f>Table1[[#This Row],[Profit]]/Table1[[#This Row],[Units Sold]]</f>
        <v>2.5</v>
      </c>
      <c r="J447" s="6">
        <f>Table1[[#This Row],[Revenue]]-Table1[[#This Row],[Cost]]</f>
        <v>2002.5</v>
      </c>
      <c r="K447" t="s">
        <v>42</v>
      </c>
      <c r="L447" s="6" t="str">
        <f>VLOOKUP(Table1[[#This Row],[Customer Code]], 'CUSTOMER TABLE DATA'!$A$2:$C$22,3,FALSE)</f>
        <v>Brazil</v>
      </c>
      <c r="M447" s="6" t="str">
        <f>VLOOKUP(Table1[[#This Row],[COUNTRY]],'CUSTOMER TABLE DATA'!$H$9:$I$17,2,FALSE)</f>
        <v>South America</v>
      </c>
      <c r="N447" s="6" t="str">
        <f>VLOOKUP(Table1[[#This Row],[Customer Code]],'CUSTOMER TABLE DATA'!$A$2:$E$22,5,FALSE)</f>
        <v>Female</v>
      </c>
    </row>
    <row r="448" spans="1:14" x14ac:dyDescent="0.2">
      <c r="A448" s="5">
        <v>44013</v>
      </c>
      <c r="B448" t="s">
        <v>60</v>
      </c>
      <c r="C448" t="s">
        <v>17</v>
      </c>
      <c r="D448" t="s">
        <v>22</v>
      </c>
      <c r="E448">
        <v>641</v>
      </c>
      <c r="F448" s="6">
        <v>1923</v>
      </c>
      <c r="G448" s="6">
        <f t="shared" si="6"/>
        <v>3</v>
      </c>
      <c r="H448" s="6">
        <v>801.25</v>
      </c>
      <c r="I448" s="6">
        <f>Table1[[#This Row],[Profit]]/Table1[[#This Row],[Units Sold]]</f>
        <v>1.75</v>
      </c>
      <c r="J448" s="6">
        <f>Table1[[#This Row],[Revenue]]-Table1[[#This Row],[Cost]]</f>
        <v>1121.75</v>
      </c>
      <c r="K448" t="s">
        <v>40</v>
      </c>
      <c r="L448" s="6" t="str">
        <f>VLOOKUP(Table1[[#This Row],[Customer Code]], 'CUSTOMER TABLE DATA'!$A$2:$C$22,3,FALSE)</f>
        <v>USA</v>
      </c>
      <c r="M448" s="6" t="str">
        <f>VLOOKUP(Table1[[#This Row],[COUNTRY]],'CUSTOMER TABLE DATA'!$H$9:$I$17,2,FALSE)</f>
        <v>North America</v>
      </c>
      <c r="N448" s="6" t="str">
        <f>VLOOKUP(Table1[[#This Row],[Customer Code]],'CUSTOMER TABLE DATA'!$A$2:$E$22,5,FALSE)</f>
        <v>Male</v>
      </c>
    </row>
    <row r="449" spans="1:14" x14ac:dyDescent="0.2">
      <c r="A449" s="5">
        <v>44013</v>
      </c>
      <c r="B449" t="s">
        <v>61</v>
      </c>
      <c r="C449" t="s">
        <v>20</v>
      </c>
      <c r="D449" t="s">
        <v>103</v>
      </c>
      <c r="E449">
        <v>1395</v>
      </c>
      <c r="F449" s="6">
        <v>8370</v>
      </c>
      <c r="G449" s="6">
        <f t="shared" si="6"/>
        <v>6</v>
      </c>
      <c r="H449" s="6">
        <v>3836.25</v>
      </c>
      <c r="I449" s="6">
        <f>Table1[[#This Row],[Profit]]/Table1[[#This Row],[Units Sold]]</f>
        <v>3.25</v>
      </c>
      <c r="J449" s="6">
        <f>Table1[[#This Row],[Revenue]]-Table1[[#This Row],[Cost]]</f>
        <v>4533.75</v>
      </c>
      <c r="K449" t="s">
        <v>41</v>
      </c>
      <c r="L449" s="6" t="str">
        <f>VLOOKUP(Table1[[#This Row],[Customer Code]], 'CUSTOMER TABLE DATA'!$A$2:$C$22,3,FALSE)</f>
        <v>Nigeria</v>
      </c>
      <c r="M449" s="6" t="str">
        <f>VLOOKUP(Table1[[#This Row],[COUNTRY]],'CUSTOMER TABLE DATA'!$H$9:$I$17,2,FALSE)</f>
        <v>Africa</v>
      </c>
      <c r="N449" s="6" t="str">
        <f>VLOOKUP(Table1[[#This Row],[Customer Code]],'CUSTOMER TABLE DATA'!$A$2:$E$22,5,FALSE)</f>
        <v>Male</v>
      </c>
    </row>
    <row r="450" spans="1:14" x14ac:dyDescent="0.2">
      <c r="A450" s="5">
        <v>44013</v>
      </c>
      <c r="B450" t="s">
        <v>56</v>
      </c>
      <c r="C450" t="s">
        <v>28</v>
      </c>
      <c r="D450" t="s">
        <v>105</v>
      </c>
      <c r="E450">
        <v>1370</v>
      </c>
      <c r="F450" s="6">
        <v>6850</v>
      </c>
      <c r="G450" s="6">
        <f t="shared" ref="G450:G513" si="7">F450/E450</f>
        <v>5</v>
      </c>
      <c r="H450" s="6">
        <v>2740</v>
      </c>
      <c r="I450" s="6">
        <f>Table1[[#This Row],[Profit]]/Table1[[#This Row],[Units Sold]]</f>
        <v>3</v>
      </c>
      <c r="J450" s="6">
        <f>Table1[[#This Row],[Revenue]]-Table1[[#This Row],[Cost]]</f>
        <v>4110</v>
      </c>
      <c r="K450" t="s">
        <v>29</v>
      </c>
      <c r="L450" s="6" t="str">
        <f>VLOOKUP(Table1[[#This Row],[Customer Code]], 'CUSTOMER TABLE DATA'!$A$2:$C$22,3,FALSE)</f>
        <v>Cameroon</v>
      </c>
      <c r="M450" s="6" t="str">
        <f>VLOOKUP(Table1[[#This Row],[COUNTRY]],'CUSTOMER TABLE DATA'!$H$9:$I$17,2,FALSE)</f>
        <v>Africa</v>
      </c>
      <c r="N450" s="6" t="str">
        <f>VLOOKUP(Table1[[#This Row],[Customer Code]],'CUSTOMER TABLE DATA'!$A$2:$E$22,5,FALSE)</f>
        <v>Male</v>
      </c>
    </row>
    <row r="451" spans="1:14" x14ac:dyDescent="0.2">
      <c r="A451" s="5">
        <v>44013</v>
      </c>
      <c r="B451" t="s">
        <v>56</v>
      </c>
      <c r="C451" t="s">
        <v>20</v>
      </c>
      <c r="D451" t="s">
        <v>26</v>
      </c>
      <c r="E451">
        <v>3450</v>
      </c>
      <c r="F451" s="6">
        <v>17250</v>
      </c>
      <c r="G451" s="6">
        <f t="shared" si="7"/>
        <v>5</v>
      </c>
      <c r="H451" s="6">
        <v>6900</v>
      </c>
      <c r="I451" s="6">
        <f>Table1[[#This Row],[Profit]]/Table1[[#This Row],[Units Sold]]</f>
        <v>3</v>
      </c>
      <c r="J451" s="6">
        <f>Table1[[#This Row],[Revenue]]-Table1[[#This Row],[Cost]]</f>
        <v>10350</v>
      </c>
      <c r="K451" t="s">
        <v>41</v>
      </c>
      <c r="L451" s="6" t="str">
        <f>VLOOKUP(Table1[[#This Row],[Customer Code]], 'CUSTOMER TABLE DATA'!$A$2:$C$22,3,FALSE)</f>
        <v>Nigeria</v>
      </c>
      <c r="M451" s="6" t="str">
        <f>VLOOKUP(Table1[[#This Row],[COUNTRY]],'CUSTOMER TABLE DATA'!$H$9:$I$17,2,FALSE)</f>
        <v>Africa</v>
      </c>
      <c r="N451" s="6" t="str">
        <f>VLOOKUP(Table1[[#This Row],[Customer Code]],'CUSTOMER TABLE DATA'!$A$2:$E$22,5,FALSE)</f>
        <v>Male</v>
      </c>
    </row>
    <row r="452" spans="1:14" x14ac:dyDescent="0.2">
      <c r="A452" s="5">
        <v>44013</v>
      </c>
      <c r="B452" t="s">
        <v>57</v>
      </c>
      <c r="C452" t="s">
        <v>7</v>
      </c>
      <c r="D452" t="s">
        <v>99</v>
      </c>
      <c r="E452">
        <v>3627</v>
      </c>
      <c r="F452" s="6">
        <v>3627</v>
      </c>
      <c r="G452" s="6">
        <f t="shared" si="7"/>
        <v>1</v>
      </c>
      <c r="H452" s="6">
        <v>725.4</v>
      </c>
      <c r="I452" s="6">
        <f>Table1[[#This Row],[Profit]]/Table1[[#This Row],[Units Sold]]</f>
        <v>0.79999999999999993</v>
      </c>
      <c r="J452" s="6">
        <f>Table1[[#This Row],[Revenue]]-Table1[[#This Row],[Cost]]</f>
        <v>2901.6</v>
      </c>
      <c r="K452" t="s">
        <v>47</v>
      </c>
      <c r="L452" s="6" t="str">
        <f>VLOOKUP(Table1[[#This Row],[Customer Code]], 'CUSTOMER TABLE DATA'!$A$2:$C$22,3,FALSE)</f>
        <v>Holland</v>
      </c>
      <c r="M452" s="6" t="str">
        <f>VLOOKUP(Table1[[#This Row],[COUNTRY]],'CUSTOMER TABLE DATA'!$H$9:$I$17,2,FALSE)</f>
        <v>Europe</v>
      </c>
      <c r="N452" s="6" t="str">
        <f>VLOOKUP(Table1[[#This Row],[Customer Code]],'CUSTOMER TABLE DATA'!$A$2:$E$22,5,FALSE)</f>
        <v>Male</v>
      </c>
    </row>
    <row r="453" spans="1:14" x14ac:dyDescent="0.2">
      <c r="A453" s="5">
        <v>44013</v>
      </c>
      <c r="B453" t="s">
        <v>58</v>
      </c>
      <c r="C453" t="s">
        <v>31</v>
      </c>
      <c r="D453" t="s">
        <v>106</v>
      </c>
      <c r="E453">
        <v>3200</v>
      </c>
      <c r="F453" s="6">
        <v>16000</v>
      </c>
      <c r="G453" s="6">
        <f t="shared" si="7"/>
        <v>5</v>
      </c>
      <c r="H453" s="6">
        <v>7040</v>
      </c>
      <c r="I453" s="6">
        <f>Table1[[#This Row],[Profit]]/Table1[[#This Row],[Units Sold]]</f>
        <v>2.8</v>
      </c>
      <c r="J453" s="6">
        <f>Table1[[#This Row],[Revenue]]-Table1[[#This Row],[Cost]]</f>
        <v>8960</v>
      </c>
      <c r="K453" t="s">
        <v>32</v>
      </c>
      <c r="L453" s="6" t="str">
        <f>VLOOKUP(Table1[[#This Row],[Customer Code]], 'CUSTOMER TABLE DATA'!$A$2:$C$22,3,FALSE)</f>
        <v>Togo</v>
      </c>
      <c r="M453" s="6" t="str">
        <f>VLOOKUP(Table1[[#This Row],[COUNTRY]],'CUSTOMER TABLE DATA'!$H$9:$I$17,2,FALSE)</f>
        <v>Africa</v>
      </c>
      <c r="N453" s="6" t="str">
        <f>VLOOKUP(Table1[[#This Row],[Customer Code]],'CUSTOMER TABLE DATA'!$A$2:$E$22,5,FALSE)</f>
        <v>Male</v>
      </c>
    </row>
    <row r="454" spans="1:14" x14ac:dyDescent="0.2">
      <c r="A454" s="5">
        <v>44013</v>
      </c>
      <c r="B454" t="s">
        <v>59</v>
      </c>
      <c r="C454" t="s">
        <v>7</v>
      </c>
      <c r="D454" t="s">
        <v>99</v>
      </c>
      <c r="E454">
        <v>2529</v>
      </c>
      <c r="F454" s="6">
        <v>10116</v>
      </c>
      <c r="G454" s="6">
        <f t="shared" si="7"/>
        <v>4</v>
      </c>
      <c r="H454" s="6">
        <v>3793.5</v>
      </c>
      <c r="I454" s="6">
        <f>Table1[[#This Row],[Profit]]/Table1[[#This Row],[Units Sold]]</f>
        <v>2.5</v>
      </c>
      <c r="J454" s="6">
        <f>Table1[[#This Row],[Revenue]]-Table1[[#This Row],[Cost]]</f>
        <v>6322.5</v>
      </c>
      <c r="K454" t="s">
        <v>9</v>
      </c>
      <c r="L454" s="6" t="str">
        <f>VLOOKUP(Table1[[#This Row],[Customer Code]], 'CUSTOMER TABLE DATA'!$A$2:$C$22,3,FALSE)</f>
        <v>USA</v>
      </c>
      <c r="M454" s="6" t="str">
        <f>VLOOKUP(Table1[[#This Row],[COUNTRY]],'CUSTOMER TABLE DATA'!$H$9:$I$17,2,FALSE)</f>
        <v>North America</v>
      </c>
      <c r="N454" s="6" t="str">
        <f>VLOOKUP(Table1[[#This Row],[Customer Code]],'CUSTOMER TABLE DATA'!$A$2:$E$22,5,FALSE)</f>
        <v>Male</v>
      </c>
    </row>
    <row r="455" spans="1:14" x14ac:dyDescent="0.2">
      <c r="A455" s="5">
        <v>44013</v>
      </c>
      <c r="B455" t="s">
        <v>60</v>
      </c>
      <c r="C455" t="s">
        <v>17</v>
      </c>
      <c r="D455" t="s">
        <v>113</v>
      </c>
      <c r="E455">
        <v>437</v>
      </c>
      <c r="F455" s="6">
        <v>1311</v>
      </c>
      <c r="G455" s="6">
        <f t="shared" si="7"/>
        <v>3</v>
      </c>
      <c r="H455" s="6">
        <v>546.25</v>
      </c>
      <c r="I455" s="6">
        <f>Table1[[#This Row],[Profit]]/Table1[[#This Row],[Units Sold]]</f>
        <v>1.75</v>
      </c>
      <c r="J455" s="6">
        <f>Table1[[#This Row],[Revenue]]-Table1[[#This Row],[Cost]]</f>
        <v>764.75</v>
      </c>
      <c r="K455" t="s">
        <v>18</v>
      </c>
      <c r="L455" s="6" t="str">
        <f>VLOOKUP(Table1[[#This Row],[Customer Code]], 'CUSTOMER TABLE DATA'!$A$2:$C$22,3,FALSE)</f>
        <v>Cameroon</v>
      </c>
      <c r="M455" s="6" t="str">
        <f>VLOOKUP(Table1[[#This Row],[COUNTRY]],'CUSTOMER TABLE DATA'!$H$9:$I$17,2,FALSE)</f>
        <v>Africa</v>
      </c>
      <c r="N455" s="6" t="str">
        <f>VLOOKUP(Table1[[#This Row],[Customer Code]],'CUSTOMER TABLE DATA'!$A$2:$E$22,5,FALSE)</f>
        <v>Female</v>
      </c>
    </row>
    <row r="456" spans="1:14" x14ac:dyDescent="0.2">
      <c r="A456" s="5">
        <v>44013</v>
      </c>
      <c r="B456" t="s">
        <v>61</v>
      </c>
      <c r="C456" t="s">
        <v>17</v>
      </c>
      <c r="D456" t="s">
        <v>101</v>
      </c>
      <c r="E456">
        <v>2460</v>
      </c>
      <c r="F456" s="6">
        <v>14760</v>
      </c>
      <c r="G456" s="6">
        <f t="shared" si="7"/>
        <v>6</v>
      </c>
      <c r="H456" s="6">
        <v>6765</v>
      </c>
      <c r="I456" s="6">
        <f>Table1[[#This Row],[Profit]]/Table1[[#This Row],[Units Sold]]</f>
        <v>3.25</v>
      </c>
      <c r="J456" s="6">
        <f>Table1[[#This Row],[Revenue]]-Table1[[#This Row],[Cost]]</f>
        <v>7995</v>
      </c>
      <c r="K456" t="s">
        <v>18</v>
      </c>
      <c r="L456" s="6" t="str">
        <f>VLOOKUP(Table1[[#This Row],[Customer Code]], 'CUSTOMER TABLE DATA'!$A$2:$C$22,3,FALSE)</f>
        <v>Cameroon</v>
      </c>
      <c r="M456" s="6" t="str">
        <f>VLOOKUP(Table1[[#This Row],[COUNTRY]],'CUSTOMER TABLE DATA'!$H$9:$I$17,2,FALSE)</f>
        <v>Africa</v>
      </c>
      <c r="N456" s="6" t="str">
        <f>VLOOKUP(Table1[[#This Row],[Customer Code]],'CUSTOMER TABLE DATA'!$A$2:$E$22,5,FALSE)</f>
        <v>Female</v>
      </c>
    </row>
    <row r="457" spans="1:14" x14ac:dyDescent="0.2">
      <c r="A457" s="5">
        <v>44044</v>
      </c>
      <c r="B457" t="s">
        <v>56</v>
      </c>
      <c r="C457" t="s">
        <v>28</v>
      </c>
      <c r="D457" t="s">
        <v>105</v>
      </c>
      <c r="E457">
        <v>2394</v>
      </c>
      <c r="F457" s="6">
        <v>11970</v>
      </c>
      <c r="G457" s="6">
        <f t="shared" si="7"/>
        <v>5</v>
      </c>
      <c r="H457" s="6">
        <v>4788</v>
      </c>
      <c r="I457" s="6">
        <f>Table1[[#This Row],[Profit]]/Table1[[#This Row],[Units Sold]]</f>
        <v>3</v>
      </c>
      <c r="J457" s="6">
        <f>Table1[[#This Row],[Revenue]]-Table1[[#This Row],[Cost]]</f>
        <v>7182</v>
      </c>
      <c r="K457" t="s">
        <v>43</v>
      </c>
      <c r="L457" s="6" t="str">
        <f>VLOOKUP(Table1[[#This Row],[Customer Code]], 'CUSTOMER TABLE DATA'!$A$2:$C$22,3,FALSE)</f>
        <v>Togo</v>
      </c>
      <c r="M457" s="6" t="str">
        <f>VLOOKUP(Table1[[#This Row],[COUNTRY]],'CUSTOMER TABLE DATA'!$H$9:$I$17,2,FALSE)</f>
        <v>Africa</v>
      </c>
      <c r="N457" s="6" t="str">
        <f>VLOOKUP(Table1[[#This Row],[Customer Code]],'CUSTOMER TABLE DATA'!$A$2:$E$22,5,FALSE)</f>
        <v>Male</v>
      </c>
    </row>
    <row r="458" spans="1:14" x14ac:dyDescent="0.2">
      <c r="A458" s="5">
        <v>44044</v>
      </c>
      <c r="B458" t="s">
        <v>56</v>
      </c>
      <c r="C458" t="s">
        <v>20</v>
      </c>
      <c r="D458" t="s">
        <v>103</v>
      </c>
      <c r="E458">
        <v>2559</v>
      </c>
      <c r="F458" s="6">
        <v>12795</v>
      </c>
      <c r="G458" s="6">
        <f t="shared" si="7"/>
        <v>5</v>
      </c>
      <c r="H458" s="6">
        <v>5118</v>
      </c>
      <c r="I458" s="6">
        <f>Table1[[#This Row],[Profit]]/Table1[[#This Row],[Units Sold]]</f>
        <v>3</v>
      </c>
      <c r="J458" s="6">
        <f>Table1[[#This Row],[Revenue]]-Table1[[#This Row],[Cost]]</f>
        <v>7677</v>
      </c>
      <c r="K458" t="s">
        <v>41</v>
      </c>
      <c r="L458" s="6" t="str">
        <f>VLOOKUP(Table1[[#This Row],[Customer Code]], 'CUSTOMER TABLE DATA'!$A$2:$C$22,3,FALSE)</f>
        <v>Nigeria</v>
      </c>
      <c r="M458" s="6" t="str">
        <f>VLOOKUP(Table1[[#This Row],[COUNTRY]],'CUSTOMER TABLE DATA'!$H$9:$I$17,2,FALSE)</f>
        <v>Africa</v>
      </c>
      <c r="N458" s="6" t="str">
        <f>VLOOKUP(Table1[[#This Row],[Customer Code]],'CUSTOMER TABLE DATA'!$A$2:$E$22,5,FALSE)</f>
        <v>Male</v>
      </c>
    </row>
    <row r="459" spans="1:14" x14ac:dyDescent="0.2">
      <c r="A459" s="5">
        <v>44044</v>
      </c>
      <c r="B459" t="s">
        <v>57</v>
      </c>
      <c r="C459" t="s">
        <v>17</v>
      </c>
      <c r="D459" t="s">
        <v>101</v>
      </c>
      <c r="E459">
        <v>1830</v>
      </c>
      <c r="F459" s="6">
        <v>1830</v>
      </c>
      <c r="G459" s="6">
        <f t="shared" si="7"/>
        <v>1</v>
      </c>
      <c r="H459" s="6">
        <v>366</v>
      </c>
      <c r="I459" s="6">
        <f>Table1[[#This Row],[Profit]]/Table1[[#This Row],[Units Sold]]</f>
        <v>0.8</v>
      </c>
      <c r="J459" s="6">
        <f>Table1[[#This Row],[Revenue]]-Table1[[#This Row],[Cost]]</f>
        <v>1464</v>
      </c>
      <c r="K459" t="s">
        <v>18</v>
      </c>
      <c r="L459" s="6" t="str">
        <f>VLOOKUP(Table1[[#This Row],[Customer Code]], 'CUSTOMER TABLE DATA'!$A$2:$C$22,3,FALSE)</f>
        <v>Cameroon</v>
      </c>
      <c r="M459" s="6" t="str">
        <f>VLOOKUP(Table1[[#This Row],[COUNTRY]],'CUSTOMER TABLE DATA'!$H$9:$I$17,2,FALSE)</f>
        <v>Africa</v>
      </c>
      <c r="N459" s="6" t="str">
        <f>VLOOKUP(Table1[[#This Row],[Customer Code]],'CUSTOMER TABLE DATA'!$A$2:$E$22,5,FALSE)</f>
        <v>Female</v>
      </c>
    </row>
    <row r="460" spans="1:14" x14ac:dyDescent="0.2">
      <c r="A460" s="5">
        <v>44044</v>
      </c>
      <c r="B460" t="s">
        <v>58</v>
      </c>
      <c r="C460" t="s">
        <v>24</v>
      </c>
      <c r="D460" t="s">
        <v>104</v>
      </c>
      <c r="E460">
        <v>552</v>
      </c>
      <c r="F460" s="6">
        <v>2760</v>
      </c>
      <c r="G460" s="6">
        <f t="shared" si="7"/>
        <v>5</v>
      </c>
      <c r="H460" s="6">
        <v>1214.4000000000001</v>
      </c>
      <c r="I460" s="6">
        <f>Table1[[#This Row],[Profit]]/Table1[[#This Row],[Units Sold]]</f>
        <v>2.8</v>
      </c>
      <c r="J460" s="6">
        <f>Table1[[#This Row],[Revenue]]-Table1[[#This Row],[Cost]]</f>
        <v>1545.6</v>
      </c>
      <c r="K460" t="s">
        <v>42</v>
      </c>
      <c r="L460" s="6" t="str">
        <f>VLOOKUP(Table1[[#This Row],[Customer Code]], 'CUSTOMER TABLE DATA'!$A$2:$C$22,3,FALSE)</f>
        <v>Brazil</v>
      </c>
      <c r="M460" s="6" t="str">
        <f>VLOOKUP(Table1[[#This Row],[COUNTRY]],'CUSTOMER TABLE DATA'!$H$9:$I$17,2,FALSE)</f>
        <v>South America</v>
      </c>
      <c r="N460" s="6" t="str">
        <f>VLOOKUP(Table1[[#This Row],[Customer Code]],'CUSTOMER TABLE DATA'!$A$2:$E$22,5,FALSE)</f>
        <v>Female</v>
      </c>
    </row>
    <row r="461" spans="1:14" x14ac:dyDescent="0.2">
      <c r="A461" s="5">
        <v>44044</v>
      </c>
      <c r="B461" t="s">
        <v>59</v>
      </c>
      <c r="C461" t="s">
        <v>7</v>
      </c>
      <c r="D461" t="s">
        <v>99</v>
      </c>
      <c r="E461">
        <v>1884</v>
      </c>
      <c r="F461" s="6">
        <v>7536</v>
      </c>
      <c r="G461" s="6">
        <f t="shared" si="7"/>
        <v>4</v>
      </c>
      <c r="H461" s="6">
        <v>2826</v>
      </c>
      <c r="I461" s="6">
        <f>Table1[[#This Row],[Profit]]/Table1[[#This Row],[Units Sold]]</f>
        <v>2.5</v>
      </c>
      <c r="J461" s="6">
        <f>Table1[[#This Row],[Revenue]]-Table1[[#This Row],[Cost]]</f>
        <v>4710</v>
      </c>
      <c r="K461" t="s">
        <v>47</v>
      </c>
      <c r="L461" s="6" t="str">
        <f>VLOOKUP(Table1[[#This Row],[Customer Code]], 'CUSTOMER TABLE DATA'!$A$2:$C$22,3,FALSE)</f>
        <v>Holland</v>
      </c>
      <c r="M461" s="6" t="str">
        <f>VLOOKUP(Table1[[#This Row],[COUNTRY]],'CUSTOMER TABLE DATA'!$H$9:$I$17,2,FALSE)</f>
        <v>Europe</v>
      </c>
      <c r="N461" s="6" t="str">
        <f>VLOOKUP(Table1[[#This Row],[Customer Code]],'CUSTOMER TABLE DATA'!$A$2:$E$22,5,FALSE)</f>
        <v>Male</v>
      </c>
    </row>
    <row r="462" spans="1:14" x14ac:dyDescent="0.2">
      <c r="A462" s="5">
        <v>44044</v>
      </c>
      <c r="B462" t="s">
        <v>60</v>
      </c>
      <c r="C462" t="s">
        <v>31</v>
      </c>
      <c r="D462" t="s">
        <v>106</v>
      </c>
      <c r="E462">
        <v>1874</v>
      </c>
      <c r="F462" s="6">
        <v>5622</v>
      </c>
      <c r="G462" s="6">
        <f t="shared" si="7"/>
        <v>3</v>
      </c>
      <c r="H462" s="6">
        <v>2342.5</v>
      </c>
      <c r="I462" s="6">
        <f>Table1[[#This Row],[Profit]]/Table1[[#This Row],[Units Sold]]</f>
        <v>1.75</v>
      </c>
      <c r="J462" s="6">
        <f>Table1[[#This Row],[Revenue]]-Table1[[#This Row],[Cost]]</f>
        <v>3279.5</v>
      </c>
      <c r="K462" t="s">
        <v>32</v>
      </c>
      <c r="L462" s="6" t="str">
        <f>VLOOKUP(Table1[[#This Row],[Customer Code]], 'CUSTOMER TABLE DATA'!$A$2:$C$22,3,FALSE)</f>
        <v>Togo</v>
      </c>
      <c r="M462" s="6" t="str">
        <f>VLOOKUP(Table1[[#This Row],[COUNTRY]],'CUSTOMER TABLE DATA'!$H$9:$I$17,2,FALSE)</f>
        <v>Africa</v>
      </c>
      <c r="N462" s="6" t="str">
        <f>VLOOKUP(Table1[[#This Row],[Customer Code]],'CUSTOMER TABLE DATA'!$A$2:$E$22,5,FALSE)</f>
        <v>Male</v>
      </c>
    </row>
    <row r="463" spans="1:14" x14ac:dyDescent="0.2">
      <c r="A463" s="5">
        <v>44044</v>
      </c>
      <c r="B463" t="s">
        <v>61</v>
      </c>
      <c r="C463" t="s">
        <v>20</v>
      </c>
      <c r="D463" t="s">
        <v>103</v>
      </c>
      <c r="E463">
        <v>923</v>
      </c>
      <c r="F463" s="6">
        <v>5538</v>
      </c>
      <c r="G463" s="6">
        <f t="shared" si="7"/>
        <v>6</v>
      </c>
      <c r="H463" s="6">
        <v>2538.25</v>
      </c>
      <c r="I463" s="6">
        <f>Table1[[#This Row],[Profit]]/Table1[[#This Row],[Units Sold]]</f>
        <v>3.25</v>
      </c>
      <c r="J463" s="6">
        <f>Table1[[#This Row],[Revenue]]-Table1[[#This Row],[Cost]]</f>
        <v>2999.75</v>
      </c>
      <c r="K463" t="s">
        <v>41</v>
      </c>
      <c r="L463" s="6" t="str">
        <f>VLOOKUP(Table1[[#This Row],[Customer Code]], 'CUSTOMER TABLE DATA'!$A$2:$C$22,3,FALSE)</f>
        <v>Nigeria</v>
      </c>
      <c r="M463" s="6" t="str">
        <f>VLOOKUP(Table1[[#This Row],[COUNTRY]],'CUSTOMER TABLE DATA'!$H$9:$I$17,2,FALSE)</f>
        <v>Africa</v>
      </c>
      <c r="N463" s="6" t="str">
        <f>VLOOKUP(Table1[[#This Row],[Customer Code]],'CUSTOMER TABLE DATA'!$A$2:$E$22,5,FALSE)</f>
        <v>Male</v>
      </c>
    </row>
    <row r="464" spans="1:14" x14ac:dyDescent="0.2">
      <c r="A464" s="5">
        <v>44044</v>
      </c>
      <c r="B464" t="s">
        <v>56</v>
      </c>
      <c r="C464" t="s">
        <v>36</v>
      </c>
      <c r="D464" t="s">
        <v>108</v>
      </c>
      <c r="E464">
        <v>2101</v>
      </c>
      <c r="F464" s="6">
        <v>10505</v>
      </c>
      <c r="G464" s="6">
        <f t="shared" si="7"/>
        <v>5</v>
      </c>
      <c r="H464" s="6">
        <v>4202</v>
      </c>
      <c r="I464" s="6">
        <f>Table1[[#This Row],[Profit]]/Table1[[#This Row],[Units Sold]]</f>
        <v>3</v>
      </c>
      <c r="J464" s="6">
        <f>Table1[[#This Row],[Revenue]]-Table1[[#This Row],[Cost]]</f>
        <v>6303</v>
      </c>
      <c r="K464" t="s">
        <v>37</v>
      </c>
      <c r="L464" s="6" t="str">
        <f>VLOOKUP(Table1[[#This Row],[Customer Code]], 'CUSTOMER TABLE DATA'!$A$2:$C$22,3,FALSE)</f>
        <v>Uganda</v>
      </c>
      <c r="M464" s="6" t="str">
        <f>VLOOKUP(Table1[[#This Row],[COUNTRY]],'CUSTOMER TABLE DATA'!$H$9:$I$17,2,FALSE)</f>
        <v>Africa</v>
      </c>
      <c r="N464" s="6" t="str">
        <f>VLOOKUP(Table1[[#This Row],[Customer Code]],'CUSTOMER TABLE DATA'!$A$2:$E$22,5,FALSE)</f>
        <v>Male</v>
      </c>
    </row>
    <row r="465" spans="1:14" x14ac:dyDescent="0.2">
      <c r="A465" s="5">
        <v>44044</v>
      </c>
      <c r="B465" t="s">
        <v>56</v>
      </c>
      <c r="C465" t="s">
        <v>28</v>
      </c>
      <c r="D465" t="s">
        <v>105</v>
      </c>
      <c r="E465">
        <v>2696</v>
      </c>
      <c r="F465" s="6">
        <v>13480</v>
      </c>
      <c r="G465" s="6">
        <f t="shared" si="7"/>
        <v>5</v>
      </c>
      <c r="H465" s="6">
        <v>5392</v>
      </c>
      <c r="I465" s="6">
        <f>Table1[[#This Row],[Profit]]/Table1[[#This Row],[Units Sold]]</f>
        <v>3</v>
      </c>
      <c r="J465" s="6">
        <f>Table1[[#This Row],[Revenue]]-Table1[[#This Row],[Cost]]</f>
        <v>8088</v>
      </c>
      <c r="K465" t="s">
        <v>29</v>
      </c>
      <c r="L465" s="6" t="str">
        <f>VLOOKUP(Table1[[#This Row],[Customer Code]], 'CUSTOMER TABLE DATA'!$A$2:$C$22,3,FALSE)</f>
        <v>Cameroon</v>
      </c>
      <c r="M465" s="6" t="str">
        <f>VLOOKUP(Table1[[#This Row],[COUNTRY]],'CUSTOMER TABLE DATA'!$H$9:$I$17,2,FALSE)</f>
        <v>Africa</v>
      </c>
      <c r="N465" s="6" t="str">
        <f>VLOOKUP(Table1[[#This Row],[Customer Code]],'CUSTOMER TABLE DATA'!$A$2:$E$22,5,FALSE)</f>
        <v>Male</v>
      </c>
    </row>
    <row r="466" spans="1:14" x14ac:dyDescent="0.2">
      <c r="A466" s="5">
        <v>44044</v>
      </c>
      <c r="B466" t="s">
        <v>57</v>
      </c>
      <c r="C466" t="s">
        <v>24</v>
      </c>
      <c r="D466" t="s">
        <v>104</v>
      </c>
      <c r="E466">
        <v>1562</v>
      </c>
      <c r="F466" s="6">
        <v>1562</v>
      </c>
      <c r="G466" s="6">
        <f t="shared" si="7"/>
        <v>1</v>
      </c>
      <c r="H466" s="6">
        <v>312.39999999999998</v>
      </c>
      <c r="I466" s="6">
        <f>Table1[[#This Row],[Profit]]/Table1[[#This Row],[Units Sold]]</f>
        <v>0.79999999999999993</v>
      </c>
      <c r="J466" s="6">
        <f>Table1[[#This Row],[Revenue]]-Table1[[#This Row],[Cost]]</f>
        <v>1249.5999999999999</v>
      </c>
      <c r="K466" t="s">
        <v>25</v>
      </c>
      <c r="L466" s="6" t="str">
        <f>VLOOKUP(Table1[[#This Row],[Customer Code]], 'CUSTOMER TABLE DATA'!$A$2:$C$22,3,FALSE)</f>
        <v>Japan</v>
      </c>
      <c r="M466" s="6" t="str">
        <f>VLOOKUP(Table1[[#This Row],[COUNTRY]],'CUSTOMER TABLE DATA'!$H$9:$I$17,2,FALSE)</f>
        <v>Asia</v>
      </c>
      <c r="N466" s="6" t="str">
        <f>VLOOKUP(Table1[[#This Row],[Customer Code]],'CUSTOMER TABLE DATA'!$A$2:$E$22,5,FALSE)</f>
        <v>Female</v>
      </c>
    </row>
    <row r="467" spans="1:14" x14ac:dyDescent="0.2">
      <c r="A467" s="5">
        <v>44044</v>
      </c>
      <c r="B467" t="s">
        <v>58</v>
      </c>
      <c r="C467" t="s">
        <v>36</v>
      </c>
      <c r="D467" t="s">
        <v>108</v>
      </c>
      <c r="E467">
        <v>2475</v>
      </c>
      <c r="F467" s="6">
        <v>12375</v>
      </c>
      <c r="G467" s="6">
        <f t="shared" si="7"/>
        <v>5</v>
      </c>
      <c r="H467" s="6">
        <v>5445</v>
      </c>
      <c r="I467" s="6">
        <f>Table1[[#This Row],[Profit]]/Table1[[#This Row],[Units Sold]]</f>
        <v>2.8</v>
      </c>
      <c r="J467" s="6">
        <f>Table1[[#This Row],[Revenue]]-Table1[[#This Row],[Cost]]</f>
        <v>6930</v>
      </c>
      <c r="K467" t="s">
        <v>37</v>
      </c>
      <c r="L467" s="6" t="str">
        <f>VLOOKUP(Table1[[#This Row],[Customer Code]], 'CUSTOMER TABLE DATA'!$A$2:$C$22,3,FALSE)</f>
        <v>Uganda</v>
      </c>
      <c r="M467" s="6" t="str">
        <f>VLOOKUP(Table1[[#This Row],[COUNTRY]],'CUSTOMER TABLE DATA'!$H$9:$I$17,2,FALSE)</f>
        <v>Africa</v>
      </c>
      <c r="N467" s="6" t="str">
        <f>VLOOKUP(Table1[[#This Row],[Customer Code]],'CUSTOMER TABLE DATA'!$A$2:$E$22,5,FALSE)</f>
        <v>Male</v>
      </c>
    </row>
    <row r="468" spans="1:14" x14ac:dyDescent="0.2">
      <c r="A468" s="5">
        <v>44044</v>
      </c>
      <c r="B468" t="s">
        <v>60</v>
      </c>
      <c r="C468" t="s">
        <v>28</v>
      </c>
      <c r="D468" t="s">
        <v>105</v>
      </c>
      <c r="E468">
        <v>1174</v>
      </c>
      <c r="F468" s="6">
        <v>4696</v>
      </c>
      <c r="G468" s="6">
        <f t="shared" si="7"/>
        <v>4</v>
      </c>
      <c r="H468" s="6">
        <v>1761</v>
      </c>
      <c r="I468" s="6">
        <f>Table1[[#This Row],[Profit]]/Table1[[#This Row],[Units Sold]]</f>
        <v>2.5</v>
      </c>
      <c r="J468" s="6">
        <f>Table1[[#This Row],[Revenue]]-Table1[[#This Row],[Cost]]</f>
        <v>2935</v>
      </c>
      <c r="K468" t="s">
        <v>43</v>
      </c>
      <c r="L468" s="6" t="str">
        <f>VLOOKUP(Table1[[#This Row],[Customer Code]], 'CUSTOMER TABLE DATA'!$A$2:$C$22,3,FALSE)</f>
        <v>Togo</v>
      </c>
      <c r="M468" s="6" t="str">
        <f>VLOOKUP(Table1[[#This Row],[COUNTRY]],'CUSTOMER TABLE DATA'!$H$9:$I$17,2,FALSE)</f>
        <v>Africa</v>
      </c>
      <c r="N468" s="6" t="str">
        <f>VLOOKUP(Table1[[#This Row],[Customer Code]],'CUSTOMER TABLE DATA'!$A$2:$E$22,5,FALSE)</f>
        <v>Male</v>
      </c>
    </row>
    <row r="469" spans="1:14" x14ac:dyDescent="0.2">
      <c r="A469" s="5">
        <v>44044</v>
      </c>
      <c r="B469" t="s">
        <v>60</v>
      </c>
      <c r="C469" t="s">
        <v>36</v>
      </c>
      <c r="D469" t="s">
        <v>108</v>
      </c>
      <c r="E469">
        <v>381</v>
      </c>
      <c r="F469" s="6">
        <v>1143</v>
      </c>
      <c r="G469" s="6">
        <f t="shared" si="7"/>
        <v>3</v>
      </c>
      <c r="H469" s="6">
        <v>476.25</v>
      </c>
      <c r="I469" s="6">
        <f>Table1[[#This Row],[Profit]]/Table1[[#This Row],[Units Sold]]</f>
        <v>1.75</v>
      </c>
      <c r="J469" s="6">
        <f>Table1[[#This Row],[Revenue]]-Table1[[#This Row],[Cost]]</f>
        <v>666.75</v>
      </c>
      <c r="K469" t="s">
        <v>46</v>
      </c>
      <c r="L469" s="6" t="str">
        <f>VLOOKUP(Table1[[#This Row],[Customer Code]], 'CUSTOMER TABLE DATA'!$A$2:$C$22,3,FALSE)</f>
        <v>Cameroon</v>
      </c>
      <c r="M469" s="6" t="str">
        <f>VLOOKUP(Table1[[#This Row],[COUNTRY]],'CUSTOMER TABLE DATA'!$H$9:$I$17,2,FALSE)</f>
        <v>Africa</v>
      </c>
      <c r="N469" s="6" t="str">
        <f>VLOOKUP(Table1[[#This Row],[Customer Code]],'CUSTOMER TABLE DATA'!$A$2:$E$22,5,FALSE)</f>
        <v>Female</v>
      </c>
    </row>
    <row r="470" spans="1:14" x14ac:dyDescent="0.2">
      <c r="A470" s="5">
        <v>44044</v>
      </c>
      <c r="B470" t="s">
        <v>61</v>
      </c>
      <c r="C470" t="s">
        <v>36</v>
      </c>
      <c r="D470" t="s">
        <v>108</v>
      </c>
      <c r="E470">
        <v>1579</v>
      </c>
      <c r="F470" s="6">
        <v>9474</v>
      </c>
      <c r="G470" s="6">
        <f t="shared" si="7"/>
        <v>6</v>
      </c>
      <c r="H470" s="6">
        <v>4342.25</v>
      </c>
      <c r="I470" s="6">
        <f>Table1[[#This Row],[Profit]]/Table1[[#This Row],[Units Sold]]</f>
        <v>3.25</v>
      </c>
      <c r="J470" s="6">
        <f>Table1[[#This Row],[Revenue]]-Table1[[#This Row],[Cost]]</f>
        <v>5131.75</v>
      </c>
      <c r="K470" t="s">
        <v>37</v>
      </c>
      <c r="L470" s="6" t="str">
        <f>VLOOKUP(Table1[[#This Row],[Customer Code]], 'CUSTOMER TABLE DATA'!$A$2:$C$22,3,FALSE)</f>
        <v>Uganda</v>
      </c>
      <c r="M470" s="6" t="str">
        <f>VLOOKUP(Table1[[#This Row],[COUNTRY]],'CUSTOMER TABLE DATA'!$H$9:$I$17,2,FALSE)</f>
        <v>Africa</v>
      </c>
      <c r="N470" s="6" t="str">
        <f>VLOOKUP(Table1[[#This Row],[Customer Code]],'CUSTOMER TABLE DATA'!$A$2:$E$22,5,FALSE)</f>
        <v>Male</v>
      </c>
    </row>
    <row r="471" spans="1:14" x14ac:dyDescent="0.2">
      <c r="A471" s="5">
        <v>44044</v>
      </c>
      <c r="B471" t="s">
        <v>56</v>
      </c>
      <c r="C471" t="s">
        <v>17</v>
      </c>
      <c r="D471" t="s">
        <v>101</v>
      </c>
      <c r="E471">
        <v>1743</v>
      </c>
      <c r="F471" s="6">
        <v>8715</v>
      </c>
      <c r="G471" s="6">
        <f t="shared" si="7"/>
        <v>5</v>
      </c>
      <c r="H471" s="6">
        <v>3486</v>
      </c>
      <c r="I471" s="6">
        <f>Table1[[#This Row],[Profit]]/Table1[[#This Row],[Units Sold]]</f>
        <v>3</v>
      </c>
      <c r="J471" s="6">
        <f>Table1[[#This Row],[Revenue]]-Table1[[#This Row],[Cost]]</f>
        <v>5229</v>
      </c>
      <c r="K471" t="s">
        <v>18</v>
      </c>
      <c r="L471" s="6" t="str">
        <f>VLOOKUP(Table1[[#This Row],[Customer Code]], 'CUSTOMER TABLE DATA'!$A$2:$C$22,3,FALSE)</f>
        <v>Cameroon</v>
      </c>
      <c r="M471" s="6" t="str">
        <f>VLOOKUP(Table1[[#This Row],[COUNTRY]],'CUSTOMER TABLE DATA'!$H$9:$I$17,2,FALSE)</f>
        <v>Africa</v>
      </c>
      <c r="N471" s="6" t="str">
        <f>VLOOKUP(Table1[[#This Row],[Customer Code]],'CUSTOMER TABLE DATA'!$A$2:$E$22,5,FALSE)</f>
        <v>Female</v>
      </c>
    </row>
    <row r="472" spans="1:14" x14ac:dyDescent="0.2">
      <c r="A472" s="5">
        <v>44044</v>
      </c>
      <c r="B472" t="s">
        <v>56</v>
      </c>
      <c r="C472" t="s">
        <v>28</v>
      </c>
      <c r="D472" t="s">
        <v>105</v>
      </c>
      <c r="E472">
        <v>1598</v>
      </c>
      <c r="F472" s="6">
        <v>7990</v>
      </c>
      <c r="G472" s="6">
        <f t="shared" si="7"/>
        <v>5</v>
      </c>
      <c r="H472" s="6">
        <v>3196</v>
      </c>
      <c r="I472" s="6">
        <f>Table1[[#This Row],[Profit]]/Table1[[#This Row],[Units Sold]]</f>
        <v>3</v>
      </c>
      <c r="J472" s="6">
        <f>Table1[[#This Row],[Revenue]]-Table1[[#This Row],[Cost]]</f>
        <v>4794</v>
      </c>
      <c r="K472" t="s">
        <v>43</v>
      </c>
      <c r="L472" s="6" t="str">
        <f>VLOOKUP(Table1[[#This Row],[Customer Code]], 'CUSTOMER TABLE DATA'!$A$2:$C$22,3,FALSE)</f>
        <v>Togo</v>
      </c>
      <c r="M472" s="6" t="str">
        <f>VLOOKUP(Table1[[#This Row],[COUNTRY]],'CUSTOMER TABLE DATA'!$H$9:$I$17,2,FALSE)</f>
        <v>Africa</v>
      </c>
      <c r="N472" s="6" t="str">
        <f>VLOOKUP(Table1[[#This Row],[Customer Code]],'CUSTOMER TABLE DATA'!$A$2:$E$22,5,FALSE)</f>
        <v>Male</v>
      </c>
    </row>
    <row r="473" spans="1:14" x14ac:dyDescent="0.2">
      <c r="A473" s="5">
        <v>44044</v>
      </c>
      <c r="B473" t="s">
        <v>57</v>
      </c>
      <c r="C473" t="s">
        <v>36</v>
      </c>
      <c r="D473" t="s">
        <v>108</v>
      </c>
      <c r="E473">
        <v>1859</v>
      </c>
      <c r="F473" s="6">
        <v>1859</v>
      </c>
      <c r="G473" s="6">
        <f t="shared" si="7"/>
        <v>1</v>
      </c>
      <c r="H473" s="6">
        <v>371.8</v>
      </c>
      <c r="I473" s="6">
        <f>Table1[[#This Row],[Profit]]/Table1[[#This Row],[Units Sold]]</f>
        <v>0.8</v>
      </c>
      <c r="J473" s="6">
        <f>Table1[[#This Row],[Revenue]]-Table1[[#This Row],[Cost]]</f>
        <v>1487.2</v>
      </c>
      <c r="K473" t="s">
        <v>37</v>
      </c>
      <c r="L473" s="6" t="str">
        <f>VLOOKUP(Table1[[#This Row],[Customer Code]], 'CUSTOMER TABLE DATA'!$A$2:$C$22,3,FALSE)</f>
        <v>Uganda</v>
      </c>
      <c r="M473" s="6" t="str">
        <f>VLOOKUP(Table1[[#This Row],[COUNTRY]],'CUSTOMER TABLE DATA'!$H$9:$I$17,2,FALSE)</f>
        <v>Africa</v>
      </c>
      <c r="N473" s="6" t="str">
        <f>VLOOKUP(Table1[[#This Row],[Customer Code]],'CUSTOMER TABLE DATA'!$A$2:$E$22,5,FALSE)</f>
        <v>Male</v>
      </c>
    </row>
    <row r="474" spans="1:14" x14ac:dyDescent="0.2">
      <c r="A474" s="5">
        <v>44044</v>
      </c>
      <c r="B474" t="s">
        <v>58</v>
      </c>
      <c r="C474" t="s">
        <v>33</v>
      </c>
      <c r="D474" t="s">
        <v>107</v>
      </c>
      <c r="E474">
        <v>2574</v>
      </c>
      <c r="F474" s="6">
        <v>12870</v>
      </c>
      <c r="G474" s="6">
        <f t="shared" si="7"/>
        <v>5</v>
      </c>
      <c r="H474" s="6">
        <v>5662.8</v>
      </c>
      <c r="I474" s="6">
        <f>Table1[[#This Row],[Profit]]/Table1[[#This Row],[Units Sold]]</f>
        <v>2.8</v>
      </c>
      <c r="J474" s="6">
        <f>Table1[[#This Row],[Revenue]]-Table1[[#This Row],[Cost]]</f>
        <v>7207.2</v>
      </c>
      <c r="K474" t="s">
        <v>45</v>
      </c>
      <c r="L474" s="6" t="str">
        <f>VLOOKUP(Table1[[#This Row],[Customer Code]], 'CUSTOMER TABLE DATA'!$A$2:$C$22,3,FALSE)</f>
        <v>Brazil</v>
      </c>
      <c r="M474" s="6" t="str">
        <f>VLOOKUP(Table1[[#This Row],[COUNTRY]],'CUSTOMER TABLE DATA'!$H$9:$I$17,2,FALSE)</f>
        <v>South America</v>
      </c>
      <c r="N474" s="6" t="str">
        <f>VLOOKUP(Table1[[#This Row],[Customer Code]],'CUSTOMER TABLE DATA'!$A$2:$E$22,5,FALSE)</f>
        <v>Female</v>
      </c>
    </row>
    <row r="475" spans="1:14" x14ac:dyDescent="0.2">
      <c r="A475" s="5">
        <v>44044</v>
      </c>
      <c r="B475" t="s">
        <v>59</v>
      </c>
      <c r="C475" t="s">
        <v>31</v>
      </c>
      <c r="D475" t="s">
        <v>106</v>
      </c>
      <c r="E475">
        <v>2767</v>
      </c>
      <c r="F475" s="6">
        <v>11068</v>
      </c>
      <c r="G475" s="6">
        <f t="shared" si="7"/>
        <v>4</v>
      </c>
      <c r="H475" s="6">
        <v>4150.5</v>
      </c>
      <c r="I475" s="6">
        <f>Table1[[#This Row],[Profit]]/Table1[[#This Row],[Units Sold]]</f>
        <v>2.5</v>
      </c>
      <c r="J475" s="6">
        <f>Table1[[#This Row],[Revenue]]-Table1[[#This Row],[Cost]]</f>
        <v>6917.5</v>
      </c>
      <c r="K475" t="s">
        <v>32</v>
      </c>
      <c r="L475" s="6" t="str">
        <f>VLOOKUP(Table1[[#This Row],[Customer Code]], 'CUSTOMER TABLE DATA'!$A$2:$C$22,3,FALSE)</f>
        <v>Togo</v>
      </c>
      <c r="M475" s="6" t="str">
        <f>VLOOKUP(Table1[[#This Row],[COUNTRY]],'CUSTOMER TABLE DATA'!$H$9:$I$17,2,FALSE)</f>
        <v>Africa</v>
      </c>
      <c r="N475" s="6" t="str">
        <f>VLOOKUP(Table1[[#This Row],[Customer Code]],'CUSTOMER TABLE DATA'!$A$2:$E$22,5,FALSE)</f>
        <v>Male</v>
      </c>
    </row>
    <row r="476" spans="1:14" x14ac:dyDescent="0.2">
      <c r="A476" s="5">
        <v>44044</v>
      </c>
      <c r="B476" t="s">
        <v>60</v>
      </c>
      <c r="C476" t="s">
        <v>20</v>
      </c>
      <c r="D476" t="s">
        <v>103</v>
      </c>
      <c r="E476">
        <v>422</v>
      </c>
      <c r="F476" s="6">
        <v>1266</v>
      </c>
      <c r="G476" s="6">
        <f t="shared" si="7"/>
        <v>3</v>
      </c>
      <c r="H476" s="6">
        <v>527.5</v>
      </c>
      <c r="I476" s="6">
        <f>Table1[[#This Row],[Profit]]/Table1[[#This Row],[Units Sold]]</f>
        <v>1.75</v>
      </c>
      <c r="J476" s="6">
        <f>Table1[[#This Row],[Revenue]]-Table1[[#This Row],[Cost]]</f>
        <v>738.5</v>
      </c>
      <c r="K476" t="s">
        <v>41</v>
      </c>
      <c r="L476" s="6" t="str">
        <f>VLOOKUP(Table1[[#This Row],[Customer Code]], 'CUSTOMER TABLE DATA'!$A$2:$C$22,3,FALSE)</f>
        <v>Nigeria</v>
      </c>
      <c r="M476" s="6" t="str">
        <f>VLOOKUP(Table1[[#This Row],[COUNTRY]],'CUSTOMER TABLE DATA'!$H$9:$I$17,2,FALSE)</f>
        <v>Africa</v>
      </c>
      <c r="N476" s="6" t="str">
        <f>VLOOKUP(Table1[[#This Row],[Customer Code]],'CUSTOMER TABLE DATA'!$A$2:$E$22,5,FALSE)</f>
        <v>Male</v>
      </c>
    </row>
    <row r="477" spans="1:14" x14ac:dyDescent="0.2">
      <c r="A477" s="5">
        <v>44044</v>
      </c>
      <c r="B477" t="s">
        <v>61</v>
      </c>
      <c r="C477" t="s">
        <v>12</v>
      </c>
      <c r="D477" t="s">
        <v>100</v>
      </c>
      <c r="E477">
        <v>1001</v>
      </c>
      <c r="F477" s="6">
        <v>6006</v>
      </c>
      <c r="G477" s="6">
        <f t="shared" si="7"/>
        <v>6</v>
      </c>
      <c r="H477" s="6">
        <v>2752.75</v>
      </c>
      <c r="I477" s="6">
        <f>Table1[[#This Row],[Profit]]/Table1[[#This Row],[Units Sold]]</f>
        <v>3.25</v>
      </c>
      <c r="J477" s="6">
        <f>Table1[[#This Row],[Revenue]]-Table1[[#This Row],[Cost]]</f>
        <v>3253.25</v>
      </c>
      <c r="K477" t="s">
        <v>48</v>
      </c>
      <c r="L477" s="6" t="str">
        <f>VLOOKUP(Table1[[#This Row],[Customer Code]], 'CUSTOMER TABLE DATA'!$A$2:$C$22,3,FALSE)</f>
        <v>Nigeria</v>
      </c>
      <c r="M477" s="6" t="str">
        <f>VLOOKUP(Table1[[#This Row],[COUNTRY]],'CUSTOMER TABLE DATA'!$H$9:$I$17,2,FALSE)</f>
        <v>Africa</v>
      </c>
      <c r="N477" s="6" t="str">
        <f>VLOOKUP(Table1[[#This Row],[Customer Code]],'CUSTOMER TABLE DATA'!$A$2:$E$22,5,FALSE)</f>
        <v>Female</v>
      </c>
    </row>
    <row r="478" spans="1:14" x14ac:dyDescent="0.2">
      <c r="A478" s="5">
        <v>44044</v>
      </c>
      <c r="B478" t="s">
        <v>56</v>
      </c>
      <c r="C478" t="s">
        <v>17</v>
      </c>
      <c r="D478" t="s">
        <v>101</v>
      </c>
      <c r="E478">
        <v>883</v>
      </c>
      <c r="F478" s="6">
        <v>4415</v>
      </c>
      <c r="G478" s="6">
        <f t="shared" si="7"/>
        <v>5</v>
      </c>
      <c r="H478" s="6">
        <v>1766</v>
      </c>
      <c r="I478" s="6">
        <f>Table1[[#This Row],[Profit]]/Table1[[#This Row],[Units Sold]]</f>
        <v>3</v>
      </c>
      <c r="J478" s="6">
        <f>Table1[[#This Row],[Revenue]]-Table1[[#This Row],[Cost]]</f>
        <v>2649</v>
      </c>
      <c r="K478" t="s">
        <v>40</v>
      </c>
      <c r="L478" s="6" t="str">
        <f>VLOOKUP(Table1[[#This Row],[Customer Code]], 'CUSTOMER TABLE DATA'!$A$2:$C$22,3,FALSE)</f>
        <v>USA</v>
      </c>
      <c r="M478" s="6" t="str">
        <f>VLOOKUP(Table1[[#This Row],[COUNTRY]],'CUSTOMER TABLE DATA'!$H$9:$I$17,2,FALSE)</f>
        <v>North America</v>
      </c>
      <c r="N478" s="6" t="str">
        <f>VLOOKUP(Table1[[#This Row],[Customer Code]],'CUSTOMER TABLE DATA'!$A$2:$E$22,5,FALSE)</f>
        <v>Male</v>
      </c>
    </row>
    <row r="479" spans="1:14" x14ac:dyDescent="0.2">
      <c r="A479" s="5">
        <v>44044</v>
      </c>
      <c r="B479" t="s">
        <v>56</v>
      </c>
      <c r="C479" t="s">
        <v>20</v>
      </c>
      <c r="D479" t="s">
        <v>103</v>
      </c>
      <c r="E479">
        <v>1984</v>
      </c>
      <c r="F479" s="6">
        <v>9920</v>
      </c>
      <c r="G479" s="6">
        <f t="shared" si="7"/>
        <v>5</v>
      </c>
      <c r="H479" s="6">
        <v>3968</v>
      </c>
      <c r="I479" s="6">
        <f>Table1[[#This Row],[Profit]]/Table1[[#This Row],[Units Sold]]</f>
        <v>3</v>
      </c>
      <c r="J479" s="6">
        <f>Table1[[#This Row],[Revenue]]-Table1[[#This Row],[Cost]]</f>
        <v>5952</v>
      </c>
      <c r="K479" t="s">
        <v>21</v>
      </c>
      <c r="L479" s="6" t="str">
        <f>VLOOKUP(Table1[[#This Row],[Customer Code]], 'CUSTOMER TABLE DATA'!$A$2:$C$22,3,FALSE)</f>
        <v>Holland</v>
      </c>
      <c r="M479" s="6" t="str">
        <f>VLOOKUP(Table1[[#This Row],[COUNTRY]],'CUSTOMER TABLE DATA'!$H$9:$I$17,2,FALSE)</f>
        <v>Europe</v>
      </c>
      <c r="N479" s="6" t="str">
        <f>VLOOKUP(Table1[[#This Row],[Customer Code]],'CUSTOMER TABLE DATA'!$A$2:$E$22,5,FALSE)</f>
        <v>Male</v>
      </c>
    </row>
    <row r="480" spans="1:14" x14ac:dyDescent="0.2">
      <c r="A480" s="5">
        <v>44044</v>
      </c>
      <c r="B480" t="s">
        <v>57</v>
      </c>
      <c r="C480" t="s">
        <v>17</v>
      </c>
      <c r="D480" t="s">
        <v>101</v>
      </c>
      <c r="E480">
        <v>958</v>
      </c>
      <c r="F480" s="6">
        <v>958</v>
      </c>
      <c r="G480" s="6">
        <f t="shared" si="7"/>
        <v>1</v>
      </c>
      <c r="H480" s="6">
        <v>191.6</v>
      </c>
      <c r="I480" s="6">
        <f>Table1[[#This Row],[Profit]]/Table1[[#This Row],[Units Sold]]</f>
        <v>0.79999999999999993</v>
      </c>
      <c r="J480" s="6">
        <f>Table1[[#This Row],[Revenue]]-Table1[[#This Row],[Cost]]</f>
        <v>766.4</v>
      </c>
      <c r="K480" t="s">
        <v>40</v>
      </c>
      <c r="L480" s="6" t="str">
        <f>VLOOKUP(Table1[[#This Row],[Customer Code]], 'CUSTOMER TABLE DATA'!$A$2:$C$22,3,FALSE)</f>
        <v>USA</v>
      </c>
      <c r="M480" s="6" t="str">
        <f>VLOOKUP(Table1[[#This Row],[COUNTRY]],'CUSTOMER TABLE DATA'!$H$9:$I$17,2,FALSE)</f>
        <v>North America</v>
      </c>
      <c r="N480" s="6" t="str">
        <f>VLOOKUP(Table1[[#This Row],[Customer Code]],'CUSTOMER TABLE DATA'!$A$2:$E$22,5,FALSE)</f>
        <v>Male</v>
      </c>
    </row>
    <row r="481" spans="1:14" x14ac:dyDescent="0.2">
      <c r="A481" s="5">
        <v>44044</v>
      </c>
      <c r="B481" t="s">
        <v>58</v>
      </c>
      <c r="C481" t="s">
        <v>36</v>
      </c>
      <c r="D481" t="s">
        <v>108</v>
      </c>
      <c r="E481">
        <v>1123</v>
      </c>
      <c r="F481" s="6">
        <v>5615</v>
      </c>
      <c r="G481" s="6">
        <f t="shared" si="7"/>
        <v>5</v>
      </c>
      <c r="H481" s="6">
        <v>2470.6</v>
      </c>
      <c r="I481" s="6">
        <f>Table1[[#This Row],[Profit]]/Table1[[#This Row],[Units Sold]]</f>
        <v>2.8000000000000003</v>
      </c>
      <c r="J481" s="6">
        <f>Table1[[#This Row],[Revenue]]-Table1[[#This Row],[Cost]]</f>
        <v>3144.4</v>
      </c>
      <c r="K481" t="s">
        <v>46</v>
      </c>
      <c r="L481" s="6" t="str">
        <f>VLOOKUP(Table1[[#This Row],[Customer Code]], 'CUSTOMER TABLE DATA'!$A$2:$C$22,3,FALSE)</f>
        <v>Cameroon</v>
      </c>
      <c r="M481" s="6" t="str">
        <f>VLOOKUP(Table1[[#This Row],[COUNTRY]],'CUSTOMER TABLE DATA'!$H$9:$I$17,2,FALSE)</f>
        <v>Africa</v>
      </c>
      <c r="N481" s="6" t="str">
        <f>VLOOKUP(Table1[[#This Row],[Customer Code]],'CUSTOMER TABLE DATA'!$A$2:$E$22,5,FALSE)</f>
        <v>Female</v>
      </c>
    </row>
    <row r="482" spans="1:14" x14ac:dyDescent="0.2">
      <c r="A482" s="5">
        <v>44044</v>
      </c>
      <c r="B482" t="s">
        <v>59</v>
      </c>
      <c r="C482" t="s">
        <v>17</v>
      </c>
      <c r="D482" t="s">
        <v>101</v>
      </c>
      <c r="E482">
        <v>1540</v>
      </c>
      <c r="F482" s="6">
        <v>6160</v>
      </c>
      <c r="G482" s="6">
        <f t="shared" si="7"/>
        <v>4</v>
      </c>
      <c r="H482" s="6">
        <v>2310</v>
      </c>
      <c r="I482" s="6">
        <f>Table1[[#This Row],[Profit]]/Table1[[#This Row],[Units Sold]]</f>
        <v>2.5</v>
      </c>
      <c r="J482" s="6">
        <f>Table1[[#This Row],[Revenue]]-Table1[[#This Row],[Cost]]</f>
        <v>3850</v>
      </c>
      <c r="K482" t="s">
        <v>18</v>
      </c>
      <c r="L482" s="6" t="str">
        <f>VLOOKUP(Table1[[#This Row],[Customer Code]], 'CUSTOMER TABLE DATA'!$A$2:$C$22,3,FALSE)</f>
        <v>Cameroon</v>
      </c>
      <c r="M482" s="6" t="str">
        <f>VLOOKUP(Table1[[#This Row],[COUNTRY]],'CUSTOMER TABLE DATA'!$H$9:$I$17,2,FALSE)</f>
        <v>Africa</v>
      </c>
      <c r="N482" s="6" t="str">
        <f>VLOOKUP(Table1[[#This Row],[Customer Code]],'CUSTOMER TABLE DATA'!$A$2:$E$22,5,FALSE)</f>
        <v>Female</v>
      </c>
    </row>
    <row r="483" spans="1:14" x14ac:dyDescent="0.2">
      <c r="A483" s="5">
        <v>44044</v>
      </c>
      <c r="B483" t="s">
        <v>60</v>
      </c>
      <c r="C483" t="s">
        <v>33</v>
      </c>
      <c r="D483" t="s">
        <v>66</v>
      </c>
      <c r="E483">
        <v>1642</v>
      </c>
      <c r="F483" s="6">
        <v>4926</v>
      </c>
      <c r="G483" s="6">
        <f t="shared" si="7"/>
        <v>3</v>
      </c>
      <c r="H483" s="6">
        <v>2052.5</v>
      </c>
      <c r="I483" s="6">
        <f>Table1[[#This Row],[Profit]]/Table1[[#This Row],[Units Sold]]</f>
        <v>1.75</v>
      </c>
      <c r="J483" s="6">
        <f>Table1[[#This Row],[Revenue]]-Table1[[#This Row],[Cost]]</f>
        <v>2873.5</v>
      </c>
      <c r="K483" t="s">
        <v>45</v>
      </c>
      <c r="L483" s="6" t="str">
        <f>VLOOKUP(Table1[[#This Row],[Customer Code]], 'CUSTOMER TABLE DATA'!$A$2:$C$22,3,FALSE)</f>
        <v>Brazil</v>
      </c>
      <c r="M483" s="6" t="str">
        <f>VLOOKUP(Table1[[#This Row],[COUNTRY]],'CUSTOMER TABLE DATA'!$H$9:$I$17,2,FALSE)</f>
        <v>South America</v>
      </c>
      <c r="N483" s="6" t="str">
        <f>VLOOKUP(Table1[[#This Row],[Customer Code]],'CUSTOMER TABLE DATA'!$A$2:$E$22,5,FALSE)</f>
        <v>Female</v>
      </c>
    </row>
    <row r="484" spans="1:14" x14ac:dyDescent="0.2">
      <c r="A484" s="5">
        <v>44044</v>
      </c>
      <c r="B484" t="s">
        <v>61</v>
      </c>
      <c r="C484" t="s">
        <v>12</v>
      </c>
      <c r="D484" t="s">
        <v>100</v>
      </c>
      <c r="E484">
        <v>609</v>
      </c>
      <c r="F484" s="6">
        <v>3654</v>
      </c>
      <c r="G484" s="6">
        <f t="shared" si="7"/>
        <v>6</v>
      </c>
      <c r="H484" s="6">
        <v>1674.75</v>
      </c>
      <c r="I484" s="6">
        <f>Table1[[#This Row],[Profit]]/Table1[[#This Row],[Units Sold]]</f>
        <v>3.25</v>
      </c>
      <c r="J484" s="6">
        <f>Table1[[#This Row],[Revenue]]-Table1[[#This Row],[Cost]]</f>
        <v>1979.25</v>
      </c>
      <c r="K484" t="s">
        <v>14</v>
      </c>
      <c r="L484" s="6" t="str">
        <f>VLOOKUP(Table1[[#This Row],[Customer Code]], 'CUSTOMER TABLE DATA'!$A$2:$C$22,3,FALSE)</f>
        <v>Togo</v>
      </c>
      <c r="M484" s="6" t="str">
        <f>VLOOKUP(Table1[[#This Row],[COUNTRY]],'CUSTOMER TABLE DATA'!$H$9:$I$17,2,FALSE)</f>
        <v>Africa</v>
      </c>
      <c r="N484" s="6" t="str">
        <f>VLOOKUP(Table1[[#This Row],[Customer Code]],'CUSTOMER TABLE DATA'!$A$2:$E$22,5,FALSE)</f>
        <v>Male</v>
      </c>
    </row>
    <row r="485" spans="1:14" x14ac:dyDescent="0.2">
      <c r="A485" s="5">
        <v>44044</v>
      </c>
      <c r="B485" t="s">
        <v>56</v>
      </c>
      <c r="C485" t="s">
        <v>36</v>
      </c>
      <c r="D485" t="s">
        <v>108</v>
      </c>
      <c r="E485">
        <v>2198</v>
      </c>
      <c r="F485" s="6">
        <v>10990</v>
      </c>
      <c r="G485" s="6">
        <f t="shared" si="7"/>
        <v>5</v>
      </c>
      <c r="H485" s="6">
        <v>4396</v>
      </c>
      <c r="I485" s="6">
        <f>Table1[[#This Row],[Profit]]/Table1[[#This Row],[Units Sold]]</f>
        <v>3</v>
      </c>
      <c r="J485" s="6">
        <f>Table1[[#This Row],[Revenue]]-Table1[[#This Row],[Cost]]</f>
        <v>6594</v>
      </c>
      <c r="K485" t="s">
        <v>37</v>
      </c>
      <c r="L485" s="6" t="str">
        <f>VLOOKUP(Table1[[#This Row],[Customer Code]], 'CUSTOMER TABLE DATA'!$A$2:$C$22,3,FALSE)</f>
        <v>Uganda</v>
      </c>
      <c r="M485" s="6" t="str">
        <f>VLOOKUP(Table1[[#This Row],[COUNTRY]],'CUSTOMER TABLE DATA'!$H$9:$I$17,2,FALSE)</f>
        <v>Africa</v>
      </c>
      <c r="N485" s="6" t="str">
        <f>VLOOKUP(Table1[[#This Row],[Customer Code]],'CUSTOMER TABLE DATA'!$A$2:$E$22,5,FALSE)</f>
        <v>Male</v>
      </c>
    </row>
    <row r="486" spans="1:14" x14ac:dyDescent="0.2">
      <c r="A486" s="5">
        <v>44044</v>
      </c>
      <c r="B486" t="s">
        <v>56</v>
      </c>
      <c r="C486" t="s">
        <v>20</v>
      </c>
      <c r="D486" t="s">
        <v>103</v>
      </c>
      <c r="E486">
        <v>678</v>
      </c>
      <c r="F486" s="6">
        <v>3390</v>
      </c>
      <c r="G486" s="6">
        <f t="shared" si="7"/>
        <v>5</v>
      </c>
      <c r="H486" s="6">
        <v>1356</v>
      </c>
      <c r="I486" s="6">
        <f>Table1[[#This Row],[Profit]]/Table1[[#This Row],[Units Sold]]</f>
        <v>3</v>
      </c>
      <c r="J486" s="6">
        <f>Table1[[#This Row],[Revenue]]-Table1[[#This Row],[Cost]]</f>
        <v>2034</v>
      </c>
      <c r="K486" t="s">
        <v>41</v>
      </c>
      <c r="L486" s="6" t="str">
        <f>VLOOKUP(Table1[[#This Row],[Customer Code]], 'CUSTOMER TABLE DATA'!$A$2:$C$22,3,FALSE)</f>
        <v>Nigeria</v>
      </c>
      <c r="M486" s="6" t="str">
        <f>VLOOKUP(Table1[[#This Row],[COUNTRY]],'CUSTOMER TABLE DATA'!$H$9:$I$17,2,FALSE)</f>
        <v>Africa</v>
      </c>
      <c r="N486" s="6" t="str">
        <f>VLOOKUP(Table1[[#This Row],[Customer Code]],'CUSTOMER TABLE DATA'!$A$2:$E$22,5,FALSE)</f>
        <v>Male</v>
      </c>
    </row>
    <row r="487" spans="1:14" x14ac:dyDescent="0.2">
      <c r="A487" s="5">
        <v>44044</v>
      </c>
      <c r="B487" t="s">
        <v>58</v>
      </c>
      <c r="C487" t="s">
        <v>12</v>
      </c>
      <c r="D487" t="s">
        <v>100</v>
      </c>
      <c r="E487">
        <v>2141</v>
      </c>
      <c r="F487" s="6">
        <v>10705</v>
      </c>
      <c r="G487" s="6">
        <f t="shared" si="7"/>
        <v>5</v>
      </c>
      <c r="H487" s="6">
        <v>4710.2</v>
      </c>
      <c r="I487" s="6">
        <f>Table1[[#This Row],[Profit]]/Table1[[#This Row],[Units Sold]]</f>
        <v>2.8000000000000003</v>
      </c>
      <c r="J487" s="6">
        <f>Table1[[#This Row],[Revenue]]-Table1[[#This Row],[Cost]]</f>
        <v>5994.8</v>
      </c>
      <c r="K487" t="s">
        <v>48</v>
      </c>
      <c r="L487" s="6" t="str">
        <f>VLOOKUP(Table1[[#This Row],[Customer Code]], 'CUSTOMER TABLE DATA'!$A$2:$C$22,3,FALSE)</f>
        <v>Nigeria</v>
      </c>
      <c r="M487" s="6" t="str">
        <f>VLOOKUP(Table1[[#This Row],[COUNTRY]],'CUSTOMER TABLE DATA'!$H$9:$I$17,2,FALSE)</f>
        <v>Africa</v>
      </c>
      <c r="N487" s="6" t="str">
        <f>VLOOKUP(Table1[[#This Row],[Customer Code]],'CUSTOMER TABLE DATA'!$A$2:$E$22,5,FALSE)</f>
        <v>Female</v>
      </c>
    </row>
    <row r="488" spans="1:14" x14ac:dyDescent="0.2">
      <c r="A488" s="5">
        <v>44044</v>
      </c>
      <c r="B488" t="s">
        <v>60</v>
      </c>
      <c r="C488" t="s">
        <v>12</v>
      </c>
      <c r="D488" t="s">
        <v>100</v>
      </c>
      <c r="E488">
        <v>2807</v>
      </c>
      <c r="F488" s="6">
        <v>8421</v>
      </c>
      <c r="G488" s="6">
        <f t="shared" si="7"/>
        <v>3</v>
      </c>
      <c r="H488" s="6">
        <v>3508.75</v>
      </c>
      <c r="I488" s="6">
        <f>Table1[[#This Row],[Profit]]/Table1[[#This Row],[Units Sold]]</f>
        <v>1.75</v>
      </c>
      <c r="J488" s="6">
        <f>Table1[[#This Row],[Revenue]]-Table1[[#This Row],[Cost]]</f>
        <v>4912.25</v>
      </c>
      <c r="K488" t="s">
        <v>48</v>
      </c>
      <c r="L488" s="6" t="str">
        <f>VLOOKUP(Table1[[#This Row],[Customer Code]], 'CUSTOMER TABLE DATA'!$A$2:$C$22,3,FALSE)</f>
        <v>Nigeria</v>
      </c>
      <c r="M488" s="6" t="str">
        <f>VLOOKUP(Table1[[#This Row],[COUNTRY]],'CUSTOMER TABLE DATA'!$H$9:$I$17,2,FALSE)</f>
        <v>Africa</v>
      </c>
      <c r="N488" s="6" t="str">
        <f>VLOOKUP(Table1[[#This Row],[Customer Code]],'CUSTOMER TABLE DATA'!$A$2:$E$22,5,FALSE)</f>
        <v>Female</v>
      </c>
    </row>
    <row r="489" spans="1:14" x14ac:dyDescent="0.2">
      <c r="A489" s="5">
        <v>44044</v>
      </c>
      <c r="B489" t="s">
        <v>60</v>
      </c>
      <c r="C489" t="s">
        <v>33</v>
      </c>
      <c r="D489" t="s">
        <v>107</v>
      </c>
      <c r="E489">
        <v>2541</v>
      </c>
      <c r="F489" s="6">
        <v>7623</v>
      </c>
      <c r="G489" s="6">
        <f t="shared" si="7"/>
        <v>3</v>
      </c>
      <c r="H489" s="6">
        <v>3176.25</v>
      </c>
      <c r="I489" s="6">
        <f>Table1[[#This Row],[Profit]]/Table1[[#This Row],[Units Sold]]</f>
        <v>1.75</v>
      </c>
      <c r="J489" s="6">
        <f>Table1[[#This Row],[Revenue]]-Table1[[#This Row],[Cost]]</f>
        <v>4446.75</v>
      </c>
      <c r="K489" t="s">
        <v>34</v>
      </c>
      <c r="L489" s="6" t="str">
        <f>VLOOKUP(Table1[[#This Row],[Customer Code]], 'CUSTOMER TABLE DATA'!$A$2:$C$22,3,FALSE)</f>
        <v>USA</v>
      </c>
      <c r="M489" s="6" t="str">
        <f>VLOOKUP(Table1[[#This Row],[COUNTRY]],'CUSTOMER TABLE DATA'!$H$9:$I$17,2,FALSE)</f>
        <v>North America</v>
      </c>
      <c r="N489" s="6" t="str">
        <f>VLOOKUP(Table1[[#This Row],[Customer Code]],'CUSTOMER TABLE DATA'!$A$2:$E$22,5,FALSE)</f>
        <v>Female</v>
      </c>
    </row>
    <row r="490" spans="1:14" x14ac:dyDescent="0.2">
      <c r="A490" s="5">
        <v>44044</v>
      </c>
      <c r="B490" t="s">
        <v>61</v>
      </c>
      <c r="C490" t="s">
        <v>12</v>
      </c>
      <c r="D490" t="s">
        <v>100</v>
      </c>
      <c r="E490">
        <v>2821</v>
      </c>
      <c r="F490" s="6">
        <v>16926</v>
      </c>
      <c r="G490" s="6">
        <f t="shared" si="7"/>
        <v>6</v>
      </c>
      <c r="H490" s="6">
        <v>7757.75</v>
      </c>
      <c r="I490" s="6">
        <f>Table1[[#This Row],[Profit]]/Table1[[#This Row],[Units Sold]]</f>
        <v>3.25</v>
      </c>
      <c r="J490" s="6">
        <f>Table1[[#This Row],[Revenue]]-Table1[[#This Row],[Cost]]</f>
        <v>9168.25</v>
      </c>
      <c r="K490" t="s">
        <v>14</v>
      </c>
      <c r="L490" s="6" t="str">
        <f>VLOOKUP(Table1[[#This Row],[Customer Code]], 'CUSTOMER TABLE DATA'!$A$2:$C$22,3,FALSE)</f>
        <v>Togo</v>
      </c>
      <c r="M490" s="6" t="str">
        <f>VLOOKUP(Table1[[#This Row],[COUNTRY]],'CUSTOMER TABLE DATA'!$H$9:$I$17,2,FALSE)</f>
        <v>Africa</v>
      </c>
      <c r="N490" s="6" t="str">
        <f>VLOOKUP(Table1[[#This Row],[Customer Code]],'CUSTOMER TABLE DATA'!$A$2:$E$22,5,FALSE)</f>
        <v>Male</v>
      </c>
    </row>
    <row r="491" spans="1:14" x14ac:dyDescent="0.2">
      <c r="A491" s="5">
        <v>44044</v>
      </c>
      <c r="B491" t="s">
        <v>61</v>
      </c>
      <c r="C491" t="s">
        <v>31</v>
      </c>
      <c r="D491" t="s">
        <v>106</v>
      </c>
      <c r="E491">
        <v>2832</v>
      </c>
      <c r="F491" s="6">
        <v>16992</v>
      </c>
      <c r="G491" s="6">
        <f t="shared" si="7"/>
        <v>6</v>
      </c>
      <c r="H491" s="6">
        <v>7788</v>
      </c>
      <c r="I491" s="6">
        <f>Table1[[#This Row],[Profit]]/Table1[[#This Row],[Units Sold]]</f>
        <v>3.25</v>
      </c>
      <c r="J491" s="6">
        <f>Table1[[#This Row],[Revenue]]-Table1[[#This Row],[Cost]]</f>
        <v>9204</v>
      </c>
      <c r="K491" t="s">
        <v>44</v>
      </c>
      <c r="L491" s="6" t="str">
        <f>VLOOKUP(Table1[[#This Row],[Customer Code]], 'CUSTOMER TABLE DATA'!$A$2:$C$22,3,FALSE)</f>
        <v>USA</v>
      </c>
      <c r="M491" s="6" t="str">
        <f>VLOOKUP(Table1[[#This Row],[COUNTRY]],'CUSTOMER TABLE DATA'!$H$9:$I$17,2,FALSE)</f>
        <v>North America</v>
      </c>
      <c r="N491" s="6" t="str">
        <f>VLOOKUP(Table1[[#This Row],[Customer Code]],'CUSTOMER TABLE DATA'!$A$2:$E$22,5,FALSE)</f>
        <v>Male</v>
      </c>
    </row>
    <row r="492" spans="1:14" x14ac:dyDescent="0.2">
      <c r="A492" s="5">
        <v>44075</v>
      </c>
      <c r="B492" t="s">
        <v>56</v>
      </c>
      <c r="C492" t="s">
        <v>7</v>
      </c>
      <c r="D492" t="s">
        <v>99</v>
      </c>
      <c r="E492">
        <v>218</v>
      </c>
      <c r="F492" s="6">
        <v>1090</v>
      </c>
      <c r="G492" s="6">
        <f t="shared" si="7"/>
        <v>5</v>
      </c>
      <c r="H492" s="6">
        <v>436</v>
      </c>
      <c r="I492" s="6">
        <f>Table1[[#This Row],[Profit]]/Table1[[#This Row],[Units Sold]]</f>
        <v>3</v>
      </c>
      <c r="J492" s="6">
        <f>Table1[[#This Row],[Revenue]]-Table1[[#This Row],[Cost]]</f>
        <v>654</v>
      </c>
      <c r="K492" t="s">
        <v>47</v>
      </c>
      <c r="L492" s="6" t="str">
        <f>VLOOKUP(Table1[[#This Row],[Customer Code]], 'CUSTOMER TABLE DATA'!$A$2:$C$22,3,FALSE)</f>
        <v>Holland</v>
      </c>
      <c r="M492" s="6" t="str">
        <f>VLOOKUP(Table1[[#This Row],[COUNTRY]],'CUSTOMER TABLE DATA'!$H$9:$I$17,2,FALSE)</f>
        <v>Europe</v>
      </c>
      <c r="N492" s="6" t="str">
        <f>VLOOKUP(Table1[[#This Row],[Customer Code]],'CUSTOMER TABLE DATA'!$A$2:$E$22,5,FALSE)</f>
        <v>Male</v>
      </c>
    </row>
    <row r="493" spans="1:14" x14ac:dyDescent="0.2">
      <c r="A493" s="5">
        <v>44075</v>
      </c>
      <c r="B493" t="s">
        <v>56</v>
      </c>
      <c r="C493" t="s">
        <v>7</v>
      </c>
      <c r="D493" t="s">
        <v>99</v>
      </c>
      <c r="E493">
        <v>2074</v>
      </c>
      <c r="F493" s="6">
        <v>10370</v>
      </c>
      <c r="G493" s="6">
        <f t="shared" si="7"/>
        <v>5</v>
      </c>
      <c r="H493" s="6">
        <v>4148</v>
      </c>
      <c r="I493" s="6">
        <f>Table1[[#This Row],[Profit]]/Table1[[#This Row],[Units Sold]]</f>
        <v>3</v>
      </c>
      <c r="J493" s="6">
        <f>Table1[[#This Row],[Revenue]]-Table1[[#This Row],[Cost]]</f>
        <v>6222</v>
      </c>
      <c r="K493" t="s">
        <v>9</v>
      </c>
      <c r="L493" s="6" t="str">
        <f>VLOOKUP(Table1[[#This Row],[Customer Code]], 'CUSTOMER TABLE DATA'!$A$2:$C$22,3,FALSE)</f>
        <v>USA</v>
      </c>
      <c r="M493" s="6" t="str">
        <f>VLOOKUP(Table1[[#This Row],[COUNTRY]],'CUSTOMER TABLE DATA'!$H$9:$I$17,2,FALSE)</f>
        <v>North America</v>
      </c>
      <c r="N493" s="6" t="str">
        <f>VLOOKUP(Table1[[#This Row],[Customer Code]],'CUSTOMER TABLE DATA'!$A$2:$E$22,5,FALSE)</f>
        <v>Male</v>
      </c>
    </row>
    <row r="494" spans="1:14" x14ac:dyDescent="0.2">
      <c r="A494" s="5">
        <v>44075</v>
      </c>
      <c r="B494" t="s">
        <v>57</v>
      </c>
      <c r="C494" t="s">
        <v>31</v>
      </c>
      <c r="D494" t="s">
        <v>106</v>
      </c>
      <c r="E494">
        <v>388</v>
      </c>
      <c r="F494" s="6">
        <v>388</v>
      </c>
      <c r="G494" s="6">
        <f t="shared" si="7"/>
        <v>1</v>
      </c>
      <c r="H494" s="6">
        <v>77.599999999999994</v>
      </c>
      <c r="I494" s="6">
        <f>Table1[[#This Row],[Profit]]/Table1[[#This Row],[Units Sold]]</f>
        <v>0.79999999999999993</v>
      </c>
      <c r="J494" s="6">
        <f>Table1[[#This Row],[Revenue]]-Table1[[#This Row],[Cost]]</f>
        <v>310.39999999999998</v>
      </c>
      <c r="K494" t="s">
        <v>32</v>
      </c>
      <c r="L494" s="6" t="str">
        <f>VLOOKUP(Table1[[#This Row],[Customer Code]], 'CUSTOMER TABLE DATA'!$A$2:$C$22,3,FALSE)</f>
        <v>Togo</v>
      </c>
      <c r="M494" s="6" t="str">
        <f>VLOOKUP(Table1[[#This Row],[COUNTRY]],'CUSTOMER TABLE DATA'!$H$9:$I$17,2,FALSE)</f>
        <v>Africa</v>
      </c>
      <c r="N494" s="6" t="str">
        <f>VLOOKUP(Table1[[#This Row],[Customer Code]],'CUSTOMER TABLE DATA'!$A$2:$E$22,5,FALSE)</f>
        <v>Male</v>
      </c>
    </row>
    <row r="495" spans="1:14" x14ac:dyDescent="0.2">
      <c r="A495" s="5">
        <v>44075</v>
      </c>
      <c r="B495" t="s">
        <v>58</v>
      </c>
      <c r="C495" t="s">
        <v>20</v>
      </c>
      <c r="D495" t="s">
        <v>103</v>
      </c>
      <c r="E495">
        <v>707</v>
      </c>
      <c r="F495" s="6">
        <v>3535</v>
      </c>
      <c r="G495" s="6">
        <f t="shared" si="7"/>
        <v>5</v>
      </c>
      <c r="H495" s="6">
        <v>1555.4</v>
      </c>
      <c r="I495" s="6">
        <f>Table1[[#This Row],[Profit]]/Table1[[#This Row],[Units Sold]]</f>
        <v>2.8</v>
      </c>
      <c r="J495" s="6">
        <f>Table1[[#This Row],[Revenue]]-Table1[[#This Row],[Cost]]</f>
        <v>1979.6</v>
      </c>
      <c r="K495" t="s">
        <v>41</v>
      </c>
      <c r="L495" s="6" t="str">
        <f>VLOOKUP(Table1[[#This Row],[Customer Code]], 'CUSTOMER TABLE DATA'!$A$2:$C$22,3,FALSE)</f>
        <v>Nigeria</v>
      </c>
      <c r="M495" s="6" t="str">
        <f>VLOOKUP(Table1[[#This Row],[COUNTRY]],'CUSTOMER TABLE DATA'!$H$9:$I$17,2,FALSE)</f>
        <v>Africa</v>
      </c>
      <c r="N495" s="6" t="str">
        <f>VLOOKUP(Table1[[#This Row],[Customer Code]],'CUSTOMER TABLE DATA'!$A$2:$E$22,5,FALSE)</f>
        <v>Male</v>
      </c>
    </row>
    <row r="496" spans="1:14" x14ac:dyDescent="0.2">
      <c r="A496" s="5">
        <v>44075</v>
      </c>
      <c r="B496" t="s">
        <v>59</v>
      </c>
      <c r="C496" t="s">
        <v>7</v>
      </c>
      <c r="D496" t="s">
        <v>99</v>
      </c>
      <c r="E496">
        <v>1445</v>
      </c>
      <c r="F496" s="6">
        <v>5780</v>
      </c>
      <c r="G496" s="6">
        <f t="shared" si="7"/>
        <v>4</v>
      </c>
      <c r="H496" s="6">
        <v>2167.5</v>
      </c>
      <c r="I496" s="6">
        <f>Table1[[#This Row],[Profit]]/Table1[[#This Row],[Units Sold]]</f>
        <v>2.5</v>
      </c>
      <c r="J496" s="6">
        <f>Table1[[#This Row],[Revenue]]-Table1[[#This Row],[Cost]]</f>
        <v>3612.5</v>
      </c>
      <c r="K496" t="s">
        <v>9</v>
      </c>
      <c r="L496" s="6" t="str">
        <f>VLOOKUP(Table1[[#This Row],[Customer Code]], 'CUSTOMER TABLE DATA'!$A$2:$C$22,3,FALSE)</f>
        <v>USA</v>
      </c>
      <c r="M496" s="6" t="str">
        <f>VLOOKUP(Table1[[#This Row],[COUNTRY]],'CUSTOMER TABLE DATA'!$H$9:$I$17,2,FALSE)</f>
        <v>North America</v>
      </c>
      <c r="N496" s="6" t="str">
        <f>VLOOKUP(Table1[[#This Row],[Customer Code]],'CUSTOMER TABLE DATA'!$A$2:$E$22,5,FALSE)</f>
        <v>Male</v>
      </c>
    </row>
    <row r="497" spans="1:14" x14ac:dyDescent="0.2">
      <c r="A497" s="5">
        <v>44075</v>
      </c>
      <c r="B497" t="s">
        <v>60</v>
      </c>
      <c r="C497" t="s">
        <v>12</v>
      </c>
      <c r="D497" t="s">
        <v>100</v>
      </c>
      <c r="E497">
        <v>2134</v>
      </c>
      <c r="F497" s="6">
        <v>6402</v>
      </c>
      <c r="G497" s="6">
        <f t="shared" si="7"/>
        <v>3</v>
      </c>
      <c r="H497" s="6">
        <v>2667.5</v>
      </c>
      <c r="I497" s="6">
        <f>Table1[[#This Row],[Profit]]/Table1[[#This Row],[Units Sold]]</f>
        <v>1.75</v>
      </c>
      <c r="J497" s="6">
        <f>Table1[[#This Row],[Revenue]]-Table1[[#This Row],[Cost]]</f>
        <v>3734.5</v>
      </c>
      <c r="K497" t="s">
        <v>48</v>
      </c>
      <c r="L497" s="6" t="str">
        <f>VLOOKUP(Table1[[#This Row],[Customer Code]], 'CUSTOMER TABLE DATA'!$A$2:$C$22,3,FALSE)</f>
        <v>Nigeria</v>
      </c>
      <c r="M497" s="6" t="str">
        <f>VLOOKUP(Table1[[#This Row],[COUNTRY]],'CUSTOMER TABLE DATA'!$H$9:$I$17,2,FALSE)</f>
        <v>Africa</v>
      </c>
      <c r="N497" s="6" t="str">
        <f>VLOOKUP(Table1[[#This Row],[Customer Code]],'CUSTOMER TABLE DATA'!$A$2:$E$22,5,FALSE)</f>
        <v>Female</v>
      </c>
    </row>
    <row r="498" spans="1:14" x14ac:dyDescent="0.2">
      <c r="A498" s="5">
        <v>44075</v>
      </c>
      <c r="B498" t="s">
        <v>61</v>
      </c>
      <c r="C498" t="s">
        <v>24</v>
      </c>
      <c r="D498" t="s">
        <v>104</v>
      </c>
      <c r="E498">
        <v>567</v>
      </c>
      <c r="F498" s="6">
        <v>3402</v>
      </c>
      <c r="G498" s="6">
        <f t="shared" si="7"/>
        <v>6</v>
      </c>
      <c r="H498" s="6">
        <v>1559.25</v>
      </c>
      <c r="I498" s="6">
        <f>Table1[[#This Row],[Profit]]/Table1[[#This Row],[Units Sold]]</f>
        <v>3.25</v>
      </c>
      <c r="J498" s="6">
        <f>Table1[[#This Row],[Revenue]]-Table1[[#This Row],[Cost]]</f>
        <v>1842.75</v>
      </c>
      <c r="K498" t="s">
        <v>42</v>
      </c>
      <c r="L498" s="6" t="str">
        <f>VLOOKUP(Table1[[#This Row],[Customer Code]], 'CUSTOMER TABLE DATA'!$A$2:$C$22,3,FALSE)</f>
        <v>Brazil</v>
      </c>
      <c r="M498" s="6" t="str">
        <f>VLOOKUP(Table1[[#This Row],[COUNTRY]],'CUSTOMER TABLE DATA'!$H$9:$I$17,2,FALSE)</f>
        <v>South America</v>
      </c>
      <c r="N498" s="6" t="str">
        <f>VLOOKUP(Table1[[#This Row],[Customer Code]],'CUSTOMER TABLE DATA'!$A$2:$E$22,5,FALSE)</f>
        <v>Female</v>
      </c>
    </row>
    <row r="499" spans="1:14" x14ac:dyDescent="0.2">
      <c r="A499" s="5">
        <v>44075</v>
      </c>
      <c r="B499" t="s">
        <v>56</v>
      </c>
      <c r="C499" t="s">
        <v>12</v>
      </c>
      <c r="D499" t="s">
        <v>100</v>
      </c>
      <c r="E499">
        <v>2620</v>
      </c>
      <c r="F499" s="6">
        <v>13100</v>
      </c>
      <c r="G499" s="6">
        <f t="shared" si="7"/>
        <v>5</v>
      </c>
      <c r="H499" s="6">
        <v>5240</v>
      </c>
      <c r="I499" s="6">
        <f>Table1[[#This Row],[Profit]]/Table1[[#This Row],[Units Sold]]</f>
        <v>3</v>
      </c>
      <c r="J499" s="6">
        <f>Table1[[#This Row],[Revenue]]-Table1[[#This Row],[Cost]]</f>
        <v>7860</v>
      </c>
      <c r="K499" t="s">
        <v>14</v>
      </c>
      <c r="L499" s="6" t="str">
        <f>VLOOKUP(Table1[[#This Row],[Customer Code]], 'CUSTOMER TABLE DATA'!$A$2:$C$22,3,FALSE)</f>
        <v>Togo</v>
      </c>
      <c r="M499" s="6" t="str">
        <f>VLOOKUP(Table1[[#This Row],[COUNTRY]],'CUSTOMER TABLE DATA'!$H$9:$I$17,2,FALSE)</f>
        <v>Africa</v>
      </c>
      <c r="N499" s="6" t="str">
        <f>VLOOKUP(Table1[[#This Row],[Customer Code]],'CUSTOMER TABLE DATA'!$A$2:$E$22,5,FALSE)</f>
        <v>Male</v>
      </c>
    </row>
    <row r="500" spans="1:14" x14ac:dyDescent="0.2">
      <c r="A500" s="5">
        <v>44075</v>
      </c>
      <c r="B500" t="s">
        <v>56</v>
      </c>
      <c r="C500" t="s">
        <v>17</v>
      </c>
      <c r="D500" t="s">
        <v>101</v>
      </c>
      <c r="E500">
        <v>1535</v>
      </c>
      <c r="F500" s="6">
        <v>7675</v>
      </c>
      <c r="G500" s="6">
        <f t="shared" si="7"/>
        <v>5</v>
      </c>
      <c r="H500" s="6">
        <v>3070</v>
      </c>
      <c r="I500" s="6">
        <f>Table1[[#This Row],[Profit]]/Table1[[#This Row],[Units Sold]]</f>
        <v>3</v>
      </c>
      <c r="J500" s="6">
        <f>Table1[[#This Row],[Revenue]]-Table1[[#This Row],[Cost]]</f>
        <v>4605</v>
      </c>
      <c r="K500" t="s">
        <v>18</v>
      </c>
      <c r="L500" s="6" t="str">
        <f>VLOOKUP(Table1[[#This Row],[Customer Code]], 'CUSTOMER TABLE DATA'!$A$2:$C$22,3,FALSE)</f>
        <v>Cameroon</v>
      </c>
      <c r="M500" s="6" t="str">
        <f>VLOOKUP(Table1[[#This Row],[COUNTRY]],'CUSTOMER TABLE DATA'!$H$9:$I$17,2,FALSE)</f>
        <v>Africa</v>
      </c>
      <c r="N500" s="6" t="str">
        <f>VLOOKUP(Table1[[#This Row],[Customer Code]],'CUSTOMER TABLE DATA'!$A$2:$E$22,5,FALSE)</f>
        <v>Female</v>
      </c>
    </row>
    <row r="501" spans="1:14" x14ac:dyDescent="0.2">
      <c r="A501" s="5">
        <v>44075</v>
      </c>
      <c r="B501" t="s">
        <v>57</v>
      </c>
      <c r="C501" t="s">
        <v>24</v>
      </c>
      <c r="D501" t="s">
        <v>104</v>
      </c>
      <c r="E501">
        <v>544</v>
      </c>
      <c r="F501" s="6">
        <v>544</v>
      </c>
      <c r="G501" s="6">
        <f t="shared" si="7"/>
        <v>1</v>
      </c>
      <c r="H501" s="6">
        <v>108.8</v>
      </c>
      <c r="I501" s="6">
        <f>Table1[[#This Row],[Profit]]/Table1[[#This Row],[Units Sold]]</f>
        <v>0.79999999999999993</v>
      </c>
      <c r="J501" s="6">
        <f>Table1[[#This Row],[Revenue]]-Table1[[#This Row],[Cost]]</f>
        <v>435.2</v>
      </c>
      <c r="K501" t="s">
        <v>42</v>
      </c>
      <c r="L501" s="6" t="str">
        <f>VLOOKUP(Table1[[#This Row],[Customer Code]], 'CUSTOMER TABLE DATA'!$A$2:$C$22,3,FALSE)</f>
        <v>Brazil</v>
      </c>
      <c r="M501" s="6" t="str">
        <f>VLOOKUP(Table1[[#This Row],[COUNTRY]],'CUSTOMER TABLE DATA'!$H$9:$I$17,2,FALSE)</f>
        <v>South America</v>
      </c>
      <c r="N501" s="6" t="str">
        <f>VLOOKUP(Table1[[#This Row],[Customer Code]],'CUSTOMER TABLE DATA'!$A$2:$E$22,5,FALSE)</f>
        <v>Female</v>
      </c>
    </row>
    <row r="502" spans="1:14" x14ac:dyDescent="0.2">
      <c r="A502" s="5">
        <v>44075</v>
      </c>
      <c r="B502" t="s">
        <v>58</v>
      </c>
      <c r="C502" t="s">
        <v>7</v>
      </c>
      <c r="D502" t="s">
        <v>99</v>
      </c>
      <c r="E502">
        <v>2876</v>
      </c>
      <c r="F502" s="6">
        <v>14380</v>
      </c>
      <c r="G502" s="6">
        <f t="shared" si="7"/>
        <v>5</v>
      </c>
      <c r="H502" s="6">
        <v>6327.2</v>
      </c>
      <c r="I502" s="6">
        <f>Table1[[#This Row],[Profit]]/Table1[[#This Row],[Units Sold]]</f>
        <v>2.8000000000000003</v>
      </c>
      <c r="J502" s="6">
        <f>Table1[[#This Row],[Revenue]]-Table1[[#This Row],[Cost]]</f>
        <v>8052.8</v>
      </c>
      <c r="K502" t="s">
        <v>38</v>
      </c>
      <c r="L502" s="6" t="str">
        <f>VLOOKUP(Table1[[#This Row],[Customer Code]], 'CUSTOMER TABLE DATA'!$A$2:$C$22,3,FALSE)</f>
        <v>Japan</v>
      </c>
      <c r="M502" s="6" t="str">
        <f>VLOOKUP(Table1[[#This Row],[COUNTRY]],'CUSTOMER TABLE DATA'!$H$9:$I$17,2,FALSE)</f>
        <v>Asia</v>
      </c>
      <c r="N502" s="6" t="str">
        <f>VLOOKUP(Table1[[#This Row],[Customer Code]],'CUSTOMER TABLE DATA'!$A$2:$E$22,5,FALSE)</f>
        <v>Female</v>
      </c>
    </row>
    <row r="503" spans="1:14" x14ac:dyDescent="0.2">
      <c r="A503" s="5">
        <v>44075</v>
      </c>
      <c r="B503" t="s">
        <v>59</v>
      </c>
      <c r="C503" t="s">
        <v>28</v>
      </c>
      <c r="D503" t="s">
        <v>65</v>
      </c>
      <c r="E503">
        <v>2671</v>
      </c>
      <c r="F503" s="6">
        <v>10684</v>
      </c>
      <c r="G503" s="6">
        <f t="shared" si="7"/>
        <v>4</v>
      </c>
      <c r="H503" s="6">
        <v>4006.5</v>
      </c>
      <c r="I503" s="6">
        <f>Table1[[#This Row],[Profit]]/Table1[[#This Row],[Units Sold]]</f>
        <v>2.5</v>
      </c>
      <c r="J503" s="6">
        <f>Table1[[#This Row],[Revenue]]-Table1[[#This Row],[Cost]]</f>
        <v>6677.5</v>
      </c>
      <c r="K503" t="s">
        <v>29</v>
      </c>
      <c r="L503" s="6" t="str">
        <f>VLOOKUP(Table1[[#This Row],[Customer Code]], 'CUSTOMER TABLE DATA'!$A$2:$C$22,3,FALSE)</f>
        <v>Cameroon</v>
      </c>
      <c r="M503" s="6" t="str">
        <f>VLOOKUP(Table1[[#This Row],[COUNTRY]],'CUSTOMER TABLE DATA'!$H$9:$I$17,2,FALSE)</f>
        <v>Africa</v>
      </c>
      <c r="N503" s="6" t="str">
        <f>VLOOKUP(Table1[[#This Row],[Customer Code]],'CUSTOMER TABLE DATA'!$A$2:$E$22,5,FALSE)</f>
        <v>Male</v>
      </c>
    </row>
    <row r="504" spans="1:14" x14ac:dyDescent="0.2">
      <c r="A504" s="5">
        <v>44075</v>
      </c>
      <c r="B504" t="s">
        <v>60</v>
      </c>
      <c r="C504" t="s">
        <v>31</v>
      </c>
      <c r="D504" t="s">
        <v>30</v>
      </c>
      <c r="E504">
        <v>2151</v>
      </c>
      <c r="F504" s="6">
        <v>6453</v>
      </c>
      <c r="G504" s="6">
        <f t="shared" si="7"/>
        <v>3</v>
      </c>
      <c r="H504" s="6">
        <v>2688.75</v>
      </c>
      <c r="I504" s="6">
        <f>Table1[[#This Row],[Profit]]/Table1[[#This Row],[Units Sold]]</f>
        <v>1.75</v>
      </c>
      <c r="J504" s="6">
        <f>Table1[[#This Row],[Revenue]]-Table1[[#This Row],[Cost]]</f>
        <v>3764.25</v>
      </c>
      <c r="K504" t="s">
        <v>32</v>
      </c>
      <c r="L504" s="6" t="str">
        <f>VLOOKUP(Table1[[#This Row],[Customer Code]], 'CUSTOMER TABLE DATA'!$A$2:$C$22,3,FALSE)</f>
        <v>Togo</v>
      </c>
      <c r="M504" s="6" t="str">
        <f>VLOOKUP(Table1[[#This Row],[COUNTRY]],'CUSTOMER TABLE DATA'!$H$9:$I$17,2,FALSE)</f>
        <v>Africa</v>
      </c>
      <c r="N504" s="6" t="str">
        <f>VLOOKUP(Table1[[#This Row],[Customer Code]],'CUSTOMER TABLE DATA'!$A$2:$E$22,5,FALSE)</f>
        <v>Male</v>
      </c>
    </row>
    <row r="505" spans="1:14" x14ac:dyDescent="0.2">
      <c r="A505" s="5">
        <v>44075</v>
      </c>
      <c r="B505" t="s">
        <v>56</v>
      </c>
      <c r="C505" t="s">
        <v>24</v>
      </c>
      <c r="D505" t="s">
        <v>104</v>
      </c>
      <c r="E505">
        <v>663</v>
      </c>
      <c r="F505" s="6">
        <v>3978</v>
      </c>
      <c r="G505" s="6">
        <f t="shared" si="7"/>
        <v>6</v>
      </c>
      <c r="H505" s="6">
        <v>1823.25</v>
      </c>
      <c r="I505" s="6">
        <f>Table1[[#This Row],[Profit]]/Table1[[#This Row],[Units Sold]]</f>
        <v>3.25</v>
      </c>
      <c r="J505" s="6">
        <f>Table1[[#This Row],[Revenue]]-Table1[[#This Row],[Cost]]</f>
        <v>2154.75</v>
      </c>
      <c r="K505" t="s">
        <v>42</v>
      </c>
      <c r="L505" s="6" t="str">
        <f>VLOOKUP(Table1[[#This Row],[Customer Code]], 'CUSTOMER TABLE DATA'!$A$2:$C$22,3,FALSE)</f>
        <v>Brazil</v>
      </c>
      <c r="M505" s="6" t="str">
        <f>VLOOKUP(Table1[[#This Row],[COUNTRY]],'CUSTOMER TABLE DATA'!$H$9:$I$17,2,FALSE)</f>
        <v>South America</v>
      </c>
      <c r="N505" s="6" t="str">
        <f>VLOOKUP(Table1[[#This Row],[Customer Code]],'CUSTOMER TABLE DATA'!$A$2:$E$22,5,FALSE)</f>
        <v>Female</v>
      </c>
    </row>
    <row r="506" spans="1:14" x14ac:dyDescent="0.2">
      <c r="A506" s="5">
        <v>44075</v>
      </c>
      <c r="B506" t="s">
        <v>56</v>
      </c>
      <c r="C506" t="s">
        <v>17</v>
      </c>
      <c r="D506" t="s">
        <v>101</v>
      </c>
      <c r="E506">
        <v>747</v>
      </c>
      <c r="F506" s="6">
        <v>3735</v>
      </c>
      <c r="G506" s="6">
        <f t="shared" si="7"/>
        <v>5</v>
      </c>
      <c r="H506" s="6">
        <v>1494</v>
      </c>
      <c r="I506" s="6">
        <f>Table1[[#This Row],[Profit]]/Table1[[#This Row],[Units Sold]]</f>
        <v>3</v>
      </c>
      <c r="J506" s="6">
        <f>Table1[[#This Row],[Revenue]]-Table1[[#This Row],[Cost]]</f>
        <v>2241</v>
      </c>
      <c r="K506" t="s">
        <v>40</v>
      </c>
      <c r="L506" s="6" t="str">
        <f>VLOOKUP(Table1[[#This Row],[Customer Code]], 'CUSTOMER TABLE DATA'!$A$2:$C$22,3,FALSE)</f>
        <v>USA</v>
      </c>
      <c r="M506" s="6" t="str">
        <f>VLOOKUP(Table1[[#This Row],[COUNTRY]],'CUSTOMER TABLE DATA'!$H$9:$I$17,2,FALSE)</f>
        <v>North America</v>
      </c>
      <c r="N506" s="6" t="str">
        <f>VLOOKUP(Table1[[#This Row],[Customer Code]],'CUSTOMER TABLE DATA'!$A$2:$E$22,5,FALSE)</f>
        <v>Male</v>
      </c>
    </row>
    <row r="507" spans="1:14" x14ac:dyDescent="0.2">
      <c r="A507" s="5">
        <v>44075</v>
      </c>
      <c r="B507" t="s">
        <v>56</v>
      </c>
      <c r="C507" t="s">
        <v>12</v>
      </c>
      <c r="D507" t="s">
        <v>100</v>
      </c>
      <c r="E507">
        <v>1934</v>
      </c>
      <c r="F507" s="6">
        <v>9670</v>
      </c>
      <c r="G507" s="6">
        <f t="shared" si="7"/>
        <v>5</v>
      </c>
      <c r="H507" s="6">
        <v>3868</v>
      </c>
      <c r="I507" s="6">
        <f>Table1[[#This Row],[Profit]]/Table1[[#This Row],[Units Sold]]</f>
        <v>3</v>
      </c>
      <c r="J507" s="6">
        <f>Table1[[#This Row],[Revenue]]-Table1[[#This Row],[Cost]]</f>
        <v>5802</v>
      </c>
      <c r="K507" t="s">
        <v>14</v>
      </c>
      <c r="L507" s="6" t="str">
        <f>VLOOKUP(Table1[[#This Row],[Customer Code]], 'CUSTOMER TABLE DATA'!$A$2:$C$22,3,FALSE)</f>
        <v>Togo</v>
      </c>
      <c r="M507" s="6" t="str">
        <f>VLOOKUP(Table1[[#This Row],[COUNTRY]],'CUSTOMER TABLE DATA'!$H$9:$I$17,2,FALSE)</f>
        <v>Africa</v>
      </c>
      <c r="N507" s="6" t="str">
        <f>VLOOKUP(Table1[[#This Row],[Customer Code]],'CUSTOMER TABLE DATA'!$A$2:$E$22,5,FALSE)</f>
        <v>Male</v>
      </c>
    </row>
    <row r="508" spans="1:14" x14ac:dyDescent="0.2">
      <c r="A508" s="5">
        <v>44075</v>
      </c>
      <c r="B508" t="s">
        <v>57</v>
      </c>
      <c r="C508" t="s">
        <v>20</v>
      </c>
      <c r="D508" t="s">
        <v>103</v>
      </c>
      <c r="E508">
        <v>2146</v>
      </c>
      <c r="F508" s="6">
        <v>2146</v>
      </c>
      <c r="G508" s="6">
        <f t="shared" si="7"/>
        <v>1</v>
      </c>
      <c r="H508" s="6">
        <v>429.2</v>
      </c>
      <c r="I508" s="6">
        <f>Table1[[#This Row],[Profit]]/Table1[[#This Row],[Units Sold]]</f>
        <v>0.79999999999999993</v>
      </c>
      <c r="J508" s="6">
        <f>Table1[[#This Row],[Revenue]]-Table1[[#This Row],[Cost]]</f>
        <v>1716.8</v>
      </c>
      <c r="K508" t="s">
        <v>21</v>
      </c>
      <c r="L508" s="6" t="str">
        <f>VLOOKUP(Table1[[#This Row],[Customer Code]], 'CUSTOMER TABLE DATA'!$A$2:$C$22,3,FALSE)</f>
        <v>Holland</v>
      </c>
      <c r="M508" s="6" t="str">
        <f>VLOOKUP(Table1[[#This Row],[COUNTRY]],'CUSTOMER TABLE DATA'!$H$9:$I$17,2,FALSE)</f>
        <v>Europe</v>
      </c>
      <c r="N508" s="6" t="str">
        <f>VLOOKUP(Table1[[#This Row],[Customer Code]],'CUSTOMER TABLE DATA'!$A$2:$E$22,5,FALSE)</f>
        <v>Male</v>
      </c>
    </row>
    <row r="509" spans="1:14" x14ac:dyDescent="0.2">
      <c r="A509" s="5">
        <v>44075</v>
      </c>
      <c r="B509" t="s">
        <v>58</v>
      </c>
      <c r="C509" t="s">
        <v>17</v>
      </c>
      <c r="D509" t="s">
        <v>101</v>
      </c>
      <c r="E509">
        <v>1907</v>
      </c>
      <c r="F509" s="6">
        <v>9535</v>
      </c>
      <c r="G509" s="6">
        <f t="shared" si="7"/>
        <v>5</v>
      </c>
      <c r="H509" s="6">
        <v>4195.3999999999996</v>
      </c>
      <c r="I509" s="6">
        <f>Table1[[#This Row],[Profit]]/Table1[[#This Row],[Units Sold]]</f>
        <v>2.8000000000000003</v>
      </c>
      <c r="J509" s="6">
        <f>Table1[[#This Row],[Revenue]]-Table1[[#This Row],[Cost]]</f>
        <v>5339.6</v>
      </c>
      <c r="K509" t="s">
        <v>40</v>
      </c>
      <c r="L509" s="6" t="str">
        <f>VLOOKUP(Table1[[#This Row],[Customer Code]], 'CUSTOMER TABLE DATA'!$A$2:$C$22,3,FALSE)</f>
        <v>USA</v>
      </c>
      <c r="M509" s="6" t="str">
        <f>VLOOKUP(Table1[[#This Row],[COUNTRY]],'CUSTOMER TABLE DATA'!$H$9:$I$17,2,FALSE)</f>
        <v>North America</v>
      </c>
      <c r="N509" s="6" t="str">
        <f>VLOOKUP(Table1[[#This Row],[Customer Code]],'CUSTOMER TABLE DATA'!$A$2:$E$22,5,FALSE)</f>
        <v>Male</v>
      </c>
    </row>
    <row r="510" spans="1:14" x14ac:dyDescent="0.2">
      <c r="A510" s="5">
        <v>44075</v>
      </c>
      <c r="B510" t="s">
        <v>59</v>
      </c>
      <c r="C510" t="s">
        <v>33</v>
      </c>
      <c r="D510" t="s">
        <v>107</v>
      </c>
      <c r="E510">
        <v>1580</v>
      </c>
      <c r="F510" s="6">
        <v>6320</v>
      </c>
      <c r="G510" s="6">
        <f t="shared" si="7"/>
        <v>4</v>
      </c>
      <c r="H510" s="6">
        <v>2370</v>
      </c>
      <c r="I510" s="6">
        <f>Table1[[#This Row],[Profit]]/Table1[[#This Row],[Units Sold]]</f>
        <v>2.5</v>
      </c>
      <c r="J510" s="6">
        <f>Table1[[#This Row],[Revenue]]-Table1[[#This Row],[Cost]]</f>
        <v>3950</v>
      </c>
      <c r="K510" t="s">
        <v>34</v>
      </c>
      <c r="L510" s="6" t="str">
        <f>VLOOKUP(Table1[[#This Row],[Customer Code]], 'CUSTOMER TABLE DATA'!$A$2:$C$22,3,FALSE)</f>
        <v>USA</v>
      </c>
      <c r="M510" s="6" t="str">
        <f>VLOOKUP(Table1[[#This Row],[COUNTRY]],'CUSTOMER TABLE DATA'!$H$9:$I$17,2,FALSE)</f>
        <v>North America</v>
      </c>
      <c r="N510" s="6" t="str">
        <f>VLOOKUP(Table1[[#This Row],[Customer Code]],'CUSTOMER TABLE DATA'!$A$2:$E$22,5,FALSE)</f>
        <v>Female</v>
      </c>
    </row>
    <row r="511" spans="1:14" x14ac:dyDescent="0.2">
      <c r="A511" s="5">
        <v>44075</v>
      </c>
      <c r="B511" t="s">
        <v>60</v>
      </c>
      <c r="C511" t="s">
        <v>7</v>
      </c>
      <c r="D511" t="s">
        <v>99</v>
      </c>
      <c r="E511">
        <v>986</v>
      </c>
      <c r="F511" s="6">
        <v>2958</v>
      </c>
      <c r="G511" s="6">
        <f t="shared" si="7"/>
        <v>3</v>
      </c>
      <c r="H511" s="6">
        <v>1232.5</v>
      </c>
      <c r="I511" s="6">
        <f>Table1[[#This Row],[Profit]]/Table1[[#This Row],[Units Sold]]</f>
        <v>1.75</v>
      </c>
      <c r="J511" s="6">
        <f>Table1[[#This Row],[Revenue]]-Table1[[#This Row],[Cost]]</f>
        <v>1725.5</v>
      </c>
      <c r="K511" t="s">
        <v>47</v>
      </c>
      <c r="L511" s="6" t="str">
        <f>VLOOKUP(Table1[[#This Row],[Customer Code]], 'CUSTOMER TABLE DATA'!$A$2:$C$22,3,FALSE)</f>
        <v>Holland</v>
      </c>
      <c r="M511" s="6" t="str">
        <f>VLOOKUP(Table1[[#This Row],[COUNTRY]],'CUSTOMER TABLE DATA'!$H$9:$I$17,2,FALSE)</f>
        <v>Europe</v>
      </c>
      <c r="N511" s="6" t="str">
        <f>VLOOKUP(Table1[[#This Row],[Customer Code]],'CUSTOMER TABLE DATA'!$A$2:$E$22,5,FALSE)</f>
        <v>Male</v>
      </c>
    </row>
    <row r="512" spans="1:14" x14ac:dyDescent="0.2">
      <c r="A512" s="5">
        <v>44075</v>
      </c>
      <c r="B512" t="s">
        <v>61</v>
      </c>
      <c r="C512" t="s">
        <v>20</v>
      </c>
      <c r="D512" t="s">
        <v>103</v>
      </c>
      <c r="E512">
        <v>2087</v>
      </c>
      <c r="F512" s="6">
        <v>12522</v>
      </c>
      <c r="G512" s="6">
        <f t="shared" si="7"/>
        <v>6</v>
      </c>
      <c r="H512" s="6">
        <v>5739.25</v>
      </c>
      <c r="I512" s="6">
        <f>Table1[[#This Row],[Profit]]/Table1[[#This Row],[Units Sold]]</f>
        <v>3.25</v>
      </c>
      <c r="J512" s="6">
        <f>Table1[[#This Row],[Revenue]]-Table1[[#This Row],[Cost]]</f>
        <v>6782.75</v>
      </c>
      <c r="K512" t="s">
        <v>21</v>
      </c>
      <c r="L512" s="6" t="str">
        <f>VLOOKUP(Table1[[#This Row],[Customer Code]], 'CUSTOMER TABLE DATA'!$A$2:$C$22,3,FALSE)</f>
        <v>Holland</v>
      </c>
      <c r="M512" s="6" t="str">
        <f>VLOOKUP(Table1[[#This Row],[COUNTRY]],'CUSTOMER TABLE DATA'!$H$9:$I$17,2,FALSE)</f>
        <v>Europe</v>
      </c>
      <c r="N512" s="6" t="str">
        <f>VLOOKUP(Table1[[#This Row],[Customer Code]],'CUSTOMER TABLE DATA'!$A$2:$E$22,5,FALSE)</f>
        <v>Male</v>
      </c>
    </row>
    <row r="513" spans="1:14" x14ac:dyDescent="0.2">
      <c r="A513" s="5">
        <v>44075</v>
      </c>
      <c r="B513" t="s">
        <v>56</v>
      </c>
      <c r="C513" t="s">
        <v>36</v>
      </c>
      <c r="D513" t="s">
        <v>108</v>
      </c>
      <c r="E513">
        <v>2472</v>
      </c>
      <c r="F513" s="6">
        <v>12360</v>
      </c>
      <c r="G513" s="6">
        <f t="shared" si="7"/>
        <v>5</v>
      </c>
      <c r="H513" s="6">
        <v>4944</v>
      </c>
      <c r="I513" s="6">
        <f>Table1[[#This Row],[Profit]]/Table1[[#This Row],[Units Sold]]</f>
        <v>3</v>
      </c>
      <c r="J513" s="6">
        <f>Table1[[#This Row],[Revenue]]-Table1[[#This Row],[Cost]]</f>
        <v>7416</v>
      </c>
      <c r="K513" t="s">
        <v>37</v>
      </c>
      <c r="L513" s="6" t="str">
        <f>VLOOKUP(Table1[[#This Row],[Customer Code]], 'CUSTOMER TABLE DATA'!$A$2:$C$22,3,FALSE)</f>
        <v>Uganda</v>
      </c>
      <c r="M513" s="6" t="str">
        <f>VLOOKUP(Table1[[#This Row],[COUNTRY]],'CUSTOMER TABLE DATA'!$H$9:$I$17,2,FALSE)</f>
        <v>Africa</v>
      </c>
      <c r="N513" s="6" t="str">
        <f>VLOOKUP(Table1[[#This Row],[Customer Code]],'CUSTOMER TABLE DATA'!$A$2:$E$22,5,FALSE)</f>
        <v>Male</v>
      </c>
    </row>
    <row r="514" spans="1:14" x14ac:dyDescent="0.2">
      <c r="A514" s="5">
        <v>44075</v>
      </c>
      <c r="B514" t="s">
        <v>56</v>
      </c>
      <c r="C514" t="s">
        <v>17</v>
      </c>
      <c r="D514" t="s">
        <v>101</v>
      </c>
      <c r="E514">
        <v>2993</v>
      </c>
      <c r="F514" s="6">
        <v>14965</v>
      </c>
      <c r="G514" s="6">
        <f t="shared" ref="G514:G577" si="8">F514/E514</f>
        <v>5</v>
      </c>
      <c r="H514" s="6">
        <v>5986</v>
      </c>
      <c r="I514" s="6">
        <f>Table1[[#This Row],[Profit]]/Table1[[#This Row],[Units Sold]]</f>
        <v>3</v>
      </c>
      <c r="J514" s="6">
        <f>Table1[[#This Row],[Revenue]]-Table1[[#This Row],[Cost]]</f>
        <v>8979</v>
      </c>
      <c r="K514" t="s">
        <v>18</v>
      </c>
      <c r="L514" s="6" t="str">
        <f>VLOOKUP(Table1[[#This Row],[Customer Code]], 'CUSTOMER TABLE DATA'!$A$2:$C$22,3,FALSE)</f>
        <v>Cameroon</v>
      </c>
      <c r="M514" s="6" t="str">
        <f>VLOOKUP(Table1[[#This Row],[COUNTRY]],'CUSTOMER TABLE DATA'!$H$9:$I$17,2,FALSE)</f>
        <v>Africa</v>
      </c>
      <c r="N514" s="6" t="str">
        <f>VLOOKUP(Table1[[#This Row],[Customer Code]],'CUSTOMER TABLE DATA'!$A$2:$E$22,5,FALSE)</f>
        <v>Female</v>
      </c>
    </row>
    <row r="515" spans="1:14" x14ac:dyDescent="0.2">
      <c r="A515" s="5">
        <v>44075</v>
      </c>
      <c r="B515" t="s">
        <v>57</v>
      </c>
      <c r="C515" t="s">
        <v>36</v>
      </c>
      <c r="D515" t="s">
        <v>108</v>
      </c>
      <c r="E515">
        <v>2420</v>
      </c>
      <c r="F515" s="6">
        <v>2420</v>
      </c>
      <c r="G515" s="6">
        <f t="shared" si="8"/>
        <v>1</v>
      </c>
      <c r="H515" s="6">
        <v>484</v>
      </c>
      <c r="I515" s="6">
        <f>Table1[[#This Row],[Profit]]/Table1[[#This Row],[Units Sold]]</f>
        <v>0.8</v>
      </c>
      <c r="J515" s="6">
        <f>Table1[[#This Row],[Revenue]]-Table1[[#This Row],[Cost]]</f>
        <v>1936</v>
      </c>
      <c r="K515" t="s">
        <v>37</v>
      </c>
      <c r="L515" s="6" t="str">
        <f>VLOOKUP(Table1[[#This Row],[Customer Code]], 'CUSTOMER TABLE DATA'!$A$2:$C$22,3,FALSE)</f>
        <v>Uganda</v>
      </c>
      <c r="M515" s="6" t="str">
        <f>VLOOKUP(Table1[[#This Row],[COUNTRY]],'CUSTOMER TABLE DATA'!$H$9:$I$17,2,FALSE)</f>
        <v>Africa</v>
      </c>
      <c r="N515" s="6" t="str">
        <f>VLOOKUP(Table1[[#This Row],[Customer Code]],'CUSTOMER TABLE DATA'!$A$2:$E$22,5,FALSE)</f>
        <v>Male</v>
      </c>
    </row>
    <row r="516" spans="1:14" x14ac:dyDescent="0.2">
      <c r="A516" s="5">
        <v>44075</v>
      </c>
      <c r="B516" t="s">
        <v>58</v>
      </c>
      <c r="C516" t="s">
        <v>31</v>
      </c>
      <c r="D516" t="s">
        <v>106</v>
      </c>
      <c r="E516">
        <v>1679</v>
      </c>
      <c r="F516" s="6">
        <v>8395</v>
      </c>
      <c r="G516" s="6">
        <f t="shared" si="8"/>
        <v>5</v>
      </c>
      <c r="H516" s="6">
        <v>3693.8</v>
      </c>
      <c r="I516" s="6">
        <f>Table1[[#This Row],[Profit]]/Table1[[#This Row],[Units Sold]]</f>
        <v>2.8</v>
      </c>
      <c r="J516" s="6">
        <f>Table1[[#This Row],[Revenue]]-Table1[[#This Row],[Cost]]</f>
        <v>4701.2</v>
      </c>
      <c r="K516" t="s">
        <v>44</v>
      </c>
      <c r="L516" s="6" t="str">
        <f>VLOOKUP(Table1[[#This Row],[Customer Code]], 'CUSTOMER TABLE DATA'!$A$2:$C$22,3,FALSE)</f>
        <v>USA</v>
      </c>
      <c r="M516" s="6" t="str">
        <f>VLOOKUP(Table1[[#This Row],[COUNTRY]],'CUSTOMER TABLE DATA'!$H$9:$I$17,2,FALSE)</f>
        <v>North America</v>
      </c>
      <c r="N516" s="6" t="str">
        <f>VLOOKUP(Table1[[#This Row],[Customer Code]],'CUSTOMER TABLE DATA'!$A$2:$E$22,5,FALSE)</f>
        <v>Male</v>
      </c>
    </row>
    <row r="517" spans="1:14" x14ac:dyDescent="0.2">
      <c r="A517" s="5">
        <v>44075</v>
      </c>
      <c r="B517" t="s">
        <v>59</v>
      </c>
      <c r="C517" t="s">
        <v>17</v>
      </c>
      <c r="D517" t="s">
        <v>101</v>
      </c>
      <c r="E517">
        <v>562</v>
      </c>
      <c r="F517" s="6">
        <v>2248</v>
      </c>
      <c r="G517" s="6">
        <f t="shared" si="8"/>
        <v>4</v>
      </c>
      <c r="H517" s="6">
        <v>843</v>
      </c>
      <c r="I517" s="6">
        <f>Table1[[#This Row],[Profit]]/Table1[[#This Row],[Units Sold]]</f>
        <v>2.5</v>
      </c>
      <c r="J517" s="6">
        <f>Table1[[#This Row],[Revenue]]-Table1[[#This Row],[Cost]]</f>
        <v>1405</v>
      </c>
      <c r="K517" t="s">
        <v>18</v>
      </c>
      <c r="L517" s="6" t="str">
        <f>VLOOKUP(Table1[[#This Row],[Customer Code]], 'CUSTOMER TABLE DATA'!$A$2:$C$22,3,FALSE)</f>
        <v>Cameroon</v>
      </c>
      <c r="M517" s="6" t="str">
        <f>VLOOKUP(Table1[[#This Row],[COUNTRY]],'CUSTOMER TABLE DATA'!$H$9:$I$17,2,FALSE)</f>
        <v>Africa</v>
      </c>
      <c r="N517" s="6" t="str">
        <f>VLOOKUP(Table1[[#This Row],[Customer Code]],'CUSTOMER TABLE DATA'!$A$2:$E$22,5,FALSE)</f>
        <v>Female</v>
      </c>
    </row>
    <row r="518" spans="1:14" x14ac:dyDescent="0.2">
      <c r="A518" s="5">
        <v>44075</v>
      </c>
      <c r="B518" t="s">
        <v>60</v>
      </c>
      <c r="C518" t="s">
        <v>12</v>
      </c>
      <c r="D518" t="s">
        <v>100</v>
      </c>
      <c r="E518">
        <v>432</v>
      </c>
      <c r="F518" s="6">
        <v>1296</v>
      </c>
      <c r="G518" s="6">
        <f t="shared" si="8"/>
        <v>3</v>
      </c>
      <c r="H518" s="6">
        <v>540</v>
      </c>
      <c r="I518" s="6">
        <f>Table1[[#This Row],[Profit]]/Table1[[#This Row],[Units Sold]]</f>
        <v>1.75</v>
      </c>
      <c r="J518" s="6">
        <f>Table1[[#This Row],[Revenue]]-Table1[[#This Row],[Cost]]</f>
        <v>756</v>
      </c>
      <c r="K518" t="s">
        <v>14</v>
      </c>
      <c r="L518" s="6" t="str">
        <f>VLOOKUP(Table1[[#This Row],[Customer Code]], 'CUSTOMER TABLE DATA'!$A$2:$C$22,3,FALSE)</f>
        <v>Togo</v>
      </c>
      <c r="M518" s="6" t="str">
        <f>VLOOKUP(Table1[[#This Row],[COUNTRY]],'CUSTOMER TABLE DATA'!$H$9:$I$17,2,FALSE)</f>
        <v>Africa</v>
      </c>
      <c r="N518" s="6" t="str">
        <f>VLOOKUP(Table1[[#This Row],[Customer Code]],'CUSTOMER TABLE DATA'!$A$2:$E$22,5,FALSE)</f>
        <v>Male</v>
      </c>
    </row>
    <row r="519" spans="1:14" x14ac:dyDescent="0.2">
      <c r="A519" s="5">
        <v>44075</v>
      </c>
      <c r="B519" t="s">
        <v>61</v>
      </c>
      <c r="C519" t="s">
        <v>31</v>
      </c>
      <c r="D519" t="s">
        <v>106</v>
      </c>
      <c r="E519">
        <v>2110</v>
      </c>
      <c r="F519" s="6">
        <v>12660</v>
      </c>
      <c r="G519" s="6">
        <f t="shared" si="8"/>
        <v>6</v>
      </c>
      <c r="H519" s="6">
        <v>5802.5</v>
      </c>
      <c r="I519" s="6">
        <f>Table1[[#This Row],[Profit]]/Table1[[#This Row],[Units Sold]]</f>
        <v>3.25</v>
      </c>
      <c r="J519" s="6">
        <f>Table1[[#This Row],[Revenue]]-Table1[[#This Row],[Cost]]</f>
        <v>6857.5</v>
      </c>
      <c r="K519" t="s">
        <v>32</v>
      </c>
      <c r="L519" s="6" t="str">
        <f>VLOOKUP(Table1[[#This Row],[Customer Code]], 'CUSTOMER TABLE DATA'!$A$2:$C$22,3,FALSE)</f>
        <v>Togo</v>
      </c>
      <c r="M519" s="6" t="str">
        <f>VLOOKUP(Table1[[#This Row],[COUNTRY]],'CUSTOMER TABLE DATA'!$H$9:$I$17,2,FALSE)</f>
        <v>Africa</v>
      </c>
      <c r="N519" s="6" t="str">
        <f>VLOOKUP(Table1[[#This Row],[Customer Code]],'CUSTOMER TABLE DATA'!$A$2:$E$22,5,FALSE)</f>
        <v>Male</v>
      </c>
    </row>
    <row r="520" spans="1:14" x14ac:dyDescent="0.2">
      <c r="A520" s="5">
        <v>44075</v>
      </c>
      <c r="B520" t="s">
        <v>56</v>
      </c>
      <c r="C520" t="s">
        <v>7</v>
      </c>
      <c r="D520" t="s">
        <v>99</v>
      </c>
      <c r="E520">
        <v>1056</v>
      </c>
      <c r="F520" s="6">
        <v>5280</v>
      </c>
      <c r="G520" s="6">
        <f t="shared" si="8"/>
        <v>5</v>
      </c>
      <c r="H520" s="6">
        <v>2112</v>
      </c>
      <c r="I520" s="6">
        <f>Table1[[#This Row],[Profit]]/Table1[[#This Row],[Units Sold]]</f>
        <v>3</v>
      </c>
      <c r="J520" s="6">
        <f>Table1[[#This Row],[Revenue]]-Table1[[#This Row],[Cost]]</f>
        <v>3168</v>
      </c>
      <c r="K520" t="s">
        <v>9</v>
      </c>
      <c r="L520" s="6" t="str">
        <f>VLOOKUP(Table1[[#This Row],[Customer Code]], 'CUSTOMER TABLE DATA'!$A$2:$C$22,3,FALSE)</f>
        <v>USA</v>
      </c>
      <c r="M520" s="6" t="str">
        <f>VLOOKUP(Table1[[#This Row],[COUNTRY]],'CUSTOMER TABLE DATA'!$H$9:$I$17,2,FALSE)</f>
        <v>North America</v>
      </c>
      <c r="N520" s="6" t="str">
        <f>VLOOKUP(Table1[[#This Row],[Customer Code]],'CUSTOMER TABLE DATA'!$A$2:$E$22,5,FALSE)</f>
        <v>Male</v>
      </c>
    </row>
    <row r="521" spans="1:14" x14ac:dyDescent="0.2">
      <c r="A521" s="5">
        <v>44075</v>
      </c>
      <c r="B521" t="s">
        <v>56</v>
      </c>
      <c r="C521" t="s">
        <v>31</v>
      </c>
      <c r="D521" t="s">
        <v>106</v>
      </c>
      <c r="E521">
        <v>1767</v>
      </c>
      <c r="F521" s="6">
        <v>8835</v>
      </c>
      <c r="G521" s="6">
        <f t="shared" si="8"/>
        <v>5</v>
      </c>
      <c r="H521" s="6">
        <v>3534</v>
      </c>
      <c r="I521" s="6">
        <f>Table1[[#This Row],[Profit]]/Table1[[#This Row],[Units Sold]]</f>
        <v>3</v>
      </c>
      <c r="J521" s="6">
        <f>Table1[[#This Row],[Revenue]]-Table1[[#This Row],[Cost]]</f>
        <v>5301</v>
      </c>
      <c r="K521" t="s">
        <v>44</v>
      </c>
      <c r="L521" s="6" t="str">
        <f>VLOOKUP(Table1[[#This Row],[Customer Code]], 'CUSTOMER TABLE DATA'!$A$2:$C$22,3,FALSE)</f>
        <v>USA</v>
      </c>
      <c r="M521" s="6" t="str">
        <f>VLOOKUP(Table1[[#This Row],[COUNTRY]],'CUSTOMER TABLE DATA'!$H$9:$I$17,2,FALSE)</f>
        <v>North America</v>
      </c>
      <c r="N521" s="6" t="str">
        <f>VLOOKUP(Table1[[#This Row],[Customer Code]],'CUSTOMER TABLE DATA'!$A$2:$E$22,5,FALSE)</f>
        <v>Male</v>
      </c>
    </row>
    <row r="522" spans="1:14" x14ac:dyDescent="0.2">
      <c r="A522" s="5">
        <v>44075</v>
      </c>
      <c r="B522" t="s">
        <v>57</v>
      </c>
      <c r="C522" t="s">
        <v>24</v>
      </c>
      <c r="D522" t="s">
        <v>104</v>
      </c>
      <c r="E522">
        <v>2328</v>
      </c>
      <c r="F522" s="6">
        <v>2328</v>
      </c>
      <c r="G522" s="6">
        <f t="shared" si="8"/>
        <v>1</v>
      </c>
      <c r="H522" s="6">
        <v>465.6</v>
      </c>
      <c r="I522" s="6">
        <f>Table1[[#This Row],[Profit]]/Table1[[#This Row],[Units Sold]]</f>
        <v>0.8</v>
      </c>
      <c r="J522" s="6">
        <f>Table1[[#This Row],[Revenue]]-Table1[[#This Row],[Cost]]</f>
        <v>1862.4</v>
      </c>
      <c r="K522" t="s">
        <v>25</v>
      </c>
      <c r="L522" s="6" t="str">
        <f>VLOOKUP(Table1[[#This Row],[Customer Code]], 'CUSTOMER TABLE DATA'!$A$2:$C$22,3,FALSE)</f>
        <v>Japan</v>
      </c>
      <c r="M522" s="6" t="str">
        <f>VLOOKUP(Table1[[#This Row],[COUNTRY]],'CUSTOMER TABLE DATA'!$H$9:$I$17,2,FALSE)</f>
        <v>Asia</v>
      </c>
      <c r="N522" s="6" t="str">
        <f>VLOOKUP(Table1[[#This Row],[Customer Code]],'CUSTOMER TABLE DATA'!$A$2:$E$22,5,FALSE)</f>
        <v>Female</v>
      </c>
    </row>
    <row r="523" spans="1:14" x14ac:dyDescent="0.2">
      <c r="A523" s="5">
        <v>44075</v>
      </c>
      <c r="B523" t="s">
        <v>58</v>
      </c>
      <c r="C523" t="s">
        <v>12</v>
      </c>
      <c r="D523" t="s">
        <v>110</v>
      </c>
      <c r="E523">
        <v>2071</v>
      </c>
      <c r="F523" s="6">
        <v>10355</v>
      </c>
      <c r="G523" s="6">
        <f t="shared" si="8"/>
        <v>5</v>
      </c>
      <c r="H523" s="6">
        <v>4556.2</v>
      </c>
      <c r="I523" s="6">
        <f>Table1[[#This Row],[Profit]]/Table1[[#This Row],[Units Sold]]</f>
        <v>2.8000000000000003</v>
      </c>
      <c r="J523" s="6">
        <f>Table1[[#This Row],[Revenue]]-Table1[[#This Row],[Cost]]</f>
        <v>5798.8</v>
      </c>
      <c r="K523" t="s">
        <v>48</v>
      </c>
      <c r="L523" s="6" t="str">
        <f>VLOOKUP(Table1[[#This Row],[Customer Code]], 'CUSTOMER TABLE DATA'!$A$2:$C$22,3,FALSE)</f>
        <v>Nigeria</v>
      </c>
      <c r="M523" s="6" t="str">
        <f>VLOOKUP(Table1[[#This Row],[COUNTRY]],'CUSTOMER TABLE DATA'!$H$9:$I$17,2,FALSE)</f>
        <v>Africa</v>
      </c>
      <c r="N523" s="6" t="str">
        <f>VLOOKUP(Table1[[#This Row],[Customer Code]],'CUSTOMER TABLE DATA'!$A$2:$E$22,5,FALSE)</f>
        <v>Female</v>
      </c>
    </row>
    <row r="524" spans="1:14" x14ac:dyDescent="0.2">
      <c r="A524" s="5">
        <v>44075</v>
      </c>
      <c r="B524" t="s">
        <v>59</v>
      </c>
      <c r="C524" t="s">
        <v>31</v>
      </c>
      <c r="D524" t="s">
        <v>106</v>
      </c>
      <c r="E524">
        <v>1947</v>
      </c>
      <c r="F524" s="6">
        <v>7788</v>
      </c>
      <c r="G524" s="6">
        <f t="shared" si="8"/>
        <v>4</v>
      </c>
      <c r="H524" s="6">
        <v>2920.5</v>
      </c>
      <c r="I524" s="6">
        <f>Table1[[#This Row],[Profit]]/Table1[[#This Row],[Units Sold]]</f>
        <v>2.5</v>
      </c>
      <c r="J524" s="6">
        <f>Table1[[#This Row],[Revenue]]-Table1[[#This Row],[Cost]]</f>
        <v>4867.5</v>
      </c>
      <c r="K524" t="s">
        <v>44</v>
      </c>
      <c r="L524" s="6" t="str">
        <f>VLOOKUP(Table1[[#This Row],[Customer Code]], 'CUSTOMER TABLE DATA'!$A$2:$C$22,3,FALSE)</f>
        <v>USA</v>
      </c>
      <c r="M524" s="6" t="str">
        <f>VLOOKUP(Table1[[#This Row],[COUNTRY]],'CUSTOMER TABLE DATA'!$H$9:$I$17,2,FALSE)</f>
        <v>North America</v>
      </c>
      <c r="N524" s="6" t="str">
        <f>VLOOKUP(Table1[[#This Row],[Customer Code]],'CUSTOMER TABLE DATA'!$A$2:$E$22,5,FALSE)</f>
        <v>Male</v>
      </c>
    </row>
    <row r="525" spans="1:14" x14ac:dyDescent="0.2">
      <c r="A525" s="5">
        <v>44075</v>
      </c>
      <c r="B525" t="s">
        <v>60</v>
      </c>
      <c r="C525" t="s">
        <v>31</v>
      </c>
      <c r="D525" t="s">
        <v>106</v>
      </c>
      <c r="E525">
        <v>1867</v>
      </c>
      <c r="F525" s="6">
        <v>5601</v>
      </c>
      <c r="G525" s="6">
        <f t="shared" si="8"/>
        <v>3</v>
      </c>
      <c r="H525" s="6">
        <v>2333.75</v>
      </c>
      <c r="I525" s="6">
        <f>Table1[[#This Row],[Profit]]/Table1[[#This Row],[Units Sold]]</f>
        <v>1.75</v>
      </c>
      <c r="J525" s="6">
        <f>Table1[[#This Row],[Revenue]]-Table1[[#This Row],[Cost]]</f>
        <v>3267.25</v>
      </c>
      <c r="K525" t="s">
        <v>44</v>
      </c>
      <c r="L525" s="6" t="str">
        <f>VLOOKUP(Table1[[#This Row],[Customer Code]], 'CUSTOMER TABLE DATA'!$A$2:$C$22,3,FALSE)</f>
        <v>USA</v>
      </c>
      <c r="M525" s="6" t="str">
        <f>VLOOKUP(Table1[[#This Row],[COUNTRY]],'CUSTOMER TABLE DATA'!$H$9:$I$17,2,FALSE)</f>
        <v>North America</v>
      </c>
      <c r="N525" s="6" t="str">
        <f>VLOOKUP(Table1[[#This Row],[Customer Code]],'CUSTOMER TABLE DATA'!$A$2:$E$22,5,FALSE)</f>
        <v>Male</v>
      </c>
    </row>
    <row r="526" spans="1:14" x14ac:dyDescent="0.2">
      <c r="A526" s="5">
        <v>44075</v>
      </c>
      <c r="B526" t="s">
        <v>61</v>
      </c>
      <c r="C526" t="s">
        <v>17</v>
      </c>
      <c r="D526" t="s">
        <v>101</v>
      </c>
      <c r="E526">
        <v>1596</v>
      </c>
      <c r="F526" s="6">
        <v>9576</v>
      </c>
      <c r="G526" s="6">
        <f t="shared" si="8"/>
        <v>6</v>
      </c>
      <c r="H526" s="6">
        <v>4389</v>
      </c>
      <c r="I526" s="6">
        <f>Table1[[#This Row],[Profit]]/Table1[[#This Row],[Units Sold]]</f>
        <v>3.25</v>
      </c>
      <c r="J526" s="6">
        <f>Table1[[#This Row],[Revenue]]-Table1[[#This Row],[Cost]]</f>
        <v>5187</v>
      </c>
      <c r="K526" t="s">
        <v>40</v>
      </c>
      <c r="L526" s="6" t="str">
        <f>VLOOKUP(Table1[[#This Row],[Customer Code]], 'CUSTOMER TABLE DATA'!$A$2:$C$22,3,FALSE)</f>
        <v>USA</v>
      </c>
      <c r="M526" s="6" t="str">
        <f>VLOOKUP(Table1[[#This Row],[COUNTRY]],'CUSTOMER TABLE DATA'!$H$9:$I$17,2,FALSE)</f>
        <v>North America</v>
      </c>
      <c r="N526" s="6" t="str">
        <f>VLOOKUP(Table1[[#This Row],[Customer Code]],'CUSTOMER TABLE DATA'!$A$2:$E$22,5,FALSE)</f>
        <v>Male</v>
      </c>
    </row>
    <row r="527" spans="1:14" x14ac:dyDescent="0.2">
      <c r="A527" s="5">
        <v>44105</v>
      </c>
      <c r="B527" t="s">
        <v>56</v>
      </c>
      <c r="C527" t="s">
        <v>36</v>
      </c>
      <c r="D527" t="s">
        <v>108</v>
      </c>
      <c r="E527">
        <v>1295</v>
      </c>
      <c r="F527" s="6">
        <v>6475</v>
      </c>
      <c r="G527" s="6">
        <f t="shared" si="8"/>
        <v>5</v>
      </c>
      <c r="H527" s="6">
        <v>2590</v>
      </c>
      <c r="I527" s="6">
        <f>Table1[[#This Row],[Profit]]/Table1[[#This Row],[Units Sold]]</f>
        <v>3</v>
      </c>
      <c r="J527" s="6">
        <f>Table1[[#This Row],[Revenue]]-Table1[[#This Row],[Cost]]</f>
        <v>3885</v>
      </c>
      <c r="K527" t="s">
        <v>46</v>
      </c>
      <c r="L527" s="6" t="str">
        <f>VLOOKUP(Table1[[#This Row],[Customer Code]], 'CUSTOMER TABLE DATA'!$A$2:$C$22,3,FALSE)</f>
        <v>Cameroon</v>
      </c>
      <c r="M527" s="6" t="str">
        <f>VLOOKUP(Table1[[#This Row],[COUNTRY]],'CUSTOMER TABLE DATA'!$H$9:$I$17,2,FALSE)</f>
        <v>Africa</v>
      </c>
      <c r="N527" s="6" t="str">
        <f>VLOOKUP(Table1[[#This Row],[Customer Code]],'CUSTOMER TABLE DATA'!$A$2:$E$22,5,FALSE)</f>
        <v>Female</v>
      </c>
    </row>
    <row r="528" spans="1:14" x14ac:dyDescent="0.2">
      <c r="A528" s="5">
        <v>44105</v>
      </c>
      <c r="B528" t="s">
        <v>56</v>
      </c>
      <c r="C528" t="s">
        <v>7</v>
      </c>
      <c r="D528" t="s">
        <v>99</v>
      </c>
      <c r="E528">
        <v>2009</v>
      </c>
      <c r="F528" s="6">
        <v>10045</v>
      </c>
      <c r="G528" s="6">
        <f t="shared" si="8"/>
        <v>5</v>
      </c>
      <c r="H528" s="6">
        <v>4018</v>
      </c>
      <c r="I528" s="6">
        <f>Table1[[#This Row],[Profit]]/Table1[[#This Row],[Units Sold]]</f>
        <v>3</v>
      </c>
      <c r="J528" s="6">
        <f>Table1[[#This Row],[Revenue]]-Table1[[#This Row],[Cost]]</f>
        <v>6027</v>
      </c>
      <c r="K528" t="s">
        <v>47</v>
      </c>
      <c r="L528" s="6" t="str">
        <f>VLOOKUP(Table1[[#This Row],[Customer Code]], 'CUSTOMER TABLE DATA'!$A$2:$C$22,3,FALSE)</f>
        <v>Holland</v>
      </c>
      <c r="M528" s="6" t="str">
        <f>VLOOKUP(Table1[[#This Row],[COUNTRY]],'CUSTOMER TABLE DATA'!$H$9:$I$17,2,FALSE)</f>
        <v>Europe</v>
      </c>
      <c r="N528" s="6" t="str">
        <f>VLOOKUP(Table1[[#This Row],[Customer Code]],'CUSTOMER TABLE DATA'!$A$2:$E$22,5,FALSE)</f>
        <v>Male</v>
      </c>
    </row>
    <row r="529" spans="1:14" x14ac:dyDescent="0.2">
      <c r="A529" s="5">
        <v>44105</v>
      </c>
      <c r="B529" t="s">
        <v>56</v>
      </c>
      <c r="C529" t="s">
        <v>17</v>
      </c>
      <c r="D529" t="s">
        <v>101</v>
      </c>
      <c r="E529">
        <v>1565</v>
      </c>
      <c r="F529" s="6">
        <v>7825</v>
      </c>
      <c r="G529" s="6">
        <f t="shared" si="8"/>
        <v>5</v>
      </c>
      <c r="H529" s="6">
        <v>3130</v>
      </c>
      <c r="I529" s="6">
        <f>Table1[[#This Row],[Profit]]/Table1[[#This Row],[Units Sold]]</f>
        <v>3</v>
      </c>
      <c r="J529" s="6">
        <f>Table1[[#This Row],[Revenue]]-Table1[[#This Row],[Cost]]</f>
        <v>4695</v>
      </c>
      <c r="K529" t="s">
        <v>18</v>
      </c>
      <c r="L529" s="6" t="str">
        <f>VLOOKUP(Table1[[#This Row],[Customer Code]], 'CUSTOMER TABLE DATA'!$A$2:$C$22,3,FALSE)</f>
        <v>Cameroon</v>
      </c>
      <c r="M529" s="6" t="str">
        <f>VLOOKUP(Table1[[#This Row],[COUNTRY]],'CUSTOMER TABLE DATA'!$H$9:$I$17,2,FALSE)</f>
        <v>Africa</v>
      </c>
      <c r="N529" s="6" t="str">
        <f>VLOOKUP(Table1[[#This Row],[Customer Code]],'CUSTOMER TABLE DATA'!$A$2:$E$22,5,FALSE)</f>
        <v>Female</v>
      </c>
    </row>
    <row r="530" spans="1:14" x14ac:dyDescent="0.2">
      <c r="A530" s="5">
        <v>44105</v>
      </c>
      <c r="B530" t="s">
        <v>56</v>
      </c>
      <c r="C530" t="s">
        <v>12</v>
      </c>
      <c r="D530" t="s">
        <v>100</v>
      </c>
      <c r="E530">
        <v>1249</v>
      </c>
      <c r="F530" s="6">
        <v>6245</v>
      </c>
      <c r="G530" s="6">
        <f t="shared" si="8"/>
        <v>5</v>
      </c>
      <c r="H530" s="6">
        <v>2498</v>
      </c>
      <c r="I530" s="6">
        <f>Table1[[#This Row],[Profit]]/Table1[[#This Row],[Units Sold]]</f>
        <v>3</v>
      </c>
      <c r="J530" s="6">
        <f>Table1[[#This Row],[Revenue]]-Table1[[#This Row],[Cost]]</f>
        <v>3747</v>
      </c>
      <c r="K530" t="s">
        <v>39</v>
      </c>
      <c r="L530" s="6" t="str">
        <f>VLOOKUP(Table1[[#This Row],[Customer Code]], 'CUSTOMER TABLE DATA'!$A$2:$C$22,3,FALSE)</f>
        <v>Cameroon</v>
      </c>
      <c r="M530" s="6" t="str">
        <f>VLOOKUP(Table1[[#This Row],[COUNTRY]],'CUSTOMER TABLE DATA'!$H$9:$I$17,2,FALSE)</f>
        <v>Africa</v>
      </c>
      <c r="N530" s="6" t="str">
        <f>VLOOKUP(Table1[[#This Row],[Customer Code]],'CUSTOMER TABLE DATA'!$A$2:$E$22,5,FALSE)</f>
        <v>Male</v>
      </c>
    </row>
    <row r="531" spans="1:14" x14ac:dyDescent="0.2">
      <c r="A531" s="5">
        <v>44105</v>
      </c>
      <c r="B531" t="s">
        <v>57</v>
      </c>
      <c r="C531" t="s">
        <v>20</v>
      </c>
      <c r="D531" t="s">
        <v>103</v>
      </c>
      <c r="E531">
        <v>2734</v>
      </c>
      <c r="F531" s="6">
        <v>2734</v>
      </c>
      <c r="G531" s="6">
        <f t="shared" si="8"/>
        <v>1</v>
      </c>
      <c r="H531" s="6">
        <v>546.79999999999995</v>
      </c>
      <c r="I531" s="6">
        <f>Table1[[#This Row],[Profit]]/Table1[[#This Row],[Units Sold]]</f>
        <v>0.79999999999999993</v>
      </c>
      <c r="J531" s="6">
        <f>Table1[[#This Row],[Revenue]]-Table1[[#This Row],[Cost]]</f>
        <v>2187.1999999999998</v>
      </c>
      <c r="K531" t="s">
        <v>41</v>
      </c>
      <c r="L531" s="6" t="str">
        <f>VLOOKUP(Table1[[#This Row],[Customer Code]], 'CUSTOMER TABLE DATA'!$A$2:$C$22,3,FALSE)</f>
        <v>Nigeria</v>
      </c>
      <c r="M531" s="6" t="str">
        <f>VLOOKUP(Table1[[#This Row],[COUNTRY]],'CUSTOMER TABLE DATA'!$H$9:$I$17,2,FALSE)</f>
        <v>Africa</v>
      </c>
      <c r="N531" s="6" t="str">
        <f>VLOOKUP(Table1[[#This Row],[Customer Code]],'CUSTOMER TABLE DATA'!$A$2:$E$22,5,FALSE)</f>
        <v>Male</v>
      </c>
    </row>
    <row r="532" spans="1:14" x14ac:dyDescent="0.2">
      <c r="A532" s="5">
        <v>44105</v>
      </c>
      <c r="B532" t="s">
        <v>57</v>
      </c>
      <c r="C532" t="s">
        <v>7</v>
      </c>
      <c r="D532" t="s">
        <v>99</v>
      </c>
      <c r="E532">
        <v>1249</v>
      </c>
      <c r="F532" s="6">
        <v>1249</v>
      </c>
      <c r="G532" s="6">
        <f t="shared" si="8"/>
        <v>1</v>
      </c>
      <c r="H532" s="6">
        <v>249.8</v>
      </c>
      <c r="I532" s="6">
        <f>Table1[[#This Row],[Profit]]/Table1[[#This Row],[Units Sold]]</f>
        <v>0.8</v>
      </c>
      <c r="J532" s="6">
        <f>Table1[[#This Row],[Revenue]]-Table1[[#This Row],[Cost]]</f>
        <v>999.2</v>
      </c>
      <c r="K532" t="s">
        <v>47</v>
      </c>
      <c r="L532" s="6" t="str">
        <f>VLOOKUP(Table1[[#This Row],[Customer Code]], 'CUSTOMER TABLE DATA'!$A$2:$C$22,3,FALSE)</f>
        <v>Holland</v>
      </c>
      <c r="M532" s="6" t="str">
        <f>VLOOKUP(Table1[[#This Row],[COUNTRY]],'CUSTOMER TABLE DATA'!$H$9:$I$17,2,FALSE)</f>
        <v>Europe</v>
      </c>
      <c r="N532" s="6" t="str">
        <f>VLOOKUP(Table1[[#This Row],[Customer Code]],'CUSTOMER TABLE DATA'!$A$2:$E$22,5,FALSE)</f>
        <v>Male</v>
      </c>
    </row>
    <row r="533" spans="1:14" x14ac:dyDescent="0.2">
      <c r="A533" s="5">
        <v>44105</v>
      </c>
      <c r="B533" t="s">
        <v>58</v>
      </c>
      <c r="C533" t="s">
        <v>12</v>
      </c>
      <c r="D533" t="s">
        <v>100</v>
      </c>
      <c r="E533">
        <v>1269</v>
      </c>
      <c r="F533" s="6">
        <v>6345</v>
      </c>
      <c r="G533" s="6">
        <f t="shared" si="8"/>
        <v>5</v>
      </c>
      <c r="H533" s="6">
        <v>2791.8</v>
      </c>
      <c r="I533" s="6">
        <f>Table1[[#This Row],[Profit]]/Table1[[#This Row],[Units Sold]]</f>
        <v>2.8</v>
      </c>
      <c r="J533" s="6">
        <f>Table1[[#This Row],[Revenue]]-Table1[[#This Row],[Cost]]</f>
        <v>3553.2</v>
      </c>
      <c r="K533" t="s">
        <v>14</v>
      </c>
      <c r="L533" s="6" t="str">
        <f>VLOOKUP(Table1[[#This Row],[Customer Code]], 'CUSTOMER TABLE DATA'!$A$2:$C$22,3,FALSE)</f>
        <v>Togo</v>
      </c>
      <c r="M533" s="6" t="str">
        <f>VLOOKUP(Table1[[#This Row],[COUNTRY]],'CUSTOMER TABLE DATA'!$H$9:$I$17,2,FALSE)</f>
        <v>Africa</v>
      </c>
      <c r="N533" s="6" t="str">
        <f>VLOOKUP(Table1[[#This Row],[Customer Code]],'CUSTOMER TABLE DATA'!$A$2:$E$22,5,FALSE)</f>
        <v>Male</v>
      </c>
    </row>
    <row r="534" spans="1:14" x14ac:dyDescent="0.2">
      <c r="A534" s="5">
        <v>44105</v>
      </c>
      <c r="B534" t="s">
        <v>58</v>
      </c>
      <c r="C534" t="s">
        <v>28</v>
      </c>
      <c r="D534" t="s">
        <v>105</v>
      </c>
      <c r="E534">
        <v>2734</v>
      </c>
      <c r="F534" s="6">
        <v>13670</v>
      </c>
      <c r="G534" s="6">
        <f t="shared" si="8"/>
        <v>5</v>
      </c>
      <c r="H534" s="6">
        <v>6014.8</v>
      </c>
      <c r="I534" s="6">
        <f>Table1[[#This Row],[Profit]]/Table1[[#This Row],[Units Sold]]</f>
        <v>2.8</v>
      </c>
      <c r="J534" s="6">
        <f>Table1[[#This Row],[Revenue]]-Table1[[#This Row],[Cost]]</f>
        <v>7655.2</v>
      </c>
      <c r="K534" t="s">
        <v>43</v>
      </c>
      <c r="L534" s="6" t="str">
        <f>VLOOKUP(Table1[[#This Row],[Customer Code]], 'CUSTOMER TABLE DATA'!$A$2:$C$22,3,FALSE)</f>
        <v>Togo</v>
      </c>
      <c r="M534" s="6" t="str">
        <f>VLOOKUP(Table1[[#This Row],[COUNTRY]],'CUSTOMER TABLE DATA'!$H$9:$I$17,2,FALSE)</f>
        <v>Africa</v>
      </c>
      <c r="N534" s="6" t="str">
        <f>VLOOKUP(Table1[[#This Row],[Customer Code]],'CUSTOMER TABLE DATA'!$A$2:$E$22,5,FALSE)</f>
        <v>Male</v>
      </c>
    </row>
    <row r="535" spans="1:14" x14ac:dyDescent="0.2">
      <c r="A535" s="5">
        <v>44105</v>
      </c>
      <c r="B535" t="s">
        <v>59</v>
      </c>
      <c r="C535" t="s">
        <v>36</v>
      </c>
      <c r="D535" t="s">
        <v>108</v>
      </c>
      <c r="E535">
        <v>1295</v>
      </c>
      <c r="F535" s="6">
        <v>5180</v>
      </c>
      <c r="G535" s="6">
        <f t="shared" si="8"/>
        <v>4</v>
      </c>
      <c r="H535" s="6">
        <v>1942.5</v>
      </c>
      <c r="I535" s="6">
        <f>Table1[[#This Row],[Profit]]/Table1[[#This Row],[Units Sold]]</f>
        <v>2.5</v>
      </c>
      <c r="J535" s="6">
        <f>Table1[[#This Row],[Revenue]]-Table1[[#This Row],[Cost]]</f>
        <v>3237.5</v>
      </c>
      <c r="K535" t="s">
        <v>37</v>
      </c>
      <c r="L535" s="6" t="str">
        <f>VLOOKUP(Table1[[#This Row],[Customer Code]], 'CUSTOMER TABLE DATA'!$A$2:$C$22,3,FALSE)</f>
        <v>Uganda</v>
      </c>
      <c r="M535" s="6" t="str">
        <f>VLOOKUP(Table1[[#This Row],[COUNTRY]],'CUSTOMER TABLE DATA'!$H$9:$I$17,2,FALSE)</f>
        <v>Africa</v>
      </c>
      <c r="N535" s="6" t="str">
        <f>VLOOKUP(Table1[[#This Row],[Customer Code]],'CUSTOMER TABLE DATA'!$A$2:$E$22,5,FALSE)</f>
        <v>Male</v>
      </c>
    </row>
    <row r="536" spans="1:14" x14ac:dyDescent="0.2">
      <c r="A536" s="5">
        <v>44105</v>
      </c>
      <c r="B536" t="s">
        <v>59</v>
      </c>
      <c r="C536" t="s">
        <v>7</v>
      </c>
      <c r="D536" t="s">
        <v>99</v>
      </c>
      <c r="E536">
        <v>1496</v>
      </c>
      <c r="F536" s="6">
        <v>5984</v>
      </c>
      <c r="G536" s="6">
        <f t="shared" si="8"/>
        <v>4</v>
      </c>
      <c r="H536" s="6">
        <v>2244</v>
      </c>
      <c r="I536" s="6">
        <f>Table1[[#This Row],[Profit]]/Table1[[#This Row],[Units Sold]]</f>
        <v>2.5</v>
      </c>
      <c r="J536" s="6">
        <f>Table1[[#This Row],[Revenue]]-Table1[[#This Row],[Cost]]</f>
        <v>3740</v>
      </c>
      <c r="K536" t="s">
        <v>47</v>
      </c>
      <c r="L536" s="6" t="str">
        <f>VLOOKUP(Table1[[#This Row],[Customer Code]], 'CUSTOMER TABLE DATA'!$A$2:$C$22,3,FALSE)</f>
        <v>Holland</v>
      </c>
      <c r="M536" s="6" t="str">
        <f>VLOOKUP(Table1[[#This Row],[COUNTRY]],'CUSTOMER TABLE DATA'!$H$9:$I$17,2,FALSE)</f>
        <v>Europe</v>
      </c>
      <c r="N536" s="6" t="str">
        <f>VLOOKUP(Table1[[#This Row],[Customer Code]],'CUSTOMER TABLE DATA'!$A$2:$E$22,5,FALSE)</f>
        <v>Male</v>
      </c>
    </row>
    <row r="537" spans="1:14" x14ac:dyDescent="0.2">
      <c r="A537" s="5">
        <v>44105</v>
      </c>
      <c r="B537" t="s">
        <v>60</v>
      </c>
      <c r="C537" t="s">
        <v>28</v>
      </c>
      <c r="D537" t="s">
        <v>65</v>
      </c>
      <c r="E537">
        <v>1565</v>
      </c>
      <c r="F537" s="6">
        <v>4695</v>
      </c>
      <c r="G537" s="6">
        <f t="shared" si="8"/>
        <v>3</v>
      </c>
      <c r="H537" s="6">
        <v>1956.25</v>
      </c>
      <c r="I537" s="6">
        <f>Table1[[#This Row],[Profit]]/Table1[[#This Row],[Units Sold]]</f>
        <v>1.75</v>
      </c>
      <c r="J537" s="6">
        <f>Table1[[#This Row],[Revenue]]-Table1[[#This Row],[Cost]]</f>
        <v>2738.75</v>
      </c>
      <c r="K537" t="s">
        <v>29</v>
      </c>
      <c r="L537" s="6" t="str">
        <f>VLOOKUP(Table1[[#This Row],[Customer Code]], 'CUSTOMER TABLE DATA'!$A$2:$C$22,3,FALSE)</f>
        <v>Cameroon</v>
      </c>
      <c r="M537" s="6" t="str">
        <f>VLOOKUP(Table1[[#This Row],[COUNTRY]],'CUSTOMER TABLE DATA'!$H$9:$I$17,2,FALSE)</f>
        <v>Africa</v>
      </c>
      <c r="N537" s="6" t="str">
        <f>VLOOKUP(Table1[[#This Row],[Customer Code]],'CUSTOMER TABLE DATA'!$A$2:$E$22,5,FALSE)</f>
        <v>Male</v>
      </c>
    </row>
    <row r="538" spans="1:14" x14ac:dyDescent="0.2">
      <c r="A538" s="5">
        <v>44105</v>
      </c>
      <c r="B538" t="s">
        <v>60</v>
      </c>
      <c r="C538" t="s">
        <v>12</v>
      </c>
      <c r="D538" t="s">
        <v>110</v>
      </c>
      <c r="E538">
        <v>1496</v>
      </c>
      <c r="F538" s="6">
        <v>4488</v>
      </c>
      <c r="G538" s="6">
        <f t="shared" si="8"/>
        <v>3</v>
      </c>
      <c r="H538" s="6">
        <v>1870</v>
      </c>
      <c r="I538" s="6">
        <f>Table1[[#This Row],[Profit]]/Table1[[#This Row],[Units Sold]]</f>
        <v>1.75</v>
      </c>
      <c r="J538" s="6">
        <f>Table1[[#This Row],[Revenue]]-Table1[[#This Row],[Cost]]</f>
        <v>2618</v>
      </c>
      <c r="K538" t="s">
        <v>39</v>
      </c>
      <c r="L538" s="6" t="str">
        <f>VLOOKUP(Table1[[#This Row],[Customer Code]], 'CUSTOMER TABLE DATA'!$A$2:$C$22,3,FALSE)</f>
        <v>Cameroon</v>
      </c>
      <c r="M538" s="6" t="str">
        <f>VLOOKUP(Table1[[#This Row],[COUNTRY]],'CUSTOMER TABLE DATA'!$H$9:$I$17,2,FALSE)</f>
        <v>Africa</v>
      </c>
      <c r="N538" s="6" t="str">
        <f>VLOOKUP(Table1[[#This Row],[Customer Code]],'CUSTOMER TABLE DATA'!$A$2:$E$22,5,FALSE)</f>
        <v>Male</v>
      </c>
    </row>
    <row r="539" spans="1:14" x14ac:dyDescent="0.2">
      <c r="A539" s="5">
        <v>44105</v>
      </c>
      <c r="B539" t="s">
        <v>61</v>
      </c>
      <c r="C539" t="s">
        <v>20</v>
      </c>
      <c r="D539" t="s">
        <v>103</v>
      </c>
      <c r="E539">
        <v>2009</v>
      </c>
      <c r="F539" s="6">
        <v>12054</v>
      </c>
      <c r="G539" s="6">
        <f t="shared" si="8"/>
        <v>6</v>
      </c>
      <c r="H539" s="6">
        <v>5524.75</v>
      </c>
      <c r="I539" s="6">
        <f>Table1[[#This Row],[Profit]]/Table1[[#This Row],[Units Sold]]</f>
        <v>3.25</v>
      </c>
      <c r="J539" s="6">
        <f>Table1[[#This Row],[Revenue]]-Table1[[#This Row],[Cost]]</f>
        <v>6529.25</v>
      </c>
      <c r="K539" t="s">
        <v>21</v>
      </c>
      <c r="L539" s="6" t="str">
        <f>VLOOKUP(Table1[[#This Row],[Customer Code]], 'CUSTOMER TABLE DATA'!$A$2:$C$22,3,FALSE)</f>
        <v>Holland</v>
      </c>
      <c r="M539" s="6" t="str">
        <f>VLOOKUP(Table1[[#This Row],[COUNTRY]],'CUSTOMER TABLE DATA'!$H$9:$I$17,2,FALSE)</f>
        <v>Europe</v>
      </c>
      <c r="N539" s="6" t="str">
        <f>VLOOKUP(Table1[[#This Row],[Customer Code]],'CUSTOMER TABLE DATA'!$A$2:$E$22,5,FALSE)</f>
        <v>Male</v>
      </c>
    </row>
    <row r="540" spans="1:14" x14ac:dyDescent="0.2">
      <c r="A540" s="5">
        <v>44105</v>
      </c>
      <c r="B540" t="s">
        <v>61</v>
      </c>
      <c r="C540" t="s">
        <v>7</v>
      </c>
      <c r="D540" t="s">
        <v>99</v>
      </c>
      <c r="E540">
        <v>1269</v>
      </c>
      <c r="F540" s="6">
        <v>7614</v>
      </c>
      <c r="G540" s="6">
        <f t="shared" si="8"/>
        <v>6</v>
      </c>
      <c r="H540" s="6">
        <v>3489.75</v>
      </c>
      <c r="I540" s="6">
        <f>Table1[[#This Row],[Profit]]/Table1[[#This Row],[Units Sold]]</f>
        <v>3.25</v>
      </c>
      <c r="J540" s="6">
        <f>Table1[[#This Row],[Revenue]]-Table1[[#This Row],[Cost]]</f>
        <v>4124.25</v>
      </c>
      <c r="K540" t="s">
        <v>38</v>
      </c>
      <c r="L540" s="6" t="str">
        <f>VLOOKUP(Table1[[#This Row],[Customer Code]], 'CUSTOMER TABLE DATA'!$A$2:$C$22,3,FALSE)</f>
        <v>Japan</v>
      </c>
      <c r="M540" s="6" t="str">
        <f>VLOOKUP(Table1[[#This Row],[COUNTRY]],'CUSTOMER TABLE DATA'!$H$9:$I$17,2,FALSE)</f>
        <v>Asia</v>
      </c>
      <c r="N540" s="6" t="str">
        <f>VLOOKUP(Table1[[#This Row],[Customer Code]],'CUSTOMER TABLE DATA'!$A$2:$E$22,5,FALSE)</f>
        <v>Female</v>
      </c>
    </row>
    <row r="541" spans="1:14" x14ac:dyDescent="0.2">
      <c r="A541" s="5">
        <v>44105</v>
      </c>
      <c r="B541" t="s">
        <v>56</v>
      </c>
      <c r="C541" t="s">
        <v>33</v>
      </c>
      <c r="D541" t="s">
        <v>107</v>
      </c>
      <c r="E541">
        <v>1227</v>
      </c>
      <c r="F541" s="6">
        <v>6135</v>
      </c>
      <c r="G541" s="6">
        <f t="shared" si="8"/>
        <v>5</v>
      </c>
      <c r="H541" s="6">
        <v>2454</v>
      </c>
      <c r="I541" s="6">
        <f>Table1[[#This Row],[Profit]]/Table1[[#This Row],[Units Sold]]</f>
        <v>3</v>
      </c>
      <c r="J541" s="6">
        <f>Table1[[#This Row],[Revenue]]-Table1[[#This Row],[Cost]]</f>
        <v>3681</v>
      </c>
      <c r="K541" t="s">
        <v>34</v>
      </c>
      <c r="L541" s="6" t="str">
        <f>VLOOKUP(Table1[[#This Row],[Customer Code]], 'CUSTOMER TABLE DATA'!$A$2:$C$22,3,FALSE)</f>
        <v>USA</v>
      </c>
      <c r="M541" s="6" t="str">
        <f>VLOOKUP(Table1[[#This Row],[COUNTRY]],'CUSTOMER TABLE DATA'!$H$9:$I$17,2,FALSE)</f>
        <v>North America</v>
      </c>
      <c r="N541" s="6" t="str">
        <f>VLOOKUP(Table1[[#This Row],[Customer Code]],'CUSTOMER TABLE DATA'!$A$2:$E$22,5,FALSE)</f>
        <v>Female</v>
      </c>
    </row>
    <row r="542" spans="1:14" x14ac:dyDescent="0.2">
      <c r="A542" s="5">
        <v>44105</v>
      </c>
      <c r="B542" t="s">
        <v>56</v>
      </c>
      <c r="C542" t="s">
        <v>17</v>
      </c>
      <c r="D542" t="s">
        <v>22</v>
      </c>
      <c r="E542">
        <v>2441</v>
      </c>
      <c r="F542" s="6">
        <v>12205</v>
      </c>
      <c r="G542" s="6">
        <f t="shared" si="8"/>
        <v>5</v>
      </c>
      <c r="H542" s="6">
        <v>4882</v>
      </c>
      <c r="I542" s="6">
        <f>Table1[[#This Row],[Profit]]/Table1[[#This Row],[Units Sold]]</f>
        <v>3</v>
      </c>
      <c r="J542" s="6">
        <f>Table1[[#This Row],[Revenue]]-Table1[[#This Row],[Cost]]</f>
        <v>7323</v>
      </c>
      <c r="K542" t="s">
        <v>40</v>
      </c>
      <c r="L542" s="6" t="str">
        <f>VLOOKUP(Table1[[#This Row],[Customer Code]], 'CUSTOMER TABLE DATA'!$A$2:$C$22,3,FALSE)</f>
        <v>USA</v>
      </c>
      <c r="M542" s="6" t="str">
        <f>VLOOKUP(Table1[[#This Row],[COUNTRY]],'CUSTOMER TABLE DATA'!$H$9:$I$17,2,FALSE)</f>
        <v>North America</v>
      </c>
      <c r="N542" s="6" t="str">
        <f>VLOOKUP(Table1[[#This Row],[Customer Code]],'CUSTOMER TABLE DATA'!$A$2:$E$22,5,FALSE)</f>
        <v>Male</v>
      </c>
    </row>
    <row r="543" spans="1:14" x14ac:dyDescent="0.2">
      <c r="A543" s="5">
        <v>44105</v>
      </c>
      <c r="B543" t="s">
        <v>56</v>
      </c>
      <c r="C543" t="s">
        <v>36</v>
      </c>
      <c r="D543" t="s">
        <v>108</v>
      </c>
      <c r="E543">
        <v>1393</v>
      </c>
      <c r="F543" s="6">
        <v>6965</v>
      </c>
      <c r="G543" s="6">
        <f t="shared" si="8"/>
        <v>5</v>
      </c>
      <c r="H543" s="6">
        <v>2786</v>
      </c>
      <c r="I543" s="6">
        <f>Table1[[#This Row],[Profit]]/Table1[[#This Row],[Units Sold]]</f>
        <v>3</v>
      </c>
      <c r="J543" s="6">
        <f>Table1[[#This Row],[Revenue]]-Table1[[#This Row],[Cost]]</f>
        <v>4179</v>
      </c>
      <c r="K543" t="s">
        <v>46</v>
      </c>
      <c r="L543" s="6" t="str">
        <f>VLOOKUP(Table1[[#This Row],[Customer Code]], 'CUSTOMER TABLE DATA'!$A$2:$C$22,3,FALSE)</f>
        <v>Cameroon</v>
      </c>
      <c r="M543" s="6" t="str">
        <f>VLOOKUP(Table1[[#This Row],[COUNTRY]],'CUSTOMER TABLE DATA'!$H$9:$I$17,2,FALSE)</f>
        <v>Africa</v>
      </c>
      <c r="N543" s="6" t="str">
        <f>VLOOKUP(Table1[[#This Row],[Customer Code]],'CUSTOMER TABLE DATA'!$A$2:$E$22,5,FALSE)</f>
        <v>Female</v>
      </c>
    </row>
    <row r="544" spans="1:14" x14ac:dyDescent="0.2">
      <c r="A544" s="5">
        <v>44105</v>
      </c>
      <c r="B544" t="s">
        <v>56</v>
      </c>
      <c r="C544" t="s">
        <v>36</v>
      </c>
      <c r="D544" t="s">
        <v>108</v>
      </c>
      <c r="E544">
        <v>1731</v>
      </c>
      <c r="F544" s="6">
        <v>8655</v>
      </c>
      <c r="G544" s="6">
        <f t="shared" si="8"/>
        <v>5</v>
      </c>
      <c r="H544" s="6">
        <v>3462</v>
      </c>
      <c r="I544" s="6">
        <f>Table1[[#This Row],[Profit]]/Table1[[#This Row],[Units Sold]]</f>
        <v>3</v>
      </c>
      <c r="J544" s="6">
        <f>Table1[[#This Row],[Revenue]]-Table1[[#This Row],[Cost]]</f>
        <v>5193</v>
      </c>
      <c r="K544" t="s">
        <v>37</v>
      </c>
      <c r="L544" s="6" t="str">
        <f>VLOOKUP(Table1[[#This Row],[Customer Code]], 'CUSTOMER TABLE DATA'!$A$2:$C$22,3,FALSE)</f>
        <v>Uganda</v>
      </c>
      <c r="M544" s="6" t="str">
        <f>VLOOKUP(Table1[[#This Row],[COUNTRY]],'CUSTOMER TABLE DATA'!$H$9:$I$17,2,FALSE)</f>
        <v>Africa</v>
      </c>
      <c r="N544" s="6" t="str">
        <f>VLOOKUP(Table1[[#This Row],[Customer Code]],'CUSTOMER TABLE DATA'!$A$2:$E$22,5,FALSE)</f>
        <v>Male</v>
      </c>
    </row>
    <row r="545" spans="1:14" x14ac:dyDescent="0.2">
      <c r="A545" s="5">
        <v>44105</v>
      </c>
      <c r="B545" t="s">
        <v>57</v>
      </c>
      <c r="C545" t="s">
        <v>31</v>
      </c>
      <c r="D545" t="s">
        <v>106</v>
      </c>
      <c r="E545">
        <v>1976</v>
      </c>
      <c r="F545" s="6">
        <v>1976</v>
      </c>
      <c r="G545" s="6">
        <f t="shared" si="8"/>
        <v>1</v>
      </c>
      <c r="H545" s="6">
        <v>395.2</v>
      </c>
      <c r="I545" s="6">
        <f>Table1[[#This Row],[Profit]]/Table1[[#This Row],[Units Sold]]</f>
        <v>0.79999999999999993</v>
      </c>
      <c r="J545" s="6">
        <f>Table1[[#This Row],[Revenue]]-Table1[[#This Row],[Cost]]</f>
        <v>1580.8</v>
      </c>
      <c r="K545" t="s">
        <v>32</v>
      </c>
      <c r="L545" s="6" t="str">
        <f>VLOOKUP(Table1[[#This Row],[Customer Code]], 'CUSTOMER TABLE DATA'!$A$2:$C$22,3,FALSE)</f>
        <v>Togo</v>
      </c>
      <c r="M545" s="6" t="str">
        <f>VLOOKUP(Table1[[#This Row],[COUNTRY]],'CUSTOMER TABLE DATA'!$H$9:$I$17,2,FALSE)</f>
        <v>Africa</v>
      </c>
      <c r="N545" s="6" t="str">
        <f>VLOOKUP(Table1[[#This Row],[Customer Code]],'CUSTOMER TABLE DATA'!$A$2:$E$22,5,FALSE)</f>
        <v>Male</v>
      </c>
    </row>
    <row r="546" spans="1:14" x14ac:dyDescent="0.2">
      <c r="A546" s="5">
        <v>44105</v>
      </c>
      <c r="B546" t="s">
        <v>57</v>
      </c>
      <c r="C546" t="s">
        <v>33</v>
      </c>
      <c r="D546" t="s">
        <v>66</v>
      </c>
      <c r="E546">
        <v>2181</v>
      </c>
      <c r="F546" s="6">
        <v>2181</v>
      </c>
      <c r="G546" s="6">
        <f t="shared" si="8"/>
        <v>1</v>
      </c>
      <c r="H546" s="6">
        <v>436.2</v>
      </c>
      <c r="I546" s="6">
        <f>Table1[[#This Row],[Profit]]/Table1[[#This Row],[Units Sold]]</f>
        <v>0.79999999999999993</v>
      </c>
      <c r="J546" s="6">
        <f>Table1[[#This Row],[Revenue]]-Table1[[#This Row],[Cost]]</f>
        <v>1744.8</v>
      </c>
      <c r="K546" t="s">
        <v>34</v>
      </c>
      <c r="L546" s="6" t="str">
        <f>VLOOKUP(Table1[[#This Row],[Customer Code]], 'CUSTOMER TABLE DATA'!$A$2:$C$22,3,FALSE)</f>
        <v>USA</v>
      </c>
      <c r="M546" s="6" t="str">
        <f>VLOOKUP(Table1[[#This Row],[COUNTRY]],'CUSTOMER TABLE DATA'!$H$9:$I$17,2,FALSE)</f>
        <v>North America</v>
      </c>
      <c r="N546" s="6" t="str">
        <f>VLOOKUP(Table1[[#This Row],[Customer Code]],'CUSTOMER TABLE DATA'!$A$2:$E$22,5,FALSE)</f>
        <v>Female</v>
      </c>
    </row>
    <row r="547" spans="1:14" x14ac:dyDescent="0.2">
      <c r="A547" s="5">
        <v>44105</v>
      </c>
      <c r="B547" t="s">
        <v>58</v>
      </c>
      <c r="C547" t="s">
        <v>20</v>
      </c>
      <c r="D547" t="s">
        <v>103</v>
      </c>
      <c r="E547">
        <v>1393</v>
      </c>
      <c r="F547" s="6">
        <v>6965</v>
      </c>
      <c r="G547" s="6">
        <f t="shared" si="8"/>
        <v>5</v>
      </c>
      <c r="H547" s="6">
        <v>3064.6</v>
      </c>
      <c r="I547" s="6">
        <f>Table1[[#This Row],[Profit]]/Table1[[#This Row],[Units Sold]]</f>
        <v>2.8000000000000003</v>
      </c>
      <c r="J547" s="6">
        <f>Table1[[#This Row],[Revenue]]-Table1[[#This Row],[Cost]]</f>
        <v>3900.4</v>
      </c>
      <c r="K547" t="s">
        <v>21</v>
      </c>
      <c r="L547" s="6" t="str">
        <f>VLOOKUP(Table1[[#This Row],[Customer Code]], 'CUSTOMER TABLE DATA'!$A$2:$C$22,3,FALSE)</f>
        <v>Holland</v>
      </c>
      <c r="M547" s="6" t="str">
        <f>VLOOKUP(Table1[[#This Row],[COUNTRY]],'CUSTOMER TABLE DATA'!$H$9:$I$17,2,FALSE)</f>
        <v>Europe</v>
      </c>
      <c r="N547" s="6" t="str">
        <f>VLOOKUP(Table1[[#This Row],[Customer Code]],'CUSTOMER TABLE DATA'!$A$2:$E$22,5,FALSE)</f>
        <v>Male</v>
      </c>
    </row>
    <row r="548" spans="1:14" x14ac:dyDescent="0.2">
      <c r="A548" s="5">
        <v>44105</v>
      </c>
      <c r="B548" t="s">
        <v>58</v>
      </c>
      <c r="C548" t="s">
        <v>20</v>
      </c>
      <c r="D548" t="s">
        <v>103</v>
      </c>
      <c r="E548">
        <v>1731</v>
      </c>
      <c r="F548" s="6">
        <v>8655</v>
      </c>
      <c r="G548" s="6">
        <f t="shared" si="8"/>
        <v>5</v>
      </c>
      <c r="H548" s="6">
        <v>3808.2</v>
      </c>
      <c r="I548" s="6">
        <f>Table1[[#This Row],[Profit]]/Table1[[#This Row],[Units Sold]]</f>
        <v>2.8000000000000003</v>
      </c>
      <c r="J548" s="6">
        <f>Table1[[#This Row],[Revenue]]-Table1[[#This Row],[Cost]]</f>
        <v>4846.8</v>
      </c>
      <c r="K548" t="s">
        <v>41</v>
      </c>
      <c r="L548" s="6" t="str">
        <f>VLOOKUP(Table1[[#This Row],[Customer Code]], 'CUSTOMER TABLE DATA'!$A$2:$C$22,3,FALSE)</f>
        <v>Nigeria</v>
      </c>
      <c r="M548" s="6" t="str">
        <f>VLOOKUP(Table1[[#This Row],[COUNTRY]],'CUSTOMER TABLE DATA'!$H$9:$I$17,2,FALSE)</f>
        <v>Africa</v>
      </c>
      <c r="N548" s="6" t="str">
        <f>VLOOKUP(Table1[[#This Row],[Customer Code]],'CUSTOMER TABLE DATA'!$A$2:$E$22,5,FALSE)</f>
        <v>Male</v>
      </c>
    </row>
    <row r="549" spans="1:14" x14ac:dyDescent="0.2">
      <c r="A549" s="5">
        <v>44105</v>
      </c>
      <c r="B549" t="s">
        <v>59</v>
      </c>
      <c r="C549" t="s">
        <v>7</v>
      </c>
      <c r="D549" t="s">
        <v>99</v>
      </c>
      <c r="E549">
        <v>2181</v>
      </c>
      <c r="F549" s="6">
        <v>8724</v>
      </c>
      <c r="G549" s="6">
        <f t="shared" si="8"/>
        <v>4</v>
      </c>
      <c r="H549" s="6">
        <v>3271.5</v>
      </c>
      <c r="I549" s="6">
        <f>Table1[[#This Row],[Profit]]/Table1[[#This Row],[Units Sold]]</f>
        <v>2.5</v>
      </c>
      <c r="J549" s="6">
        <f>Table1[[#This Row],[Revenue]]-Table1[[#This Row],[Cost]]</f>
        <v>5452.5</v>
      </c>
      <c r="K549" t="s">
        <v>47</v>
      </c>
      <c r="L549" s="6" t="str">
        <f>VLOOKUP(Table1[[#This Row],[Customer Code]], 'CUSTOMER TABLE DATA'!$A$2:$C$22,3,FALSE)</f>
        <v>Holland</v>
      </c>
      <c r="M549" s="6" t="str">
        <f>VLOOKUP(Table1[[#This Row],[COUNTRY]],'CUSTOMER TABLE DATA'!$H$9:$I$17,2,FALSE)</f>
        <v>Europe</v>
      </c>
      <c r="N549" s="6" t="str">
        <f>VLOOKUP(Table1[[#This Row],[Customer Code]],'CUSTOMER TABLE DATA'!$A$2:$E$22,5,FALSE)</f>
        <v>Male</v>
      </c>
    </row>
    <row r="550" spans="1:14" x14ac:dyDescent="0.2">
      <c r="A550" s="5">
        <v>44105</v>
      </c>
      <c r="B550" t="s">
        <v>59</v>
      </c>
      <c r="C550" t="s">
        <v>7</v>
      </c>
      <c r="D550" t="s">
        <v>62</v>
      </c>
      <c r="E550">
        <v>2441</v>
      </c>
      <c r="F550" s="6">
        <v>9764</v>
      </c>
      <c r="G550" s="6">
        <f t="shared" si="8"/>
        <v>4</v>
      </c>
      <c r="H550" s="6">
        <v>3661.5</v>
      </c>
      <c r="I550" s="6">
        <f>Table1[[#This Row],[Profit]]/Table1[[#This Row],[Units Sold]]</f>
        <v>2.5</v>
      </c>
      <c r="J550" s="6">
        <f>Table1[[#This Row],[Revenue]]-Table1[[#This Row],[Cost]]</f>
        <v>6102.5</v>
      </c>
      <c r="K550" t="s">
        <v>9</v>
      </c>
      <c r="L550" s="6" t="str">
        <f>VLOOKUP(Table1[[#This Row],[Customer Code]], 'CUSTOMER TABLE DATA'!$A$2:$C$22,3,FALSE)</f>
        <v>USA</v>
      </c>
      <c r="M550" s="6" t="str">
        <f>VLOOKUP(Table1[[#This Row],[COUNTRY]],'CUSTOMER TABLE DATA'!$H$9:$I$17,2,FALSE)</f>
        <v>North America</v>
      </c>
      <c r="N550" s="6" t="str">
        <f>VLOOKUP(Table1[[#This Row],[Customer Code]],'CUSTOMER TABLE DATA'!$A$2:$E$22,5,FALSE)</f>
        <v>Male</v>
      </c>
    </row>
    <row r="551" spans="1:14" x14ac:dyDescent="0.2">
      <c r="A551" s="5">
        <v>44105</v>
      </c>
      <c r="B551" t="s">
        <v>60</v>
      </c>
      <c r="C551" t="s">
        <v>31</v>
      </c>
      <c r="D551" t="s">
        <v>106</v>
      </c>
      <c r="E551">
        <v>2177</v>
      </c>
      <c r="F551" s="6">
        <v>6531</v>
      </c>
      <c r="G551" s="6">
        <f t="shared" si="8"/>
        <v>3</v>
      </c>
      <c r="H551" s="6">
        <v>2721.25</v>
      </c>
      <c r="I551" s="6">
        <f>Table1[[#This Row],[Profit]]/Table1[[#This Row],[Units Sold]]</f>
        <v>1.75</v>
      </c>
      <c r="J551" s="6">
        <f>Table1[[#This Row],[Revenue]]-Table1[[#This Row],[Cost]]</f>
        <v>3809.75</v>
      </c>
      <c r="K551" t="s">
        <v>44</v>
      </c>
      <c r="L551" s="6" t="str">
        <f>VLOOKUP(Table1[[#This Row],[Customer Code]], 'CUSTOMER TABLE DATA'!$A$2:$C$22,3,FALSE)</f>
        <v>USA</v>
      </c>
      <c r="M551" s="6" t="str">
        <f>VLOOKUP(Table1[[#This Row],[COUNTRY]],'CUSTOMER TABLE DATA'!$H$9:$I$17,2,FALSE)</f>
        <v>North America</v>
      </c>
      <c r="N551" s="6" t="str">
        <f>VLOOKUP(Table1[[#This Row],[Customer Code]],'CUSTOMER TABLE DATA'!$A$2:$E$22,5,FALSE)</f>
        <v>Male</v>
      </c>
    </row>
    <row r="552" spans="1:14" x14ac:dyDescent="0.2">
      <c r="A552" s="5">
        <v>44105</v>
      </c>
      <c r="B552" t="s">
        <v>60</v>
      </c>
      <c r="C552" t="s">
        <v>33</v>
      </c>
      <c r="D552" t="s">
        <v>107</v>
      </c>
      <c r="E552">
        <v>1227</v>
      </c>
      <c r="F552" s="6">
        <v>3681</v>
      </c>
      <c r="G552" s="6">
        <f t="shared" si="8"/>
        <v>3</v>
      </c>
      <c r="H552" s="6">
        <v>1533.75</v>
      </c>
      <c r="I552" s="6">
        <f>Table1[[#This Row],[Profit]]/Table1[[#This Row],[Units Sold]]</f>
        <v>1.75</v>
      </c>
      <c r="J552" s="6">
        <f>Table1[[#This Row],[Revenue]]-Table1[[#This Row],[Cost]]</f>
        <v>2147.25</v>
      </c>
      <c r="K552" t="s">
        <v>45</v>
      </c>
      <c r="L552" s="6" t="str">
        <f>VLOOKUP(Table1[[#This Row],[Customer Code]], 'CUSTOMER TABLE DATA'!$A$2:$C$22,3,FALSE)</f>
        <v>Brazil</v>
      </c>
      <c r="M552" s="6" t="str">
        <f>VLOOKUP(Table1[[#This Row],[COUNTRY]],'CUSTOMER TABLE DATA'!$H$9:$I$17,2,FALSE)</f>
        <v>South America</v>
      </c>
      <c r="N552" s="6" t="str">
        <f>VLOOKUP(Table1[[#This Row],[Customer Code]],'CUSTOMER TABLE DATA'!$A$2:$E$22,5,FALSE)</f>
        <v>Female</v>
      </c>
    </row>
    <row r="553" spans="1:14" x14ac:dyDescent="0.2">
      <c r="A553" s="5">
        <v>44105</v>
      </c>
      <c r="B553" t="s">
        <v>61</v>
      </c>
      <c r="C553" t="s">
        <v>31</v>
      </c>
      <c r="D553" t="s">
        <v>106</v>
      </c>
      <c r="E553">
        <v>2177</v>
      </c>
      <c r="F553" s="6">
        <v>13062</v>
      </c>
      <c r="G553" s="6">
        <f t="shared" si="8"/>
        <v>6</v>
      </c>
      <c r="H553" s="6">
        <v>5986.75</v>
      </c>
      <c r="I553" s="6">
        <f>Table1[[#This Row],[Profit]]/Table1[[#This Row],[Units Sold]]</f>
        <v>3.25</v>
      </c>
      <c r="J553" s="6">
        <f>Table1[[#This Row],[Revenue]]-Table1[[#This Row],[Cost]]</f>
        <v>7075.25</v>
      </c>
      <c r="K553" t="s">
        <v>32</v>
      </c>
      <c r="L553" s="6" t="str">
        <f>VLOOKUP(Table1[[#This Row],[Customer Code]], 'CUSTOMER TABLE DATA'!$A$2:$C$22,3,FALSE)</f>
        <v>Togo</v>
      </c>
      <c r="M553" s="6" t="str">
        <f>VLOOKUP(Table1[[#This Row],[COUNTRY]],'CUSTOMER TABLE DATA'!$H$9:$I$17,2,FALSE)</f>
        <v>Africa</v>
      </c>
      <c r="N553" s="6" t="str">
        <f>VLOOKUP(Table1[[#This Row],[Customer Code]],'CUSTOMER TABLE DATA'!$A$2:$E$22,5,FALSE)</f>
        <v>Male</v>
      </c>
    </row>
    <row r="554" spans="1:14" x14ac:dyDescent="0.2">
      <c r="A554" s="5">
        <v>44105</v>
      </c>
      <c r="B554" t="s">
        <v>61</v>
      </c>
      <c r="C554" t="s">
        <v>24</v>
      </c>
      <c r="D554" t="s">
        <v>104</v>
      </c>
      <c r="E554">
        <v>1976</v>
      </c>
      <c r="F554" s="6">
        <v>11856</v>
      </c>
      <c r="G554" s="6">
        <f t="shared" si="8"/>
        <v>6</v>
      </c>
      <c r="H554" s="6">
        <v>5434</v>
      </c>
      <c r="I554" s="6">
        <f>Table1[[#This Row],[Profit]]/Table1[[#This Row],[Units Sold]]</f>
        <v>3.25</v>
      </c>
      <c r="J554" s="6">
        <f>Table1[[#This Row],[Revenue]]-Table1[[#This Row],[Cost]]</f>
        <v>6422</v>
      </c>
      <c r="K554" t="s">
        <v>25</v>
      </c>
      <c r="L554" s="6" t="str">
        <f>VLOOKUP(Table1[[#This Row],[Customer Code]], 'CUSTOMER TABLE DATA'!$A$2:$C$22,3,FALSE)</f>
        <v>Japan</v>
      </c>
      <c r="M554" s="6" t="str">
        <f>VLOOKUP(Table1[[#This Row],[COUNTRY]],'CUSTOMER TABLE DATA'!$H$9:$I$17,2,FALSE)</f>
        <v>Asia</v>
      </c>
      <c r="N554" s="6" t="str">
        <f>VLOOKUP(Table1[[#This Row],[Customer Code]],'CUSTOMER TABLE DATA'!$A$2:$E$22,5,FALSE)</f>
        <v>Female</v>
      </c>
    </row>
    <row r="555" spans="1:14" x14ac:dyDescent="0.2">
      <c r="A555" s="5">
        <v>44105</v>
      </c>
      <c r="B555" t="s">
        <v>56</v>
      </c>
      <c r="C555" t="s">
        <v>12</v>
      </c>
      <c r="D555" t="s">
        <v>100</v>
      </c>
      <c r="E555">
        <v>360</v>
      </c>
      <c r="F555" s="6">
        <v>1800</v>
      </c>
      <c r="G555" s="6">
        <f t="shared" si="8"/>
        <v>5</v>
      </c>
      <c r="H555" s="6">
        <v>720</v>
      </c>
      <c r="I555" s="6">
        <f>Table1[[#This Row],[Profit]]/Table1[[#This Row],[Units Sold]]</f>
        <v>3</v>
      </c>
      <c r="J555" s="6">
        <f>Table1[[#This Row],[Revenue]]-Table1[[#This Row],[Cost]]</f>
        <v>1080</v>
      </c>
      <c r="K555" t="s">
        <v>39</v>
      </c>
      <c r="L555" s="6" t="str">
        <f>VLOOKUP(Table1[[#This Row],[Customer Code]], 'CUSTOMER TABLE DATA'!$A$2:$C$22,3,FALSE)</f>
        <v>Cameroon</v>
      </c>
      <c r="M555" s="6" t="str">
        <f>VLOOKUP(Table1[[#This Row],[COUNTRY]],'CUSTOMER TABLE DATA'!$H$9:$I$17,2,FALSE)</f>
        <v>Africa</v>
      </c>
      <c r="N555" s="6" t="str">
        <f>VLOOKUP(Table1[[#This Row],[Customer Code]],'CUSTOMER TABLE DATA'!$A$2:$E$22,5,FALSE)</f>
        <v>Male</v>
      </c>
    </row>
    <row r="556" spans="1:14" x14ac:dyDescent="0.2">
      <c r="A556" s="5">
        <v>44105</v>
      </c>
      <c r="B556" t="s">
        <v>56</v>
      </c>
      <c r="C556" t="s">
        <v>12</v>
      </c>
      <c r="D556" t="s">
        <v>100</v>
      </c>
      <c r="E556">
        <v>241</v>
      </c>
      <c r="F556" s="6">
        <v>1205</v>
      </c>
      <c r="G556" s="6">
        <f t="shared" si="8"/>
        <v>5</v>
      </c>
      <c r="H556" s="6">
        <v>482</v>
      </c>
      <c r="I556" s="6">
        <f>Table1[[#This Row],[Profit]]/Table1[[#This Row],[Units Sold]]</f>
        <v>3</v>
      </c>
      <c r="J556" s="6">
        <f>Table1[[#This Row],[Revenue]]-Table1[[#This Row],[Cost]]</f>
        <v>723</v>
      </c>
      <c r="K556" t="s">
        <v>14</v>
      </c>
      <c r="L556" s="6" t="str">
        <f>VLOOKUP(Table1[[#This Row],[Customer Code]], 'CUSTOMER TABLE DATA'!$A$2:$C$22,3,FALSE)</f>
        <v>Togo</v>
      </c>
      <c r="M556" s="6" t="str">
        <f>VLOOKUP(Table1[[#This Row],[COUNTRY]],'CUSTOMER TABLE DATA'!$H$9:$I$17,2,FALSE)</f>
        <v>Africa</v>
      </c>
      <c r="N556" s="6" t="str">
        <f>VLOOKUP(Table1[[#This Row],[Customer Code]],'CUSTOMER TABLE DATA'!$A$2:$E$22,5,FALSE)</f>
        <v>Male</v>
      </c>
    </row>
    <row r="557" spans="1:14" x14ac:dyDescent="0.2">
      <c r="A557" s="5">
        <v>44105</v>
      </c>
      <c r="B557" t="s">
        <v>56</v>
      </c>
      <c r="C557" t="s">
        <v>20</v>
      </c>
      <c r="D557" t="s">
        <v>103</v>
      </c>
      <c r="E557">
        <v>1085</v>
      </c>
      <c r="F557" s="6">
        <v>5425</v>
      </c>
      <c r="G557" s="6">
        <f t="shared" si="8"/>
        <v>5</v>
      </c>
      <c r="H557" s="6">
        <v>2170</v>
      </c>
      <c r="I557" s="6">
        <f>Table1[[#This Row],[Profit]]/Table1[[#This Row],[Units Sold]]</f>
        <v>3</v>
      </c>
      <c r="J557" s="6">
        <f>Table1[[#This Row],[Revenue]]-Table1[[#This Row],[Cost]]</f>
        <v>3255</v>
      </c>
      <c r="K557" t="s">
        <v>21</v>
      </c>
      <c r="L557" s="6" t="str">
        <f>VLOOKUP(Table1[[#This Row],[Customer Code]], 'CUSTOMER TABLE DATA'!$A$2:$C$22,3,FALSE)</f>
        <v>Holland</v>
      </c>
      <c r="M557" s="6" t="str">
        <f>VLOOKUP(Table1[[#This Row],[COUNTRY]],'CUSTOMER TABLE DATA'!$H$9:$I$17,2,FALSE)</f>
        <v>Europe</v>
      </c>
      <c r="N557" s="6" t="str">
        <f>VLOOKUP(Table1[[#This Row],[Customer Code]],'CUSTOMER TABLE DATA'!$A$2:$E$22,5,FALSE)</f>
        <v>Male</v>
      </c>
    </row>
    <row r="558" spans="1:14" x14ac:dyDescent="0.2">
      <c r="A558" s="5">
        <v>44105</v>
      </c>
      <c r="B558" t="s">
        <v>57</v>
      </c>
      <c r="C558" t="s">
        <v>24</v>
      </c>
      <c r="D558" t="s">
        <v>104</v>
      </c>
      <c r="E558">
        <v>1175</v>
      </c>
      <c r="F558" s="6">
        <v>5875</v>
      </c>
      <c r="G558" s="6">
        <f t="shared" si="8"/>
        <v>5</v>
      </c>
      <c r="H558" s="6">
        <v>2350</v>
      </c>
      <c r="I558" s="6">
        <f>Table1[[#This Row],[Profit]]/Table1[[#This Row],[Units Sold]]</f>
        <v>3</v>
      </c>
      <c r="J558" s="6">
        <f>Table1[[#This Row],[Revenue]]-Table1[[#This Row],[Cost]]</f>
        <v>3525</v>
      </c>
      <c r="K558" t="s">
        <v>25</v>
      </c>
      <c r="L558" s="6" t="str">
        <f>VLOOKUP(Table1[[#This Row],[Customer Code]], 'CUSTOMER TABLE DATA'!$A$2:$C$22,3,FALSE)</f>
        <v>Japan</v>
      </c>
      <c r="M558" s="6" t="str">
        <f>VLOOKUP(Table1[[#This Row],[COUNTRY]],'CUSTOMER TABLE DATA'!$H$9:$I$17,2,FALSE)</f>
        <v>Asia</v>
      </c>
      <c r="N558" s="6" t="str">
        <f>VLOOKUP(Table1[[#This Row],[Customer Code]],'CUSTOMER TABLE DATA'!$A$2:$E$22,5,FALSE)</f>
        <v>Female</v>
      </c>
    </row>
    <row r="559" spans="1:14" x14ac:dyDescent="0.2">
      <c r="A559" s="5">
        <v>44105</v>
      </c>
      <c r="B559" t="s">
        <v>57</v>
      </c>
      <c r="C559" t="s">
        <v>12</v>
      </c>
      <c r="D559" t="s">
        <v>100</v>
      </c>
      <c r="E559">
        <v>2021</v>
      </c>
      <c r="F559" s="6">
        <v>2021</v>
      </c>
      <c r="G559" s="6">
        <f t="shared" si="8"/>
        <v>1</v>
      </c>
      <c r="H559" s="6">
        <v>404.2</v>
      </c>
      <c r="I559" s="6">
        <f>Table1[[#This Row],[Profit]]/Table1[[#This Row],[Units Sold]]</f>
        <v>0.79999999999999993</v>
      </c>
      <c r="J559" s="6">
        <f>Table1[[#This Row],[Revenue]]-Table1[[#This Row],[Cost]]</f>
        <v>1616.8</v>
      </c>
      <c r="K559" t="s">
        <v>48</v>
      </c>
      <c r="L559" s="6" t="str">
        <f>VLOOKUP(Table1[[#This Row],[Customer Code]], 'CUSTOMER TABLE DATA'!$A$2:$C$22,3,FALSE)</f>
        <v>Nigeria</v>
      </c>
      <c r="M559" s="6" t="str">
        <f>VLOOKUP(Table1[[#This Row],[COUNTRY]],'CUSTOMER TABLE DATA'!$H$9:$I$17,2,FALSE)</f>
        <v>Africa</v>
      </c>
      <c r="N559" s="6" t="str">
        <f>VLOOKUP(Table1[[#This Row],[Customer Code]],'CUSTOMER TABLE DATA'!$A$2:$E$22,5,FALSE)</f>
        <v>Female</v>
      </c>
    </row>
    <row r="560" spans="1:14" x14ac:dyDescent="0.2">
      <c r="A560" s="5">
        <v>44105</v>
      </c>
      <c r="B560" t="s">
        <v>58</v>
      </c>
      <c r="C560" t="s">
        <v>28</v>
      </c>
      <c r="D560" t="s">
        <v>65</v>
      </c>
      <c r="E560">
        <v>472</v>
      </c>
      <c r="F560" s="6">
        <v>2360</v>
      </c>
      <c r="G560" s="6">
        <f t="shared" si="8"/>
        <v>5</v>
      </c>
      <c r="H560" s="6">
        <v>1038.4000000000001</v>
      </c>
      <c r="I560" s="6">
        <f>Table1[[#This Row],[Profit]]/Table1[[#This Row],[Units Sold]]</f>
        <v>2.8</v>
      </c>
      <c r="J560" s="6">
        <f>Table1[[#This Row],[Revenue]]-Table1[[#This Row],[Cost]]</f>
        <v>1321.6</v>
      </c>
      <c r="K560" t="s">
        <v>29</v>
      </c>
      <c r="L560" s="6" t="str">
        <f>VLOOKUP(Table1[[#This Row],[Customer Code]], 'CUSTOMER TABLE DATA'!$A$2:$C$22,3,FALSE)</f>
        <v>Cameroon</v>
      </c>
      <c r="M560" s="6" t="str">
        <f>VLOOKUP(Table1[[#This Row],[COUNTRY]],'CUSTOMER TABLE DATA'!$H$9:$I$17,2,FALSE)</f>
        <v>Africa</v>
      </c>
      <c r="N560" s="6" t="str">
        <f>VLOOKUP(Table1[[#This Row],[Customer Code]],'CUSTOMER TABLE DATA'!$A$2:$E$22,5,FALSE)</f>
        <v>Male</v>
      </c>
    </row>
    <row r="561" spans="1:14" x14ac:dyDescent="0.2">
      <c r="A561" s="5">
        <v>44105</v>
      </c>
      <c r="B561" t="s">
        <v>59</v>
      </c>
      <c r="C561" t="s">
        <v>24</v>
      </c>
      <c r="D561" t="s">
        <v>104</v>
      </c>
      <c r="E561">
        <v>2021</v>
      </c>
      <c r="F561" s="6">
        <v>8084</v>
      </c>
      <c r="G561" s="6">
        <f t="shared" si="8"/>
        <v>4</v>
      </c>
      <c r="H561" s="6">
        <v>3031.5</v>
      </c>
      <c r="I561" s="6">
        <f>Table1[[#This Row],[Profit]]/Table1[[#This Row],[Units Sold]]</f>
        <v>2.5</v>
      </c>
      <c r="J561" s="6">
        <f>Table1[[#This Row],[Revenue]]-Table1[[#This Row],[Cost]]</f>
        <v>5052.5</v>
      </c>
      <c r="K561" t="s">
        <v>25</v>
      </c>
      <c r="L561" s="6" t="str">
        <f>VLOOKUP(Table1[[#This Row],[Customer Code]], 'CUSTOMER TABLE DATA'!$A$2:$C$22,3,FALSE)</f>
        <v>Japan</v>
      </c>
      <c r="M561" s="6" t="str">
        <f>VLOOKUP(Table1[[#This Row],[COUNTRY]],'CUSTOMER TABLE DATA'!$H$9:$I$17,2,FALSE)</f>
        <v>Asia</v>
      </c>
      <c r="N561" s="6" t="str">
        <f>VLOOKUP(Table1[[#This Row],[Customer Code]],'CUSTOMER TABLE DATA'!$A$2:$E$22,5,FALSE)</f>
        <v>Female</v>
      </c>
    </row>
    <row r="562" spans="1:14" x14ac:dyDescent="0.2">
      <c r="A562" s="5">
        <v>44105</v>
      </c>
      <c r="B562" t="s">
        <v>60</v>
      </c>
      <c r="C562" t="s">
        <v>12</v>
      </c>
      <c r="D562" t="s">
        <v>100</v>
      </c>
      <c r="E562">
        <v>1085</v>
      </c>
      <c r="F562" s="6">
        <v>4340</v>
      </c>
      <c r="G562" s="6">
        <f t="shared" si="8"/>
        <v>4</v>
      </c>
      <c r="H562" s="6">
        <v>1627.5</v>
      </c>
      <c r="I562" s="6">
        <f>Table1[[#This Row],[Profit]]/Table1[[#This Row],[Units Sold]]</f>
        <v>2.5</v>
      </c>
      <c r="J562" s="6">
        <f>Table1[[#This Row],[Revenue]]-Table1[[#This Row],[Cost]]</f>
        <v>2712.5</v>
      </c>
      <c r="K562" t="s">
        <v>39</v>
      </c>
      <c r="L562" s="6" t="str">
        <f>VLOOKUP(Table1[[#This Row],[Customer Code]], 'CUSTOMER TABLE DATA'!$A$2:$C$22,3,FALSE)</f>
        <v>Cameroon</v>
      </c>
      <c r="M562" s="6" t="str">
        <f>VLOOKUP(Table1[[#This Row],[COUNTRY]],'CUSTOMER TABLE DATA'!$H$9:$I$17,2,FALSE)</f>
        <v>Africa</v>
      </c>
      <c r="N562" s="6" t="str">
        <f>VLOOKUP(Table1[[#This Row],[Customer Code]],'CUSTOMER TABLE DATA'!$A$2:$E$22,5,FALSE)</f>
        <v>Male</v>
      </c>
    </row>
    <row r="563" spans="1:14" x14ac:dyDescent="0.2">
      <c r="A563" s="5">
        <v>44105</v>
      </c>
      <c r="B563" t="s">
        <v>60</v>
      </c>
      <c r="C563" t="s">
        <v>12</v>
      </c>
      <c r="D563" t="s">
        <v>100</v>
      </c>
      <c r="E563">
        <v>2877</v>
      </c>
      <c r="F563" s="6">
        <v>8631</v>
      </c>
      <c r="G563" s="6">
        <f t="shared" si="8"/>
        <v>3</v>
      </c>
      <c r="H563" s="6">
        <v>3596.25</v>
      </c>
      <c r="I563" s="6">
        <f>Table1[[#This Row],[Profit]]/Table1[[#This Row],[Units Sold]]</f>
        <v>1.75</v>
      </c>
      <c r="J563" s="6">
        <f>Table1[[#This Row],[Revenue]]-Table1[[#This Row],[Cost]]</f>
        <v>5034.75</v>
      </c>
      <c r="K563" t="s">
        <v>39</v>
      </c>
      <c r="L563" s="6" t="str">
        <f>VLOOKUP(Table1[[#This Row],[Customer Code]], 'CUSTOMER TABLE DATA'!$A$2:$C$22,3,FALSE)</f>
        <v>Cameroon</v>
      </c>
      <c r="M563" s="6" t="str">
        <f>VLOOKUP(Table1[[#This Row],[COUNTRY]],'CUSTOMER TABLE DATA'!$H$9:$I$17,2,FALSE)</f>
        <v>Africa</v>
      </c>
      <c r="N563" s="6" t="str">
        <f>VLOOKUP(Table1[[#This Row],[Customer Code]],'CUSTOMER TABLE DATA'!$A$2:$E$22,5,FALSE)</f>
        <v>Male</v>
      </c>
    </row>
    <row r="564" spans="1:14" x14ac:dyDescent="0.2">
      <c r="A564" s="5">
        <v>44105</v>
      </c>
      <c r="B564" t="s">
        <v>60</v>
      </c>
      <c r="C564" t="s">
        <v>12</v>
      </c>
      <c r="D564" t="s">
        <v>110</v>
      </c>
      <c r="E564">
        <v>360</v>
      </c>
      <c r="F564" s="6">
        <v>1080</v>
      </c>
      <c r="G564" s="6">
        <f t="shared" si="8"/>
        <v>3</v>
      </c>
      <c r="H564" s="6">
        <v>450</v>
      </c>
      <c r="I564" s="6">
        <f>Table1[[#This Row],[Profit]]/Table1[[#This Row],[Units Sold]]</f>
        <v>1.75</v>
      </c>
      <c r="J564" s="6">
        <f>Table1[[#This Row],[Revenue]]-Table1[[#This Row],[Cost]]</f>
        <v>630</v>
      </c>
      <c r="K564" t="s">
        <v>39</v>
      </c>
      <c r="L564" s="6" t="str">
        <f>VLOOKUP(Table1[[#This Row],[Customer Code]], 'CUSTOMER TABLE DATA'!$A$2:$C$22,3,FALSE)</f>
        <v>Cameroon</v>
      </c>
      <c r="M564" s="6" t="str">
        <f>VLOOKUP(Table1[[#This Row],[COUNTRY]],'CUSTOMER TABLE DATA'!$H$9:$I$17,2,FALSE)</f>
        <v>Africa</v>
      </c>
      <c r="N564" s="6" t="str">
        <f>VLOOKUP(Table1[[#This Row],[Customer Code]],'CUSTOMER TABLE DATA'!$A$2:$E$22,5,FALSE)</f>
        <v>Male</v>
      </c>
    </row>
    <row r="565" spans="1:14" x14ac:dyDescent="0.2">
      <c r="A565" s="5">
        <v>44105</v>
      </c>
      <c r="B565" t="s">
        <v>60</v>
      </c>
      <c r="C565" t="s">
        <v>12</v>
      </c>
      <c r="D565" t="s">
        <v>100</v>
      </c>
      <c r="E565">
        <v>1175</v>
      </c>
      <c r="F565" s="6">
        <v>3525</v>
      </c>
      <c r="G565" s="6">
        <f t="shared" si="8"/>
        <v>3</v>
      </c>
      <c r="H565" s="6">
        <v>1468.75</v>
      </c>
      <c r="I565" s="6">
        <f>Table1[[#This Row],[Profit]]/Table1[[#This Row],[Units Sold]]</f>
        <v>1.75</v>
      </c>
      <c r="J565" s="6">
        <f>Table1[[#This Row],[Revenue]]-Table1[[#This Row],[Cost]]</f>
        <v>2056.25</v>
      </c>
      <c r="K565" t="s">
        <v>48</v>
      </c>
      <c r="L565" s="6" t="str">
        <f>VLOOKUP(Table1[[#This Row],[Customer Code]], 'CUSTOMER TABLE DATA'!$A$2:$C$22,3,FALSE)</f>
        <v>Nigeria</v>
      </c>
      <c r="M565" s="6" t="str">
        <f>VLOOKUP(Table1[[#This Row],[COUNTRY]],'CUSTOMER TABLE DATA'!$H$9:$I$17,2,FALSE)</f>
        <v>Africa</v>
      </c>
      <c r="N565" s="6" t="str">
        <f>VLOOKUP(Table1[[#This Row],[Customer Code]],'CUSTOMER TABLE DATA'!$A$2:$E$22,5,FALSE)</f>
        <v>Female</v>
      </c>
    </row>
    <row r="566" spans="1:14" x14ac:dyDescent="0.2">
      <c r="A566" s="5">
        <v>44105</v>
      </c>
      <c r="B566" t="s">
        <v>61</v>
      </c>
      <c r="C566" t="s">
        <v>28</v>
      </c>
      <c r="D566" t="s">
        <v>105</v>
      </c>
      <c r="E566">
        <v>2877</v>
      </c>
      <c r="F566" s="6">
        <v>17262</v>
      </c>
      <c r="G566" s="6">
        <f t="shared" si="8"/>
        <v>6</v>
      </c>
      <c r="H566" s="6">
        <v>7911.75</v>
      </c>
      <c r="I566" s="6">
        <f>Table1[[#This Row],[Profit]]/Table1[[#This Row],[Units Sold]]</f>
        <v>3.25</v>
      </c>
      <c r="J566" s="6">
        <f>Table1[[#This Row],[Revenue]]-Table1[[#This Row],[Cost]]</f>
        <v>9350.25</v>
      </c>
      <c r="K566" t="s">
        <v>29</v>
      </c>
      <c r="L566" s="6" t="str">
        <f>VLOOKUP(Table1[[#This Row],[Customer Code]], 'CUSTOMER TABLE DATA'!$A$2:$C$22,3,FALSE)</f>
        <v>Cameroon</v>
      </c>
      <c r="M566" s="6" t="str">
        <f>VLOOKUP(Table1[[#This Row],[COUNTRY]],'CUSTOMER TABLE DATA'!$H$9:$I$17,2,FALSE)</f>
        <v>Africa</v>
      </c>
      <c r="N566" s="6" t="str">
        <f>VLOOKUP(Table1[[#This Row],[Customer Code]],'CUSTOMER TABLE DATA'!$A$2:$E$22,5,FALSE)</f>
        <v>Male</v>
      </c>
    </row>
    <row r="567" spans="1:14" x14ac:dyDescent="0.2">
      <c r="A567" s="5">
        <v>44105</v>
      </c>
      <c r="B567" t="s">
        <v>61</v>
      </c>
      <c r="C567" t="s">
        <v>17</v>
      </c>
      <c r="D567" t="s">
        <v>101</v>
      </c>
      <c r="E567">
        <v>241</v>
      </c>
      <c r="F567" s="6">
        <v>1446</v>
      </c>
      <c r="G567" s="6">
        <f t="shared" si="8"/>
        <v>6</v>
      </c>
      <c r="H567" s="6">
        <v>662.75</v>
      </c>
      <c r="I567" s="6">
        <f>Table1[[#This Row],[Profit]]/Table1[[#This Row],[Units Sold]]</f>
        <v>3.25</v>
      </c>
      <c r="J567" s="6">
        <f>Table1[[#This Row],[Revenue]]-Table1[[#This Row],[Cost]]</f>
        <v>783.25</v>
      </c>
      <c r="K567" t="s">
        <v>40</v>
      </c>
      <c r="L567" s="6" t="str">
        <f>VLOOKUP(Table1[[#This Row],[Customer Code]], 'CUSTOMER TABLE DATA'!$A$2:$C$22,3,FALSE)</f>
        <v>USA</v>
      </c>
      <c r="M567" s="6" t="str">
        <f>VLOOKUP(Table1[[#This Row],[COUNTRY]],'CUSTOMER TABLE DATA'!$H$9:$I$17,2,FALSE)</f>
        <v>North America</v>
      </c>
      <c r="N567" s="6" t="str">
        <f>VLOOKUP(Table1[[#This Row],[Customer Code]],'CUSTOMER TABLE DATA'!$A$2:$E$22,5,FALSE)</f>
        <v>Male</v>
      </c>
    </row>
    <row r="568" spans="1:14" x14ac:dyDescent="0.2">
      <c r="A568" s="5">
        <v>44105</v>
      </c>
      <c r="B568" t="s">
        <v>61</v>
      </c>
      <c r="C568" t="s">
        <v>28</v>
      </c>
      <c r="D568" t="s">
        <v>105</v>
      </c>
      <c r="E568">
        <v>472</v>
      </c>
      <c r="F568" s="6">
        <v>2832</v>
      </c>
      <c r="G568" s="6">
        <f t="shared" si="8"/>
        <v>6</v>
      </c>
      <c r="H568" s="6">
        <v>1298</v>
      </c>
      <c r="I568" s="6">
        <f>Table1[[#This Row],[Profit]]/Table1[[#This Row],[Units Sold]]</f>
        <v>3.25</v>
      </c>
      <c r="J568" s="6">
        <f>Table1[[#This Row],[Revenue]]-Table1[[#This Row],[Cost]]</f>
        <v>1534</v>
      </c>
      <c r="K568" t="s">
        <v>29</v>
      </c>
      <c r="L568" s="6" t="str">
        <f>VLOOKUP(Table1[[#This Row],[Customer Code]], 'CUSTOMER TABLE DATA'!$A$2:$C$22,3,FALSE)</f>
        <v>Cameroon</v>
      </c>
      <c r="M568" s="6" t="str">
        <f>VLOOKUP(Table1[[#This Row],[COUNTRY]],'CUSTOMER TABLE DATA'!$H$9:$I$17,2,FALSE)</f>
        <v>Africa</v>
      </c>
      <c r="N568" s="6" t="str">
        <f>VLOOKUP(Table1[[#This Row],[Customer Code]],'CUSTOMER TABLE DATA'!$A$2:$E$22,5,FALSE)</f>
        <v>Male</v>
      </c>
    </row>
    <row r="569" spans="1:14" x14ac:dyDescent="0.2">
      <c r="A569" s="5">
        <v>44105</v>
      </c>
      <c r="B569" t="s">
        <v>56</v>
      </c>
      <c r="C569" t="s">
        <v>7</v>
      </c>
      <c r="D569" t="s">
        <v>99</v>
      </c>
      <c r="E569">
        <v>2031</v>
      </c>
      <c r="F569" s="6">
        <v>10155</v>
      </c>
      <c r="G569" s="6">
        <f t="shared" si="8"/>
        <v>5</v>
      </c>
      <c r="H569" s="6">
        <v>4062</v>
      </c>
      <c r="I569" s="6">
        <f>Table1[[#This Row],[Profit]]/Table1[[#This Row],[Units Sold]]</f>
        <v>3</v>
      </c>
      <c r="J569" s="6">
        <f>Table1[[#This Row],[Revenue]]-Table1[[#This Row],[Cost]]</f>
        <v>6093</v>
      </c>
      <c r="K569" t="s">
        <v>38</v>
      </c>
      <c r="L569" s="6" t="str">
        <f>VLOOKUP(Table1[[#This Row],[Customer Code]], 'CUSTOMER TABLE DATA'!$A$2:$C$22,3,FALSE)</f>
        <v>Japan</v>
      </c>
      <c r="M569" s="6" t="str">
        <f>VLOOKUP(Table1[[#This Row],[COUNTRY]],'CUSTOMER TABLE DATA'!$H$9:$I$17,2,FALSE)</f>
        <v>Asia</v>
      </c>
      <c r="N569" s="6" t="str">
        <f>VLOOKUP(Table1[[#This Row],[Customer Code]],'CUSTOMER TABLE DATA'!$A$2:$E$22,5,FALSE)</f>
        <v>Female</v>
      </c>
    </row>
    <row r="570" spans="1:14" x14ac:dyDescent="0.2">
      <c r="A570" s="5">
        <v>44105</v>
      </c>
      <c r="B570" t="s">
        <v>56</v>
      </c>
      <c r="C570" t="s">
        <v>20</v>
      </c>
      <c r="D570" t="s">
        <v>103</v>
      </c>
      <c r="E570">
        <v>2689</v>
      </c>
      <c r="F570" s="6">
        <v>13445</v>
      </c>
      <c r="G570" s="6">
        <f t="shared" si="8"/>
        <v>5</v>
      </c>
      <c r="H570" s="6">
        <v>5378</v>
      </c>
      <c r="I570" s="6">
        <f>Table1[[#This Row],[Profit]]/Table1[[#This Row],[Units Sold]]</f>
        <v>3</v>
      </c>
      <c r="J570" s="6">
        <f>Table1[[#This Row],[Revenue]]-Table1[[#This Row],[Cost]]</f>
        <v>8067</v>
      </c>
      <c r="K570" t="s">
        <v>41</v>
      </c>
      <c r="L570" s="6" t="str">
        <f>VLOOKUP(Table1[[#This Row],[Customer Code]], 'CUSTOMER TABLE DATA'!$A$2:$C$22,3,FALSE)</f>
        <v>Nigeria</v>
      </c>
      <c r="M570" s="6" t="str">
        <f>VLOOKUP(Table1[[#This Row],[COUNTRY]],'CUSTOMER TABLE DATA'!$H$9:$I$17,2,FALSE)</f>
        <v>Africa</v>
      </c>
      <c r="N570" s="6" t="str">
        <f>VLOOKUP(Table1[[#This Row],[Customer Code]],'CUSTOMER TABLE DATA'!$A$2:$E$22,5,FALSE)</f>
        <v>Male</v>
      </c>
    </row>
    <row r="571" spans="1:14" x14ac:dyDescent="0.2">
      <c r="A571" s="5">
        <v>44105</v>
      </c>
      <c r="B571" t="s">
        <v>56</v>
      </c>
      <c r="C571" t="s">
        <v>12</v>
      </c>
      <c r="D571" t="s">
        <v>100</v>
      </c>
      <c r="E571">
        <v>2156</v>
      </c>
      <c r="F571" s="6">
        <v>10780</v>
      </c>
      <c r="G571" s="6">
        <f t="shared" si="8"/>
        <v>5</v>
      </c>
      <c r="H571" s="6">
        <v>4312</v>
      </c>
      <c r="I571" s="6">
        <f>Table1[[#This Row],[Profit]]/Table1[[#This Row],[Units Sold]]</f>
        <v>3</v>
      </c>
      <c r="J571" s="6">
        <f>Table1[[#This Row],[Revenue]]-Table1[[#This Row],[Cost]]</f>
        <v>6468</v>
      </c>
      <c r="K571" t="s">
        <v>14</v>
      </c>
      <c r="L571" s="6" t="str">
        <f>VLOOKUP(Table1[[#This Row],[Customer Code]], 'CUSTOMER TABLE DATA'!$A$2:$C$22,3,FALSE)</f>
        <v>Togo</v>
      </c>
      <c r="M571" s="6" t="str">
        <f>VLOOKUP(Table1[[#This Row],[COUNTRY]],'CUSTOMER TABLE DATA'!$H$9:$I$17,2,FALSE)</f>
        <v>Africa</v>
      </c>
      <c r="N571" s="6" t="str">
        <f>VLOOKUP(Table1[[#This Row],[Customer Code]],'CUSTOMER TABLE DATA'!$A$2:$E$22,5,FALSE)</f>
        <v>Male</v>
      </c>
    </row>
    <row r="572" spans="1:14" x14ac:dyDescent="0.2">
      <c r="A572" s="5">
        <v>44105</v>
      </c>
      <c r="B572" t="s">
        <v>56</v>
      </c>
      <c r="C572" t="s">
        <v>7</v>
      </c>
      <c r="D572" t="s">
        <v>99</v>
      </c>
      <c r="E572">
        <v>905</v>
      </c>
      <c r="F572" s="6">
        <v>4525</v>
      </c>
      <c r="G572" s="6">
        <f t="shared" si="8"/>
        <v>5</v>
      </c>
      <c r="H572" s="6">
        <v>1810</v>
      </c>
      <c r="I572" s="6">
        <f>Table1[[#This Row],[Profit]]/Table1[[#This Row],[Units Sold]]</f>
        <v>3</v>
      </c>
      <c r="J572" s="6">
        <f>Table1[[#This Row],[Revenue]]-Table1[[#This Row],[Cost]]</f>
        <v>2715</v>
      </c>
      <c r="K572" t="s">
        <v>38</v>
      </c>
      <c r="L572" s="6" t="str">
        <f>VLOOKUP(Table1[[#This Row],[Customer Code]], 'CUSTOMER TABLE DATA'!$A$2:$C$22,3,FALSE)</f>
        <v>Japan</v>
      </c>
      <c r="M572" s="6" t="str">
        <f>VLOOKUP(Table1[[#This Row],[COUNTRY]],'CUSTOMER TABLE DATA'!$H$9:$I$17,2,FALSE)</f>
        <v>Asia</v>
      </c>
      <c r="N572" s="6" t="str">
        <f>VLOOKUP(Table1[[#This Row],[Customer Code]],'CUSTOMER TABLE DATA'!$A$2:$E$22,5,FALSE)</f>
        <v>Female</v>
      </c>
    </row>
    <row r="573" spans="1:14" x14ac:dyDescent="0.2">
      <c r="A573" s="5">
        <v>44105</v>
      </c>
      <c r="B573" t="s">
        <v>57</v>
      </c>
      <c r="C573" t="s">
        <v>31</v>
      </c>
      <c r="D573" t="s">
        <v>106</v>
      </c>
      <c r="E573">
        <v>2031</v>
      </c>
      <c r="F573" s="6">
        <v>2031</v>
      </c>
      <c r="G573" s="6">
        <f t="shared" si="8"/>
        <v>1</v>
      </c>
      <c r="H573" s="6">
        <v>406.2</v>
      </c>
      <c r="I573" s="6">
        <f>Table1[[#This Row],[Profit]]/Table1[[#This Row],[Units Sold]]</f>
        <v>0.79999999999999993</v>
      </c>
      <c r="J573" s="6">
        <f>Table1[[#This Row],[Revenue]]-Table1[[#This Row],[Cost]]</f>
        <v>1624.8</v>
      </c>
      <c r="K573" t="s">
        <v>44</v>
      </c>
      <c r="L573" s="6" t="str">
        <f>VLOOKUP(Table1[[#This Row],[Customer Code]], 'CUSTOMER TABLE DATA'!$A$2:$C$22,3,FALSE)</f>
        <v>USA</v>
      </c>
      <c r="M573" s="6" t="str">
        <f>VLOOKUP(Table1[[#This Row],[COUNTRY]],'CUSTOMER TABLE DATA'!$H$9:$I$17,2,FALSE)</f>
        <v>North America</v>
      </c>
      <c r="N573" s="6" t="str">
        <f>VLOOKUP(Table1[[#This Row],[Customer Code]],'CUSTOMER TABLE DATA'!$A$2:$E$22,5,FALSE)</f>
        <v>Male</v>
      </c>
    </row>
    <row r="574" spans="1:14" x14ac:dyDescent="0.2">
      <c r="A574" s="5">
        <v>44105</v>
      </c>
      <c r="B574" t="s">
        <v>57</v>
      </c>
      <c r="C574" t="s">
        <v>24</v>
      </c>
      <c r="D574" t="s">
        <v>104</v>
      </c>
      <c r="E574">
        <v>546</v>
      </c>
      <c r="F574" s="6">
        <v>546</v>
      </c>
      <c r="G574" s="6">
        <f t="shared" si="8"/>
        <v>1</v>
      </c>
      <c r="H574" s="6">
        <v>109.2</v>
      </c>
      <c r="I574" s="6">
        <f>Table1[[#This Row],[Profit]]/Table1[[#This Row],[Units Sold]]</f>
        <v>0.8</v>
      </c>
      <c r="J574" s="6">
        <f>Table1[[#This Row],[Revenue]]-Table1[[#This Row],[Cost]]</f>
        <v>436.8</v>
      </c>
      <c r="K574" t="s">
        <v>25</v>
      </c>
      <c r="L574" s="6" t="str">
        <f>VLOOKUP(Table1[[#This Row],[Customer Code]], 'CUSTOMER TABLE DATA'!$A$2:$C$22,3,FALSE)</f>
        <v>Japan</v>
      </c>
      <c r="M574" s="6" t="str">
        <f>VLOOKUP(Table1[[#This Row],[COUNTRY]],'CUSTOMER TABLE DATA'!$H$9:$I$17,2,FALSE)</f>
        <v>Asia</v>
      </c>
      <c r="N574" s="6" t="str">
        <f>VLOOKUP(Table1[[#This Row],[Customer Code]],'CUSTOMER TABLE DATA'!$A$2:$E$22,5,FALSE)</f>
        <v>Female</v>
      </c>
    </row>
    <row r="575" spans="1:14" x14ac:dyDescent="0.2">
      <c r="A575" s="5">
        <v>44105</v>
      </c>
      <c r="B575" t="s">
        <v>58</v>
      </c>
      <c r="C575" t="s">
        <v>7</v>
      </c>
      <c r="D575" t="s">
        <v>99</v>
      </c>
      <c r="E575">
        <v>410</v>
      </c>
      <c r="F575" s="6">
        <v>2050</v>
      </c>
      <c r="G575" s="6">
        <f t="shared" si="8"/>
        <v>5</v>
      </c>
      <c r="H575" s="6">
        <v>902</v>
      </c>
      <c r="I575" s="6">
        <f>Table1[[#This Row],[Profit]]/Table1[[#This Row],[Units Sold]]</f>
        <v>2.8</v>
      </c>
      <c r="J575" s="6">
        <f>Table1[[#This Row],[Revenue]]-Table1[[#This Row],[Cost]]</f>
        <v>1148</v>
      </c>
      <c r="K575" t="s">
        <v>47</v>
      </c>
      <c r="L575" s="6" t="str">
        <f>VLOOKUP(Table1[[#This Row],[Customer Code]], 'CUSTOMER TABLE DATA'!$A$2:$C$22,3,FALSE)</f>
        <v>Holland</v>
      </c>
      <c r="M575" s="6" t="str">
        <f>VLOOKUP(Table1[[#This Row],[COUNTRY]],'CUSTOMER TABLE DATA'!$H$9:$I$17,2,FALSE)</f>
        <v>Europe</v>
      </c>
      <c r="N575" s="6" t="str">
        <f>VLOOKUP(Table1[[#This Row],[Customer Code]],'CUSTOMER TABLE DATA'!$A$2:$E$22,5,FALSE)</f>
        <v>Male</v>
      </c>
    </row>
    <row r="576" spans="1:14" x14ac:dyDescent="0.2">
      <c r="A576" s="5">
        <v>44105</v>
      </c>
      <c r="B576" t="s">
        <v>59</v>
      </c>
      <c r="C576" t="s">
        <v>28</v>
      </c>
      <c r="D576" t="s">
        <v>65</v>
      </c>
      <c r="E576">
        <v>546</v>
      </c>
      <c r="F576" s="6">
        <v>2730</v>
      </c>
      <c r="G576" s="6">
        <f t="shared" si="8"/>
        <v>5</v>
      </c>
      <c r="H576" s="6">
        <v>1201.2</v>
      </c>
      <c r="I576" s="6">
        <f>Table1[[#This Row],[Profit]]/Table1[[#This Row],[Units Sold]]</f>
        <v>2.8</v>
      </c>
      <c r="J576" s="6">
        <f>Table1[[#This Row],[Revenue]]-Table1[[#This Row],[Cost]]</f>
        <v>1528.8</v>
      </c>
      <c r="K576" t="s">
        <v>43</v>
      </c>
      <c r="L576" s="6" t="str">
        <f>VLOOKUP(Table1[[#This Row],[Customer Code]], 'CUSTOMER TABLE DATA'!$A$2:$C$22,3,FALSE)</f>
        <v>Togo</v>
      </c>
      <c r="M576" s="6" t="str">
        <f>VLOOKUP(Table1[[#This Row],[COUNTRY]],'CUSTOMER TABLE DATA'!$H$9:$I$17,2,FALSE)</f>
        <v>Africa</v>
      </c>
      <c r="N576" s="6" t="str">
        <f>VLOOKUP(Table1[[#This Row],[Customer Code]],'CUSTOMER TABLE DATA'!$A$2:$E$22,5,FALSE)</f>
        <v>Male</v>
      </c>
    </row>
    <row r="577" spans="1:14" x14ac:dyDescent="0.2">
      <c r="A577" s="5">
        <v>44105</v>
      </c>
      <c r="B577" t="s">
        <v>59</v>
      </c>
      <c r="C577" t="s">
        <v>33</v>
      </c>
      <c r="D577" t="s">
        <v>107</v>
      </c>
      <c r="E577">
        <v>1397</v>
      </c>
      <c r="F577" s="6">
        <v>5588</v>
      </c>
      <c r="G577" s="6">
        <f t="shared" si="8"/>
        <v>4</v>
      </c>
      <c r="H577" s="6">
        <v>2095.5</v>
      </c>
      <c r="I577" s="6">
        <f>Table1[[#This Row],[Profit]]/Table1[[#This Row],[Units Sold]]</f>
        <v>2.5</v>
      </c>
      <c r="J577" s="6">
        <f>Table1[[#This Row],[Revenue]]-Table1[[#This Row],[Cost]]</f>
        <v>3492.5</v>
      </c>
      <c r="K577" t="s">
        <v>34</v>
      </c>
      <c r="L577" s="6" t="str">
        <f>VLOOKUP(Table1[[#This Row],[Customer Code]], 'CUSTOMER TABLE DATA'!$A$2:$C$22,3,FALSE)</f>
        <v>USA</v>
      </c>
      <c r="M577" s="6" t="str">
        <f>VLOOKUP(Table1[[#This Row],[COUNTRY]],'CUSTOMER TABLE DATA'!$H$9:$I$17,2,FALSE)</f>
        <v>North America</v>
      </c>
      <c r="N577" s="6" t="str">
        <f>VLOOKUP(Table1[[#This Row],[Customer Code]],'CUSTOMER TABLE DATA'!$A$2:$E$22,5,FALSE)</f>
        <v>Female</v>
      </c>
    </row>
    <row r="578" spans="1:14" x14ac:dyDescent="0.2">
      <c r="A578" s="5">
        <v>44105</v>
      </c>
      <c r="B578" t="s">
        <v>59</v>
      </c>
      <c r="C578" t="s">
        <v>36</v>
      </c>
      <c r="D578" t="s">
        <v>108</v>
      </c>
      <c r="E578">
        <v>2156</v>
      </c>
      <c r="F578" s="6">
        <v>8624</v>
      </c>
      <c r="G578" s="6">
        <f t="shared" ref="G578:G641" si="9">F578/E578</f>
        <v>4</v>
      </c>
      <c r="H578" s="6">
        <v>3234</v>
      </c>
      <c r="I578" s="6">
        <f>Table1[[#This Row],[Profit]]/Table1[[#This Row],[Units Sold]]</f>
        <v>2.5</v>
      </c>
      <c r="J578" s="6">
        <f>Table1[[#This Row],[Revenue]]-Table1[[#This Row],[Cost]]</f>
        <v>5390</v>
      </c>
      <c r="K578" t="s">
        <v>37</v>
      </c>
      <c r="L578" s="6" t="str">
        <f>VLOOKUP(Table1[[#This Row],[Customer Code]], 'CUSTOMER TABLE DATA'!$A$2:$C$22,3,FALSE)</f>
        <v>Uganda</v>
      </c>
      <c r="M578" s="6" t="str">
        <f>VLOOKUP(Table1[[#This Row],[COUNTRY]],'CUSTOMER TABLE DATA'!$H$9:$I$17,2,FALSE)</f>
        <v>Africa</v>
      </c>
      <c r="N578" s="6" t="str">
        <f>VLOOKUP(Table1[[#This Row],[Customer Code]],'CUSTOMER TABLE DATA'!$A$2:$E$22,5,FALSE)</f>
        <v>Male</v>
      </c>
    </row>
    <row r="579" spans="1:14" x14ac:dyDescent="0.2">
      <c r="A579" s="5">
        <v>44105</v>
      </c>
      <c r="B579" t="s">
        <v>60</v>
      </c>
      <c r="C579" t="s">
        <v>28</v>
      </c>
      <c r="D579" t="s">
        <v>105</v>
      </c>
      <c r="E579">
        <v>1397</v>
      </c>
      <c r="F579" s="6">
        <v>4191</v>
      </c>
      <c r="G579" s="6">
        <f t="shared" si="9"/>
        <v>3</v>
      </c>
      <c r="H579" s="6">
        <v>1746.25</v>
      </c>
      <c r="I579" s="6">
        <f>Table1[[#This Row],[Profit]]/Table1[[#This Row],[Units Sold]]</f>
        <v>1.75</v>
      </c>
      <c r="J579" s="6">
        <f>Table1[[#This Row],[Revenue]]-Table1[[#This Row],[Cost]]</f>
        <v>2444.75</v>
      </c>
      <c r="K579" t="s">
        <v>29</v>
      </c>
      <c r="L579" s="6" t="str">
        <f>VLOOKUP(Table1[[#This Row],[Customer Code]], 'CUSTOMER TABLE DATA'!$A$2:$C$22,3,FALSE)</f>
        <v>Cameroon</v>
      </c>
      <c r="M579" s="6" t="str">
        <f>VLOOKUP(Table1[[#This Row],[COUNTRY]],'CUSTOMER TABLE DATA'!$H$9:$I$17,2,FALSE)</f>
        <v>Africa</v>
      </c>
      <c r="N579" s="6" t="str">
        <f>VLOOKUP(Table1[[#This Row],[Customer Code]],'CUSTOMER TABLE DATA'!$A$2:$E$22,5,FALSE)</f>
        <v>Male</v>
      </c>
    </row>
    <row r="580" spans="1:14" x14ac:dyDescent="0.2">
      <c r="A580" s="5">
        <v>44105</v>
      </c>
      <c r="B580" t="s">
        <v>60</v>
      </c>
      <c r="C580" t="s">
        <v>31</v>
      </c>
      <c r="D580" t="s">
        <v>106</v>
      </c>
      <c r="E580">
        <v>2689</v>
      </c>
      <c r="F580" s="6">
        <v>8067</v>
      </c>
      <c r="G580" s="6">
        <f t="shared" si="9"/>
        <v>3</v>
      </c>
      <c r="H580" s="6">
        <v>3361.25</v>
      </c>
      <c r="I580" s="6">
        <f>Table1[[#This Row],[Profit]]/Table1[[#This Row],[Units Sold]]</f>
        <v>1.75</v>
      </c>
      <c r="J580" s="6">
        <f>Table1[[#This Row],[Revenue]]-Table1[[#This Row],[Cost]]</f>
        <v>4705.75</v>
      </c>
      <c r="K580" t="s">
        <v>32</v>
      </c>
      <c r="L580" s="6" t="str">
        <f>VLOOKUP(Table1[[#This Row],[Customer Code]], 'CUSTOMER TABLE DATA'!$A$2:$C$22,3,FALSE)</f>
        <v>Togo</v>
      </c>
      <c r="M580" s="6" t="str">
        <f>VLOOKUP(Table1[[#This Row],[COUNTRY]],'CUSTOMER TABLE DATA'!$H$9:$I$17,2,FALSE)</f>
        <v>Africa</v>
      </c>
      <c r="N580" s="6" t="str">
        <f>VLOOKUP(Table1[[#This Row],[Customer Code]],'CUSTOMER TABLE DATA'!$A$2:$E$22,5,FALSE)</f>
        <v>Male</v>
      </c>
    </row>
    <row r="581" spans="1:14" x14ac:dyDescent="0.2">
      <c r="A581" s="5">
        <v>44105</v>
      </c>
      <c r="B581" t="s">
        <v>61</v>
      </c>
      <c r="C581" t="s">
        <v>36</v>
      </c>
      <c r="D581" t="s">
        <v>108</v>
      </c>
      <c r="E581">
        <v>905</v>
      </c>
      <c r="F581" s="6">
        <v>5430</v>
      </c>
      <c r="G581" s="6">
        <f t="shared" si="9"/>
        <v>6</v>
      </c>
      <c r="H581" s="6">
        <v>2488.75</v>
      </c>
      <c r="I581" s="6">
        <f>Table1[[#This Row],[Profit]]/Table1[[#This Row],[Units Sold]]</f>
        <v>3.25</v>
      </c>
      <c r="J581" s="6">
        <f>Table1[[#This Row],[Revenue]]-Table1[[#This Row],[Cost]]</f>
        <v>2941.25</v>
      </c>
      <c r="K581" t="s">
        <v>37</v>
      </c>
      <c r="L581" s="6" t="str">
        <f>VLOOKUP(Table1[[#This Row],[Customer Code]], 'CUSTOMER TABLE DATA'!$A$2:$C$22,3,FALSE)</f>
        <v>Uganda</v>
      </c>
      <c r="M581" s="6" t="str">
        <f>VLOOKUP(Table1[[#This Row],[COUNTRY]],'CUSTOMER TABLE DATA'!$H$9:$I$17,2,FALSE)</f>
        <v>Africa</v>
      </c>
      <c r="N581" s="6" t="str">
        <f>VLOOKUP(Table1[[#This Row],[Customer Code]],'CUSTOMER TABLE DATA'!$A$2:$E$22,5,FALSE)</f>
        <v>Male</v>
      </c>
    </row>
    <row r="582" spans="1:14" x14ac:dyDescent="0.2">
      <c r="A582" s="5">
        <v>44105</v>
      </c>
      <c r="B582" t="s">
        <v>61</v>
      </c>
      <c r="C582" t="s">
        <v>17</v>
      </c>
      <c r="D582" t="s">
        <v>101</v>
      </c>
      <c r="E582">
        <v>410</v>
      </c>
      <c r="F582" s="6">
        <v>2460</v>
      </c>
      <c r="G582" s="6">
        <f t="shared" si="9"/>
        <v>6</v>
      </c>
      <c r="H582" s="6">
        <v>1127.5</v>
      </c>
      <c r="I582" s="6">
        <f>Table1[[#This Row],[Profit]]/Table1[[#This Row],[Units Sold]]</f>
        <v>3.25</v>
      </c>
      <c r="J582" s="6">
        <f>Table1[[#This Row],[Revenue]]-Table1[[#This Row],[Cost]]</f>
        <v>1332.5</v>
      </c>
      <c r="K582" t="s">
        <v>18</v>
      </c>
      <c r="L582" s="6" t="str">
        <f>VLOOKUP(Table1[[#This Row],[Customer Code]], 'CUSTOMER TABLE DATA'!$A$2:$C$22,3,FALSE)</f>
        <v>Cameroon</v>
      </c>
      <c r="M582" s="6" t="str">
        <f>VLOOKUP(Table1[[#This Row],[COUNTRY]],'CUSTOMER TABLE DATA'!$H$9:$I$17,2,FALSE)</f>
        <v>Africa</v>
      </c>
      <c r="N582" s="6" t="str">
        <f>VLOOKUP(Table1[[#This Row],[Customer Code]],'CUSTOMER TABLE DATA'!$A$2:$E$22,5,FALSE)</f>
        <v>Female</v>
      </c>
    </row>
    <row r="583" spans="1:14" x14ac:dyDescent="0.2">
      <c r="A583" s="5">
        <v>44105</v>
      </c>
      <c r="B583" t="s">
        <v>56</v>
      </c>
      <c r="C583" t="s">
        <v>12</v>
      </c>
      <c r="D583" t="s">
        <v>100</v>
      </c>
      <c r="E583">
        <v>1143</v>
      </c>
      <c r="F583" s="6">
        <v>5715</v>
      </c>
      <c r="G583" s="6">
        <f t="shared" si="9"/>
        <v>5</v>
      </c>
      <c r="H583" s="6">
        <v>2286</v>
      </c>
      <c r="I583" s="6">
        <f>Table1[[#This Row],[Profit]]/Table1[[#This Row],[Units Sold]]</f>
        <v>3</v>
      </c>
      <c r="J583" s="6">
        <f>Table1[[#This Row],[Revenue]]-Table1[[#This Row],[Cost]]</f>
        <v>3429</v>
      </c>
      <c r="K583" t="s">
        <v>48</v>
      </c>
      <c r="L583" s="6" t="str">
        <f>VLOOKUP(Table1[[#This Row],[Customer Code]], 'CUSTOMER TABLE DATA'!$A$2:$C$22,3,FALSE)</f>
        <v>Nigeria</v>
      </c>
      <c r="M583" s="6" t="str">
        <f>VLOOKUP(Table1[[#This Row],[COUNTRY]],'CUSTOMER TABLE DATA'!$H$9:$I$17,2,FALSE)</f>
        <v>Africa</v>
      </c>
      <c r="N583" s="6" t="str">
        <f>VLOOKUP(Table1[[#This Row],[Customer Code]],'CUSTOMER TABLE DATA'!$A$2:$E$22,5,FALSE)</f>
        <v>Female</v>
      </c>
    </row>
    <row r="584" spans="1:14" x14ac:dyDescent="0.2">
      <c r="A584" s="5">
        <v>44105</v>
      </c>
      <c r="B584" t="s">
        <v>56</v>
      </c>
      <c r="C584" t="s">
        <v>36</v>
      </c>
      <c r="D584" t="s">
        <v>108</v>
      </c>
      <c r="E584">
        <v>861</v>
      </c>
      <c r="F584" s="6">
        <v>4305</v>
      </c>
      <c r="G584" s="6">
        <f t="shared" si="9"/>
        <v>5</v>
      </c>
      <c r="H584" s="6">
        <v>1722</v>
      </c>
      <c r="I584" s="6">
        <f>Table1[[#This Row],[Profit]]/Table1[[#This Row],[Units Sold]]</f>
        <v>3</v>
      </c>
      <c r="J584" s="6">
        <f>Table1[[#This Row],[Revenue]]-Table1[[#This Row],[Cost]]</f>
        <v>2583</v>
      </c>
      <c r="K584" t="s">
        <v>37</v>
      </c>
      <c r="L584" s="6" t="str">
        <f>VLOOKUP(Table1[[#This Row],[Customer Code]], 'CUSTOMER TABLE DATA'!$A$2:$C$22,3,FALSE)</f>
        <v>Uganda</v>
      </c>
      <c r="M584" s="6" t="str">
        <f>VLOOKUP(Table1[[#This Row],[COUNTRY]],'CUSTOMER TABLE DATA'!$H$9:$I$17,2,FALSE)</f>
        <v>Africa</v>
      </c>
      <c r="N584" s="6" t="str">
        <f>VLOOKUP(Table1[[#This Row],[Customer Code]],'CUSTOMER TABLE DATA'!$A$2:$E$22,5,FALSE)</f>
        <v>Male</v>
      </c>
    </row>
    <row r="585" spans="1:14" x14ac:dyDescent="0.2">
      <c r="A585" s="5">
        <v>44105</v>
      </c>
      <c r="B585" t="s">
        <v>56</v>
      </c>
      <c r="C585" t="s">
        <v>24</v>
      </c>
      <c r="D585" t="s">
        <v>104</v>
      </c>
      <c r="E585">
        <v>1153</v>
      </c>
      <c r="F585" s="6">
        <v>5765</v>
      </c>
      <c r="G585" s="6">
        <f t="shared" si="9"/>
        <v>5</v>
      </c>
      <c r="H585" s="6">
        <v>2306</v>
      </c>
      <c r="I585" s="6">
        <f>Table1[[#This Row],[Profit]]/Table1[[#This Row],[Units Sold]]</f>
        <v>3</v>
      </c>
      <c r="J585" s="6">
        <f>Table1[[#This Row],[Revenue]]-Table1[[#This Row],[Cost]]</f>
        <v>3459</v>
      </c>
      <c r="K585" t="s">
        <v>25</v>
      </c>
      <c r="L585" s="6" t="str">
        <f>VLOOKUP(Table1[[#This Row],[Customer Code]], 'CUSTOMER TABLE DATA'!$A$2:$C$22,3,FALSE)</f>
        <v>Japan</v>
      </c>
      <c r="M585" s="6" t="str">
        <f>VLOOKUP(Table1[[#This Row],[COUNTRY]],'CUSTOMER TABLE DATA'!$H$9:$I$17,2,FALSE)</f>
        <v>Asia</v>
      </c>
      <c r="N585" s="6" t="str">
        <f>VLOOKUP(Table1[[#This Row],[Customer Code]],'CUSTOMER TABLE DATA'!$A$2:$E$22,5,FALSE)</f>
        <v>Female</v>
      </c>
    </row>
    <row r="586" spans="1:14" x14ac:dyDescent="0.2">
      <c r="A586" s="5">
        <v>44105</v>
      </c>
      <c r="B586" t="s">
        <v>56</v>
      </c>
      <c r="C586" t="s">
        <v>7</v>
      </c>
      <c r="D586" t="s">
        <v>62</v>
      </c>
      <c r="E586">
        <v>2914</v>
      </c>
      <c r="F586" s="6">
        <v>14570</v>
      </c>
      <c r="G586" s="6">
        <f t="shared" si="9"/>
        <v>5</v>
      </c>
      <c r="H586" s="6">
        <v>5828</v>
      </c>
      <c r="I586" s="6">
        <f>Table1[[#This Row],[Profit]]/Table1[[#This Row],[Units Sold]]</f>
        <v>3</v>
      </c>
      <c r="J586" s="6">
        <f>Table1[[#This Row],[Revenue]]-Table1[[#This Row],[Cost]]</f>
        <v>8742</v>
      </c>
      <c r="K586" t="s">
        <v>38</v>
      </c>
      <c r="L586" s="6" t="str">
        <f>VLOOKUP(Table1[[#This Row],[Customer Code]], 'CUSTOMER TABLE DATA'!$A$2:$C$22,3,FALSE)</f>
        <v>Japan</v>
      </c>
      <c r="M586" s="6" t="str">
        <f>VLOOKUP(Table1[[#This Row],[COUNTRY]],'CUSTOMER TABLE DATA'!$H$9:$I$17,2,FALSE)</f>
        <v>Asia</v>
      </c>
      <c r="N586" s="6" t="str">
        <f>VLOOKUP(Table1[[#This Row],[Customer Code]],'CUSTOMER TABLE DATA'!$A$2:$E$22,5,FALSE)</f>
        <v>Female</v>
      </c>
    </row>
    <row r="587" spans="1:14" x14ac:dyDescent="0.2">
      <c r="A587" s="5">
        <v>44105</v>
      </c>
      <c r="B587" t="s">
        <v>57</v>
      </c>
      <c r="C587" t="s">
        <v>24</v>
      </c>
      <c r="D587" t="s">
        <v>104</v>
      </c>
      <c r="E587">
        <v>1566</v>
      </c>
      <c r="F587" s="6">
        <v>1566</v>
      </c>
      <c r="G587" s="6">
        <f t="shared" si="9"/>
        <v>1</v>
      </c>
      <c r="H587" s="6">
        <v>313.2</v>
      </c>
      <c r="I587" s="6">
        <f>Table1[[#This Row],[Profit]]/Table1[[#This Row],[Units Sold]]</f>
        <v>0.79999999999999993</v>
      </c>
      <c r="J587" s="6">
        <f>Table1[[#This Row],[Revenue]]-Table1[[#This Row],[Cost]]</f>
        <v>1252.8</v>
      </c>
      <c r="K587" t="s">
        <v>42</v>
      </c>
      <c r="L587" s="6" t="str">
        <f>VLOOKUP(Table1[[#This Row],[Customer Code]], 'CUSTOMER TABLE DATA'!$A$2:$C$22,3,FALSE)</f>
        <v>Brazil</v>
      </c>
      <c r="M587" s="6" t="str">
        <f>VLOOKUP(Table1[[#This Row],[COUNTRY]],'CUSTOMER TABLE DATA'!$H$9:$I$17,2,FALSE)</f>
        <v>South America</v>
      </c>
      <c r="N587" s="6" t="str">
        <f>VLOOKUP(Table1[[#This Row],[Customer Code]],'CUSTOMER TABLE DATA'!$A$2:$E$22,5,FALSE)</f>
        <v>Female</v>
      </c>
    </row>
    <row r="588" spans="1:14" x14ac:dyDescent="0.2">
      <c r="A588" s="5">
        <v>44105</v>
      </c>
      <c r="B588" t="s">
        <v>58</v>
      </c>
      <c r="C588" t="s">
        <v>24</v>
      </c>
      <c r="D588" t="s">
        <v>104</v>
      </c>
      <c r="E588">
        <v>1143</v>
      </c>
      <c r="F588" s="6">
        <v>5715</v>
      </c>
      <c r="G588" s="6">
        <f t="shared" si="9"/>
        <v>5</v>
      </c>
      <c r="H588" s="6">
        <v>2514.6</v>
      </c>
      <c r="I588" s="6">
        <f>Table1[[#This Row],[Profit]]/Table1[[#This Row],[Units Sold]]</f>
        <v>2.8000000000000003</v>
      </c>
      <c r="J588" s="6">
        <f>Table1[[#This Row],[Revenue]]-Table1[[#This Row],[Cost]]</f>
        <v>3200.4</v>
      </c>
      <c r="K588" t="s">
        <v>25</v>
      </c>
      <c r="L588" s="6" t="str">
        <f>VLOOKUP(Table1[[#This Row],[Customer Code]], 'CUSTOMER TABLE DATA'!$A$2:$C$22,3,FALSE)</f>
        <v>Japan</v>
      </c>
      <c r="M588" s="6" t="str">
        <f>VLOOKUP(Table1[[#This Row],[COUNTRY]],'CUSTOMER TABLE DATA'!$H$9:$I$17,2,FALSE)</f>
        <v>Asia</v>
      </c>
      <c r="N588" s="6" t="str">
        <f>VLOOKUP(Table1[[#This Row],[Customer Code]],'CUSTOMER TABLE DATA'!$A$2:$E$22,5,FALSE)</f>
        <v>Female</v>
      </c>
    </row>
    <row r="589" spans="1:14" x14ac:dyDescent="0.2">
      <c r="A589" s="5">
        <v>44105</v>
      </c>
      <c r="B589" t="s">
        <v>59</v>
      </c>
      <c r="C589" t="s">
        <v>17</v>
      </c>
      <c r="D589" t="s">
        <v>101</v>
      </c>
      <c r="E589">
        <v>2914</v>
      </c>
      <c r="F589" s="6">
        <v>14570</v>
      </c>
      <c r="G589" s="6">
        <f t="shared" si="9"/>
        <v>5</v>
      </c>
      <c r="H589" s="6">
        <v>6410.8</v>
      </c>
      <c r="I589" s="6">
        <f>Table1[[#This Row],[Profit]]/Table1[[#This Row],[Units Sold]]</f>
        <v>2.8</v>
      </c>
      <c r="J589" s="6">
        <f>Table1[[#This Row],[Revenue]]-Table1[[#This Row],[Cost]]</f>
        <v>8159.2</v>
      </c>
      <c r="K589" t="s">
        <v>18</v>
      </c>
      <c r="L589" s="6" t="str">
        <f>VLOOKUP(Table1[[#This Row],[Customer Code]], 'CUSTOMER TABLE DATA'!$A$2:$C$22,3,FALSE)</f>
        <v>Cameroon</v>
      </c>
      <c r="M589" s="6" t="str">
        <f>VLOOKUP(Table1[[#This Row],[COUNTRY]],'CUSTOMER TABLE DATA'!$H$9:$I$17,2,FALSE)</f>
        <v>Africa</v>
      </c>
      <c r="N589" s="6" t="str">
        <f>VLOOKUP(Table1[[#This Row],[Customer Code]],'CUSTOMER TABLE DATA'!$A$2:$E$22,5,FALSE)</f>
        <v>Female</v>
      </c>
    </row>
    <row r="590" spans="1:14" x14ac:dyDescent="0.2">
      <c r="A590" s="5">
        <v>44105</v>
      </c>
      <c r="B590" t="s">
        <v>60</v>
      </c>
      <c r="C590" t="s">
        <v>12</v>
      </c>
      <c r="D590" t="s">
        <v>100</v>
      </c>
      <c r="E590">
        <v>1010</v>
      </c>
      <c r="F590" s="6">
        <v>4040</v>
      </c>
      <c r="G590" s="6">
        <f t="shared" si="9"/>
        <v>4</v>
      </c>
      <c r="H590" s="6">
        <v>1515</v>
      </c>
      <c r="I590" s="6">
        <f>Table1[[#This Row],[Profit]]/Table1[[#This Row],[Units Sold]]</f>
        <v>2.5</v>
      </c>
      <c r="J590" s="6">
        <f>Table1[[#This Row],[Revenue]]-Table1[[#This Row],[Cost]]</f>
        <v>2525</v>
      </c>
      <c r="K590" t="s">
        <v>48</v>
      </c>
      <c r="L590" s="6" t="str">
        <f>VLOOKUP(Table1[[#This Row],[Customer Code]], 'CUSTOMER TABLE DATA'!$A$2:$C$22,3,FALSE)</f>
        <v>Nigeria</v>
      </c>
      <c r="M590" s="6" t="str">
        <f>VLOOKUP(Table1[[#This Row],[COUNTRY]],'CUSTOMER TABLE DATA'!$H$9:$I$17,2,FALSE)</f>
        <v>Africa</v>
      </c>
      <c r="N590" s="6" t="str">
        <f>VLOOKUP(Table1[[#This Row],[Customer Code]],'CUSTOMER TABLE DATA'!$A$2:$E$22,5,FALSE)</f>
        <v>Female</v>
      </c>
    </row>
    <row r="591" spans="1:14" x14ac:dyDescent="0.2">
      <c r="A591" s="5">
        <v>44105</v>
      </c>
      <c r="B591" t="s">
        <v>60</v>
      </c>
      <c r="C591" t="s">
        <v>7</v>
      </c>
      <c r="D591" t="s">
        <v>99</v>
      </c>
      <c r="E591">
        <v>1153</v>
      </c>
      <c r="F591" s="6">
        <v>3459</v>
      </c>
      <c r="G591" s="6">
        <f t="shared" si="9"/>
        <v>3</v>
      </c>
      <c r="H591" s="6">
        <v>1441.25</v>
      </c>
      <c r="I591" s="6">
        <f>Table1[[#This Row],[Profit]]/Table1[[#This Row],[Units Sold]]</f>
        <v>1.75</v>
      </c>
      <c r="J591" s="6">
        <f>Table1[[#This Row],[Revenue]]-Table1[[#This Row],[Cost]]</f>
        <v>2017.75</v>
      </c>
      <c r="K591" t="s">
        <v>9</v>
      </c>
      <c r="L591" s="6" t="str">
        <f>VLOOKUP(Table1[[#This Row],[Customer Code]], 'CUSTOMER TABLE DATA'!$A$2:$C$22,3,FALSE)</f>
        <v>USA</v>
      </c>
      <c r="M591" s="6" t="str">
        <f>VLOOKUP(Table1[[#This Row],[COUNTRY]],'CUSTOMER TABLE DATA'!$H$9:$I$17,2,FALSE)</f>
        <v>North America</v>
      </c>
      <c r="N591" s="6" t="str">
        <f>VLOOKUP(Table1[[#This Row],[Customer Code]],'CUSTOMER TABLE DATA'!$A$2:$E$22,5,FALSE)</f>
        <v>Male</v>
      </c>
    </row>
    <row r="592" spans="1:14" x14ac:dyDescent="0.2">
      <c r="A592" s="5">
        <v>44105</v>
      </c>
      <c r="B592" t="s">
        <v>60</v>
      </c>
      <c r="C592" t="s">
        <v>7</v>
      </c>
      <c r="D592" t="s">
        <v>99</v>
      </c>
      <c r="E592">
        <v>986</v>
      </c>
      <c r="F592" s="6">
        <v>2958</v>
      </c>
      <c r="G592" s="6">
        <f t="shared" si="9"/>
        <v>3</v>
      </c>
      <c r="H592" s="6">
        <v>1232.5</v>
      </c>
      <c r="I592" s="6">
        <f>Table1[[#This Row],[Profit]]/Table1[[#This Row],[Units Sold]]</f>
        <v>1.75</v>
      </c>
      <c r="J592" s="6">
        <f>Table1[[#This Row],[Revenue]]-Table1[[#This Row],[Cost]]</f>
        <v>1725.5</v>
      </c>
      <c r="K592" t="s">
        <v>9</v>
      </c>
      <c r="L592" s="6" t="str">
        <f>VLOOKUP(Table1[[#This Row],[Customer Code]], 'CUSTOMER TABLE DATA'!$A$2:$C$22,3,FALSE)</f>
        <v>USA</v>
      </c>
      <c r="M592" s="6" t="str">
        <f>VLOOKUP(Table1[[#This Row],[COUNTRY]],'CUSTOMER TABLE DATA'!$H$9:$I$17,2,FALSE)</f>
        <v>North America</v>
      </c>
      <c r="N592" s="6" t="str">
        <f>VLOOKUP(Table1[[#This Row],[Customer Code]],'CUSTOMER TABLE DATA'!$A$2:$E$22,5,FALSE)</f>
        <v>Male</v>
      </c>
    </row>
    <row r="593" spans="1:14" x14ac:dyDescent="0.2">
      <c r="A593" s="5">
        <v>44105</v>
      </c>
      <c r="B593" t="s">
        <v>60</v>
      </c>
      <c r="C593" t="s">
        <v>24</v>
      </c>
      <c r="D593" t="s">
        <v>64</v>
      </c>
      <c r="E593">
        <v>1010</v>
      </c>
      <c r="F593" s="6">
        <v>3030</v>
      </c>
      <c r="G593" s="6">
        <f t="shared" si="9"/>
        <v>3</v>
      </c>
      <c r="H593" s="6">
        <v>1262.5</v>
      </c>
      <c r="I593" s="6">
        <f>Table1[[#This Row],[Profit]]/Table1[[#This Row],[Units Sold]]</f>
        <v>1.75</v>
      </c>
      <c r="J593" s="6">
        <f>Table1[[#This Row],[Revenue]]-Table1[[#This Row],[Cost]]</f>
        <v>1767.5</v>
      </c>
      <c r="K593" t="s">
        <v>42</v>
      </c>
      <c r="L593" s="6" t="str">
        <f>VLOOKUP(Table1[[#This Row],[Customer Code]], 'CUSTOMER TABLE DATA'!$A$2:$C$22,3,FALSE)</f>
        <v>Brazil</v>
      </c>
      <c r="M593" s="6" t="str">
        <f>VLOOKUP(Table1[[#This Row],[COUNTRY]],'CUSTOMER TABLE DATA'!$H$9:$I$17,2,FALSE)</f>
        <v>South America</v>
      </c>
      <c r="N593" s="6" t="str">
        <f>VLOOKUP(Table1[[#This Row],[Customer Code]],'CUSTOMER TABLE DATA'!$A$2:$E$22,5,FALSE)</f>
        <v>Female</v>
      </c>
    </row>
    <row r="594" spans="1:14" x14ac:dyDescent="0.2">
      <c r="A594" s="5">
        <v>44105</v>
      </c>
      <c r="B594" t="s">
        <v>61</v>
      </c>
      <c r="C594" t="s">
        <v>31</v>
      </c>
      <c r="D594" t="s">
        <v>106</v>
      </c>
      <c r="E594">
        <v>1566</v>
      </c>
      <c r="F594" s="6">
        <v>9396</v>
      </c>
      <c r="G594" s="6">
        <f t="shared" si="9"/>
        <v>6</v>
      </c>
      <c r="H594" s="6">
        <v>4306.5</v>
      </c>
      <c r="I594" s="6">
        <f>Table1[[#This Row],[Profit]]/Table1[[#This Row],[Units Sold]]</f>
        <v>3.25</v>
      </c>
      <c r="J594" s="6">
        <f>Table1[[#This Row],[Revenue]]-Table1[[#This Row],[Cost]]</f>
        <v>5089.5</v>
      </c>
      <c r="K594" t="s">
        <v>32</v>
      </c>
      <c r="L594" s="6" t="str">
        <f>VLOOKUP(Table1[[#This Row],[Customer Code]], 'CUSTOMER TABLE DATA'!$A$2:$C$22,3,FALSE)</f>
        <v>Togo</v>
      </c>
      <c r="M594" s="6" t="str">
        <f>VLOOKUP(Table1[[#This Row],[COUNTRY]],'CUSTOMER TABLE DATA'!$H$9:$I$17,2,FALSE)</f>
        <v>Africa</v>
      </c>
      <c r="N594" s="6" t="str">
        <f>VLOOKUP(Table1[[#This Row],[Customer Code]],'CUSTOMER TABLE DATA'!$A$2:$E$22,5,FALSE)</f>
        <v>Male</v>
      </c>
    </row>
    <row r="595" spans="1:14" x14ac:dyDescent="0.2">
      <c r="A595" s="5">
        <v>44105</v>
      </c>
      <c r="B595" t="s">
        <v>61</v>
      </c>
      <c r="C595" t="s">
        <v>12</v>
      </c>
      <c r="D595" t="s">
        <v>110</v>
      </c>
      <c r="E595">
        <v>861</v>
      </c>
      <c r="F595" s="6">
        <v>5166</v>
      </c>
      <c r="G595" s="6">
        <f t="shared" si="9"/>
        <v>6</v>
      </c>
      <c r="H595" s="6">
        <v>2367.75</v>
      </c>
      <c r="I595" s="6">
        <f>Table1[[#This Row],[Profit]]/Table1[[#This Row],[Units Sold]]</f>
        <v>3.25</v>
      </c>
      <c r="J595" s="6">
        <f>Table1[[#This Row],[Revenue]]-Table1[[#This Row],[Cost]]</f>
        <v>2798.25</v>
      </c>
      <c r="K595" t="s">
        <v>14</v>
      </c>
      <c r="L595" s="6" t="str">
        <f>VLOOKUP(Table1[[#This Row],[Customer Code]], 'CUSTOMER TABLE DATA'!$A$2:$C$22,3,FALSE)</f>
        <v>Togo</v>
      </c>
      <c r="M595" s="6" t="str">
        <f>VLOOKUP(Table1[[#This Row],[COUNTRY]],'CUSTOMER TABLE DATA'!$H$9:$I$17,2,FALSE)</f>
        <v>Africa</v>
      </c>
      <c r="N595" s="6" t="str">
        <f>VLOOKUP(Table1[[#This Row],[Customer Code]],'CUSTOMER TABLE DATA'!$A$2:$E$22,5,FALSE)</f>
        <v>Male</v>
      </c>
    </row>
    <row r="596" spans="1:14" x14ac:dyDescent="0.2">
      <c r="A596" s="5">
        <v>44105</v>
      </c>
      <c r="B596" t="s">
        <v>61</v>
      </c>
      <c r="C596" t="s">
        <v>36</v>
      </c>
      <c r="D596" t="s">
        <v>67</v>
      </c>
      <c r="E596">
        <v>986</v>
      </c>
      <c r="F596" s="6">
        <v>5916</v>
      </c>
      <c r="G596" s="6">
        <f t="shared" si="9"/>
        <v>6</v>
      </c>
      <c r="H596" s="6">
        <v>2711.5</v>
      </c>
      <c r="I596" s="6">
        <f>Table1[[#This Row],[Profit]]/Table1[[#This Row],[Units Sold]]</f>
        <v>3.25</v>
      </c>
      <c r="J596" s="6">
        <f>Table1[[#This Row],[Revenue]]-Table1[[#This Row],[Cost]]</f>
        <v>3204.5</v>
      </c>
      <c r="K596" t="s">
        <v>37</v>
      </c>
      <c r="L596" s="6" t="str">
        <f>VLOOKUP(Table1[[#This Row],[Customer Code]], 'CUSTOMER TABLE DATA'!$A$2:$C$22,3,FALSE)</f>
        <v>Uganda</v>
      </c>
      <c r="M596" s="6" t="str">
        <f>VLOOKUP(Table1[[#This Row],[COUNTRY]],'CUSTOMER TABLE DATA'!$H$9:$I$17,2,FALSE)</f>
        <v>Africa</v>
      </c>
      <c r="N596" s="6" t="str">
        <f>VLOOKUP(Table1[[#This Row],[Customer Code]],'CUSTOMER TABLE DATA'!$A$2:$E$22,5,FALSE)</f>
        <v>Male</v>
      </c>
    </row>
    <row r="597" spans="1:14" x14ac:dyDescent="0.2">
      <c r="A597" s="5">
        <v>44136</v>
      </c>
      <c r="B597" t="s">
        <v>56</v>
      </c>
      <c r="C597" t="s">
        <v>20</v>
      </c>
      <c r="D597" t="s">
        <v>26</v>
      </c>
      <c r="E597">
        <v>1366</v>
      </c>
      <c r="F597" s="6">
        <v>6830</v>
      </c>
      <c r="G597" s="6">
        <f t="shared" si="9"/>
        <v>5</v>
      </c>
      <c r="H597" s="6">
        <v>2732</v>
      </c>
      <c r="I597" s="6">
        <f>Table1[[#This Row],[Profit]]/Table1[[#This Row],[Units Sold]]</f>
        <v>3</v>
      </c>
      <c r="J597" s="6">
        <f>Table1[[#This Row],[Revenue]]-Table1[[#This Row],[Cost]]</f>
        <v>4098</v>
      </c>
      <c r="K597" t="s">
        <v>21</v>
      </c>
      <c r="L597" s="6" t="str">
        <f>VLOOKUP(Table1[[#This Row],[Customer Code]], 'CUSTOMER TABLE DATA'!$A$2:$C$22,3,FALSE)</f>
        <v>Holland</v>
      </c>
      <c r="M597" s="6" t="str">
        <f>VLOOKUP(Table1[[#This Row],[COUNTRY]],'CUSTOMER TABLE DATA'!$H$9:$I$17,2,FALSE)</f>
        <v>Europe</v>
      </c>
      <c r="N597" s="6" t="str">
        <f>VLOOKUP(Table1[[#This Row],[Customer Code]],'CUSTOMER TABLE DATA'!$A$2:$E$22,5,FALSE)</f>
        <v>Male</v>
      </c>
    </row>
    <row r="598" spans="1:14" x14ac:dyDescent="0.2">
      <c r="A598" s="5">
        <v>44136</v>
      </c>
      <c r="B598" t="s">
        <v>56</v>
      </c>
      <c r="C598" t="s">
        <v>12</v>
      </c>
      <c r="D598" t="s">
        <v>100</v>
      </c>
      <c r="E598">
        <v>700</v>
      </c>
      <c r="F598" s="6">
        <v>3500</v>
      </c>
      <c r="G598" s="6">
        <f t="shared" si="9"/>
        <v>5</v>
      </c>
      <c r="H598" s="6">
        <v>1400</v>
      </c>
      <c r="I598" s="6">
        <f>Table1[[#This Row],[Profit]]/Table1[[#This Row],[Units Sold]]</f>
        <v>3</v>
      </c>
      <c r="J598" s="6">
        <f>Table1[[#This Row],[Revenue]]-Table1[[#This Row],[Cost]]</f>
        <v>2100</v>
      </c>
      <c r="K598" t="s">
        <v>48</v>
      </c>
      <c r="L598" s="6" t="str">
        <f>VLOOKUP(Table1[[#This Row],[Customer Code]], 'CUSTOMER TABLE DATA'!$A$2:$C$22,3,FALSE)</f>
        <v>Nigeria</v>
      </c>
      <c r="M598" s="6" t="str">
        <f>VLOOKUP(Table1[[#This Row],[COUNTRY]],'CUSTOMER TABLE DATA'!$H$9:$I$17,2,FALSE)</f>
        <v>Africa</v>
      </c>
      <c r="N598" s="6" t="str">
        <f>VLOOKUP(Table1[[#This Row],[Customer Code]],'CUSTOMER TABLE DATA'!$A$2:$E$22,5,FALSE)</f>
        <v>Female</v>
      </c>
    </row>
    <row r="599" spans="1:14" x14ac:dyDescent="0.2">
      <c r="A599" s="5">
        <v>44136</v>
      </c>
      <c r="B599" t="s">
        <v>57</v>
      </c>
      <c r="C599" t="s">
        <v>36</v>
      </c>
      <c r="D599" t="s">
        <v>67</v>
      </c>
      <c r="E599">
        <v>2321</v>
      </c>
      <c r="F599" s="6">
        <v>2321</v>
      </c>
      <c r="G599" s="6">
        <f t="shared" si="9"/>
        <v>1</v>
      </c>
      <c r="H599" s="6">
        <v>464.2</v>
      </c>
      <c r="I599" s="6">
        <f>Table1[[#This Row],[Profit]]/Table1[[#This Row],[Units Sold]]</f>
        <v>0.79999999999999993</v>
      </c>
      <c r="J599" s="6">
        <f>Table1[[#This Row],[Revenue]]-Table1[[#This Row],[Cost]]</f>
        <v>1856.8</v>
      </c>
      <c r="K599" t="s">
        <v>46</v>
      </c>
      <c r="L599" s="6" t="str">
        <f>VLOOKUP(Table1[[#This Row],[Customer Code]], 'CUSTOMER TABLE DATA'!$A$2:$C$22,3,FALSE)</f>
        <v>Cameroon</v>
      </c>
      <c r="M599" s="6" t="str">
        <f>VLOOKUP(Table1[[#This Row],[COUNTRY]],'CUSTOMER TABLE DATA'!$H$9:$I$17,2,FALSE)</f>
        <v>Africa</v>
      </c>
      <c r="N599" s="6" t="str">
        <f>VLOOKUP(Table1[[#This Row],[Customer Code]],'CUSTOMER TABLE DATA'!$A$2:$E$22,5,FALSE)</f>
        <v>Female</v>
      </c>
    </row>
    <row r="600" spans="1:14" x14ac:dyDescent="0.2">
      <c r="A600" s="5">
        <v>44136</v>
      </c>
      <c r="B600" t="s">
        <v>58</v>
      </c>
      <c r="C600" t="s">
        <v>12</v>
      </c>
      <c r="D600" t="s">
        <v>100</v>
      </c>
      <c r="E600">
        <v>1118</v>
      </c>
      <c r="F600" s="6">
        <v>5590</v>
      </c>
      <c r="G600" s="6">
        <f t="shared" si="9"/>
        <v>5</v>
      </c>
      <c r="H600" s="6">
        <v>2459.6</v>
      </c>
      <c r="I600" s="6">
        <f>Table1[[#This Row],[Profit]]/Table1[[#This Row],[Units Sold]]</f>
        <v>2.8000000000000003</v>
      </c>
      <c r="J600" s="6">
        <f>Table1[[#This Row],[Revenue]]-Table1[[#This Row],[Cost]]</f>
        <v>3130.4</v>
      </c>
      <c r="K600" t="s">
        <v>14</v>
      </c>
      <c r="L600" s="6" t="str">
        <f>VLOOKUP(Table1[[#This Row],[Customer Code]], 'CUSTOMER TABLE DATA'!$A$2:$C$22,3,FALSE)</f>
        <v>Togo</v>
      </c>
      <c r="M600" s="6" t="str">
        <f>VLOOKUP(Table1[[#This Row],[COUNTRY]],'CUSTOMER TABLE DATA'!$H$9:$I$17,2,FALSE)</f>
        <v>Africa</v>
      </c>
      <c r="N600" s="6" t="str">
        <f>VLOOKUP(Table1[[#This Row],[Customer Code]],'CUSTOMER TABLE DATA'!$A$2:$E$22,5,FALSE)</f>
        <v>Male</v>
      </c>
    </row>
    <row r="601" spans="1:14" x14ac:dyDescent="0.2">
      <c r="A601" s="5">
        <v>44136</v>
      </c>
      <c r="B601" t="s">
        <v>59</v>
      </c>
      <c r="C601" t="s">
        <v>33</v>
      </c>
      <c r="D601" t="s">
        <v>107</v>
      </c>
      <c r="E601">
        <v>2689</v>
      </c>
      <c r="F601" s="6">
        <v>10756</v>
      </c>
      <c r="G601" s="6">
        <f t="shared" si="9"/>
        <v>4</v>
      </c>
      <c r="H601" s="6">
        <v>4033.5</v>
      </c>
      <c r="I601" s="6">
        <f>Table1[[#This Row],[Profit]]/Table1[[#This Row],[Units Sold]]</f>
        <v>2.5</v>
      </c>
      <c r="J601" s="6">
        <f>Table1[[#This Row],[Revenue]]-Table1[[#This Row],[Cost]]</f>
        <v>6722.5</v>
      </c>
      <c r="K601" t="s">
        <v>45</v>
      </c>
      <c r="L601" s="6" t="str">
        <f>VLOOKUP(Table1[[#This Row],[Customer Code]], 'CUSTOMER TABLE DATA'!$A$2:$C$22,3,FALSE)</f>
        <v>Brazil</v>
      </c>
      <c r="M601" s="6" t="str">
        <f>VLOOKUP(Table1[[#This Row],[COUNTRY]],'CUSTOMER TABLE DATA'!$H$9:$I$17,2,FALSE)</f>
        <v>South America</v>
      </c>
      <c r="N601" s="6" t="str">
        <f>VLOOKUP(Table1[[#This Row],[Customer Code]],'CUSTOMER TABLE DATA'!$A$2:$E$22,5,FALSE)</f>
        <v>Female</v>
      </c>
    </row>
    <row r="602" spans="1:14" x14ac:dyDescent="0.2">
      <c r="A602" s="5">
        <v>44136</v>
      </c>
      <c r="B602" t="s">
        <v>60</v>
      </c>
      <c r="C602" t="s">
        <v>33</v>
      </c>
      <c r="D602" t="s">
        <v>107</v>
      </c>
      <c r="E602">
        <v>2529</v>
      </c>
      <c r="F602" s="6">
        <v>7587</v>
      </c>
      <c r="G602" s="6">
        <f t="shared" si="9"/>
        <v>3</v>
      </c>
      <c r="H602" s="6">
        <v>3161.25</v>
      </c>
      <c r="I602" s="6">
        <f>Table1[[#This Row],[Profit]]/Table1[[#This Row],[Units Sold]]</f>
        <v>1.75</v>
      </c>
      <c r="J602" s="6">
        <f>Table1[[#This Row],[Revenue]]-Table1[[#This Row],[Cost]]</f>
        <v>4425.75</v>
      </c>
      <c r="K602" t="s">
        <v>34</v>
      </c>
      <c r="L602" s="6" t="str">
        <f>VLOOKUP(Table1[[#This Row],[Customer Code]], 'CUSTOMER TABLE DATA'!$A$2:$C$22,3,FALSE)</f>
        <v>USA</v>
      </c>
      <c r="M602" s="6" t="str">
        <f>VLOOKUP(Table1[[#This Row],[COUNTRY]],'CUSTOMER TABLE DATA'!$H$9:$I$17,2,FALSE)</f>
        <v>North America</v>
      </c>
      <c r="N602" s="6" t="str">
        <f>VLOOKUP(Table1[[#This Row],[Customer Code]],'CUSTOMER TABLE DATA'!$A$2:$E$22,5,FALSE)</f>
        <v>Female</v>
      </c>
    </row>
    <row r="603" spans="1:14" x14ac:dyDescent="0.2">
      <c r="A603" s="5">
        <v>44136</v>
      </c>
      <c r="B603" t="s">
        <v>61</v>
      </c>
      <c r="C603" t="s">
        <v>12</v>
      </c>
      <c r="D603" t="s">
        <v>100</v>
      </c>
      <c r="E603">
        <v>1808</v>
      </c>
      <c r="F603" s="6">
        <v>10848</v>
      </c>
      <c r="G603" s="6">
        <f t="shared" si="9"/>
        <v>6</v>
      </c>
      <c r="H603" s="6">
        <v>4972</v>
      </c>
      <c r="I603" s="6">
        <f>Table1[[#This Row],[Profit]]/Table1[[#This Row],[Units Sold]]</f>
        <v>3.25</v>
      </c>
      <c r="J603" s="6">
        <f>Table1[[#This Row],[Revenue]]-Table1[[#This Row],[Cost]]</f>
        <v>5876</v>
      </c>
      <c r="K603" t="s">
        <v>48</v>
      </c>
      <c r="L603" s="6" t="str">
        <f>VLOOKUP(Table1[[#This Row],[Customer Code]], 'CUSTOMER TABLE DATA'!$A$2:$C$22,3,FALSE)</f>
        <v>Nigeria</v>
      </c>
      <c r="M603" s="6" t="str">
        <f>VLOOKUP(Table1[[#This Row],[COUNTRY]],'CUSTOMER TABLE DATA'!$H$9:$I$17,2,FALSE)</f>
        <v>Africa</v>
      </c>
      <c r="N603" s="6" t="str">
        <f>VLOOKUP(Table1[[#This Row],[Customer Code]],'CUSTOMER TABLE DATA'!$A$2:$E$22,5,FALSE)</f>
        <v>Female</v>
      </c>
    </row>
    <row r="604" spans="1:14" x14ac:dyDescent="0.2">
      <c r="A604" s="5">
        <v>44136</v>
      </c>
      <c r="B604" t="s">
        <v>56</v>
      </c>
      <c r="C604" t="s">
        <v>12</v>
      </c>
      <c r="D604" t="s">
        <v>100</v>
      </c>
      <c r="E604">
        <v>1324</v>
      </c>
      <c r="F604" s="6">
        <v>6620</v>
      </c>
      <c r="G604" s="6">
        <f t="shared" si="9"/>
        <v>5</v>
      </c>
      <c r="H604" s="6">
        <v>2648</v>
      </c>
      <c r="I604" s="6">
        <f>Table1[[#This Row],[Profit]]/Table1[[#This Row],[Units Sold]]</f>
        <v>3</v>
      </c>
      <c r="J604" s="6">
        <f>Table1[[#This Row],[Revenue]]-Table1[[#This Row],[Cost]]</f>
        <v>3972</v>
      </c>
      <c r="K604" t="s">
        <v>48</v>
      </c>
      <c r="L604" s="6" t="str">
        <f>VLOOKUP(Table1[[#This Row],[Customer Code]], 'CUSTOMER TABLE DATA'!$A$2:$C$22,3,FALSE)</f>
        <v>Nigeria</v>
      </c>
      <c r="M604" s="6" t="str">
        <f>VLOOKUP(Table1[[#This Row],[COUNTRY]],'CUSTOMER TABLE DATA'!$H$9:$I$17,2,FALSE)</f>
        <v>Africa</v>
      </c>
      <c r="N604" s="6" t="str">
        <f>VLOOKUP(Table1[[#This Row],[Customer Code]],'CUSTOMER TABLE DATA'!$A$2:$E$22,5,FALSE)</f>
        <v>Female</v>
      </c>
    </row>
    <row r="605" spans="1:14" x14ac:dyDescent="0.2">
      <c r="A605" s="5">
        <v>44136</v>
      </c>
      <c r="B605" t="s">
        <v>56</v>
      </c>
      <c r="C605" t="s">
        <v>31</v>
      </c>
      <c r="D605" t="s">
        <v>106</v>
      </c>
      <c r="E605">
        <v>1594</v>
      </c>
      <c r="F605" s="6">
        <v>7970</v>
      </c>
      <c r="G605" s="6">
        <f t="shared" si="9"/>
        <v>5</v>
      </c>
      <c r="H605" s="6">
        <v>3188</v>
      </c>
      <c r="I605" s="6">
        <f>Table1[[#This Row],[Profit]]/Table1[[#This Row],[Units Sold]]</f>
        <v>3</v>
      </c>
      <c r="J605" s="6">
        <f>Table1[[#This Row],[Revenue]]-Table1[[#This Row],[Cost]]</f>
        <v>4782</v>
      </c>
      <c r="K605" t="s">
        <v>44</v>
      </c>
      <c r="L605" s="6" t="str">
        <f>VLOOKUP(Table1[[#This Row],[Customer Code]], 'CUSTOMER TABLE DATA'!$A$2:$C$22,3,FALSE)</f>
        <v>USA</v>
      </c>
      <c r="M605" s="6" t="str">
        <f>VLOOKUP(Table1[[#This Row],[COUNTRY]],'CUSTOMER TABLE DATA'!$H$9:$I$17,2,FALSE)</f>
        <v>North America</v>
      </c>
      <c r="N605" s="6" t="str">
        <f>VLOOKUP(Table1[[#This Row],[Customer Code]],'CUSTOMER TABLE DATA'!$A$2:$E$22,5,FALSE)</f>
        <v>Male</v>
      </c>
    </row>
    <row r="606" spans="1:14" x14ac:dyDescent="0.2">
      <c r="A606" s="5">
        <v>44136</v>
      </c>
      <c r="B606" t="s">
        <v>57</v>
      </c>
      <c r="C606" t="s">
        <v>20</v>
      </c>
      <c r="D606" t="s">
        <v>103</v>
      </c>
      <c r="E606">
        <v>2342</v>
      </c>
      <c r="F606" s="6">
        <v>2342</v>
      </c>
      <c r="G606" s="6">
        <f t="shared" si="9"/>
        <v>1</v>
      </c>
      <c r="H606" s="6">
        <v>468.4</v>
      </c>
      <c r="I606" s="6">
        <f>Table1[[#This Row],[Profit]]/Table1[[#This Row],[Units Sold]]</f>
        <v>0.79999999999999993</v>
      </c>
      <c r="J606" s="6">
        <f>Table1[[#This Row],[Revenue]]-Table1[[#This Row],[Cost]]</f>
        <v>1873.6</v>
      </c>
      <c r="K606" t="s">
        <v>41</v>
      </c>
      <c r="L606" s="6" t="str">
        <f>VLOOKUP(Table1[[#This Row],[Customer Code]], 'CUSTOMER TABLE DATA'!$A$2:$C$22,3,FALSE)</f>
        <v>Nigeria</v>
      </c>
      <c r="M606" s="6" t="str">
        <f>VLOOKUP(Table1[[#This Row],[COUNTRY]],'CUSTOMER TABLE DATA'!$H$9:$I$17,2,FALSE)</f>
        <v>Africa</v>
      </c>
      <c r="N606" s="6" t="str">
        <f>VLOOKUP(Table1[[#This Row],[Customer Code]],'CUSTOMER TABLE DATA'!$A$2:$E$22,5,FALSE)</f>
        <v>Male</v>
      </c>
    </row>
    <row r="607" spans="1:14" x14ac:dyDescent="0.2">
      <c r="A607" s="5">
        <v>44136</v>
      </c>
      <c r="B607" t="s">
        <v>58</v>
      </c>
      <c r="C607" t="s">
        <v>28</v>
      </c>
      <c r="D607" t="s">
        <v>105</v>
      </c>
      <c r="E607">
        <v>941</v>
      </c>
      <c r="F607" s="6">
        <v>4705</v>
      </c>
      <c r="G607" s="6">
        <f t="shared" si="9"/>
        <v>5</v>
      </c>
      <c r="H607" s="6">
        <v>2070.1999999999998</v>
      </c>
      <c r="I607" s="6">
        <f>Table1[[#This Row],[Profit]]/Table1[[#This Row],[Units Sold]]</f>
        <v>2.8000000000000003</v>
      </c>
      <c r="J607" s="6">
        <f>Table1[[#This Row],[Revenue]]-Table1[[#This Row],[Cost]]</f>
        <v>2634.8</v>
      </c>
      <c r="K607" t="s">
        <v>29</v>
      </c>
      <c r="L607" s="6" t="str">
        <f>VLOOKUP(Table1[[#This Row],[Customer Code]], 'CUSTOMER TABLE DATA'!$A$2:$C$22,3,FALSE)</f>
        <v>Cameroon</v>
      </c>
      <c r="M607" s="6" t="str">
        <f>VLOOKUP(Table1[[#This Row],[COUNTRY]],'CUSTOMER TABLE DATA'!$H$9:$I$17,2,FALSE)</f>
        <v>Africa</v>
      </c>
      <c r="N607" s="6" t="str">
        <f>VLOOKUP(Table1[[#This Row],[Customer Code]],'CUSTOMER TABLE DATA'!$A$2:$E$22,5,FALSE)</f>
        <v>Male</v>
      </c>
    </row>
    <row r="608" spans="1:14" x14ac:dyDescent="0.2">
      <c r="A608" s="5">
        <v>44136</v>
      </c>
      <c r="B608" t="s">
        <v>59</v>
      </c>
      <c r="C608" t="s">
        <v>12</v>
      </c>
      <c r="D608" t="s">
        <v>100</v>
      </c>
      <c r="E608">
        <v>490</v>
      </c>
      <c r="F608" s="6">
        <v>1960</v>
      </c>
      <c r="G608" s="6">
        <f t="shared" si="9"/>
        <v>4</v>
      </c>
      <c r="H608" s="6">
        <v>735</v>
      </c>
      <c r="I608" s="6">
        <f>Table1[[#This Row],[Profit]]/Table1[[#This Row],[Units Sold]]</f>
        <v>2.5</v>
      </c>
      <c r="J608" s="6">
        <f>Table1[[#This Row],[Revenue]]-Table1[[#This Row],[Cost]]</f>
        <v>1225</v>
      </c>
      <c r="K608" t="s">
        <v>48</v>
      </c>
      <c r="L608" s="6" t="str">
        <f>VLOOKUP(Table1[[#This Row],[Customer Code]], 'CUSTOMER TABLE DATA'!$A$2:$C$22,3,FALSE)</f>
        <v>Nigeria</v>
      </c>
      <c r="M608" s="6" t="str">
        <f>VLOOKUP(Table1[[#This Row],[COUNTRY]],'CUSTOMER TABLE DATA'!$H$9:$I$17,2,FALSE)</f>
        <v>Africa</v>
      </c>
      <c r="N608" s="6" t="str">
        <f>VLOOKUP(Table1[[#This Row],[Customer Code]],'CUSTOMER TABLE DATA'!$A$2:$E$22,5,FALSE)</f>
        <v>Female</v>
      </c>
    </row>
    <row r="609" spans="1:14" x14ac:dyDescent="0.2">
      <c r="A609" s="5">
        <v>44136</v>
      </c>
      <c r="B609" t="s">
        <v>60</v>
      </c>
      <c r="C609" t="s">
        <v>7</v>
      </c>
      <c r="D609" t="s">
        <v>99</v>
      </c>
      <c r="E609">
        <v>1744</v>
      </c>
      <c r="F609" s="6">
        <v>5232</v>
      </c>
      <c r="G609" s="6">
        <f t="shared" si="9"/>
        <v>3</v>
      </c>
      <c r="H609" s="6">
        <v>2180</v>
      </c>
      <c r="I609" s="6">
        <f>Table1[[#This Row],[Profit]]/Table1[[#This Row],[Units Sold]]</f>
        <v>1.75</v>
      </c>
      <c r="J609" s="6">
        <f>Table1[[#This Row],[Revenue]]-Table1[[#This Row],[Cost]]</f>
        <v>3052</v>
      </c>
      <c r="K609" t="s">
        <v>47</v>
      </c>
      <c r="L609" s="6" t="str">
        <f>VLOOKUP(Table1[[#This Row],[Customer Code]], 'CUSTOMER TABLE DATA'!$A$2:$C$22,3,FALSE)</f>
        <v>Holland</v>
      </c>
      <c r="M609" s="6" t="str">
        <f>VLOOKUP(Table1[[#This Row],[COUNTRY]],'CUSTOMER TABLE DATA'!$H$9:$I$17,2,FALSE)</f>
        <v>Europe</v>
      </c>
      <c r="N609" s="6" t="str">
        <f>VLOOKUP(Table1[[#This Row],[Customer Code]],'CUSTOMER TABLE DATA'!$A$2:$E$22,5,FALSE)</f>
        <v>Male</v>
      </c>
    </row>
    <row r="610" spans="1:14" x14ac:dyDescent="0.2">
      <c r="A610" s="5">
        <v>44136</v>
      </c>
      <c r="B610" t="s">
        <v>61</v>
      </c>
      <c r="C610" t="s">
        <v>28</v>
      </c>
      <c r="D610" t="s">
        <v>105</v>
      </c>
      <c r="E610">
        <v>639</v>
      </c>
      <c r="F610" s="6">
        <v>3834</v>
      </c>
      <c r="G610" s="6">
        <f t="shared" si="9"/>
        <v>6</v>
      </c>
      <c r="H610" s="6">
        <v>1757.25</v>
      </c>
      <c r="I610" s="6">
        <f>Table1[[#This Row],[Profit]]/Table1[[#This Row],[Units Sold]]</f>
        <v>3.25</v>
      </c>
      <c r="J610" s="6">
        <f>Table1[[#This Row],[Revenue]]-Table1[[#This Row],[Cost]]</f>
        <v>2076.75</v>
      </c>
      <c r="K610" t="s">
        <v>29</v>
      </c>
      <c r="L610" s="6" t="str">
        <f>VLOOKUP(Table1[[#This Row],[Customer Code]], 'CUSTOMER TABLE DATA'!$A$2:$C$22,3,FALSE)</f>
        <v>Cameroon</v>
      </c>
      <c r="M610" s="6" t="str">
        <f>VLOOKUP(Table1[[#This Row],[COUNTRY]],'CUSTOMER TABLE DATA'!$H$9:$I$17,2,FALSE)</f>
        <v>Africa</v>
      </c>
      <c r="N610" s="6" t="str">
        <f>VLOOKUP(Table1[[#This Row],[Customer Code]],'CUSTOMER TABLE DATA'!$A$2:$E$22,5,FALSE)</f>
        <v>Male</v>
      </c>
    </row>
    <row r="611" spans="1:14" x14ac:dyDescent="0.2">
      <c r="A611" s="5">
        <v>44136</v>
      </c>
      <c r="B611" t="s">
        <v>56</v>
      </c>
      <c r="C611" t="s">
        <v>31</v>
      </c>
      <c r="D611" t="s">
        <v>30</v>
      </c>
      <c r="E611">
        <v>1359</v>
      </c>
      <c r="F611" s="6">
        <v>6795</v>
      </c>
      <c r="G611" s="6">
        <f t="shared" si="9"/>
        <v>5</v>
      </c>
      <c r="H611" s="6">
        <v>2718</v>
      </c>
      <c r="I611" s="6">
        <f>Table1[[#This Row],[Profit]]/Table1[[#This Row],[Units Sold]]</f>
        <v>3</v>
      </c>
      <c r="J611" s="6">
        <f>Table1[[#This Row],[Revenue]]-Table1[[#This Row],[Cost]]</f>
        <v>4077</v>
      </c>
      <c r="K611" t="s">
        <v>44</v>
      </c>
      <c r="L611" s="6" t="str">
        <f>VLOOKUP(Table1[[#This Row],[Customer Code]], 'CUSTOMER TABLE DATA'!$A$2:$C$22,3,FALSE)</f>
        <v>USA</v>
      </c>
      <c r="M611" s="6" t="str">
        <f>VLOOKUP(Table1[[#This Row],[COUNTRY]],'CUSTOMER TABLE DATA'!$H$9:$I$17,2,FALSE)</f>
        <v>North America</v>
      </c>
      <c r="N611" s="6" t="str">
        <f>VLOOKUP(Table1[[#This Row],[Customer Code]],'CUSTOMER TABLE DATA'!$A$2:$E$22,5,FALSE)</f>
        <v>Male</v>
      </c>
    </row>
    <row r="612" spans="1:14" x14ac:dyDescent="0.2">
      <c r="A612" s="5">
        <v>44136</v>
      </c>
      <c r="B612" t="s">
        <v>56</v>
      </c>
      <c r="C612" t="s">
        <v>24</v>
      </c>
      <c r="D612" t="s">
        <v>64</v>
      </c>
      <c r="E612">
        <v>357</v>
      </c>
      <c r="F612" s="6">
        <v>1785</v>
      </c>
      <c r="G612" s="6">
        <f t="shared" si="9"/>
        <v>5</v>
      </c>
      <c r="H612" s="6">
        <v>714</v>
      </c>
      <c r="I612" s="6">
        <f>Table1[[#This Row],[Profit]]/Table1[[#This Row],[Units Sold]]</f>
        <v>3</v>
      </c>
      <c r="J612" s="6">
        <f>Table1[[#This Row],[Revenue]]-Table1[[#This Row],[Cost]]</f>
        <v>1071</v>
      </c>
      <c r="K612" t="s">
        <v>42</v>
      </c>
      <c r="L612" s="6" t="str">
        <f>VLOOKUP(Table1[[#This Row],[Customer Code]], 'CUSTOMER TABLE DATA'!$A$2:$C$22,3,FALSE)</f>
        <v>Brazil</v>
      </c>
      <c r="M612" s="6" t="str">
        <f>VLOOKUP(Table1[[#This Row],[COUNTRY]],'CUSTOMER TABLE DATA'!$H$9:$I$17,2,FALSE)</f>
        <v>South America</v>
      </c>
      <c r="N612" s="6" t="str">
        <f>VLOOKUP(Table1[[#This Row],[Customer Code]],'CUSTOMER TABLE DATA'!$A$2:$E$22,5,FALSE)</f>
        <v>Female</v>
      </c>
    </row>
    <row r="613" spans="1:14" x14ac:dyDescent="0.2">
      <c r="A613" s="5">
        <v>44136</v>
      </c>
      <c r="B613" t="s">
        <v>57</v>
      </c>
      <c r="C613" t="s">
        <v>24</v>
      </c>
      <c r="D613" t="s">
        <v>104</v>
      </c>
      <c r="E613">
        <v>2342</v>
      </c>
      <c r="F613" s="6">
        <v>2342</v>
      </c>
      <c r="G613" s="6">
        <f t="shared" si="9"/>
        <v>1</v>
      </c>
      <c r="H613" s="6">
        <v>468.4</v>
      </c>
      <c r="I613" s="6">
        <f>Table1[[#This Row],[Profit]]/Table1[[#This Row],[Units Sold]]</f>
        <v>0.79999999999999993</v>
      </c>
      <c r="J613" s="6">
        <f>Table1[[#This Row],[Revenue]]-Table1[[#This Row],[Cost]]</f>
        <v>1873.6</v>
      </c>
      <c r="K613" t="s">
        <v>42</v>
      </c>
      <c r="L613" s="6" t="str">
        <f>VLOOKUP(Table1[[#This Row],[Customer Code]], 'CUSTOMER TABLE DATA'!$A$2:$C$22,3,FALSE)</f>
        <v>Brazil</v>
      </c>
      <c r="M613" s="6" t="str">
        <f>VLOOKUP(Table1[[#This Row],[COUNTRY]],'CUSTOMER TABLE DATA'!$H$9:$I$17,2,FALSE)</f>
        <v>South America</v>
      </c>
      <c r="N613" s="6" t="str">
        <f>VLOOKUP(Table1[[#This Row],[Customer Code]],'CUSTOMER TABLE DATA'!$A$2:$E$22,5,FALSE)</f>
        <v>Female</v>
      </c>
    </row>
    <row r="614" spans="1:14" x14ac:dyDescent="0.2">
      <c r="A614" s="5">
        <v>44136</v>
      </c>
      <c r="B614" t="s">
        <v>58</v>
      </c>
      <c r="C614" t="s">
        <v>12</v>
      </c>
      <c r="D614" t="s">
        <v>100</v>
      </c>
      <c r="E614">
        <v>1520</v>
      </c>
      <c r="F614" s="6">
        <v>7600</v>
      </c>
      <c r="G614" s="6">
        <f t="shared" si="9"/>
        <v>5</v>
      </c>
      <c r="H614" s="6">
        <v>3344</v>
      </c>
      <c r="I614" s="6">
        <f>Table1[[#This Row],[Profit]]/Table1[[#This Row],[Units Sold]]</f>
        <v>2.8</v>
      </c>
      <c r="J614" s="6">
        <f>Table1[[#This Row],[Revenue]]-Table1[[#This Row],[Cost]]</f>
        <v>4256</v>
      </c>
      <c r="K614" t="s">
        <v>48</v>
      </c>
      <c r="L614" s="6" t="str">
        <f>VLOOKUP(Table1[[#This Row],[Customer Code]], 'CUSTOMER TABLE DATA'!$A$2:$C$22,3,FALSE)</f>
        <v>Nigeria</v>
      </c>
      <c r="M614" s="6" t="str">
        <f>VLOOKUP(Table1[[#This Row],[COUNTRY]],'CUSTOMER TABLE DATA'!$H$9:$I$17,2,FALSE)</f>
        <v>Africa</v>
      </c>
      <c r="N614" s="6" t="str">
        <f>VLOOKUP(Table1[[#This Row],[Customer Code]],'CUSTOMER TABLE DATA'!$A$2:$E$22,5,FALSE)</f>
        <v>Female</v>
      </c>
    </row>
    <row r="615" spans="1:14" x14ac:dyDescent="0.2">
      <c r="A615" s="5">
        <v>44136</v>
      </c>
      <c r="B615" t="s">
        <v>59</v>
      </c>
      <c r="C615" t="s">
        <v>31</v>
      </c>
      <c r="D615" t="s">
        <v>106</v>
      </c>
      <c r="E615">
        <v>1513</v>
      </c>
      <c r="F615" s="6">
        <v>6052</v>
      </c>
      <c r="G615" s="6">
        <f t="shared" si="9"/>
        <v>4</v>
      </c>
      <c r="H615" s="6">
        <v>2269.5</v>
      </c>
      <c r="I615" s="6">
        <f>Table1[[#This Row],[Profit]]/Table1[[#This Row],[Units Sold]]</f>
        <v>2.5</v>
      </c>
      <c r="J615" s="6">
        <f>Table1[[#This Row],[Revenue]]-Table1[[#This Row],[Cost]]</f>
        <v>3782.5</v>
      </c>
      <c r="K615" t="s">
        <v>44</v>
      </c>
      <c r="L615" s="6" t="str">
        <f>VLOOKUP(Table1[[#This Row],[Customer Code]], 'CUSTOMER TABLE DATA'!$A$2:$C$22,3,FALSE)</f>
        <v>USA</v>
      </c>
      <c r="M615" s="6" t="str">
        <f>VLOOKUP(Table1[[#This Row],[COUNTRY]],'CUSTOMER TABLE DATA'!$H$9:$I$17,2,FALSE)</f>
        <v>North America</v>
      </c>
      <c r="N615" s="6" t="str">
        <f>VLOOKUP(Table1[[#This Row],[Customer Code]],'CUSTOMER TABLE DATA'!$A$2:$E$22,5,FALSE)</f>
        <v>Male</v>
      </c>
    </row>
    <row r="616" spans="1:14" x14ac:dyDescent="0.2">
      <c r="A616" s="5">
        <v>44136</v>
      </c>
      <c r="B616" t="s">
        <v>61</v>
      </c>
      <c r="C616" t="s">
        <v>20</v>
      </c>
      <c r="D616" t="s">
        <v>26</v>
      </c>
      <c r="E616">
        <v>552</v>
      </c>
      <c r="F616" s="6">
        <v>1656</v>
      </c>
      <c r="G616" s="6">
        <f t="shared" si="9"/>
        <v>3</v>
      </c>
      <c r="H616" s="6">
        <v>690</v>
      </c>
      <c r="I616" s="6">
        <f>Table1[[#This Row],[Profit]]/Table1[[#This Row],[Units Sold]]</f>
        <v>1.75</v>
      </c>
      <c r="J616" s="6">
        <f>Table1[[#This Row],[Revenue]]-Table1[[#This Row],[Cost]]</f>
        <v>966</v>
      </c>
      <c r="K616" t="s">
        <v>41</v>
      </c>
      <c r="L616" s="6" t="str">
        <f>VLOOKUP(Table1[[#This Row],[Customer Code]], 'CUSTOMER TABLE DATA'!$A$2:$C$22,3,FALSE)</f>
        <v>Nigeria</v>
      </c>
      <c r="M616" s="6" t="str">
        <f>VLOOKUP(Table1[[#This Row],[COUNTRY]],'CUSTOMER TABLE DATA'!$H$9:$I$17,2,FALSE)</f>
        <v>Africa</v>
      </c>
      <c r="N616" s="6" t="str">
        <f>VLOOKUP(Table1[[#This Row],[Customer Code]],'CUSTOMER TABLE DATA'!$A$2:$E$22,5,FALSE)</f>
        <v>Male</v>
      </c>
    </row>
    <row r="617" spans="1:14" x14ac:dyDescent="0.2">
      <c r="A617" s="5">
        <v>44136</v>
      </c>
      <c r="B617" t="s">
        <v>61</v>
      </c>
      <c r="C617" t="s">
        <v>7</v>
      </c>
      <c r="D617" t="s">
        <v>99</v>
      </c>
      <c r="E617">
        <v>2665</v>
      </c>
      <c r="F617" s="6">
        <v>15990</v>
      </c>
      <c r="G617" s="6">
        <f t="shared" si="9"/>
        <v>6</v>
      </c>
      <c r="H617" s="6">
        <v>7328.75</v>
      </c>
      <c r="I617" s="6">
        <f>Table1[[#This Row],[Profit]]/Table1[[#This Row],[Units Sold]]</f>
        <v>3.25</v>
      </c>
      <c r="J617" s="6">
        <f>Table1[[#This Row],[Revenue]]-Table1[[#This Row],[Cost]]</f>
        <v>8661.25</v>
      </c>
      <c r="K617" t="s">
        <v>9</v>
      </c>
      <c r="L617" s="6" t="str">
        <f>VLOOKUP(Table1[[#This Row],[Customer Code]], 'CUSTOMER TABLE DATA'!$A$2:$C$22,3,FALSE)</f>
        <v>USA</v>
      </c>
      <c r="M617" s="6" t="str">
        <f>VLOOKUP(Table1[[#This Row],[COUNTRY]],'CUSTOMER TABLE DATA'!$H$9:$I$17,2,FALSE)</f>
        <v>North America</v>
      </c>
      <c r="N617" s="6" t="str">
        <f>VLOOKUP(Table1[[#This Row],[Customer Code]],'CUSTOMER TABLE DATA'!$A$2:$E$22,5,FALSE)</f>
        <v>Male</v>
      </c>
    </row>
    <row r="618" spans="1:14" x14ac:dyDescent="0.2">
      <c r="A618" s="5">
        <v>44136</v>
      </c>
      <c r="B618" t="s">
        <v>56</v>
      </c>
      <c r="C618" t="s">
        <v>12</v>
      </c>
      <c r="D618" t="s">
        <v>100</v>
      </c>
      <c r="E618">
        <v>2150</v>
      </c>
      <c r="F618" s="6">
        <v>10750</v>
      </c>
      <c r="G618" s="6">
        <f t="shared" si="9"/>
        <v>5</v>
      </c>
      <c r="H618" s="6">
        <v>4300</v>
      </c>
      <c r="I618" s="6">
        <f>Table1[[#This Row],[Profit]]/Table1[[#This Row],[Units Sold]]</f>
        <v>3</v>
      </c>
      <c r="J618" s="6">
        <f>Table1[[#This Row],[Revenue]]-Table1[[#This Row],[Cost]]</f>
        <v>6450</v>
      </c>
      <c r="K618" t="s">
        <v>14</v>
      </c>
      <c r="L618" s="6" t="str">
        <f>VLOOKUP(Table1[[#This Row],[Customer Code]], 'CUSTOMER TABLE DATA'!$A$2:$C$22,3,FALSE)</f>
        <v>Togo</v>
      </c>
      <c r="M618" s="6" t="str">
        <f>VLOOKUP(Table1[[#This Row],[COUNTRY]],'CUSTOMER TABLE DATA'!$H$9:$I$17,2,FALSE)</f>
        <v>Africa</v>
      </c>
      <c r="N618" s="6" t="str">
        <f>VLOOKUP(Table1[[#This Row],[Customer Code]],'CUSTOMER TABLE DATA'!$A$2:$E$22,5,FALSE)</f>
        <v>Male</v>
      </c>
    </row>
    <row r="619" spans="1:14" x14ac:dyDescent="0.2">
      <c r="A619" s="5">
        <v>44136</v>
      </c>
      <c r="B619" t="s">
        <v>56</v>
      </c>
      <c r="C619" t="s">
        <v>12</v>
      </c>
      <c r="D619" t="s">
        <v>100</v>
      </c>
      <c r="E619">
        <v>1197</v>
      </c>
      <c r="F619" s="6">
        <v>5985</v>
      </c>
      <c r="G619" s="6">
        <f t="shared" si="9"/>
        <v>5</v>
      </c>
      <c r="H619" s="6">
        <v>2394</v>
      </c>
      <c r="I619" s="6">
        <f>Table1[[#This Row],[Profit]]/Table1[[#This Row],[Units Sold]]</f>
        <v>3</v>
      </c>
      <c r="J619" s="6">
        <f>Table1[[#This Row],[Revenue]]-Table1[[#This Row],[Cost]]</f>
        <v>3591</v>
      </c>
      <c r="K619" t="s">
        <v>14</v>
      </c>
      <c r="L619" s="6" t="str">
        <f>VLOOKUP(Table1[[#This Row],[Customer Code]], 'CUSTOMER TABLE DATA'!$A$2:$C$22,3,FALSE)</f>
        <v>Togo</v>
      </c>
      <c r="M619" s="6" t="str">
        <f>VLOOKUP(Table1[[#This Row],[COUNTRY]],'CUSTOMER TABLE DATA'!$H$9:$I$17,2,FALSE)</f>
        <v>Africa</v>
      </c>
      <c r="N619" s="6" t="str">
        <f>VLOOKUP(Table1[[#This Row],[Customer Code]],'CUSTOMER TABLE DATA'!$A$2:$E$22,5,FALSE)</f>
        <v>Male</v>
      </c>
    </row>
    <row r="620" spans="1:14" x14ac:dyDescent="0.2">
      <c r="A620" s="5">
        <v>44136</v>
      </c>
      <c r="B620" t="s">
        <v>57</v>
      </c>
      <c r="C620" t="s">
        <v>20</v>
      </c>
      <c r="D620" t="s">
        <v>26</v>
      </c>
      <c r="E620">
        <v>690</v>
      </c>
      <c r="F620" s="6">
        <v>690</v>
      </c>
      <c r="G620" s="6">
        <f t="shared" si="9"/>
        <v>1</v>
      </c>
      <c r="H620" s="6">
        <v>138</v>
      </c>
      <c r="I620" s="6">
        <f>Table1[[#This Row],[Profit]]/Table1[[#This Row],[Units Sold]]</f>
        <v>0.8</v>
      </c>
      <c r="J620" s="6">
        <f>Table1[[#This Row],[Revenue]]-Table1[[#This Row],[Cost]]</f>
        <v>552</v>
      </c>
      <c r="K620" t="s">
        <v>41</v>
      </c>
      <c r="L620" s="6" t="str">
        <f>VLOOKUP(Table1[[#This Row],[Customer Code]], 'CUSTOMER TABLE DATA'!$A$2:$C$22,3,FALSE)</f>
        <v>Nigeria</v>
      </c>
      <c r="M620" s="6" t="str">
        <f>VLOOKUP(Table1[[#This Row],[COUNTRY]],'CUSTOMER TABLE DATA'!$H$9:$I$17,2,FALSE)</f>
        <v>Africa</v>
      </c>
      <c r="N620" s="6" t="str">
        <f>VLOOKUP(Table1[[#This Row],[Customer Code]],'CUSTOMER TABLE DATA'!$A$2:$E$22,5,FALSE)</f>
        <v>Male</v>
      </c>
    </row>
    <row r="621" spans="1:14" x14ac:dyDescent="0.2">
      <c r="A621" s="5">
        <v>44136</v>
      </c>
      <c r="B621" t="s">
        <v>58</v>
      </c>
      <c r="C621" t="s">
        <v>17</v>
      </c>
      <c r="D621" t="s">
        <v>101</v>
      </c>
      <c r="E621">
        <v>1694</v>
      </c>
      <c r="F621" s="6">
        <v>8470</v>
      </c>
      <c r="G621" s="6">
        <f t="shared" si="9"/>
        <v>5</v>
      </c>
      <c r="H621" s="6">
        <v>3726.8</v>
      </c>
      <c r="I621" s="6">
        <f>Table1[[#This Row],[Profit]]/Table1[[#This Row],[Units Sold]]</f>
        <v>2.8</v>
      </c>
      <c r="J621" s="6">
        <f>Table1[[#This Row],[Revenue]]-Table1[[#This Row],[Cost]]</f>
        <v>4743.2</v>
      </c>
      <c r="K621" t="s">
        <v>40</v>
      </c>
      <c r="L621" s="6" t="str">
        <f>VLOOKUP(Table1[[#This Row],[Customer Code]], 'CUSTOMER TABLE DATA'!$A$2:$C$22,3,FALSE)</f>
        <v>USA</v>
      </c>
      <c r="M621" s="6" t="str">
        <f>VLOOKUP(Table1[[#This Row],[COUNTRY]],'CUSTOMER TABLE DATA'!$H$9:$I$17,2,FALSE)</f>
        <v>North America</v>
      </c>
      <c r="N621" s="6" t="str">
        <f>VLOOKUP(Table1[[#This Row],[Customer Code]],'CUSTOMER TABLE DATA'!$A$2:$E$22,5,FALSE)</f>
        <v>Male</v>
      </c>
    </row>
    <row r="622" spans="1:14" x14ac:dyDescent="0.2">
      <c r="A622" s="5">
        <v>44136</v>
      </c>
      <c r="B622" t="s">
        <v>59</v>
      </c>
      <c r="C622" t="s">
        <v>12</v>
      </c>
      <c r="D622" t="s">
        <v>110</v>
      </c>
      <c r="E622">
        <v>2791</v>
      </c>
      <c r="F622" s="6">
        <v>11164</v>
      </c>
      <c r="G622" s="6">
        <f t="shared" si="9"/>
        <v>4</v>
      </c>
      <c r="H622" s="6">
        <v>4186.5</v>
      </c>
      <c r="I622" s="6">
        <f>Table1[[#This Row],[Profit]]/Table1[[#This Row],[Units Sold]]</f>
        <v>2.5</v>
      </c>
      <c r="J622" s="6">
        <f>Table1[[#This Row],[Revenue]]-Table1[[#This Row],[Cost]]</f>
        <v>6977.5</v>
      </c>
      <c r="K622" t="s">
        <v>14</v>
      </c>
      <c r="L622" s="6" t="str">
        <f>VLOOKUP(Table1[[#This Row],[Customer Code]], 'CUSTOMER TABLE DATA'!$A$2:$C$22,3,FALSE)</f>
        <v>Togo</v>
      </c>
      <c r="M622" s="6" t="str">
        <f>VLOOKUP(Table1[[#This Row],[COUNTRY]],'CUSTOMER TABLE DATA'!$H$9:$I$17,2,FALSE)</f>
        <v>Africa</v>
      </c>
      <c r="N622" s="6" t="str">
        <f>VLOOKUP(Table1[[#This Row],[Customer Code]],'CUSTOMER TABLE DATA'!$A$2:$E$22,5,FALSE)</f>
        <v>Male</v>
      </c>
    </row>
    <row r="623" spans="1:14" x14ac:dyDescent="0.2">
      <c r="A623" s="5">
        <v>44136</v>
      </c>
      <c r="B623" t="s">
        <v>60</v>
      </c>
      <c r="C623" t="s">
        <v>28</v>
      </c>
      <c r="D623" t="s">
        <v>105</v>
      </c>
      <c r="E623">
        <v>877</v>
      </c>
      <c r="F623" s="6">
        <v>2631</v>
      </c>
      <c r="G623" s="6">
        <f t="shared" si="9"/>
        <v>3</v>
      </c>
      <c r="H623" s="6">
        <v>1096.25</v>
      </c>
      <c r="I623" s="6">
        <f>Table1[[#This Row],[Profit]]/Table1[[#This Row],[Units Sold]]</f>
        <v>1.75</v>
      </c>
      <c r="J623" s="6">
        <f>Table1[[#This Row],[Revenue]]-Table1[[#This Row],[Cost]]</f>
        <v>1534.75</v>
      </c>
      <c r="K623" t="s">
        <v>29</v>
      </c>
      <c r="L623" s="6" t="str">
        <f>VLOOKUP(Table1[[#This Row],[Customer Code]], 'CUSTOMER TABLE DATA'!$A$2:$C$22,3,FALSE)</f>
        <v>Cameroon</v>
      </c>
      <c r="M623" s="6" t="str">
        <f>VLOOKUP(Table1[[#This Row],[COUNTRY]],'CUSTOMER TABLE DATA'!$H$9:$I$17,2,FALSE)</f>
        <v>Africa</v>
      </c>
      <c r="N623" s="6" t="str">
        <f>VLOOKUP(Table1[[#This Row],[Customer Code]],'CUSTOMER TABLE DATA'!$A$2:$E$22,5,FALSE)</f>
        <v>Male</v>
      </c>
    </row>
    <row r="624" spans="1:14" x14ac:dyDescent="0.2">
      <c r="A624" s="5">
        <v>44136</v>
      </c>
      <c r="B624" t="s">
        <v>61</v>
      </c>
      <c r="C624" t="s">
        <v>12</v>
      </c>
      <c r="D624" t="s">
        <v>100</v>
      </c>
      <c r="E624">
        <v>1333</v>
      </c>
      <c r="F624" s="6">
        <v>7998</v>
      </c>
      <c r="G624" s="6">
        <f t="shared" si="9"/>
        <v>6</v>
      </c>
      <c r="H624" s="6">
        <v>3665.75</v>
      </c>
      <c r="I624" s="6">
        <f>Table1[[#This Row],[Profit]]/Table1[[#This Row],[Units Sold]]</f>
        <v>3.25</v>
      </c>
      <c r="J624" s="6">
        <f>Table1[[#This Row],[Revenue]]-Table1[[#This Row],[Cost]]</f>
        <v>4332.25</v>
      </c>
      <c r="K624" t="s">
        <v>14</v>
      </c>
      <c r="L624" s="6" t="str">
        <f>VLOOKUP(Table1[[#This Row],[Customer Code]], 'CUSTOMER TABLE DATA'!$A$2:$C$22,3,FALSE)</f>
        <v>Togo</v>
      </c>
      <c r="M624" s="6" t="str">
        <f>VLOOKUP(Table1[[#This Row],[COUNTRY]],'CUSTOMER TABLE DATA'!$H$9:$I$17,2,FALSE)</f>
        <v>Africa</v>
      </c>
      <c r="N624" s="6" t="str">
        <f>VLOOKUP(Table1[[#This Row],[Customer Code]],'CUSTOMER TABLE DATA'!$A$2:$E$22,5,FALSE)</f>
        <v>Male</v>
      </c>
    </row>
    <row r="625" spans="1:14" x14ac:dyDescent="0.2">
      <c r="A625" s="5">
        <v>44136</v>
      </c>
      <c r="B625" t="s">
        <v>56</v>
      </c>
      <c r="C625" t="s">
        <v>33</v>
      </c>
      <c r="D625" t="s">
        <v>107</v>
      </c>
      <c r="E625">
        <v>2905</v>
      </c>
      <c r="F625" s="6">
        <v>14525</v>
      </c>
      <c r="G625" s="6">
        <f t="shared" si="9"/>
        <v>5</v>
      </c>
      <c r="H625" s="6">
        <v>5810</v>
      </c>
      <c r="I625" s="6">
        <f>Table1[[#This Row],[Profit]]/Table1[[#This Row],[Units Sold]]</f>
        <v>3</v>
      </c>
      <c r="J625" s="6">
        <f>Table1[[#This Row],[Revenue]]-Table1[[#This Row],[Cost]]</f>
        <v>8715</v>
      </c>
      <c r="K625" t="s">
        <v>45</v>
      </c>
      <c r="L625" s="6" t="str">
        <f>VLOOKUP(Table1[[#This Row],[Customer Code]], 'CUSTOMER TABLE DATA'!$A$2:$C$22,3,FALSE)</f>
        <v>Brazil</v>
      </c>
      <c r="M625" s="6" t="str">
        <f>VLOOKUP(Table1[[#This Row],[COUNTRY]],'CUSTOMER TABLE DATA'!$H$9:$I$17,2,FALSE)</f>
        <v>South America</v>
      </c>
      <c r="N625" s="6" t="str">
        <f>VLOOKUP(Table1[[#This Row],[Customer Code]],'CUSTOMER TABLE DATA'!$A$2:$E$22,5,FALSE)</f>
        <v>Female</v>
      </c>
    </row>
    <row r="626" spans="1:14" x14ac:dyDescent="0.2">
      <c r="A626" s="5">
        <v>44136</v>
      </c>
      <c r="B626" t="s">
        <v>56</v>
      </c>
      <c r="C626" t="s">
        <v>12</v>
      </c>
      <c r="D626" t="s">
        <v>100</v>
      </c>
      <c r="E626">
        <v>1177</v>
      </c>
      <c r="F626" s="6">
        <v>5885</v>
      </c>
      <c r="G626" s="6">
        <f t="shared" si="9"/>
        <v>5</v>
      </c>
      <c r="H626" s="6">
        <v>2354</v>
      </c>
      <c r="I626" s="6">
        <f>Table1[[#This Row],[Profit]]/Table1[[#This Row],[Units Sold]]</f>
        <v>3</v>
      </c>
      <c r="J626" s="6">
        <f>Table1[[#This Row],[Revenue]]-Table1[[#This Row],[Cost]]</f>
        <v>3531</v>
      </c>
      <c r="K626" t="s">
        <v>48</v>
      </c>
      <c r="L626" s="6" t="str">
        <f>VLOOKUP(Table1[[#This Row],[Customer Code]], 'CUSTOMER TABLE DATA'!$A$2:$C$22,3,FALSE)</f>
        <v>Nigeria</v>
      </c>
      <c r="M626" s="6" t="str">
        <f>VLOOKUP(Table1[[#This Row],[COUNTRY]],'CUSTOMER TABLE DATA'!$H$9:$I$17,2,FALSE)</f>
        <v>Africa</v>
      </c>
      <c r="N626" s="6" t="str">
        <f>VLOOKUP(Table1[[#This Row],[Customer Code]],'CUSTOMER TABLE DATA'!$A$2:$E$22,5,FALSE)</f>
        <v>Female</v>
      </c>
    </row>
    <row r="627" spans="1:14" x14ac:dyDescent="0.2">
      <c r="A627" s="5">
        <v>44136</v>
      </c>
      <c r="B627" t="s">
        <v>57</v>
      </c>
      <c r="C627" t="s">
        <v>31</v>
      </c>
      <c r="D627" t="s">
        <v>106</v>
      </c>
      <c r="E627">
        <v>2723</v>
      </c>
      <c r="F627" s="6">
        <v>2723</v>
      </c>
      <c r="G627" s="6">
        <f t="shared" si="9"/>
        <v>1</v>
      </c>
      <c r="H627" s="6">
        <v>544.6</v>
      </c>
      <c r="I627" s="6">
        <f>Table1[[#This Row],[Profit]]/Table1[[#This Row],[Units Sold]]</f>
        <v>0.8</v>
      </c>
      <c r="J627" s="6">
        <f>Table1[[#This Row],[Revenue]]-Table1[[#This Row],[Cost]]</f>
        <v>2178.4</v>
      </c>
      <c r="K627" t="s">
        <v>32</v>
      </c>
      <c r="L627" s="6" t="str">
        <f>VLOOKUP(Table1[[#This Row],[Customer Code]], 'CUSTOMER TABLE DATA'!$A$2:$C$22,3,FALSE)</f>
        <v>Togo</v>
      </c>
      <c r="M627" s="6" t="str">
        <f>VLOOKUP(Table1[[#This Row],[COUNTRY]],'CUSTOMER TABLE DATA'!$H$9:$I$17,2,FALSE)</f>
        <v>Africa</v>
      </c>
      <c r="N627" s="6" t="str">
        <f>VLOOKUP(Table1[[#This Row],[Customer Code]],'CUSTOMER TABLE DATA'!$A$2:$E$22,5,FALSE)</f>
        <v>Male</v>
      </c>
    </row>
    <row r="628" spans="1:14" x14ac:dyDescent="0.2">
      <c r="A628" s="5">
        <v>44136</v>
      </c>
      <c r="B628" t="s">
        <v>58</v>
      </c>
      <c r="C628" t="s">
        <v>24</v>
      </c>
      <c r="D628" t="s">
        <v>104</v>
      </c>
      <c r="E628">
        <v>1236</v>
      </c>
      <c r="F628" s="6">
        <v>6180</v>
      </c>
      <c r="G628" s="6">
        <f t="shared" si="9"/>
        <v>5</v>
      </c>
      <c r="H628" s="6">
        <v>2719.2</v>
      </c>
      <c r="I628" s="6">
        <f>Table1[[#This Row],[Profit]]/Table1[[#This Row],[Units Sold]]</f>
        <v>2.8000000000000003</v>
      </c>
      <c r="J628" s="6">
        <f>Table1[[#This Row],[Revenue]]-Table1[[#This Row],[Cost]]</f>
        <v>3460.8</v>
      </c>
      <c r="K628" t="s">
        <v>25</v>
      </c>
      <c r="L628" s="6" t="str">
        <f>VLOOKUP(Table1[[#This Row],[Customer Code]], 'CUSTOMER TABLE DATA'!$A$2:$C$22,3,FALSE)</f>
        <v>Japan</v>
      </c>
      <c r="M628" s="6" t="str">
        <f>VLOOKUP(Table1[[#This Row],[COUNTRY]],'CUSTOMER TABLE DATA'!$H$9:$I$17,2,FALSE)</f>
        <v>Asia</v>
      </c>
      <c r="N628" s="6" t="str">
        <f>VLOOKUP(Table1[[#This Row],[Customer Code]],'CUSTOMER TABLE DATA'!$A$2:$E$22,5,FALSE)</f>
        <v>Female</v>
      </c>
    </row>
    <row r="629" spans="1:14" x14ac:dyDescent="0.2">
      <c r="A629" s="5">
        <v>44136</v>
      </c>
      <c r="B629" t="s">
        <v>59</v>
      </c>
      <c r="C629" t="s">
        <v>36</v>
      </c>
      <c r="D629" t="s">
        <v>108</v>
      </c>
      <c r="E629">
        <v>2030</v>
      </c>
      <c r="F629" s="6">
        <v>8120</v>
      </c>
      <c r="G629" s="6">
        <f t="shared" si="9"/>
        <v>4</v>
      </c>
      <c r="H629" s="6">
        <v>3045</v>
      </c>
      <c r="I629" s="6">
        <f>Table1[[#This Row],[Profit]]/Table1[[#This Row],[Units Sold]]</f>
        <v>2.5</v>
      </c>
      <c r="J629" s="6">
        <f>Table1[[#This Row],[Revenue]]-Table1[[#This Row],[Cost]]</f>
        <v>5075</v>
      </c>
      <c r="K629" t="s">
        <v>46</v>
      </c>
      <c r="L629" s="6" t="str">
        <f>VLOOKUP(Table1[[#This Row],[Customer Code]], 'CUSTOMER TABLE DATA'!$A$2:$C$22,3,FALSE)</f>
        <v>Cameroon</v>
      </c>
      <c r="M629" s="6" t="str">
        <f>VLOOKUP(Table1[[#This Row],[COUNTRY]],'CUSTOMER TABLE DATA'!$H$9:$I$17,2,FALSE)</f>
        <v>Africa</v>
      </c>
      <c r="N629" s="6" t="str">
        <f>VLOOKUP(Table1[[#This Row],[Customer Code]],'CUSTOMER TABLE DATA'!$A$2:$E$22,5,FALSE)</f>
        <v>Female</v>
      </c>
    </row>
    <row r="630" spans="1:14" x14ac:dyDescent="0.2">
      <c r="A630" s="5">
        <v>44136</v>
      </c>
      <c r="B630" t="s">
        <v>60</v>
      </c>
      <c r="C630" t="s">
        <v>17</v>
      </c>
      <c r="D630" t="s">
        <v>101</v>
      </c>
      <c r="E630">
        <v>2387</v>
      </c>
      <c r="F630" s="6">
        <v>7161</v>
      </c>
      <c r="G630" s="6">
        <f t="shared" si="9"/>
        <v>3</v>
      </c>
      <c r="H630" s="6">
        <v>2983.75</v>
      </c>
      <c r="I630" s="6">
        <f>Table1[[#This Row],[Profit]]/Table1[[#This Row],[Units Sold]]</f>
        <v>1.75</v>
      </c>
      <c r="J630" s="6">
        <f>Table1[[#This Row],[Revenue]]-Table1[[#This Row],[Cost]]</f>
        <v>4177.25</v>
      </c>
      <c r="K630" t="s">
        <v>18</v>
      </c>
      <c r="L630" s="6" t="str">
        <f>VLOOKUP(Table1[[#This Row],[Customer Code]], 'CUSTOMER TABLE DATA'!$A$2:$C$22,3,FALSE)</f>
        <v>Cameroon</v>
      </c>
      <c r="M630" s="6" t="str">
        <f>VLOOKUP(Table1[[#This Row],[COUNTRY]],'CUSTOMER TABLE DATA'!$H$9:$I$17,2,FALSE)</f>
        <v>Africa</v>
      </c>
      <c r="N630" s="6" t="str">
        <f>VLOOKUP(Table1[[#This Row],[Customer Code]],'CUSTOMER TABLE DATA'!$A$2:$E$22,5,FALSE)</f>
        <v>Female</v>
      </c>
    </row>
    <row r="631" spans="1:14" x14ac:dyDescent="0.2">
      <c r="A631" s="5">
        <v>44136</v>
      </c>
      <c r="B631" t="s">
        <v>61</v>
      </c>
      <c r="C631" t="s">
        <v>17</v>
      </c>
      <c r="D631" t="s">
        <v>101</v>
      </c>
      <c r="E631">
        <v>547</v>
      </c>
      <c r="F631" s="6">
        <v>3282</v>
      </c>
      <c r="G631" s="6">
        <f t="shared" si="9"/>
        <v>6</v>
      </c>
      <c r="H631" s="6">
        <v>1504.25</v>
      </c>
      <c r="I631" s="6">
        <f>Table1[[#This Row],[Profit]]/Table1[[#This Row],[Units Sold]]</f>
        <v>3.25</v>
      </c>
      <c r="J631" s="6">
        <f>Table1[[#This Row],[Revenue]]-Table1[[#This Row],[Cost]]</f>
        <v>1777.75</v>
      </c>
      <c r="K631" t="s">
        <v>18</v>
      </c>
      <c r="L631" s="6" t="str">
        <f>VLOOKUP(Table1[[#This Row],[Customer Code]], 'CUSTOMER TABLE DATA'!$A$2:$C$22,3,FALSE)</f>
        <v>Cameroon</v>
      </c>
      <c r="M631" s="6" t="str">
        <f>VLOOKUP(Table1[[#This Row],[COUNTRY]],'CUSTOMER TABLE DATA'!$H$9:$I$17,2,FALSE)</f>
        <v>Africa</v>
      </c>
      <c r="N631" s="6" t="str">
        <f>VLOOKUP(Table1[[#This Row],[Customer Code]],'CUSTOMER TABLE DATA'!$A$2:$E$22,5,FALSE)</f>
        <v>Female</v>
      </c>
    </row>
    <row r="632" spans="1:14" x14ac:dyDescent="0.2">
      <c r="A632" s="5">
        <v>44166</v>
      </c>
      <c r="B632" t="s">
        <v>56</v>
      </c>
      <c r="C632" t="s">
        <v>17</v>
      </c>
      <c r="D632" t="s">
        <v>101</v>
      </c>
      <c r="E632">
        <v>1817</v>
      </c>
      <c r="F632" s="6">
        <v>9085</v>
      </c>
      <c r="G632" s="6">
        <f t="shared" si="9"/>
        <v>5</v>
      </c>
      <c r="H632" s="6">
        <v>3634</v>
      </c>
      <c r="I632" s="6">
        <f>Table1[[#This Row],[Profit]]/Table1[[#This Row],[Units Sold]]</f>
        <v>3</v>
      </c>
      <c r="J632" s="6">
        <f>Table1[[#This Row],[Revenue]]-Table1[[#This Row],[Cost]]</f>
        <v>5451</v>
      </c>
      <c r="K632" t="s">
        <v>18</v>
      </c>
      <c r="L632" s="6" t="str">
        <f>VLOOKUP(Table1[[#This Row],[Customer Code]], 'CUSTOMER TABLE DATA'!$A$2:$C$22,3,FALSE)</f>
        <v>Cameroon</v>
      </c>
      <c r="M632" s="6" t="str">
        <f>VLOOKUP(Table1[[#This Row],[COUNTRY]],'CUSTOMER TABLE DATA'!$H$9:$I$17,2,FALSE)</f>
        <v>Africa</v>
      </c>
      <c r="N632" s="6" t="str">
        <f>VLOOKUP(Table1[[#This Row],[Customer Code]],'CUSTOMER TABLE DATA'!$A$2:$E$22,5,FALSE)</f>
        <v>Female</v>
      </c>
    </row>
    <row r="633" spans="1:14" x14ac:dyDescent="0.2">
      <c r="A633" s="5">
        <v>44166</v>
      </c>
      <c r="B633" t="s">
        <v>56</v>
      </c>
      <c r="C633" t="s">
        <v>31</v>
      </c>
      <c r="D633" t="s">
        <v>106</v>
      </c>
      <c r="E633">
        <v>1916</v>
      </c>
      <c r="F633" s="6">
        <v>9580</v>
      </c>
      <c r="G633" s="6">
        <f t="shared" si="9"/>
        <v>5</v>
      </c>
      <c r="H633" s="6">
        <v>3832</v>
      </c>
      <c r="I633" s="6">
        <f>Table1[[#This Row],[Profit]]/Table1[[#This Row],[Units Sold]]</f>
        <v>3</v>
      </c>
      <c r="J633" s="6">
        <f>Table1[[#This Row],[Revenue]]-Table1[[#This Row],[Cost]]</f>
        <v>5748</v>
      </c>
      <c r="K633" t="s">
        <v>44</v>
      </c>
      <c r="L633" s="6" t="str">
        <f>VLOOKUP(Table1[[#This Row],[Customer Code]], 'CUSTOMER TABLE DATA'!$A$2:$C$22,3,FALSE)</f>
        <v>USA</v>
      </c>
      <c r="M633" s="6" t="str">
        <f>VLOOKUP(Table1[[#This Row],[COUNTRY]],'CUSTOMER TABLE DATA'!$H$9:$I$17,2,FALSE)</f>
        <v>North America</v>
      </c>
      <c r="N633" s="6" t="str">
        <f>VLOOKUP(Table1[[#This Row],[Customer Code]],'CUSTOMER TABLE DATA'!$A$2:$E$22,5,FALSE)</f>
        <v>Male</v>
      </c>
    </row>
    <row r="634" spans="1:14" x14ac:dyDescent="0.2">
      <c r="A634" s="5">
        <v>44166</v>
      </c>
      <c r="B634" t="s">
        <v>56</v>
      </c>
      <c r="C634" t="s">
        <v>31</v>
      </c>
      <c r="D634" t="s">
        <v>106</v>
      </c>
      <c r="E634">
        <v>2852</v>
      </c>
      <c r="F634" s="6">
        <v>14260</v>
      </c>
      <c r="G634" s="6">
        <f t="shared" si="9"/>
        <v>5</v>
      </c>
      <c r="H634" s="6">
        <v>5704</v>
      </c>
      <c r="I634" s="6">
        <f>Table1[[#This Row],[Profit]]/Table1[[#This Row],[Units Sold]]</f>
        <v>3</v>
      </c>
      <c r="J634" s="6">
        <f>Table1[[#This Row],[Revenue]]-Table1[[#This Row],[Cost]]</f>
        <v>8556</v>
      </c>
      <c r="K634" t="s">
        <v>32</v>
      </c>
      <c r="L634" s="6" t="str">
        <f>VLOOKUP(Table1[[#This Row],[Customer Code]], 'CUSTOMER TABLE DATA'!$A$2:$C$22,3,FALSE)</f>
        <v>Togo</v>
      </c>
      <c r="M634" s="6" t="str">
        <f>VLOOKUP(Table1[[#This Row],[COUNTRY]],'CUSTOMER TABLE DATA'!$H$9:$I$17,2,FALSE)</f>
        <v>Africa</v>
      </c>
      <c r="N634" s="6" t="str">
        <f>VLOOKUP(Table1[[#This Row],[Customer Code]],'CUSTOMER TABLE DATA'!$A$2:$E$22,5,FALSE)</f>
        <v>Male</v>
      </c>
    </row>
    <row r="635" spans="1:14" x14ac:dyDescent="0.2">
      <c r="A635" s="5">
        <v>44166</v>
      </c>
      <c r="B635" t="s">
        <v>56</v>
      </c>
      <c r="C635" t="s">
        <v>31</v>
      </c>
      <c r="D635" t="s">
        <v>106</v>
      </c>
      <c r="E635">
        <v>2729</v>
      </c>
      <c r="F635" s="6">
        <v>13645</v>
      </c>
      <c r="G635" s="6">
        <f t="shared" si="9"/>
        <v>5</v>
      </c>
      <c r="H635" s="6">
        <v>5458</v>
      </c>
      <c r="I635" s="6">
        <f>Table1[[#This Row],[Profit]]/Table1[[#This Row],[Units Sold]]</f>
        <v>3</v>
      </c>
      <c r="J635" s="6">
        <f>Table1[[#This Row],[Revenue]]-Table1[[#This Row],[Cost]]</f>
        <v>8187</v>
      </c>
      <c r="K635" t="s">
        <v>32</v>
      </c>
      <c r="L635" s="6" t="str">
        <f>VLOOKUP(Table1[[#This Row],[Customer Code]], 'CUSTOMER TABLE DATA'!$A$2:$C$22,3,FALSE)</f>
        <v>Togo</v>
      </c>
      <c r="M635" s="6" t="str">
        <f>VLOOKUP(Table1[[#This Row],[COUNTRY]],'CUSTOMER TABLE DATA'!$H$9:$I$17,2,FALSE)</f>
        <v>Africa</v>
      </c>
      <c r="N635" s="6" t="str">
        <f>VLOOKUP(Table1[[#This Row],[Customer Code]],'CUSTOMER TABLE DATA'!$A$2:$E$22,5,FALSE)</f>
        <v>Male</v>
      </c>
    </row>
    <row r="636" spans="1:14" x14ac:dyDescent="0.2">
      <c r="A636" s="5">
        <v>44166</v>
      </c>
      <c r="B636" t="s">
        <v>56</v>
      </c>
      <c r="C636" t="s">
        <v>17</v>
      </c>
      <c r="D636" t="s">
        <v>101</v>
      </c>
      <c r="E636">
        <v>2431</v>
      </c>
      <c r="F636" s="6">
        <v>12155</v>
      </c>
      <c r="G636" s="6">
        <f t="shared" si="9"/>
        <v>5</v>
      </c>
      <c r="H636" s="6">
        <v>4862</v>
      </c>
      <c r="I636" s="6">
        <f>Table1[[#This Row],[Profit]]/Table1[[#This Row],[Units Sold]]</f>
        <v>3</v>
      </c>
      <c r="J636" s="6">
        <f>Table1[[#This Row],[Revenue]]-Table1[[#This Row],[Cost]]</f>
        <v>7293</v>
      </c>
      <c r="K636" t="s">
        <v>40</v>
      </c>
      <c r="L636" s="6" t="str">
        <f>VLOOKUP(Table1[[#This Row],[Customer Code]], 'CUSTOMER TABLE DATA'!$A$2:$C$22,3,FALSE)</f>
        <v>USA</v>
      </c>
      <c r="M636" s="6" t="str">
        <f>VLOOKUP(Table1[[#This Row],[COUNTRY]],'CUSTOMER TABLE DATA'!$H$9:$I$17,2,FALSE)</f>
        <v>North America</v>
      </c>
      <c r="N636" s="6" t="str">
        <f>VLOOKUP(Table1[[#This Row],[Customer Code]],'CUSTOMER TABLE DATA'!$A$2:$E$22,5,FALSE)</f>
        <v>Male</v>
      </c>
    </row>
    <row r="637" spans="1:14" x14ac:dyDescent="0.2">
      <c r="A637" s="5">
        <v>44166</v>
      </c>
      <c r="B637" t="s">
        <v>58</v>
      </c>
      <c r="C637" t="s">
        <v>24</v>
      </c>
      <c r="D637" t="s">
        <v>104</v>
      </c>
      <c r="E637">
        <v>2300</v>
      </c>
      <c r="F637" s="6">
        <v>2300</v>
      </c>
      <c r="G637" s="6">
        <f t="shared" si="9"/>
        <v>1</v>
      </c>
      <c r="H637" s="6">
        <v>460</v>
      </c>
      <c r="I637" s="6">
        <f>Table1[[#This Row],[Profit]]/Table1[[#This Row],[Units Sold]]</f>
        <v>0.8</v>
      </c>
      <c r="J637" s="6">
        <f>Table1[[#This Row],[Revenue]]-Table1[[#This Row],[Cost]]</f>
        <v>1840</v>
      </c>
      <c r="K637" t="s">
        <v>42</v>
      </c>
      <c r="L637" s="6" t="str">
        <f>VLOOKUP(Table1[[#This Row],[Customer Code]], 'CUSTOMER TABLE DATA'!$A$2:$C$22,3,FALSE)</f>
        <v>Brazil</v>
      </c>
      <c r="M637" s="6" t="str">
        <f>VLOOKUP(Table1[[#This Row],[COUNTRY]],'CUSTOMER TABLE DATA'!$H$9:$I$17,2,FALSE)</f>
        <v>South America</v>
      </c>
      <c r="N637" s="6" t="str">
        <f>VLOOKUP(Table1[[#This Row],[Customer Code]],'CUSTOMER TABLE DATA'!$A$2:$E$22,5,FALSE)</f>
        <v>Female</v>
      </c>
    </row>
    <row r="638" spans="1:14" x14ac:dyDescent="0.2">
      <c r="A638" s="5">
        <v>44166</v>
      </c>
      <c r="B638" t="s">
        <v>58</v>
      </c>
      <c r="C638" t="s">
        <v>12</v>
      </c>
      <c r="D638" t="s">
        <v>100</v>
      </c>
      <c r="E638">
        <v>1916</v>
      </c>
      <c r="F638" s="6">
        <v>9580</v>
      </c>
      <c r="G638" s="6">
        <f t="shared" si="9"/>
        <v>5</v>
      </c>
      <c r="H638" s="6">
        <v>4215.2</v>
      </c>
      <c r="I638" s="6">
        <f>Table1[[#This Row],[Profit]]/Table1[[#This Row],[Units Sold]]</f>
        <v>2.8000000000000003</v>
      </c>
      <c r="J638" s="6">
        <f>Table1[[#This Row],[Revenue]]-Table1[[#This Row],[Cost]]</f>
        <v>5364.8</v>
      </c>
      <c r="K638" t="s">
        <v>14</v>
      </c>
      <c r="L638" s="6" t="str">
        <f>VLOOKUP(Table1[[#This Row],[Customer Code]], 'CUSTOMER TABLE DATA'!$A$2:$C$22,3,FALSE)</f>
        <v>Togo</v>
      </c>
      <c r="M638" s="6" t="str">
        <f>VLOOKUP(Table1[[#This Row],[COUNTRY]],'CUSTOMER TABLE DATA'!$H$9:$I$17,2,FALSE)</f>
        <v>Africa</v>
      </c>
      <c r="N638" s="6" t="str">
        <f>VLOOKUP(Table1[[#This Row],[Customer Code]],'CUSTOMER TABLE DATA'!$A$2:$E$22,5,FALSE)</f>
        <v>Male</v>
      </c>
    </row>
    <row r="639" spans="1:14" x14ac:dyDescent="0.2">
      <c r="A639" s="5">
        <v>44166</v>
      </c>
      <c r="B639" t="s">
        <v>59</v>
      </c>
      <c r="C639" t="s">
        <v>17</v>
      </c>
      <c r="D639" t="s">
        <v>101</v>
      </c>
      <c r="E639">
        <v>2852</v>
      </c>
      <c r="F639" s="6">
        <v>11408</v>
      </c>
      <c r="G639" s="6">
        <f t="shared" si="9"/>
        <v>4</v>
      </c>
      <c r="H639" s="6">
        <v>4278</v>
      </c>
      <c r="I639" s="6">
        <f>Table1[[#This Row],[Profit]]/Table1[[#This Row],[Units Sold]]</f>
        <v>2.5</v>
      </c>
      <c r="J639" s="6">
        <f>Table1[[#This Row],[Revenue]]-Table1[[#This Row],[Cost]]</f>
        <v>7130</v>
      </c>
      <c r="K639" t="s">
        <v>40</v>
      </c>
      <c r="L639" s="6" t="str">
        <f>VLOOKUP(Table1[[#This Row],[Customer Code]], 'CUSTOMER TABLE DATA'!$A$2:$C$22,3,FALSE)</f>
        <v>USA</v>
      </c>
      <c r="M639" s="6" t="str">
        <f>VLOOKUP(Table1[[#This Row],[COUNTRY]],'CUSTOMER TABLE DATA'!$H$9:$I$17,2,FALSE)</f>
        <v>North America</v>
      </c>
      <c r="N639" s="6" t="str">
        <f>VLOOKUP(Table1[[#This Row],[Customer Code]],'CUSTOMER TABLE DATA'!$A$2:$E$22,5,FALSE)</f>
        <v>Male</v>
      </c>
    </row>
    <row r="640" spans="1:14" x14ac:dyDescent="0.2">
      <c r="A640" s="5">
        <v>44166</v>
      </c>
      <c r="B640" t="s">
        <v>60</v>
      </c>
      <c r="C640" t="s">
        <v>12</v>
      </c>
      <c r="D640" t="s">
        <v>100</v>
      </c>
      <c r="E640">
        <v>2300</v>
      </c>
      <c r="F640" s="6">
        <v>9200</v>
      </c>
      <c r="G640" s="6">
        <f t="shared" si="9"/>
        <v>4</v>
      </c>
      <c r="H640" s="6">
        <v>3450</v>
      </c>
      <c r="I640" s="6">
        <f>Table1[[#This Row],[Profit]]/Table1[[#This Row],[Units Sold]]</f>
        <v>2.5</v>
      </c>
      <c r="J640" s="6">
        <f>Table1[[#This Row],[Revenue]]-Table1[[#This Row],[Cost]]</f>
        <v>5750</v>
      </c>
      <c r="K640" t="s">
        <v>39</v>
      </c>
      <c r="L640" s="6" t="str">
        <f>VLOOKUP(Table1[[#This Row],[Customer Code]], 'CUSTOMER TABLE DATA'!$A$2:$C$22,3,FALSE)</f>
        <v>Cameroon</v>
      </c>
      <c r="M640" s="6" t="str">
        <f>VLOOKUP(Table1[[#This Row],[COUNTRY]],'CUSTOMER TABLE DATA'!$H$9:$I$17,2,FALSE)</f>
        <v>Africa</v>
      </c>
      <c r="N640" s="6" t="str">
        <f>VLOOKUP(Table1[[#This Row],[Customer Code]],'CUSTOMER TABLE DATA'!$A$2:$E$22,5,FALSE)</f>
        <v>Male</v>
      </c>
    </row>
    <row r="641" spans="1:14" x14ac:dyDescent="0.2">
      <c r="A641" s="5">
        <v>44166</v>
      </c>
      <c r="B641" t="s">
        <v>60</v>
      </c>
      <c r="C641" t="s">
        <v>17</v>
      </c>
      <c r="D641" t="s">
        <v>101</v>
      </c>
      <c r="E641">
        <v>1817</v>
      </c>
      <c r="F641" s="6">
        <v>5451</v>
      </c>
      <c r="G641" s="6">
        <f t="shared" si="9"/>
        <v>3</v>
      </c>
      <c r="H641" s="6">
        <v>2271.25</v>
      </c>
      <c r="I641" s="6">
        <f>Table1[[#This Row],[Profit]]/Table1[[#This Row],[Units Sold]]</f>
        <v>1.75</v>
      </c>
      <c r="J641" s="6">
        <f>Table1[[#This Row],[Revenue]]-Table1[[#This Row],[Cost]]</f>
        <v>3179.75</v>
      </c>
      <c r="K641" t="s">
        <v>40</v>
      </c>
      <c r="L641" s="6" t="str">
        <f>VLOOKUP(Table1[[#This Row],[Customer Code]], 'CUSTOMER TABLE DATA'!$A$2:$C$22,3,FALSE)</f>
        <v>USA</v>
      </c>
      <c r="M641" s="6" t="str">
        <f>VLOOKUP(Table1[[#This Row],[COUNTRY]],'CUSTOMER TABLE DATA'!$H$9:$I$17,2,FALSE)</f>
        <v>North America</v>
      </c>
      <c r="N641" s="6" t="str">
        <f>VLOOKUP(Table1[[#This Row],[Customer Code]],'CUSTOMER TABLE DATA'!$A$2:$E$22,5,FALSE)</f>
        <v>Male</v>
      </c>
    </row>
    <row r="642" spans="1:14" x14ac:dyDescent="0.2">
      <c r="A642" s="5">
        <v>44166</v>
      </c>
      <c r="B642" t="s">
        <v>60</v>
      </c>
      <c r="C642" t="s">
        <v>7</v>
      </c>
      <c r="D642" t="s">
        <v>99</v>
      </c>
      <c r="E642">
        <v>2729</v>
      </c>
      <c r="F642" s="6">
        <v>8187</v>
      </c>
      <c r="G642" s="6">
        <f t="shared" ref="G642:G705" si="10">F642/E642</f>
        <v>3</v>
      </c>
      <c r="H642" s="6">
        <v>3411.25</v>
      </c>
      <c r="I642" s="6">
        <f>Table1[[#This Row],[Profit]]/Table1[[#This Row],[Units Sold]]</f>
        <v>1.75</v>
      </c>
      <c r="J642" s="6">
        <f>Table1[[#This Row],[Revenue]]-Table1[[#This Row],[Cost]]</f>
        <v>4775.75</v>
      </c>
      <c r="K642" t="s">
        <v>38</v>
      </c>
      <c r="L642" s="6" t="str">
        <f>VLOOKUP(Table1[[#This Row],[Customer Code]], 'CUSTOMER TABLE DATA'!$A$2:$C$22,3,FALSE)</f>
        <v>Japan</v>
      </c>
      <c r="M642" s="6" t="str">
        <f>VLOOKUP(Table1[[#This Row],[COUNTRY]],'CUSTOMER TABLE DATA'!$H$9:$I$17,2,FALSE)</f>
        <v>Asia</v>
      </c>
      <c r="N642" s="6" t="str">
        <f>VLOOKUP(Table1[[#This Row],[Customer Code]],'CUSTOMER TABLE DATA'!$A$2:$E$22,5,FALSE)</f>
        <v>Female</v>
      </c>
    </row>
    <row r="643" spans="1:14" x14ac:dyDescent="0.2">
      <c r="A643" s="5">
        <v>44166</v>
      </c>
      <c r="B643" t="s">
        <v>60</v>
      </c>
      <c r="C643" t="s">
        <v>33</v>
      </c>
      <c r="D643" t="s">
        <v>66</v>
      </c>
      <c r="E643">
        <v>1582</v>
      </c>
      <c r="F643" s="6">
        <v>4746</v>
      </c>
      <c r="G643" s="6">
        <f t="shared" si="10"/>
        <v>3</v>
      </c>
      <c r="H643" s="6">
        <v>1977.5</v>
      </c>
      <c r="I643" s="6">
        <f>Table1[[#This Row],[Profit]]/Table1[[#This Row],[Units Sold]]</f>
        <v>1.75</v>
      </c>
      <c r="J643" s="6">
        <f>Table1[[#This Row],[Revenue]]-Table1[[#This Row],[Cost]]</f>
        <v>2768.5</v>
      </c>
      <c r="K643" t="s">
        <v>45</v>
      </c>
      <c r="L643" s="6" t="str">
        <f>VLOOKUP(Table1[[#This Row],[Customer Code]], 'CUSTOMER TABLE DATA'!$A$2:$C$22,3,FALSE)</f>
        <v>Brazil</v>
      </c>
      <c r="M643" s="6" t="str">
        <f>VLOOKUP(Table1[[#This Row],[COUNTRY]],'CUSTOMER TABLE DATA'!$H$9:$I$17,2,FALSE)</f>
        <v>South America</v>
      </c>
      <c r="N643" s="6" t="str">
        <f>VLOOKUP(Table1[[#This Row],[Customer Code]],'CUSTOMER TABLE DATA'!$A$2:$E$22,5,FALSE)</f>
        <v>Female</v>
      </c>
    </row>
    <row r="644" spans="1:14" x14ac:dyDescent="0.2">
      <c r="A644" s="5">
        <v>44166</v>
      </c>
      <c r="B644" t="s">
        <v>61</v>
      </c>
      <c r="C644" t="s">
        <v>33</v>
      </c>
      <c r="D644" t="s">
        <v>107</v>
      </c>
      <c r="E644">
        <v>2431</v>
      </c>
      <c r="F644" s="6">
        <v>14586</v>
      </c>
      <c r="G644" s="6">
        <f t="shared" si="10"/>
        <v>6</v>
      </c>
      <c r="H644" s="6">
        <v>6685.25</v>
      </c>
      <c r="I644" s="6">
        <f>Table1[[#This Row],[Profit]]/Table1[[#This Row],[Units Sold]]</f>
        <v>3.25</v>
      </c>
      <c r="J644" s="6">
        <f>Table1[[#This Row],[Revenue]]-Table1[[#This Row],[Cost]]</f>
        <v>7900.75</v>
      </c>
      <c r="K644" t="s">
        <v>34</v>
      </c>
      <c r="L644" s="6" t="str">
        <f>VLOOKUP(Table1[[#This Row],[Customer Code]], 'CUSTOMER TABLE DATA'!$A$2:$C$22,3,FALSE)</f>
        <v>USA</v>
      </c>
      <c r="M644" s="6" t="str">
        <f>VLOOKUP(Table1[[#This Row],[COUNTRY]],'CUSTOMER TABLE DATA'!$H$9:$I$17,2,FALSE)</f>
        <v>North America</v>
      </c>
      <c r="N644" s="6" t="str">
        <f>VLOOKUP(Table1[[#This Row],[Customer Code]],'CUSTOMER TABLE DATA'!$A$2:$E$22,5,FALSE)</f>
        <v>Female</v>
      </c>
    </row>
    <row r="645" spans="1:14" x14ac:dyDescent="0.2">
      <c r="A645" s="5">
        <v>44166</v>
      </c>
      <c r="B645" t="s">
        <v>61</v>
      </c>
      <c r="C645" t="s">
        <v>12</v>
      </c>
      <c r="D645" t="s">
        <v>100</v>
      </c>
      <c r="E645">
        <v>1582</v>
      </c>
      <c r="F645" s="6">
        <v>9492</v>
      </c>
      <c r="G645" s="6">
        <f t="shared" si="10"/>
        <v>6</v>
      </c>
      <c r="H645" s="6">
        <v>4350.5</v>
      </c>
      <c r="I645" s="6">
        <f>Table1[[#This Row],[Profit]]/Table1[[#This Row],[Units Sold]]</f>
        <v>3.25</v>
      </c>
      <c r="J645" s="6">
        <f>Table1[[#This Row],[Revenue]]-Table1[[#This Row],[Cost]]</f>
        <v>5141.5</v>
      </c>
      <c r="K645" t="s">
        <v>39</v>
      </c>
      <c r="L645" s="6" t="str">
        <f>VLOOKUP(Table1[[#This Row],[Customer Code]], 'CUSTOMER TABLE DATA'!$A$2:$C$22,3,FALSE)</f>
        <v>Cameroon</v>
      </c>
      <c r="M645" s="6" t="str">
        <f>VLOOKUP(Table1[[#This Row],[COUNTRY]],'CUSTOMER TABLE DATA'!$H$9:$I$17,2,FALSE)</f>
        <v>Africa</v>
      </c>
      <c r="N645" s="6" t="str">
        <f>VLOOKUP(Table1[[#This Row],[Customer Code]],'CUSTOMER TABLE DATA'!$A$2:$E$22,5,FALSE)</f>
        <v>Male</v>
      </c>
    </row>
    <row r="646" spans="1:14" x14ac:dyDescent="0.2">
      <c r="A646" s="5">
        <v>44166</v>
      </c>
      <c r="B646" t="s">
        <v>56</v>
      </c>
      <c r="C646" t="s">
        <v>28</v>
      </c>
      <c r="D646" t="s">
        <v>105</v>
      </c>
      <c r="E646">
        <v>2155</v>
      </c>
      <c r="F646" s="6">
        <v>10775</v>
      </c>
      <c r="G646" s="6">
        <f t="shared" si="10"/>
        <v>5</v>
      </c>
      <c r="H646" s="6">
        <v>4310</v>
      </c>
      <c r="I646" s="6">
        <f>Table1[[#This Row],[Profit]]/Table1[[#This Row],[Units Sold]]</f>
        <v>3</v>
      </c>
      <c r="J646" s="6">
        <f>Table1[[#This Row],[Revenue]]-Table1[[#This Row],[Cost]]</f>
        <v>6465</v>
      </c>
      <c r="K646" t="s">
        <v>43</v>
      </c>
      <c r="L646" s="6" t="str">
        <f>VLOOKUP(Table1[[#This Row],[Customer Code]], 'CUSTOMER TABLE DATA'!$A$2:$C$22,3,FALSE)</f>
        <v>Togo</v>
      </c>
      <c r="M646" s="6" t="str">
        <f>VLOOKUP(Table1[[#This Row],[COUNTRY]],'CUSTOMER TABLE DATA'!$H$9:$I$17,2,FALSE)</f>
        <v>Africa</v>
      </c>
      <c r="N646" s="6" t="str">
        <f>VLOOKUP(Table1[[#This Row],[Customer Code]],'CUSTOMER TABLE DATA'!$A$2:$E$22,5,FALSE)</f>
        <v>Male</v>
      </c>
    </row>
    <row r="647" spans="1:14" x14ac:dyDescent="0.2">
      <c r="A647" s="5">
        <v>44166</v>
      </c>
      <c r="B647" t="s">
        <v>56</v>
      </c>
      <c r="C647" t="s">
        <v>12</v>
      </c>
      <c r="D647" t="s">
        <v>100</v>
      </c>
      <c r="E647">
        <v>1055</v>
      </c>
      <c r="F647" s="6">
        <v>5275</v>
      </c>
      <c r="G647" s="6">
        <f t="shared" si="10"/>
        <v>5</v>
      </c>
      <c r="H647" s="6">
        <v>2110</v>
      </c>
      <c r="I647" s="6">
        <f>Table1[[#This Row],[Profit]]/Table1[[#This Row],[Units Sold]]</f>
        <v>3</v>
      </c>
      <c r="J647" s="6">
        <f>Table1[[#This Row],[Revenue]]-Table1[[#This Row],[Cost]]</f>
        <v>3165</v>
      </c>
      <c r="K647" t="s">
        <v>48</v>
      </c>
      <c r="L647" s="6" t="str">
        <f>VLOOKUP(Table1[[#This Row],[Customer Code]], 'CUSTOMER TABLE DATA'!$A$2:$C$22,3,FALSE)</f>
        <v>Nigeria</v>
      </c>
      <c r="M647" s="6" t="str">
        <f>VLOOKUP(Table1[[#This Row],[COUNTRY]],'CUSTOMER TABLE DATA'!$H$9:$I$17,2,FALSE)</f>
        <v>Africa</v>
      </c>
      <c r="N647" s="6" t="str">
        <f>VLOOKUP(Table1[[#This Row],[Customer Code]],'CUSTOMER TABLE DATA'!$A$2:$E$22,5,FALSE)</f>
        <v>Female</v>
      </c>
    </row>
    <row r="648" spans="1:14" x14ac:dyDescent="0.2">
      <c r="A648" s="5">
        <v>44166</v>
      </c>
      <c r="B648" t="s">
        <v>56</v>
      </c>
      <c r="C648" t="s">
        <v>33</v>
      </c>
      <c r="D648" t="s">
        <v>107</v>
      </c>
      <c r="E648">
        <v>1287</v>
      </c>
      <c r="F648" s="6">
        <v>6435</v>
      </c>
      <c r="G648" s="6">
        <f t="shared" si="10"/>
        <v>5</v>
      </c>
      <c r="H648" s="6">
        <v>2574</v>
      </c>
      <c r="I648" s="6">
        <f>Table1[[#This Row],[Profit]]/Table1[[#This Row],[Units Sold]]</f>
        <v>3</v>
      </c>
      <c r="J648" s="6">
        <f>Table1[[#This Row],[Revenue]]-Table1[[#This Row],[Cost]]</f>
        <v>3861</v>
      </c>
      <c r="K648" t="s">
        <v>34</v>
      </c>
      <c r="L648" s="6" t="str">
        <f>VLOOKUP(Table1[[#This Row],[Customer Code]], 'CUSTOMER TABLE DATA'!$A$2:$C$22,3,FALSE)</f>
        <v>USA</v>
      </c>
      <c r="M648" s="6" t="str">
        <f>VLOOKUP(Table1[[#This Row],[COUNTRY]],'CUSTOMER TABLE DATA'!$H$9:$I$17,2,FALSE)</f>
        <v>North America</v>
      </c>
      <c r="N648" s="6" t="str">
        <f>VLOOKUP(Table1[[#This Row],[Customer Code]],'CUSTOMER TABLE DATA'!$A$2:$E$22,5,FALSE)</f>
        <v>Female</v>
      </c>
    </row>
    <row r="649" spans="1:14" x14ac:dyDescent="0.2">
      <c r="A649" s="5">
        <v>44166</v>
      </c>
      <c r="B649" t="s">
        <v>57</v>
      </c>
      <c r="C649" t="s">
        <v>36</v>
      </c>
      <c r="D649" t="s">
        <v>108</v>
      </c>
      <c r="E649">
        <v>293</v>
      </c>
      <c r="F649" s="6">
        <v>1465</v>
      </c>
      <c r="G649" s="6">
        <f t="shared" si="10"/>
        <v>5</v>
      </c>
      <c r="H649" s="6">
        <v>586</v>
      </c>
      <c r="I649" s="6">
        <f>Table1[[#This Row],[Profit]]/Table1[[#This Row],[Units Sold]]</f>
        <v>3</v>
      </c>
      <c r="J649" s="6">
        <f>Table1[[#This Row],[Revenue]]-Table1[[#This Row],[Cost]]</f>
        <v>879</v>
      </c>
      <c r="K649" t="s">
        <v>37</v>
      </c>
      <c r="L649" s="6" t="str">
        <f>VLOOKUP(Table1[[#This Row],[Customer Code]], 'CUSTOMER TABLE DATA'!$A$2:$C$22,3,FALSE)</f>
        <v>Uganda</v>
      </c>
      <c r="M649" s="6" t="str">
        <f>VLOOKUP(Table1[[#This Row],[COUNTRY]],'CUSTOMER TABLE DATA'!$H$9:$I$17,2,FALSE)</f>
        <v>Africa</v>
      </c>
      <c r="N649" s="6" t="str">
        <f>VLOOKUP(Table1[[#This Row],[Customer Code]],'CUSTOMER TABLE DATA'!$A$2:$E$22,5,FALSE)</f>
        <v>Male</v>
      </c>
    </row>
    <row r="650" spans="1:14" x14ac:dyDescent="0.2">
      <c r="A650" s="5">
        <v>44166</v>
      </c>
      <c r="B650" t="s">
        <v>57</v>
      </c>
      <c r="C650" t="s">
        <v>17</v>
      </c>
      <c r="D650" t="s">
        <v>101</v>
      </c>
      <c r="E650">
        <v>1287</v>
      </c>
      <c r="F650" s="6">
        <v>1287</v>
      </c>
      <c r="G650" s="6">
        <f t="shared" si="10"/>
        <v>1</v>
      </c>
      <c r="H650" s="6">
        <v>257.39999999999998</v>
      </c>
      <c r="I650" s="6">
        <f>Table1[[#This Row],[Profit]]/Table1[[#This Row],[Units Sold]]</f>
        <v>0.79999999999999993</v>
      </c>
      <c r="J650" s="6">
        <f>Table1[[#This Row],[Revenue]]-Table1[[#This Row],[Cost]]</f>
        <v>1029.5999999999999</v>
      </c>
      <c r="K650" t="s">
        <v>40</v>
      </c>
      <c r="L650" s="6" t="str">
        <f>VLOOKUP(Table1[[#This Row],[Customer Code]], 'CUSTOMER TABLE DATA'!$A$2:$C$22,3,FALSE)</f>
        <v>USA</v>
      </c>
      <c r="M650" s="6" t="str">
        <f>VLOOKUP(Table1[[#This Row],[COUNTRY]],'CUSTOMER TABLE DATA'!$H$9:$I$17,2,FALSE)</f>
        <v>North America</v>
      </c>
      <c r="N650" s="6" t="str">
        <f>VLOOKUP(Table1[[#This Row],[Customer Code]],'CUSTOMER TABLE DATA'!$A$2:$E$22,5,FALSE)</f>
        <v>Male</v>
      </c>
    </row>
    <row r="651" spans="1:14" x14ac:dyDescent="0.2">
      <c r="A651" s="5">
        <v>44166</v>
      </c>
      <c r="B651" t="s">
        <v>57</v>
      </c>
      <c r="C651" t="s">
        <v>28</v>
      </c>
      <c r="D651" t="s">
        <v>105</v>
      </c>
      <c r="E651">
        <v>2072</v>
      </c>
      <c r="F651" s="6">
        <v>2072</v>
      </c>
      <c r="G651" s="6">
        <f t="shared" si="10"/>
        <v>1</v>
      </c>
      <c r="H651" s="6">
        <v>414.4</v>
      </c>
      <c r="I651" s="6">
        <f>Table1[[#This Row],[Profit]]/Table1[[#This Row],[Units Sold]]</f>
        <v>0.79999999999999993</v>
      </c>
      <c r="J651" s="6">
        <f>Table1[[#This Row],[Revenue]]-Table1[[#This Row],[Cost]]</f>
        <v>1657.6</v>
      </c>
      <c r="K651" t="s">
        <v>29</v>
      </c>
      <c r="L651" s="6" t="str">
        <f>VLOOKUP(Table1[[#This Row],[Customer Code]], 'CUSTOMER TABLE DATA'!$A$2:$C$22,3,FALSE)</f>
        <v>Cameroon</v>
      </c>
      <c r="M651" s="6" t="str">
        <f>VLOOKUP(Table1[[#This Row],[COUNTRY]],'CUSTOMER TABLE DATA'!$H$9:$I$17,2,FALSE)</f>
        <v>Africa</v>
      </c>
      <c r="N651" s="6" t="str">
        <f>VLOOKUP(Table1[[#This Row],[Customer Code]],'CUSTOMER TABLE DATA'!$A$2:$E$22,5,FALSE)</f>
        <v>Male</v>
      </c>
    </row>
    <row r="652" spans="1:14" x14ac:dyDescent="0.2">
      <c r="A652" s="5">
        <v>44166</v>
      </c>
      <c r="B652" t="s">
        <v>58</v>
      </c>
      <c r="C652" t="s">
        <v>33</v>
      </c>
      <c r="D652" t="s">
        <v>107</v>
      </c>
      <c r="E652">
        <v>2072</v>
      </c>
      <c r="F652" s="6">
        <v>10360</v>
      </c>
      <c r="G652" s="6">
        <f t="shared" si="10"/>
        <v>5</v>
      </c>
      <c r="H652" s="6">
        <v>4558.3999999999996</v>
      </c>
      <c r="I652" s="6">
        <f>Table1[[#This Row],[Profit]]/Table1[[#This Row],[Units Sold]]</f>
        <v>2.8000000000000003</v>
      </c>
      <c r="J652" s="6">
        <f>Table1[[#This Row],[Revenue]]-Table1[[#This Row],[Cost]]</f>
        <v>5801.6</v>
      </c>
      <c r="K652" t="s">
        <v>45</v>
      </c>
      <c r="L652" s="6" t="str">
        <f>VLOOKUP(Table1[[#This Row],[Customer Code]], 'CUSTOMER TABLE DATA'!$A$2:$C$22,3,FALSE)</f>
        <v>Brazil</v>
      </c>
      <c r="M652" s="6" t="str">
        <f>VLOOKUP(Table1[[#This Row],[COUNTRY]],'CUSTOMER TABLE DATA'!$H$9:$I$17,2,FALSE)</f>
        <v>South America</v>
      </c>
      <c r="N652" s="6" t="str">
        <f>VLOOKUP(Table1[[#This Row],[Customer Code]],'CUSTOMER TABLE DATA'!$A$2:$E$22,5,FALSE)</f>
        <v>Female</v>
      </c>
    </row>
    <row r="653" spans="1:14" x14ac:dyDescent="0.2">
      <c r="A653" s="5">
        <v>44166</v>
      </c>
      <c r="B653" t="s">
        <v>58</v>
      </c>
      <c r="C653" t="s">
        <v>28</v>
      </c>
      <c r="D653" t="s">
        <v>105</v>
      </c>
      <c r="E653">
        <v>853</v>
      </c>
      <c r="F653" s="6">
        <v>4265</v>
      </c>
      <c r="G653" s="6">
        <f t="shared" si="10"/>
        <v>5</v>
      </c>
      <c r="H653" s="6">
        <v>1876.6</v>
      </c>
      <c r="I653" s="6">
        <f>Table1[[#This Row],[Profit]]/Table1[[#This Row],[Units Sold]]</f>
        <v>2.8000000000000003</v>
      </c>
      <c r="J653" s="6">
        <f>Table1[[#This Row],[Revenue]]-Table1[[#This Row],[Cost]]</f>
        <v>2388.4</v>
      </c>
      <c r="K653" t="s">
        <v>29</v>
      </c>
      <c r="L653" s="6" t="str">
        <f>VLOOKUP(Table1[[#This Row],[Customer Code]], 'CUSTOMER TABLE DATA'!$A$2:$C$22,3,FALSE)</f>
        <v>Cameroon</v>
      </c>
      <c r="M653" s="6" t="str">
        <f>VLOOKUP(Table1[[#This Row],[COUNTRY]],'CUSTOMER TABLE DATA'!$H$9:$I$17,2,FALSE)</f>
        <v>Africa</v>
      </c>
      <c r="N653" s="6" t="str">
        <f>VLOOKUP(Table1[[#This Row],[Customer Code]],'CUSTOMER TABLE DATA'!$A$2:$E$22,5,FALSE)</f>
        <v>Male</v>
      </c>
    </row>
    <row r="654" spans="1:14" x14ac:dyDescent="0.2">
      <c r="A654" s="5">
        <v>44166</v>
      </c>
      <c r="B654" t="s">
        <v>59</v>
      </c>
      <c r="C654" t="s">
        <v>20</v>
      </c>
      <c r="D654" t="s">
        <v>103</v>
      </c>
      <c r="E654">
        <v>2155</v>
      </c>
      <c r="F654" s="6">
        <v>8620</v>
      </c>
      <c r="G654" s="6">
        <f t="shared" si="10"/>
        <v>4</v>
      </c>
      <c r="H654" s="6">
        <v>3232.5</v>
      </c>
      <c r="I654" s="6">
        <f>Table1[[#This Row],[Profit]]/Table1[[#This Row],[Units Sold]]</f>
        <v>2.5</v>
      </c>
      <c r="J654" s="6">
        <f>Table1[[#This Row],[Revenue]]-Table1[[#This Row],[Cost]]</f>
        <v>5387.5</v>
      </c>
      <c r="K654" t="s">
        <v>41</v>
      </c>
      <c r="L654" s="6" t="str">
        <f>VLOOKUP(Table1[[#This Row],[Customer Code]], 'CUSTOMER TABLE DATA'!$A$2:$C$22,3,FALSE)</f>
        <v>Nigeria</v>
      </c>
      <c r="M654" s="6" t="str">
        <f>VLOOKUP(Table1[[#This Row],[COUNTRY]],'CUSTOMER TABLE DATA'!$H$9:$I$17,2,FALSE)</f>
        <v>Africa</v>
      </c>
      <c r="N654" s="6" t="str">
        <f>VLOOKUP(Table1[[#This Row],[Customer Code]],'CUSTOMER TABLE DATA'!$A$2:$E$22,5,FALSE)</f>
        <v>Male</v>
      </c>
    </row>
    <row r="655" spans="1:14" x14ac:dyDescent="0.2">
      <c r="A655" s="5">
        <v>44166</v>
      </c>
      <c r="B655" t="s">
        <v>59</v>
      </c>
      <c r="C655" t="s">
        <v>36</v>
      </c>
      <c r="D655" t="s">
        <v>108</v>
      </c>
      <c r="E655">
        <v>2487</v>
      </c>
      <c r="F655" s="6">
        <v>9948</v>
      </c>
      <c r="G655" s="6">
        <f t="shared" si="10"/>
        <v>4</v>
      </c>
      <c r="H655" s="6">
        <v>3730.5</v>
      </c>
      <c r="I655" s="6">
        <f>Table1[[#This Row],[Profit]]/Table1[[#This Row],[Units Sold]]</f>
        <v>2.5</v>
      </c>
      <c r="J655" s="6">
        <f>Table1[[#This Row],[Revenue]]-Table1[[#This Row],[Cost]]</f>
        <v>6217.5</v>
      </c>
      <c r="K655" t="s">
        <v>37</v>
      </c>
      <c r="L655" s="6" t="str">
        <f>VLOOKUP(Table1[[#This Row],[Customer Code]], 'CUSTOMER TABLE DATA'!$A$2:$C$22,3,FALSE)</f>
        <v>Uganda</v>
      </c>
      <c r="M655" s="6" t="str">
        <f>VLOOKUP(Table1[[#This Row],[COUNTRY]],'CUSTOMER TABLE DATA'!$H$9:$I$17,2,FALSE)</f>
        <v>Africa</v>
      </c>
      <c r="N655" s="6" t="str">
        <f>VLOOKUP(Table1[[#This Row],[Customer Code]],'CUSTOMER TABLE DATA'!$A$2:$E$22,5,FALSE)</f>
        <v>Male</v>
      </c>
    </row>
    <row r="656" spans="1:14" x14ac:dyDescent="0.2">
      <c r="A656" s="5">
        <v>44166</v>
      </c>
      <c r="B656" t="s">
        <v>60</v>
      </c>
      <c r="C656" t="s">
        <v>7</v>
      </c>
      <c r="D656" t="s">
        <v>99</v>
      </c>
      <c r="E656">
        <v>2487</v>
      </c>
      <c r="F656" s="6">
        <v>7461</v>
      </c>
      <c r="G656" s="6">
        <f t="shared" si="10"/>
        <v>3</v>
      </c>
      <c r="H656" s="6">
        <v>3108.75</v>
      </c>
      <c r="I656" s="6">
        <f>Table1[[#This Row],[Profit]]/Table1[[#This Row],[Units Sold]]</f>
        <v>1.75</v>
      </c>
      <c r="J656" s="6">
        <f>Table1[[#This Row],[Revenue]]-Table1[[#This Row],[Cost]]</f>
        <v>4352.25</v>
      </c>
      <c r="K656" t="s">
        <v>47</v>
      </c>
      <c r="L656" s="6" t="str">
        <f>VLOOKUP(Table1[[#This Row],[Customer Code]], 'CUSTOMER TABLE DATA'!$A$2:$C$22,3,FALSE)</f>
        <v>Holland</v>
      </c>
      <c r="M656" s="6" t="str">
        <f>VLOOKUP(Table1[[#This Row],[COUNTRY]],'CUSTOMER TABLE DATA'!$H$9:$I$17,2,FALSE)</f>
        <v>Europe</v>
      </c>
      <c r="N656" s="6" t="str">
        <f>VLOOKUP(Table1[[#This Row],[Customer Code]],'CUSTOMER TABLE DATA'!$A$2:$E$22,5,FALSE)</f>
        <v>Male</v>
      </c>
    </row>
    <row r="657" spans="1:14" x14ac:dyDescent="0.2">
      <c r="A657" s="5">
        <v>44166</v>
      </c>
      <c r="B657" t="s">
        <v>61</v>
      </c>
      <c r="C657" t="s">
        <v>7</v>
      </c>
      <c r="D657" t="s">
        <v>62</v>
      </c>
      <c r="E657">
        <v>293</v>
      </c>
      <c r="F657" s="6">
        <v>879</v>
      </c>
      <c r="G657" s="6">
        <f t="shared" si="10"/>
        <v>3</v>
      </c>
      <c r="H657" s="6">
        <v>366.25</v>
      </c>
      <c r="I657" s="6">
        <f>Table1[[#This Row],[Profit]]/Table1[[#This Row],[Units Sold]]</f>
        <v>1.75</v>
      </c>
      <c r="J657" s="6">
        <f>Table1[[#This Row],[Revenue]]-Table1[[#This Row],[Cost]]</f>
        <v>512.75</v>
      </c>
      <c r="K657" t="s">
        <v>38</v>
      </c>
      <c r="L657" s="6" t="str">
        <f>VLOOKUP(Table1[[#This Row],[Customer Code]], 'CUSTOMER TABLE DATA'!$A$2:$C$22,3,FALSE)</f>
        <v>Japan</v>
      </c>
      <c r="M657" s="6" t="str">
        <f>VLOOKUP(Table1[[#This Row],[COUNTRY]],'CUSTOMER TABLE DATA'!$H$9:$I$17,2,FALSE)</f>
        <v>Asia</v>
      </c>
      <c r="N657" s="6" t="str">
        <f>VLOOKUP(Table1[[#This Row],[Customer Code]],'CUSTOMER TABLE DATA'!$A$2:$E$22,5,FALSE)</f>
        <v>Female</v>
      </c>
    </row>
    <row r="658" spans="1:14" x14ac:dyDescent="0.2">
      <c r="A658" s="5">
        <v>44166</v>
      </c>
      <c r="B658" t="s">
        <v>61</v>
      </c>
      <c r="C658" t="s">
        <v>12</v>
      </c>
      <c r="D658" t="s">
        <v>100</v>
      </c>
      <c r="E658">
        <v>1055</v>
      </c>
      <c r="F658" s="6">
        <v>6330</v>
      </c>
      <c r="G658" s="6">
        <f t="shared" si="10"/>
        <v>6</v>
      </c>
      <c r="H658" s="6">
        <v>2901.25</v>
      </c>
      <c r="I658" s="6">
        <f>Table1[[#This Row],[Profit]]/Table1[[#This Row],[Units Sold]]</f>
        <v>3.25</v>
      </c>
      <c r="J658" s="6">
        <f>Table1[[#This Row],[Revenue]]-Table1[[#This Row],[Cost]]</f>
        <v>3428.75</v>
      </c>
      <c r="K658" t="s">
        <v>39</v>
      </c>
      <c r="L658" s="6" t="str">
        <f>VLOOKUP(Table1[[#This Row],[Customer Code]], 'CUSTOMER TABLE DATA'!$A$2:$C$22,3,FALSE)</f>
        <v>Cameroon</v>
      </c>
      <c r="M658" s="6" t="str">
        <f>VLOOKUP(Table1[[#This Row],[COUNTRY]],'CUSTOMER TABLE DATA'!$H$9:$I$17,2,FALSE)</f>
        <v>Africa</v>
      </c>
      <c r="N658" s="6" t="str">
        <f>VLOOKUP(Table1[[#This Row],[Customer Code]],'CUSTOMER TABLE DATA'!$A$2:$E$22,5,FALSE)</f>
        <v>Male</v>
      </c>
    </row>
    <row r="659" spans="1:14" x14ac:dyDescent="0.2">
      <c r="A659" s="5">
        <v>44166</v>
      </c>
      <c r="B659" t="s">
        <v>61</v>
      </c>
      <c r="C659" t="s">
        <v>12</v>
      </c>
      <c r="D659" t="s">
        <v>100</v>
      </c>
      <c r="E659">
        <v>853</v>
      </c>
      <c r="F659" s="6">
        <v>5118</v>
      </c>
      <c r="G659" s="6">
        <f t="shared" si="10"/>
        <v>6</v>
      </c>
      <c r="H659" s="6">
        <v>2345.75</v>
      </c>
      <c r="I659" s="6">
        <f>Table1[[#This Row],[Profit]]/Table1[[#This Row],[Units Sold]]</f>
        <v>3.25</v>
      </c>
      <c r="J659" s="6">
        <f>Table1[[#This Row],[Revenue]]-Table1[[#This Row],[Cost]]</f>
        <v>2772.25</v>
      </c>
      <c r="K659" t="s">
        <v>39</v>
      </c>
      <c r="L659" s="6" t="str">
        <f>VLOOKUP(Table1[[#This Row],[Customer Code]], 'CUSTOMER TABLE DATA'!$A$2:$C$22,3,FALSE)</f>
        <v>Cameroon</v>
      </c>
      <c r="M659" s="6" t="str">
        <f>VLOOKUP(Table1[[#This Row],[COUNTRY]],'CUSTOMER TABLE DATA'!$H$9:$I$17,2,FALSE)</f>
        <v>Africa</v>
      </c>
      <c r="N659" s="6" t="str">
        <f>VLOOKUP(Table1[[#This Row],[Customer Code]],'CUSTOMER TABLE DATA'!$A$2:$E$22,5,FALSE)</f>
        <v>Male</v>
      </c>
    </row>
    <row r="660" spans="1:14" x14ac:dyDescent="0.2">
      <c r="A660" s="5">
        <v>44166</v>
      </c>
      <c r="B660" t="s">
        <v>56</v>
      </c>
      <c r="C660" t="s">
        <v>28</v>
      </c>
      <c r="D660" t="s">
        <v>105</v>
      </c>
      <c r="E660">
        <v>1513</v>
      </c>
      <c r="F660" s="6">
        <v>7565</v>
      </c>
      <c r="G660" s="6">
        <f t="shared" si="10"/>
        <v>5</v>
      </c>
      <c r="H660" s="6">
        <v>3026</v>
      </c>
      <c r="I660" s="6">
        <f>Table1[[#This Row],[Profit]]/Table1[[#This Row],[Units Sold]]</f>
        <v>3</v>
      </c>
      <c r="J660" s="6">
        <f>Table1[[#This Row],[Revenue]]-Table1[[#This Row],[Cost]]</f>
        <v>4539</v>
      </c>
      <c r="K660" t="s">
        <v>43</v>
      </c>
      <c r="L660" s="6" t="str">
        <f>VLOOKUP(Table1[[#This Row],[Customer Code]], 'CUSTOMER TABLE DATA'!$A$2:$C$22,3,FALSE)</f>
        <v>Togo</v>
      </c>
      <c r="M660" s="6" t="str">
        <f>VLOOKUP(Table1[[#This Row],[COUNTRY]],'CUSTOMER TABLE DATA'!$H$9:$I$17,2,FALSE)</f>
        <v>Africa</v>
      </c>
      <c r="N660" s="6" t="str">
        <f>VLOOKUP(Table1[[#This Row],[Customer Code]],'CUSTOMER TABLE DATA'!$A$2:$E$22,5,FALSE)</f>
        <v>Male</v>
      </c>
    </row>
    <row r="661" spans="1:14" x14ac:dyDescent="0.2">
      <c r="A661" s="5">
        <v>44166</v>
      </c>
      <c r="B661" t="s">
        <v>56</v>
      </c>
      <c r="C661" t="s">
        <v>7</v>
      </c>
      <c r="D661" t="s">
        <v>99</v>
      </c>
      <c r="E661">
        <v>1706</v>
      </c>
      <c r="F661" s="6">
        <v>8530</v>
      </c>
      <c r="G661" s="6">
        <f t="shared" si="10"/>
        <v>5</v>
      </c>
      <c r="H661" s="6">
        <v>3412</v>
      </c>
      <c r="I661" s="6">
        <f>Table1[[#This Row],[Profit]]/Table1[[#This Row],[Units Sold]]</f>
        <v>3</v>
      </c>
      <c r="J661" s="6">
        <f>Table1[[#This Row],[Revenue]]-Table1[[#This Row],[Cost]]</f>
        <v>5118</v>
      </c>
      <c r="K661" t="s">
        <v>9</v>
      </c>
      <c r="L661" s="6" t="str">
        <f>VLOOKUP(Table1[[#This Row],[Customer Code]], 'CUSTOMER TABLE DATA'!$A$2:$C$22,3,FALSE)</f>
        <v>USA</v>
      </c>
      <c r="M661" s="6" t="str">
        <f>VLOOKUP(Table1[[#This Row],[COUNTRY]],'CUSTOMER TABLE DATA'!$H$9:$I$17,2,FALSE)</f>
        <v>North America</v>
      </c>
      <c r="N661" s="6" t="str">
        <f>VLOOKUP(Table1[[#This Row],[Customer Code]],'CUSTOMER TABLE DATA'!$A$2:$E$22,5,FALSE)</f>
        <v>Male</v>
      </c>
    </row>
    <row r="662" spans="1:14" x14ac:dyDescent="0.2">
      <c r="A662" s="5">
        <v>44166</v>
      </c>
      <c r="B662" t="s">
        <v>56</v>
      </c>
      <c r="C662" t="s">
        <v>12</v>
      </c>
      <c r="D662" t="s">
        <v>100</v>
      </c>
      <c r="E662">
        <v>1531</v>
      </c>
      <c r="F662" s="6">
        <v>7655</v>
      </c>
      <c r="G662" s="6">
        <f t="shared" si="10"/>
        <v>5</v>
      </c>
      <c r="H662" s="6">
        <v>3062</v>
      </c>
      <c r="I662" s="6">
        <f>Table1[[#This Row],[Profit]]/Table1[[#This Row],[Units Sold]]</f>
        <v>3</v>
      </c>
      <c r="J662" s="6">
        <f>Table1[[#This Row],[Revenue]]-Table1[[#This Row],[Cost]]</f>
        <v>4593</v>
      </c>
      <c r="K662" t="s">
        <v>14</v>
      </c>
      <c r="L662" s="6" t="str">
        <f>VLOOKUP(Table1[[#This Row],[Customer Code]], 'CUSTOMER TABLE DATA'!$A$2:$C$22,3,FALSE)</f>
        <v>Togo</v>
      </c>
      <c r="M662" s="6" t="str">
        <f>VLOOKUP(Table1[[#This Row],[COUNTRY]],'CUSTOMER TABLE DATA'!$H$9:$I$17,2,FALSE)</f>
        <v>Africa</v>
      </c>
      <c r="N662" s="6" t="str">
        <f>VLOOKUP(Table1[[#This Row],[Customer Code]],'CUSTOMER TABLE DATA'!$A$2:$E$22,5,FALSE)</f>
        <v>Male</v>
      </c>
    </row>
    <row r="663" spans="1:14" x14ac:dyDescent="0.2">
      <c r="A663" s="5">
        <v>44166</v>
      </c>
      <c r="B663" t="s">
        <v>56</v>
      </c>
      <c r="C663" t="s">
        <v>24</v>
      </c>
      <c r="D663" t="s">
        <v>104</v>
      </c>
      <c r="E663">
        <v>1013</v>
      </c>
      <c r="F663" s="6">
        <v>5065</v>
      </c>
      <c r="G663" s="6">
        <f t="shared" si="10"/>
        <v>5</v>
      </c>
      <c r="H663" s="6">
        <v>2026</v>
      </c>
      <c r="I663" s="6">
        <f>Table1[[#This Row],[Profit]]/Table1[[#This Row],[Units Sold]]</f>
        <v>3</v>
      </c>
      <c r="J663" s="6">
        <f>Table1[[#This Row],[Revenue]]-Table1[[#This Row],[Cost]]</f>
        <v>3039</v>
      </c>
      <c r="K663" t="s">
        <v>42</v>
      </c>
      <c r="L663" s="6" t="str">
        <f>VLOOKUP(Table1[[#This Row],[Customer Code]], 'CUSTOMER TABLE DATA'!$A$2:$C$22,3,FALSE)</f>
        <v>Brazil</v>
      </c>
      <c r="M663" s="6" t="str">
        <f>VLOOKUP(Table1[[#This Row],[COUNTRY]],'CUSTOMER TABLE DATA'!$H$9:$I$17,2,FALSE)</f>
        <v>South America</v>
      </c>
      <c r="N663" s="6" t="str">
        <f>VLOOKUP(Table1[[#This Row],[Customer Code]],'CUSTOMER TABLE DATA'!$A$2:$E$22,5,FALSE)</f>
        <v>Female</v>
      </c>
    </row>
    <row r="664" spans="1:14" x14ac:dyDescent="0.2">
      <c r="A664" s="5">
        <v>44166</v>
      </c>
      <c r="B664" t="s">
        <v>57</v>
      </c>
      <c r="C664" t="s">
        <v>12</v>
      </c>
      <c r="D664" t="s">
        <v>100</v>
      </c>
      <c r="E664">
        <v>1706</v>
      </c>
      <c r="F664" s="6">
        <v>1706</v>
      </c>
      <c r="G664" s="6">
        <f t="shared" si="10"/>
        <v>1</v>
      </c>
      <c r="H664" s="6">
        <v>341.2</v>
      </c>
      <c r="I664" s="6">
        <f>Table1[[#This Row],[Profit]]/Table1[[#This Row],[Units Sold]]</f>
        <v>0.79999999999999993</v>
      </c>
      <c r="J664" s="6">
        <f>Table1[[#This Row],[Revenue]]-Table1[[#This Row],[Cost]]</f>
        <v>1364.8</v>
      </c>
      <c r="K664" t="s">
        <v>48</v>
      </c>
      <c r="L664" s="6" t="str">
        <f>VLOOKUP(Table1[[#This Row],[Customer Code]], 'CUSTOMER TABLE DATA'!$A$2:$C$22,3,FALSE)</f>
        <v>Nigeria</v>
      </c>
      <c r="M664" s="6" t="str">
        <f>VLOOKUP(Table1[[#This Row],[COUNTRY]],'CUSTOMER TABLE DATA'!$H$9:$I$17,2,FALSE)</f>
        <v>Africa</v>
      </c>
      <c r="N664" s="6" t="str">
        <f>VLOOKUP(Table1[[#This Row],[Customer Code]],'CUSTOMER TABLE DATA'!$A$2:$E$22,5,FALSE)</f>
        <v>Female</v>
      </c>
    </row>
    <row r="665" spans="1:14" x14ac:dyDescent="0.2">
      <c r="A665" s="5">
        <v>44166</v>
      </c>
      <c r="B665" t="s">
        <v>57</v>
      </c>
      <c r="C665" t="s">
        <v>28</v>
      </c>
      <c r="D665" t="s">
        <v>105</v>
      </c>
      <c r="E665">
        <v>711</v>
      </c>
      <c r="F665" s="6">
        <v>711</v>
      </c>
      <c r="G665" s="6">
        <f t="shared" si="10"/>
        <v>1</v>
      </c>
      <c r="H665" s="6">
        <v>142.19999999999999</v>
      </c>
      <c r="I665" s="6">
        <f>Table1[[#This Row],[Profit]]/Table1[[#This Row],[Units Sold]]</f>
        <v>0.79999999999999993</v>
      </c>
      <c r="J665" s="6">
        <f>Table1[[#This Row],[Revenue]]-Table1[[#This Row],[Cost]]</f>
        <v>568.79999999999995</v>
      </c>
      <c r="K665" t="s">
        <v>29</v>
      </c>
      <c r="L665" s="6" t="str">
        <f>VLOOKUP(Table1[[#This Row],[Customer Code]], 'CUSTOMER TABLE DATA'!$A$2:$C$22,3,FALSE)</f>
        <v>Cameroon</v>
      </c>
      <c r="M665" s="6" t="str">
        <f>VLOOKUP(Table1[[#This Row],[COUNTRY]],'CUSTOMER TABLE DATA'!$H$9:$I$17,2,FALSE)</f>
        <v>Africa</v>
      </c>
      <c r="N665" s="6" t="str">
        <f>VLOOKUP(Table1[[#This Row],[Customer Code]],'CUSTOMER TABLE DATA'!$A$2:$E$22,5,FALSE)</f>
        <v>Male</v>
      </c>
    </row>
    <row r="666" spans="1:14" x14ac:dyDescent="0.2">
      <c r="A666" s="5">
        <v>44166</v>
      </c>
      <c r="B666" t="s">
        <v>58</v>
      </c>
      <c r="C666" t="s">
        <v>12</v>
      </c>
      <c r="D666" t="s">
        <v>100</v>
      </c>
      <c r="E666">
        <v>1250</v>
      </c>
      <c r="F666" s="6">
        <v>6250</v>
      </c>
      <c r="G666" s="6">
        <f t="shared" si="10"/>
        <v>5</v>
      </c>
      <c r="H666" s="6">
        <v>2750</v>
      </c>
      <c r="I666" s="6">
        <f>Table1[[#This Row],[Profit]]/Table1[[#This Row],[Units Sold]]</f>
        <v>2.8</v>
      </c>
      <c r="J666" s="6">
        <f>Table1[[#This Row],[Revenue]]-Table1[[#This Row],[Cost]]</f>
        <v>3500</v>
      </c>
      <c r="K666" t="s">
        <v>48</v>
      </c>
      <c r="L666" s="6" t="str">
        <f>VLOOKUP(Table1[[#This Row],[Customer Code]], 'CUSTOMER TABLE DATA'!$A$2:$C$22,3,FALSE)</f>
        <v>Nigeria</v>
      </c>
      <c r="M666" s="6" t="str">
        <f>VLOOKUP(Table1[[#This Row],[COUNTRY]],'CUSTOMER TABLE DATA'!$H$9:$I$17,2,FALSE)</f>
        <v>Africa</v>
      </c>
      <c r="N666" s="6" t="str">
        <f>VLOOKUP(Table1[[#This Row],[Customer Code]],'CUSTOMER TABLE DATA'!$A$2:$E$22,5,FALSE)</f>
        <v>Female</v>
      </c>
    </row>
    <row r="667" spans="1:14" x14ac:dyDescent="0.2">
      <c r="A667" s="5">
        <v>44166</v>
      </c>
      <c r="B667" t="s">
        <v>58</v>
      </c>
      <c r="C667" t="s">
        <v>7</v>
      </c>
      <c r="D667" t="s">
        <v>99</v>
      </c>
      <c r="E667">
        <v>711</v>
      </c>
      <c r="F667" s="6">
        <v>3555</v>
      </c>
      <c r="G667" s="6">
        <f t="shared" si="10"/>
        <v>5</v>
      </c>
      <c r="H667" s="6">
        <v>1564.2</v>
      </c>
      <c r="I667" s="6">
        <f>Table1[[#This Row],[Profit]]/Table1[[#This Row],[Units Sold]]</f>
        <v>2.8</v>
      </c>
      <c r="J667" s="6">
        <f>Table1[[#This Row],[Revenue]]-Table1[[#This Row],[Cost]]</f>
        <v>1990.8</v>
      </c>
      <c r="K667" t="s">
        <v>38</v>
      </c>
      <c r="L667" s="6" t="str">
        <f>VLOOKUP(Table1[[#This Row],[Customer Code]], 'CUSTOMER TABLE DATA'!$A$2:$C$22,3,FALSE)</f>
        <v>Japan</v>
      </c>
      <c r="M667" s="6" t="str">
        <f>VLOOKUP(Table1[[#This Row],[COUNTRY]],'CUSTOMER TABLE DATA'!$H$9:$I$17,2,FALSE)</f>
        <v>Asia</v>
      </c>
      <c r="N667" s="6" t="str">
        <f>VLOOKUP(Table1[[#This Row],[Customer Code]],'CUSTOMER TABLE DATA'!$A$2:$E$22,5,FALSE)</f>
        <v>Female</v>
      </c>
    </row>
    <row r="668" spans="1:14" x14ac:dyDescent="0.2">
      <c r="A668" s="5">
        <v>44166</v>
      </c>
      <c r="B668" t="s">
        <v>59</v>
      </c>
      <c r="C668" t="s">
        <v>7</v>
      </c>
      <c r="D668" t="s">
        <v>99</v>
      </c>
      <c r="E668">
        <v>1513</v>
      </c>
      <c r="F668" s="6">
        <v>6052</v>
      </c>
      <c r="G668" s="6">
        <f t="shared" si="10"/>
        <v>4</v>
      </c>
      <c r="H668" s="6">
        <v>2269.5</v>
      </c>
      <c r="I668" s="6">
        <f>Table1[[#This Row],[Profit]]/Table1[[#This Row],[Units Sold]]</f>
        <v>2.5</v>
      </c>
      <c r="J668" s="6">
        <f>Table1[[#This Row],[Revenue]]-Table1[[#This Row],[Cost]]</f>
        <v>3782.5</v>
      </c>
      <c r="K668" t="s">
        <v>47</v>
      </c>
      <c r="L668" s="6" t="str">
        <f>VLOOKUP(Table1[[#This Row],[Customer Code]], 'CUSTOMER TABLE DATA'!$A$2:$C$22,3,FALSE)</f>
        <v>Holland</v>
      </c>
      <c r="M668" s="6" t="str">
        <f>VLOOKUP(Table1[[#This Row],[COUNTRY]],'CUSTOMER TABLE DATA'!$H$9:$I$17,2,FALSE)</f>
        <v>Europe</v>
      </c>
      <c r="N668" s="6" t="str">
        <f>VLOOKUP(Table1[[#This Row],[Customer Code]],'CUSTOMER TABLE DATA'!$A$2:$E$22,5,FALSE)</f>
        <v>Male</v>
      </c>
    </row>
    <row r="669" spans="1:14" x14ac:dyDescent="0.2">
      <c r="A669" s="5">
        <v>44166</v>
      </c>
      <c r="B669" t="s">
        <v>59</v>
      </c>
      <c r="C669" t="s">
        <v>33</v>
      </c>
      <c r="D669" t="s">
        <v>107</v>
      </c>
      <c r="E669">
        <v>280</v>
      </c>
      <c r="F669" s="6">
        <v>1120</v>
      </c>
      <c r="G669" s="6">
        <f t="shared" si="10"/>
        <v>4</v>
      </c>
      <c r="H669" s="6">
        <v>420</v>
      </c>
      <c r="I669" s="6">
        <f>Table1[[#This Row],[Profit]]/Table1[[#This Row],[Units Sold]]</f>
        <v>2.5</v>
      </c>
      <c r="J669" s="6">
        <f>Table1[[#This Row],[Revenue]]-Table1[[#This Row],[Cost]]</f>
        <v>700</v>
      </c>
      <c r="K669" t="s">
        <v>45</v>
      </c>
      <c r="L669" s="6" t="str">
        <f>VLOOKUP(Table1[[#This Row],[Customer Code]], 'CUSTOMER TABLE DATA'!$A$2:$C$22,3,FALSE)</f>
        <v>Brazil</v>
      </c>
      <c r="M669" s="6" t="str">
        <f>VLOOKUP(Table1[[#This Row],[COUNTRY]],'CUSTOMER TABLE DATA'!$H$9:$I$17,2,FALSE)</f>
        <v>South America</v>
      </c>
      <c r="N669" s="6" t="str">
        <f>VLOOKUP(Table1[[#This Row],[Customer Code]],'CUSTOMER TABLE DATA'!$A$2:$E$22,5,FALSE)</f>
        <v>Female</v>
      </c>
    </row>
    <row r="670" spans="1:14" x14ac:dyDescent="0.2">
      <c r="A670" s="5">
        <v>44166</v>
      </c>
      <c r="B670" t="s">
        <v>60</v>
      </c>
      <c r="C670" t="s">
        <v>17</v>
      </c>
      <c r="D670" t="s">
        <v>101</v>
      </c>
      <c r="E670">
        <v>1531</v>
      </c>
      <c r="F670" s="6">
        <v>4593</v>
      </c>
      <c r="G670" s="6">
        <f t="shared" si="10"/>
        <v>3</v>
      </c>
      <c r="H670" s="6">
        <v>1913.75</v>
      </c>
      <c r="I670" s="6">
        <f>Table1[[#This Row],[Profit]]/Table1[[#This Row],[Units Sold]]</f>
        <v>1.75</v>
      </c>
      <c r="J670" s="6">
        <f>Table1[[#This Row],[Revenue]]-Table1[[#This Row],[Cost]]</f>
        <v>2679.25</v>
      </c>
      <c r="K670" t="s">
        <v>40</v>
      </c>
      <c r="L670" s="6" t="str">
        <f>VLOOKUP(Table1[[#This Row],[Customer Code]], 'CUSTOMER TABLE DATA'!$A$2:$C$22,3,FALSE)</f>
        <v>USA</v>
      </c>
      <c r="M670" s="6" t="str">
        <f>VLOOKUP(Table1[[#This Row],[COUNTRY]],'CUSTOMER TABLE DATA'!$H$9:$I$17,2,FALSE)</f>
        <v>North America</v>
      </c>
      <c r="N670" s="6" t="str">
        <f>VLOOKUP(Table1[[#This Row],[Customer Code]],'CUSTOMER TABLE DATA'!$A$2:$E$22,5,FALSE)</f>
        <v>Male</v>
      </c>
    </row>
    <row r="671" spans="1:14" x14ac:dyDescent="0.2">
      <c r="A671" s="5">
        <v>44166</v>
      </c>
      <c r="B671" t="s">
        <v>60</v>
      </c>
      <c r="C671" t="s">
        <v>24</v>
      </c>
      <c r="D671" t="s">
        <v>104</v>
      </c>
      <c r="E671">
        <v>280</v>
      </c>
      <c r="F671" s="6">
        <v>840</v>
      </c>
      <c r="G671" s="6">
        <f t="shared" si="10"/>
        <v>3</v>
      </c>
      <c r="H671" s="6">
        <v>350</v>
      </c>
      <c r="I671" s="6">
        <f>Table1[[#This Row],[Profit]]/Table1[[#This Row],[Units Sold]]</f>
        <v>1.75</v>
      </c>
      <c r="J671" s="6">
        <f>Table1[[#This Row],[Revenue]]-Table1[[#This Row],[Cost]]</f>
        <v>490</v>
      </c>
      <c r="K671" t="s">
        <v>42</v>
      </c>
      <c r="L671" s="6" t="str">
        <f>VLOOKUP(Table1[[#This Row],[Customer Code]], 'CUSTOMER TABLE DATA'!$A$2:$C$22,3,FALSE)</f>
        <v>Brazil</v>
      </c>
      <c r="M671" s="6" t="str">
        <f>VLOOKUP(Table1[[#This Row],[COUNTRY]],'CUSTOMER TABLE DATA'!$H$9:$I$17,2,FALSE)</f>
        <v>South America</v>
      </c>
      <c r="N671" s="6" t="str">
        <f>VLOOKUP(Table1[[#This Row],[Customer Code]],'CUSTOMER TABLE DATA'!$A$2:$E$22,5,FALSE)</f>
        <v>Female</v>
      </c>
    </row>
    <row r="672" spans="1:14" x14ac:dyDescent="0.2">
      <c r="A672" s="5">
        <v>44166</v>
      </c>
      <c r="B672" t="s">
        <v>61</v>
      </c>
      <c r="C672" t="s">
        <v>7</v>
      </c>
      <c r="D672" t="s">
        <v>99</v>
      </c>
      <c r="E672">
        <v>1250</v>
      </c>
      <c r="F672" s="6">
        <v>7500</v>
      </c>
      <c r="G672" s="6">
        <f t="shared" si="10"/>
        <v>6</v>
      </c>
      <c r="H672" s="6">
        <v>3437.5</v>
      </c>
      <c r="I672" s="6">
        <f>Table1[[#This Row],[Profit]]/Table1[[#This Row],[Units Sold]]</f>
        <v>3.25</v>
      </c>
      <c r="J672" s="6">
        <f>Table1[[#This Row],[Revenue]]-Table1[[#This Row],[Cost]]</f>
        <v>4062.5</v>
      </c>
      <c r="K672" t="s">
        <v>47</v>
      </c>
      <c r="L672" s="6" t="str">
        <f>VLOOKUP(Table1[[#This Row],[Customer Code]], 'CUSTOMER TABLE DATA'!$A$2:$C$22,3,FALSE)</f>
        <v>Holland</v>
      </c>
      <c r="M672" s="6" t="str">
        <f>VLOOKUP(Table1[[#This Row],[COUNTRY]],'CUSTOMER TABLE DATA'!$H$9:$I$17,2,FALSE)</f>
        <v>Europe</v>
      </c>
      <c r="N672" s="6" t="str">
        <f>VLOOKUP(Table1[[#This Row],[Customer Code]],'CUSTOMER TABLE DATA'!$A$2:$E$22,5,FALSE)</f>
        <v>Male</v>
      </c>
    </row>
    <row r="673" spans="1:14" x14ac:dyDescent="0.2">
      <c r="A673" s="5">
        <v>44166</v>
      </c>
      <c r="B673" t="s">
        <v>56</v>
      </c>
      <c r="C673" t="s">
        <v>24</v>
      </c>
      <c r="D673" t="s">
        <v>104</v>
      </c>
      <c r="E673">
        <v>1013</v>
      </c>
      <c r="F673" s="6">
        <v>6078</v>
      </c>
      <c r="G673" s="6">
        <f t="shared" si="10"/>
        <v>6</v>
      </c>
      <c r="H673" s="6">
        <v>2785.75</v>
      </c>
      <c r="I673" s="6">
        <f>Table1[[#This Row],[Profit]]/Table1[[#This Row],[Units Sold]]</f>
        <v>3.25</v>
      </c>
      <c r="J673" s="6">
        <f>Table1[[#This Row],[Revenue]]-Table1[[#This Row],[Cost]]</f>
        <v>3292.25</v>
      </c>
      <c r="K673" t="s">
        <v>25</v>
      </c>
      <c r="L673" s="6" t="str">
        <f>VLOOKUP(Table1[[#This Row],[Customer Code]], 'CUSTOMER TABLE DATA'!$A$2:$C$22,3,FALSE)</f>
        <v>Japan</v>
      </c>
      <c r="M673" s="6" t="str">
        <f>VLOOKUP(Table1[[#This Row],[COUNTRY]],'CUSTOMER TABLE DATA'!$H$9:$I$17,2,FALSE)</f>
        <v>Asia</v>
      </c>
      <c r="N673" s="6" t="str">
        <f>VLOOKUP(Table1[[#This Row],[Customer Code]],'CUSTOMER TABLE DATA'!$A$2:$E$22,5,FALSE)</f>
        <v>Female</v>
      </c>
    </row>
    <row r="674" spans="1:14" x14ac:dyDescent="0.2">
      <c r="A674" s="5">
        <v>44166</v>
      </c>
      <c r="B674" t="s">
        <v>56</v>
      </c>
      <c r="C674" t="s">
        <v>24</v>
      </c>
      <c r="D674" t="s">
        <v>104</v>
      </c>
      <c r="E674">
        <v>1084</v>
      </c>
      <c r="F674" s="6">
        <v>5420</v>
      </c>
      <c r="G674" s="6">
        <f t="shared" si="10"/>
        <v>5</v>
      </c>
      <c r="H674" s="6">
        <v>2168</v>
      </c>
      <c r="I674" s="6">
        <f>Table1[[#This Row],[Profit]]/Table1[[#This Row],[Units Sold]]</f>
        <v>3</v>
      </c>
      <c r="J674" s="6">
        <f>Table1[[#This Row],[Revenue]]-Table1[[#This Row],[Cost]]</f>
        <v>3252</v>
      </c>
      <c r="K674" t="s">
        <v>25</v>
      </c>
      <c r="L674" s="6" t="str">
        <f>VLOOKUP(Table1[[#This Row],[Customer Code]], 'CUSTOMER TABLE DATA'!$A$2:$C$22,3,FALSE)</f>
        <v>Japan</v>
      </c>
      <c r="M674" s="6" t="str">
        <f>VLOOKUP(Table1[[#This Row],[COUNTRY]],'CUSTOMER TABLE DATA'!$H$9:$I$17,2,FALSE)</f>
        <v>Asia</v>
      </c>
      <c r="N674" s="6" t="str">
        <f>VLOOKUP(Table1[[#This Row],[Customer Code]],'CUSTOMER TABLE DATA'!$A$2:$E$22,5,FALSE)</f>
        <v>Female</v>
      </c>
    </row>
    <row r="675" spans="1:14" x14ac:dyDescent="0.2">
      <c r="A675" s="5">
        <v>44166</v>
      </c>
      <c r="B675" t="s">
        <v>56</v>
      </c>
      <c r="C675" t="s">
        <v>7</v>
      </c>
      <c r="D675" t="s">
        <v>99</v>
      </c>
      <c r="E675">
        <v>1138</v>
      </c>
      <c r="F675" s="6">
        <v>5690</v>
      </c>
      <c r="G675" s="6">
        <f t="shared" si="10"/>
        <v>5</v>
      </c>
      <c r="H675" s="6">
        <v>2276</v>
      </c>
      <c r="I675" s="6">
        <f>Table1[[#This Row],[Profit]]/Table1[[#This Row],[Units Sold]]</f>
        <v>3</v>
      </c>
      <c r="J675" s="6">
        <f>Table1[[#This Row],[Revenue]]-Table1[[#This Row],[Cost]]</f>
        <v>3414</v>
      </c>
      <c r="K675" t="s">
        <v>47</v>
      </c>
      <c r="L675" s="6" t="str">
        <f>VLOOKUP(Table1[[#This Row],[Customer Code]], 'CUSTOMER TABLE DATA'!$A$2:$C$22,3,FALSE)</f>
        <v>Holland</v>
      </c>
      <c r="M675" s="6" t="str">
        <f>VLOOKUP(Table1[[#This Row],[COUNTRY]],'CUSTOMER TABLE DATA'!$H$9:$I$17,2,FALSE)</f>
        <v>Europe</v>
      </c>
      <c r="N675" s="6" t="str">
        <f>VLOOKUP(Table1[[#This Row],[Customer Code]],'CUSTOMER TABLE DATA'!$A$2:$E$22,5,FALSE)</f>
        <v>Male</v>
      </c>
    </row>
    <row r="676" spans="1:14" x14ac:dyDescent="0.2">
      <c r="A676" s="5">
        <v>44166</v>
      </c>
      <c r="B676" t="s">
        <v>56</v>
      </c>
      <c r="C676" t="s">
        <v>20</v>
      </c>
      <c r="D676" t="s">
        <v>103</v>
      </c>
      <c r="E676">
        <v>1362</v>
      </c>
      <c r="F676" s="6">
        <v>6810</v>
      </c>
      <c r="G676" s="6">
        <f t="shared" si="10"/>
        <v>5</v>
      </c>
      <c r="H676" s="6">
        <v>2724</v>
      </c>
      <c r="I676" s="6">
        <f>Table1[[#This Row],[Profit]]/Table1[[#This Row],[Units Sold]]</f>
        <v>3</v>
      </c>
      <c r="J676" s="6">
        <f>Table1[[#This Row],[Revenue]]-Table1[[#This Row],[Cost]]</f>
        <v>4086</v>
      </c>
      <c r="K676" t="s">
        <v>21</v>
      </c>
      <c r="L676" s="6" t="str">
        <f>VLOOKUP(Table1[[#This Row],[Customer Code]], 'CUSTOMER TABLE DATA'!$A$2:$C$22,3,FALSE)</f>
        <v>Holland</v>
      </c>
      <c r="M676" s="6" t="str">
        <f>VLOOKUP(Table1[[#This Row],[COUNTRY]],'CUSTOMER TABLE DATA'!$H$9:$I$17,2,FALSE)</f>
        <v>Europe</v>
      </c>
      <c r="N676" s="6" t="str">
        <f>VLOOKUP(Table1[[#This Row],[Customer Code]],'CUSTOMER TABLE DATA'!$A$2:$E$22,5,FALSE)</f>
        <v>Male</v>
      </c>
    </row>
    <row r="677" spans="1:14" x14ac:dyDescent="0.2">
      <c r="A677" s="5">
        <v>44166</v>
      </c>
      <c r="B677" t="s">
        <v>56</v>
      </c>
      <c r="C677" t="s">
        <v>24</v>
      </c>
      <c r="D677" t="s">
        <v>104</v>
      </c>
      <c r="E677">
        <v>1233</v>
      </c>
      <c r="F677" s="6">
        <v>6165</v>
      </c>
      <c r="G677" s="6">
        <f t="shared" si="10"/>
        <v>5</v>
      </c>
      <c r="H677" s="6">
        <v>2466</v>
      </c>
      <c r="I677" s="6">
        <f>Table1[[#This Row],[Profit]]/Table1[[#This Row],[Units Sold]]</f>
        <v>3</v>
      </c>
      <c r="J677" s="6">
        <f>Table1[[#This Row],[Revenue]]-Table1[[#This Row],[Cost]]</f>
        <v>3699</v>
      </c>
      <c r="K677" t="s">
        <v>42</v>
      </c>
      <c r="L677" s="6" t="str">
        <f>VLOOKUP(Table1[[#This Row],[Customer Code]], 'CUSTOMER TABLE DATA'!$A$2:$C$22,3,FALSE)</f>
        <v>Brazil</v>
      </c>
      <c r="M677" s="6" t="str">
        <f>VLOOKUP(Table1[[#This Row],[COUNTRY]],'CUSTOMER TABLE DATA'!$H$9:$I$17,2,FALSE)</f>
        <v>South America</v>
      </c>
      <c r="N677" s="6" t="str">
        <f>VLOOKUP(Table1[[#This Row],[Customer Code]],'CUSTOMER TABLE DATA'!$A$2:$E$22,5,FALSE)</f>
        <v>Female</v>
      </c>
    </row>
    <row r="678" spans="1:14" x14ac:dyDescent="0.2">
      <c r="A678" s="5">
        <v>44166</v>
      </c>
      <c r="B678" t="s">
        <v>57</v>
      </c>
      <c r="C678" t="s">
        <v>24</v>
      </c>
      <c r="D678" t="s">
        <v>104</v>
      </c>
      <c r="E678">
        <v>1138</v>
      </c>
      <c r="F678" s="6">
        <v>1138</v>
      </c>
      <c r="G678" s="6">
        <f t="shared" si="10"/>
        <v>1</v>
      </c>
      <c r="H678" s="6">
        <v>227.6</v>
      </c>
      <c r="I678" s="6">
        <f>Table1[[#This Row],[Profit]]/Table1[[#This Row],[Units Sold]]</f>
        <v>0.79999999999999993</v>
      </c>
      <c r="J678" s="6">
        <f>Table1[[#This Row],[Revenue]]-Table1[[#This Row],[Cost]]</f>
        <v>910.4</v>
      </c>
      <c r="K678" t="s">
        <v>25</v>
      </c>
      <c r="L678" s="6" t="str">
        <f>VLOOKUP(Table1[[#This Row],[Customer Code]], 'CUSTOMER TABLE DATA'!$A$2:$C$22,3,FALSE)</f>
        <v>Japan</v>
      </c>
      <c r="M678" s="6" t="str">
        <f>VLOOKUP(Table1[[#This Row],[COUNTRY]],'CUSTOMER TABLE DATA'!$H$9:$I$17,2,FALSE)</f>
        <v>Asia</v>
      </c>
      <c r="N678" s="6" t="str">
        <f>VLOOKUP(Table1[[#This Row],[Customer Code]],'CUSTOMER TABLE DATA'!$A$2:$E$22,5,FALSE)</f>
        <v>Female</v>
      </c>
    </row>
    <row r="679" spans="1:14" x14ac:dyDescent="0.2">
      <c r="A679" s="5">
        <v>44166</v>
      </c>
      <c r="B679" t="s">
        <v>57</v>
      </c>
      <c r="C679" t="s">
        <v>28</v>
      </c>
      <c r="D679" t="s">
        <v>105</v>
      </c>
      <c r="E679">
        <v>2157</v>
      </c>
      <c r="F679" s="6">
        <v>2157</v>
      </c>
      <c r="G679" s="6">
        <f t="shared" si="10"/>
        <v>1</v>
      </c>
      <c r="H679" s="6">
        <v>431.4</v>
      </c>
      <c r="I679" s="6">
        <f>Table1[[#This Row],[Profit]]/Table1[[#This Row],[Units Sold]]</f>
        <v>0.79999999999999993</v>
      </c>
      <c r="J679" s="6">
        <f>Table1[[#This Row],[Revenue]]-Table1[[#This Row],[Cost]]</f>
        <v>1725.6</v>
      </c>
      <c r="K679" t="s">
        <v>43</v>
      </c>
      <c r="L679" s="6" t="str">
        <f>VLOOKUP(Table1[[#This Row],[Customer Code]], 'CUSTOMER TABLE DATA'!$A$2:$C$22,3,FALSE)</f>
        <v>Togo</v>
      </c>
      <c r="M679" s="6" t="str">
        <f>VLOOKUP(Table1[[#This Row],[COUNTRY]],'CUSTOMER TABLE DATA'!$H$9:$I$17,2,FALSE)</f>
        <v>Africa</v>
      </c>
      <c r="N679" s="6" t="str">
        <f>VLOOKUP(Table1[[#This Row],[Customer Code]],'CUSTOMER TABLE DATA'!$A$2:$E$22,5,FALSE)</f>
        <v>Male</v>
      </c>
    </row>
    <row r="680" spans="1:14" x14ac:dyDescent="0.2">
      <c r="A680" s="5">
        <v>44166</v>
      </c>
      <c r="B680" t="s">
        <v>58</v>
      </c>
      <c r="C680" t="s">
        <v>12</v>
      </c>
      <c r="D680" t="s">
        <v>100</v>
      </c>
      <c r="E680">
        <v>635</v>
      </c>
      <c r="F680" s="6">
        <v>3175</v>
      </c>
      <c r="G680" s="6">
        <f t="shared" si="10"/>
        <v>5</v>
      </c>
      <c r="H680" s="6">
        <v>1397</v>
      </c>
      <c r="I680" s="6">
        <f>Table1[[#This Row],[Profit]]/Table1[[#This Row],[Units Sold]]</f>
        <v>2.8</v>
      </c>
      <c r="J680" s="6">
        <f>Table1[[#This Row],[Revenue]]-Table1[[#This Row],[Cost]]</f>
        <v>1778</v>
      </c>
      <c r="K680" t="s">
        <v>14</v>
      </c>
      <c r="L680" s="6" t="str">
        <f>VLOOKUP(Table1[[#This Row],[Customer Code]], 'CUSTOMER TABLE DATA'!$A$2:$C$22,3,FALSE)</f>
        <v>Togo</v>
      </c>
      <c r="M680" s="6" t="str">
        <f>VLOOKUP(Table1[[#This Row],[COUNTRY]],'CUSTOMER TABLE DATA'!$H$9:$I$17,2,FALSE)</f>
        <v>Africa</v>
      </c>
      <c r="N680" s="6" t="str">
        <f>VLOOKUP(Table1[[#This Row],[Customer Code]],'CUSTOMER TABLE DATA'!$A$2:$E$22,5,FALSE)</f>
        <v>Male</v>
      </c>
    </row>
    <row r="681" spans="1:14" x14ac:dyDescent="0.2">
      <c r="A681" s="5">
        <v>44166</v>
      </c>
      <c r="B681" t="s">
        <v>58</v>
      </c>
      <c r="C681" t="s">
        <v>31</v>
      </c>
      <c r="D681" t="s">
        <v>106</v>
      </c>
      <c r="E681">
        <v>2157</v>
      </c>
      <c r="F681" s="6">
        <v>10785</v>
      </c>
      <c r="G681" s="6">
        <f t="shared" si="10"/>
        <v>5</v>
      </c>
      <c r="H681" s="6">
        <v>4745.3999999999996</v>
      </c>
      <c r="I681" s="6">
        <f>Table1[[#This Row],[Profit]]/Table1[[#This Row],[Units Sold]]</f>
        <v>2.8000000000000003</v>
      </c>
      <c r="J681" s="6">
        <f>Table1[[#This Row],[Revenue]]-Table1[[#This Row],[Cost]]</f>
        <v>6039.6</v>
      </c>
      <c r="K681" t="s">
        <v>32</v>
      </c>
      <c r="L681" s="6" t="str">
        <f>VLOOKUP(Table1[[#This Row],[Customer Code]], 'CUSTOMER TABLE DATA'!$A$2:$C$22,3,FALSE)</f>
        <v>Togo</v>
      </c>
      <c r="M681" s="6" t="str">
        <f>VLOOKUP(Table1[[#This Row],[COUNTRY]],'CUSTOMER TABLE DATA'!$H$9:$I$17,2,FALSE)</f>
        <v>Africa</v>
      </c>
      <c r="N681" s="6" t="str">
        <f>VLOOKUP(Table1[[#This Row],[Customer Code]],'CUSTOMER TABLE DATA'!$A$2:$E$22,5,FALSE)</f>
        <v>Male</v>
      </c>
    </row>
    <row r="682" spans="1:14" x14ac:dyDescent="0.2">
      <c r="A682" s="5">
        <v>44166</v>
      </c>
      <c r="B682" t="s">
        <v>59</v>
      </c>
      <c r="C682" t="s">
        <v>28</v>
      </c>
      <c r="D682" t="s">
        <v>105</v>
      </c>
      <c r="E682">
        <v>1362</v>
      </c>
      <c r="F682" s="6">
        <v>5448</v>
      </c>
      <c r="G682" s="6">
        <f t="shared" si="10"/>
        <v>4</v>
      </c>
      <c r="H682" s="6">
        <v>2043</v>
      </c>
      <c r="I682" s="6">
        <f>Table1[[#This Row],[Profit]]/Table1[[#This Row],[Units Sold]]</f>
        <v>2.5</v>
      </c>
      <c r="J682" s="6">
        <f>Table1[[#This Row],[Revenue]]-Table1[[#This Row],[Cost]]</f>
        <v>3405</v>
      </c>
      <c r="K682" t="s">
        <v>43</v>
      </c>
      <c r="L682" s="6" t="str">
        <f>VLOOKUP(Table1[[#This Row],[Customer Code]], 'CUSTOMER TABLE DATA'!$A$2:$C$22,3,FALSE)</f>
        <v>Togo</v>
      </c>
      <c r="M682" s="6" t="str">
        <f>VLOOKUP(Table1[[#This Row],[COUNTRY]],'CUSTOMER TABLE DATA'!$H$9:$I$17,2,FALSE)</f>
        <v>Africa</v>
      </c>
      <c r="N682" s="6" t="str">
        <f>VLOOKUP(Table1[[#This Row],[Customer Code]],'CUSTOMER TABLE DATA'!$A$2:$E$22,5,FALSE)</f>
        <v>Male</v>
      </c>
    </row>
    <row r="683" spans="1:14" x14ac:dyDescent="0.2">
      <c r="A683" s="5">
        <v>44166</v>
      </c>
      <c r="B683" t="s">
        <v>59</v>
      </c>
      <c r="C683" t="s">
        <v>17</v>
      </c>
      <c r="D683" t="s">
        <v>101</v>
      </c>
      <c r="E683">
        <v>521</v>
      </c>
      <c r="F683" s="6">
        <v>2084</v>
      </c>
      <c r="G683" s="6">
        <f t="shared" si="10"/>
        <v>4</v>
      </c>
      <c r="H683" s="6">
        <v>781.5</v>
      </c>
      <c r="I683" s="6">
        <f>Table1[[#This Row],[Profit]]/Table1[[#This Row],[Units Sold]]</f>
        <v>2.5</v>
      </c>
      <c r="J683" s="6">
        <f>Table1[[#This Row],[Revenue]]-Table1[[#This Row],[Cost]]</f>
        <v>1302.5</v>
      </c>
      <c r="K683" t="s">
        <v>40</v>
      </c>
      <c r="L683" s="6" t="str">
        <f>VLOOKUP(Table1[[#This Row],[Customer Code]], 'CUSTOMER TABLE DATA'!$A$2:$C$22,3,FALSE)</f>
        <v>USA</v>
      </c>
      <c r="M683" s="6" t="str">
        <f>VLOOKUP(Table1[[#This Row],[COUNTRY]],'CUSTOMER TABLE DATA'!$H$9:$I$17,2,FALSE)</f>
        <v>North America</v>
      </c>
      <c r="N683" s="6" t="str">
        <f>VLOOKUP(Table1[[#This Row],[Customer Code]],'CUSTOMER TABLE DATA'!$A$2:$E$22,5,FALSE)</f>
        <v>Male</v>
      </c>
    </row>
    <row r="684" spans="1:14" x14ac:dyDescent="0.2">
      <c r="A684" s="5">
        <v>44166</v>
      </c>
      <c r="B684" t="s">
        <v>60</v>
      </c>
      <c r="C684" t="s">
        <v>33</v>
      </c>
      <c r="D684" t="s">
        <v>107</v>
      </c>
      <c r="E684">
        <v>521</v>
      </c>
      <c r="F684" s="6">
        <v>1563</v>
      </c>
      <c r="G684" s="6">
        <f t="shared" si="10"/>
        <v>3</v>
      </c>
      <c r="H684" s="6">
        <v>651.25</v>
      </c>
      <c r="I684" s="6">
        <f>Table1[[#This Row],[Profit]]/Table1[[#This Row],[Units Sold]]</f>
        <v>1.75</v>
      </c>
      <c r="J684" s="6">
        <f>Table1[[#This Row],[Revenue]]-Table1[[#This Row],[Cost]]</f>
        <v>911.75</v>
      </c>
      <c r="K684" t="s">
        <v>45</v>
      </c>
      <c r="L684" s="6" t="str">
        <f>VLOOKUP(Table1[[#This Row],[Customer Code]], 'CUSTOMER TABLE DATA'!$A$2:$C$22,3,FALSE)</f>
        <v>Brazil</v>
      </c>
      <c r="M684" s="6" t="str">
        <f>VLOOKUP(Table1[[#This Row],[COUNTRY]],'CUSTOMER TABLE DATA'!$H$9:$I$17,2,FALSE)</f>
        <v>South America</v>
      </c>
      <c r="N684" s="6" t="str">
        <f>VLOOKUP(Table1[[#This Row],[Customer Code]],'CUSTOMER TABLE DATA'!$A$2:$E$22,5,FALSE)</f>
        <v>Female</v>
      </c>
    </row>
    <row r="685" spans="1:14" x14ac:dyDescent="0.2">
      <c r="A685" s="5">
        <v>44166</v>
      </c>
      <c r="B685" t="s">
        <v>60</v>
      </c>
      <c r="C685" t="s">
        <v>20</v>
      </c>
      <c r="D685" t="s">
        <v>103</v>
      </c>
      <c r="E685">
        <v>1233</v>
      </c>
      <c r="F685" s="6">
        <v>3699</v>
      </c>
      <c r="G685" s="6">
        <f t="shared" si="10"/>
        <v>3</v>
      </c>
      <c r="H685" s="6">
        <v>1541.25</v>
      </c>
      <c r="I685" s="6">
        <f>Table1[[#This Row],[Profit]]/Table1[[#This Row],[Units Sold]]</f>
        <v>1.75</v>
      </c>
      <c r="J685" s="6">
        <f>Table1[[#This Row],[Revenue]]-Table1[[#This Row],[Cost]]</f>
        <v>2157.75</v>
      </c>
      <c r="K685" t="s">
        <v>41</v>
      </c>
      <c r="L685" s="6" t="str">
        <f>VLOOKUP(Table1[[#This Row],[Customer Code]], 'CUSTOMER TABLE DATA'!$A$2:$C$22,3,FALSE)</f>
        <v>Nigeria</v>
      </c>
      <c r="M685" s="6" t="str">
        <f>VLOOKUP(Table1[[#This Row],[COUNTRY]],'CUSTOMER TABLE DATA'!$H$9:$I$17,2,FALSE)</f>
        <v>Africa</v>
      </c>
      <c r="N685" s="6" t="str">
        <f>VLOOKUP(Table1[[#This Row],[Customer Code]],'CUSTOMER TABLE DATA'!$A$2:$E$22,5,FALSE)</f>
        <v>Male</v>
      </c>
    </row>
    <row r="686" spans="1:14" x14ac:dyDescent="0.2">
      <c r="A686" s="5">
        <v>44166</v>
      </c>
      <c r="B686" t="s">
        <v>61</v>
      </c>
      <c r="C686" t="s">
        <v>17</v>
      </c>
      <c r="D686" t="s">
        <v>101</v>
      </c>
      <c r="E686">
        <v>1084</v>
      </c>
      <c r="F686" s="6">
        <v>6504</v>
      </c>
      <c r="G686" s="6">
        <f t="shared" si="10"/>
        <v>6</v>
      </c>
      <c r="H686" s="6">
        <v>2981</v>
      </c>
      <c r="I686" s="6">
        <f>Table1[[#This Row],[Profit]]/Table1[[#This Row],[Units Sold]]</f>
        <v>3.25</v>
      </c>
      <c r="J686" s="6">
        <f>Table1[[#This Row],[Revenue]]-Table1[[#This Row],[Cost]]</f>
        <v>3523</v>
      </c>
      <c r="K686" t="s">
        <v>40</v>
      </c>
      <c r="L686" s="6" t="str">
        <f>VLOOKUP(Table1[[#This Row],[Customer Code]], 'CUSTOMER TABLE DATA'!$A$2:$C$22,3,FALSE)</f>
        <v>USA</v>
      </c>
      <c r="M686" s="6" t="str">
        <f>VLOOKUP(Table1[[#This Row],[COUNTRY]],'CUSTOMER TABLE DATA'!$H$9:$I$17,2,FALSE)</f>
        <v>North America</v>
      </c>
      <c r="N686" s="6" t="str">
        <f>VLOOKUP(Table1[[#This Row],[Customer Code]],'CUSTOMER TABLE DATA'!$A$2:$E$22,5,FALSE)</f>
        <v>Male</v>
      </c>
    </row>
    <row r="687" spans="1:14" x14ac:dyDescent="0.2">
      <c r="A687" s="5">
        <v>44166</v>
      </c>
      <c r="B687" t="s">
        <v>61</v>
      </c>
      <c r="C687" t="s">
        <v>17</v>
      </c>
      <c r="D687" t="s">
        <v>101</v>
      </c>
      <c r="E687">
        <v>635</v>
      </c>
      <c r="F687" s="6">
        <v>3810</v>
      </c>
      <c r="G687" s="6">
        <f t="shared" si="10"/>
        <v>6</v>
      </c>
      <c r="H687" s="6">
        <v>1746.25</v>
      </c>
      <c r="I687" s="6">
        <f>Table1[[#This Row],[Profit]]/Table1[[#This Row],[Units Sold]]</f>
        <v>3.25</v>
      </c>
      <c r="J687" s="6">
        <f>Table1[[#This Row],[Revenue]]-Table1[[#This Row],[Cost]]</f>
        <v>2063.75</v>
      </c>
      <c r="K687" t="s">
        <v>40</v>
      </c>
      <c r="L687" s="6" t="str">
        <f>VLOOKUP(Table1[[#This Row],[Customer Code]], 'CUSTOMER TABLE DATA'!$A$2:$C$22,3,FALSE)</f>
        <v>USA</v>
      </c>
      <c r="M687" s="6" t="str">
        <f>VLOOKUP(Table1[[#This Row],[COUNTRY]],'CUSTOMER TABLE DATA'!$H$9:$I$17,2,FALSE)</f>
        <v>North America</v>
      </c>
      <c r="N687" s="6" t="str">
        <f>VLOOKUP(Table1[[#This Row],[Customer Code]],'CUSTOMER TABLE DATA'!$A$2:$E$22,5,FALSE)</f>
        <v>Male</v>
      </c>
    </row>
    <row r="688" spans="1:14" x14ac:dyDescent="0.2">
      <c r="A688" s="5">
        <v>44166</v>
      </c>
      <c r="B688" t="s">
        <v>56</v>
      </c>
      <c r="C688" t="s">
        <v>20</v>
      </c>
      <c r="D688" t="s">
        <v>103</v>
      </c>
      <c r="E688">
        <v>274</v>
      </c>
      <c r="F688" s="6">
        <v>1370</v>
      </c>
      <c r="G688" s="6">
        <f t="shared" si="10"/>
        <v>5</v>
      </c>
      <c r="H688" s="6">
        <v>548</v>
      </c>
      <c r="I688" s="6">
        <f>Table1[[#This Row],[Profit]]/Table1[[#This Row],[Units Sold]]</f>
        <v>3</v>
      </c>
      <c r="J688" s="6">
        <f>Table1[[#This Row],[Revenue]]-Table1[[#This Row],[Cost]]</f>
        <v>822</v>
      </c>
      <c r="K688" t="s">
        <v>21</v>
      </c>
      <c r="L688" s="6" t="str">
        <f>VLOOKUP(Table1[[#This Row],[Customer Code]], 'CUSTOMER TABLE DATA'!$A$2:$C$22,3,FALSE)</f>
        <v>Holland</v>
      </c>
      <c r="M688" s="6" t="str">
        <f>VLOOKUP(Table1[[#This Row],[COUNTRY]],'CUSTOMER TABLE DATA'!$H$9:$I$17,2,FALSE)</f>
        <v>Europe</v>
      </c>
      <c r="N688" s="6" t="str">
        <f>VLOOKUP(Table1[[#This Row],[Customer Code]],'CUSTOMER TABLE DATA'!$A$2:$E$22,5,FALSE)</f>
        <v>Male</v>
      </c>
    </row>
    <row r="689" spans="1:14" x14ac:dyDescent="0.2">
      <c r="A689" s="5">
        <v>44166</v>
      </c>
      <c r="B689" t="s">
        <v>56</v>
      </c>
      <c r="C689" t="s">
        <v>33</v>
      </c>
      <c r="D689" t="s">
        <v>107</v>
      </c>
      <c r="E689">
        <v>2663</v>
      </c>
      <c r="F689" s="6">
        <v>13315</v>
      </c>
      <c r="G689" s="6">
        <f t="shared" si="10"/>
        <v>5</v>
      </c>
      <c r="H689" s="6">
        <v>5326</v>
      </c>
      <c r="I689" s="6">
        <f>Table1[[#This Row],[Profit]]/Table1[[#This Row],[Units Sold]]</f>
        <v>3</v>
      </c>
      <c r="J689" s="6">
        <f>Table1[[#This Row],[Revenue]]-Table1[[#This Row],[Cost]]</f>
        <v>7989</v>
      </c>
      <c r="K689" t="s">
        <v>45</v>
      </c>
      <c r="L689" s="6" t="str">
        <f>VLOOKUP(Table1[[#This Row],[Customer Code]], 'CUSTOMER TABLE DATA'!$A$2:$C$22,3,FALSE)</f>
        <v>Brazil</v>
      </c>
      <c r="M689" s="6" t="str">
        <f>VLOOKUP(Table1[[#This Row],[COUNTRY]],'CUSTOMER TABLE DATA'!$H$9:$I$17,2,FALSE)</f>
        <v>South America</v>
      </c>
      <c r="N689" s="6" t="str">
        <f>VLOOKUP(Table1[[#This Row],[Customer Code]],'CUSTOMER TABLE DATA'!$A$2:$E$22,5,FALSE)</f>
        <v>Female</v>
      </c>
    </row>
    <row r="690" spans="1:14" x14ac:dyDescent="0.2">
      <c r="A690" s="5">
        <v>44166</v>
      </c>
      <c r="B690" t="s">
        <v>56</v>
      </c>
      <c r="C690" t="s">
        <v>28</v>
      </c>
      <c r="D690" t="s">
        <v>105</v>
      </c>
      <c r="E690">
        <v>2797</v>
      </c>
      <c r="F690" s="6">
        <v>13985</v>
      </c>
      <c r="G690" s="6">
        <f t="shared" si="10"/>
        <v>5</v>
      </c>
      <c r="H690" s="6">
        <v>5594</v>
      </c>
      <c r="I690" s="6">
        <f>Table1[[#This Row],[Profit]]/Table1[[#This Row],[Units Sold]]</f>
        <v>3</v>
      </c>
      <c r="J690" s="6">
        <f>Table1[[#This Row],[Revenue]]-Table1[[#This Row],[Cost]]</f>
        <v>8391</v>
      </c>
      <c r="K690" t="s">
        <v>43</v>
      </c>
      <c r="L690" s="6" t="str">
        <f>VLOOKUP(Table1[[#This Row],[Customer Code]], 'CUSTOMER TABLE DATA'!$A$2:$C$22,3,FALSE)</f>
        <v>Togo</v>
      </c>
      <c r="M690" s="6" t="str">
        <f>VLOOKUP(Table1[[#This Row],[COUNTRY]],'CUSTOMER TABLE DATA'!$H$9:$I$17,2,FALSE)</f>
        <v>Africa</v>
      </c>
      <c r="N690" s="6" t="str">
        <f>VLOOKUP(Table1[[#This Row],[Customer Code]],'CUSTOMER TABLE DATA'!$A$2:$E$22,5,FALSE)</f>
        <v>Male</v>
      </c>
    </row>
    <row r="691" spans="1:14" x14ac:dyDescent="0.2">
      <c r="A691" s="5">
        <v>44166</v>
      </c>
      <c r="B691" t="s">
        <v>57</v>
      </c>
      <c r="C691" t="s">
        <v>28</v>
      </c>
      <c r="D691" t="s">
        <v>105</v>
      </c>
      <c r="E691">
        <v>914</v>
      </c>
      <c r="F691" s="6">
        <v>4570</v>
      </c>
      <c r="G691" s="6">
        <f t="shared" si="10"/>
        <v>5</v>
      </c>
      <c r="H691" s="6">
        <v>1828</v>
      </c>
      <c r="I691" s="6">
        <f>Table1[[#This Row],[Profit]]/Table1[[#This Row],[Units Sold]]</f>
        <v>3</v>
      </c>
      <c r="J691" s="6">
        <f>Table1[[#This Row],[Revenue]]-Table1[[#This Row],[Cost]]</f>
        <v>2742</v>
      </c>
      <c r="K691" t="s">
        <v>43</v>
      </c>
      <c r="L691" s="6" t="str">
        <f>VLOOKUP(Table1[[#This Row],[Customer Code]], 'CUSTOMER TABLE DATA'!$A$2:$C$22,3,FALSE)</f>
        <v>Togo</v>
      </c>
      <c r="M691" s="6" t="str">
        <f>VLOOKUP(Table1[[#This Row],[COUNTRY]],'CUSTOMER TABLE DATA'!$H$9:$I$17,2,FALSE)</f>
        <v>Africa</v>
      </c>
      <c r="N691" s="6" t="str">
        <f>VLOOKUP(Table1[[#This Row],[Customer Code]],'CUSTOMER TABLE DATA'!$A$2:$E$22,5,FALSE)</f>
        <v>Male</v>
      </c>
    </row>
    <row r="692" spans="1:14" x14ac:dyDescent="0.2">
      <c r="A692" s="5">
        <v>44166</v>
      </c>
      <c r="B692" t="s">
        <v>57</v>
      </c>
      <c r="C692" t="s">
        <v>36</v>
      </c>
      <c r="D692" t="s">
        <v>67</v>
      </c>
      <c r="E692">
        <v>615</v>
      </c>
      <c r="F692" s="6">
        <v>615</v>
      </c>
      <c r="G692" s="6">
        <f t="shared" si="10"/>
        <v>1</v>
      </c>
      <c r="H692" s="6">
        <v>123</v>
      </c>
      <c r="I692" s="6">
        <f>Table1[[#This Row],[Profit]]/Table1[[#This Row],[Units Sold]]</f>
        <v>0.8</v>
      </c>
      <c r="J692" s="6">
        <f>Table1[[#This Row],[Revenue]]-Table1[[#This Row],[Cost]]</f>
        <v>492</v>
      </c>
      <c r="K692" t="s">
        <v>46</v>
      </c>
      <c r="L692" s="6" t="str">
        <f>VLOOKUP(Table1[[#This Row],[Customer Code]], 'CUSTOMER TABLE DATA'!$A$2:$C$22,3,FALSE)</f>
        <v>Cameroon</v>
      </c>
      <c r="M692" s="6" t="str">
        <f>VLOOKUP(Table1[[#This Row],[COUNTRY]],'CUSTOMER TABLE DATA'!$H$9:$I$17,2,FALSE)</f>
        <v>Africa</v>
      </c>
      <c r="N692" s="6" t="str">
        <f>VLOOKUP(Table1[[#This Row],[Customer Code]],'CUSTOMER TABLE DATA'!$A$2:$E$22,5,FALSE)</f>
        <v>Female</v>
      </c>
    </row>
    <row r="693" spans="1:14" x14ac:dyDescent="0.2">
      <c r="A693" s="5">
        <v>44166</v>
      </c>
      <c r="B693" t="s">
        <v>57</v>
      </c>
      <c r="C693" t="s">
        <v>28</v>
      </c>
      <c r="D693" t="s">
        <v>105</v>
      </c>
      <c r="E693">
        <v>2797</v>
      </c>
      <c r="F693" s="6">
        <v>2797</v>
      </c>
      <c r="G693" s="6">
        <f t="shared" si="10"/>
        <v>1</v>
      </c>
      <c r="H693" s="6">
        <v>559.4</v>
      </c>
      <c r="I693" s="6">
        <f>Table1[[#This Row],[Profit]]/Table1[[#This Row],[Units Sold]]</f>
        <v>0.79999999999999993</v>
      </c>
      <c r="J693" s="6">
        <f>Table1[[#This Row],[Revenue]]-Table1[[#This Row],[Cost]]</f>
        <v>2237.6</v>
      </c>
      <c r="K693" t="s">
        <v>29</v>
      </c>
      <c r="L693" s="6" t="str">
        <f>VLOOKUP(Table1[[#This Row],[Customer Code]], 'CUSTOMER TABLE DATA'!$A$2:$C$22,3,FALSE)</f>
        <v>Cameroon</v>
      </c>
      <c r="M693" s="6" t="str">
        <f>VLOOKUP(Table1[[#This Row],[COUNTRY]],'CUSTOMER TABLE DATA'!$H$9:$I$17,2,FALSE)</f>
        <v>Africa</v>
      </c>
      <c r="N693" s="6" t="str">
        <f>VLOOKUP(Table1[[#This Row],[Customer Code]],'CUSTOMER TABLE DATA'!$A$2:$E$22,5,FALSE)</f>
        <v>Male</v>
      </c>
    </row>
    <row r="694" spans="1:14" x14ac:dyDescent="0.2">
      <c r="A694" s="5">
        <v>44166</v>
      </c>
      <c r="B694" t="s">
        <v>58</v>
      </c>
      <c r="C694" t="s">
        <v>28</v>
      </c>
      <c r="D694" t="s">
        <v>65</v>
      </c>
      <c r="E694">
        <v>615</v>
      </c>
      <c r="F694" s="6">
        <v>3075</v>
      </c>
      <c r="G694" s="6">
        <f t="shared" si="10"/>
        <v>5</v>
      </c>
      <c r="H694" s="6">
        <v>1353</v>
      </c>
      <c r="I694" s="6">
        <f>Table1[[#This Row],[Profit]]/Table1[[#This Row],[Units Sold]]</f>
        <v>2.8</v>
      </c>
      <c r="J694" s="6">
        <f>Table1[[#This Row],[Revenue]]-Table1[[#This Row],[Cost]]</f>
        <v>1722</v>
      </c>
      <c r="K694" t="s">
        <v>43</v>
      </c>
      <c r="L694" s="6" t="str">
        <f>VLOOKUP(Table1[[#This Row],[Customer Code]], 'CUSTOMER TABLE DATA'!$A$2:$C$22,3,FALSE)</f>
        <v>Togo</v>
      </c>
      <c r="M694" s="6" t="str">
        <f>VLOOKUP(Table1[[#This Row],[COUNTRY]],'CUSTOMER TABLE DATA'!$H$9:$I$17,2,FALSE)</f>
        <v>Africa</v>
      </c>
      <c r="N694" s="6" t="str">
        <f>VLOOKUP(Table1[[#This Row],[Customer Code]],'CUSTOMER TABLE DATA'!$A$2:$E$22,5,FALSE)</f>
        <v>Male</v>
      </c>
    </row>
    <row r="695" spans="1:14" x14ac:dyDescent="0.2">
      <c r="A695" s="5">
        <v>44166</v>
      </c>
      <c r="B695" t="s">
        <v>58</v>
      </c>
      <c r="C695" t="s">
        <v>20</v>
      </c>
      <c r="D695" t="s">
        <v>103</v>
      </c>
      <c r="E695">
        <v>1372</v>
      </c>
      <c r="F695" s="6">
        <v>6860</v>
      </c>
      <c r="G695" s="6">
        <f t="shared" si="10"/>
        <v>5</v>
      </c>
      <c r="H695" s="6">
        <v>3018.4</v>
      </c>
      <c r="I695" s="6">
        <f>Table1[[#This Row],[Profit]]/Table1[[#This Row],[Units Sold]]</f>
        <v>2.8</v>
      </c>
      <c r="J695" s="6">
        <f>Table1[[#This Row],[Revenue]]-Table1[[#This Row],[Cost]]</f>
        <v>3841.6</v>
      </c>
      <c r="K695" t="s">
        <v>21</v>
      </c>
      <c r="L695" s="6" t="str">
        <f>VLOOKUP(Table1[[#This Row],[Customer Code]], 'CUSTOMER TABLE DATA'!$A$2:$C$22,3,FALSE)</f>
        <v>Holland</v>
      </c>
      <c r="M695" s="6" t="str">
        <f>VLOOKUP(Table1[[#This Row],[COUNTRY]],'CUSTOMER TABLE DATA'!$H$9:$I$17,2,FALSE)</f>
        <v>Europe</v>
      </c>
      <c r="N695" s="6" t="str">
        <f>VLOOKUP(Table1[[#This Row],[Customer Code]],'CUSTOMER TABLE DATA'!$A$2:$E$22,5,FALSE)</f>
        <v>Male</v>
      </c>
    </row>
    <row r="696" spans="1:14" x14ac:dyDescent="0.2">
      <c r="A696" s="5">
        <v>44166</v>
      </c>
      <c r="B696" t="s">
        <v>59</v>
      </c>
      <c r="C696" t="s">
        <v>17</v>
      </c>
      <c r="D696" t="s">
        <v>101</v>
      </c>
      <c r="E696">
        <v>274</v>
      </c>
      <c r="F696" s="6">
        <v>1096</v>
      </c>
      <c r="G696" s="6">
        <f t="shared" si="10"/>
        <v>4</v>
      </c>
      <c r="H696" s="6">
        <v>411</v>
      </c>
      <c r="I696" s="6">
        <f>Table1[[#This Row],[Profit]]/Table1[[#This Row],[Units Sold]]</f>
        <v>2.5</v>
      </c>
      <c r="J696" s="6">
        <f>Table1[[#This Row],[Revenue]]-Table1[[#This Row],[Cost]]</f>
        <v>685</v>
      </c>
      <c r="K696" t="s">
        <v>40</v>
      </c>
      <c r="L696" s="6" t="str">
        <f>VLOOKUP(Table1[[#This Row],[Customer Code]], 'CUSTOMER TABLE DATA'!$A$2:$C$22,3,FALSE)</f>
        <v>USA</v>
      </c>
      <c r="M696" s="6" t="str">
        <f>VLOOKUP(Table1[[#This Row],[COUNTRY]],'CUSTOMER TABLE DATA'!$H$9:$I$17,2,FALSE)</f>
        <v>North America</v>
      </c>
      <c r="N696" s="6" t="str">
        <f>VLOOKUP(Table1[[#This Row],[Customer Code]],'CUSTOMER TABLE DATA'!$A$2:$E$22,5,FALSE)</f>
        <v>Male</v>
      </c>
    </row>
    <row r="697" spans="1:14" x14ac:dyDescent="0.2">
      <c r="A697" s="5">
        <v>44166</v>
      </c>
      <c r="B697" t="s">
        <v>59</v>
      </c>
      <c r="C697" t="s">
        <v>20</v>
      </c>
      <c r="D697" t="s">
        <v>103</v>
      </c>
      <c r="E697">
        <v>570</v>
      </c>
      <c r="F697" s="6">
        <v>2280</v>
      </c>
      <c r="G697" s="6">
        <f t="shared" si="10"/>
        <v>4</v>
      </c>
      <c r="H697" s="6">
        <v>855</v>
      </c>
      <c r="I697" s="6">
        <f>Table1[[#This Row],[Profit]]/Table1[[#This Row],[Units Sold]]</f>
        <v>2.5</v>
      </c>
      <c r="J697" s="6">
        <f>Table1[[#This Row],[Revenue]]-Table1[[#This Row],[Cost]]</f>
        <v>1425</v>
      </c>
      <c r="K697" t="s">
        <v>41</v>
      </c>
      <c r="L697" s="6" t="str">
        <f>VLOOKUP(Table1[[#This Row],[Customer Code]], 'CUSTOMER TABLE DATA'!$A$2:$C$22,3,FALSE)</f>
        <v>Nigeria</v>
      </c>
      <c r="M697" s="6" t="str">
        <f>VLOOKUP(Table1[[#This Row],[COUNTRY]],'CUSTOMER TABLE DATA'!$H$9:$I$17,2,FALSE)</f>
        <v>Africa</v>
      </c>
      <c r="N697" s="6" t="str">
        <f>VLOOKUP(Table1[[#This Row],[Customer Code]],'CUSTOMER TABLE DATA'!$A$2:$E$22,5,FALSE)</f>
        <v>Male</v>
      </c>
    </row>
    <row r="698" spans="1:14" x14ac:dyDescent="0.2">
      <c r="A698" s="5">
        <v>44166</v>
      </c>
      <c r="B698" t="s">
        <v>60</v>
      </c>
      <c r="C698" t="s">
        <v>36</v>
      </c>
      <c r="D698" t="s">
        <v>108</v>
      </c>
      <c r="E698">
        <v>2663</v>
      </c>
      <c r="F698" s="6">
        <v>7989</v>
      </c>
      <c r="G698" s="6">
        <f t="shared" si="10"/>
        <v>3</v>
      </c>
      <c r="H698" s="6">
        <v>3328.75</v>
      </c>
      <c r="I698" s="6">
        <f>Table1[[#This Row],[Profit]]/Table1[[#This Row],[Units Sold]]</f>
        <v>1.75</v>
      </c>
      <c r="J698" s="6">
        <f>Table1[[#This Row],[Revenue]]-Table1[[#This Row],[Cost]]</f>
        <v>4660.25</v>
      </c>
      <c r="K698" t="s">
        <v>46</v>
      </c>
      <c r="L698" s="6" t="str">
        <f>VLOOKUP(Table1[[#This Row],[Customer Code]], 'CUSTOMER TABLE DATA'!$A$2:$C$22,3,FALSE)</f>
        <v>Cameroon</v>
      </c>
      <c r="M698" s="6" t="str">
        <f>VLOOKUP(Table1[[#This Row],[COUNTRY]],'CUSTOMER TABLE DATA'!$H$9:$I$17,2,FALSE)</f>
        <v>Africa</v>
      </c>
      <c r="N698" s="6" t="str">
        <f>VLOOKUP(Table1[[#This Row],[Customer Code]],'CUSTOMER TABLE DATA'!$A$2:$E$22,5,FALSE)</f>
        <v>Female</v>
      </c>
    </row>
    <row r="699" spans="1:14" x14ac:dyDescent="0.2">
      <c r="A699" s="5">
        <v>44166</v>
      </c>
      <c r="B699" t="s">
        <v>60</v>
      </c>
      <c r="C699" t="s">
        <v>24</v>
      </c>
      <c r="D699" t="s">
        <v>104</v>
      </c>
      <c r="E699">
        <v>570</v>
      </c>
      <c r="F699" s="6">
        <v>1710</v>
      </c>
      <c r="G699" s="6">
        <f t="shared" si="10"/>
        <v>3</v>
      </c>
      <c r="H699" s="6">
        <v>712.5</v>
      </c>
      <c r="I699" s="6">
        <f>Table1[[#This Row],[Profit]]/Table1[[#This Row],[Units Sold]]</f>
        <v>1.75</v>
      </c>
      <c r="J699" s="6">
        <f>Table1[[#This Row],[Revenue]]-Table1[[#This Row],[Cost]]</f>
        <v>997.5</v>
      </c>
      <c r="K699" t="s">
        <v>42</v>
      </c>
      <c r="L699" s="6" t="str">
        <f>VLOOKUP(Table1[[#This Row],[Customer Code]], 'CUSTOMER TABLE DATA'!$A$2:$C$22,3,FALSE)</f>
        <v>Brazil</v>
      </c>
      <c r="M699" s="6" t="str">
        <f>VLOOKUP(Table1[[#This Row],[COUNTRY]],'CUSTOMER TABLE DATA'!$H$9:$I$17,2,FALSE)</f>
        <v>South America</v>
      </c>
      <c r="N699" s="6" t="str">
        <f>VLOOKUP(Table1[[#This Row],[Customer Code]],'CUSTOMER TABLE DATA'!$A$2:$E$22,5,FALSE)</f>
        <v>Female</v>
      </c>
    </row>
    <row r="700" spans="1:14" x14ac:dyDescent="0.2">
      <c r="A700" s="5">
        <v>44166</v>
      </c>
      <c r="B700" t="s">
        <v>61</v>
      </c>
      <c r="C700" t="s">
        <v>33</v>
      </c>
      <c r="D700" t="s">
        <v>107</v>
      </c>
      <c r="E700">
        <v>1372</v>
      </c>
      <c r="F700" s="6">
        <v>8232</v>
      </c>
      <c r="G700" s="6">
        <f t="shared" si="10"/>
        <v>6</v>
      </c>
      <c r="H700" s="6">
        <v>3773</v>
      </c>
      <c r="I700" s="6">
        <f>Table1[[#This Row],[Profit]]/Table1[[#This Row],[Units Sold]]</f>
        <v>3.25</v>
      </c>
      <c r="J700" s="6">
        <f>Table1[[#This Row],[Revenue]]-Table1[[#This Row],[Cost]]</f>
        <v>4459</v>
      </c>
      <c r="K700" t="s">
        <v>45</v>
      </c>
      <c r="L700" s="6" t="str">
        <f>VLOOKUP(Table1[[#This Row],[Customer Code]], 'CUSTOMER TABLE DATA'!$A$2:$C$22,3,FALSE)</f>
        <v>Brazil</v>
      </c>
      <c r="M700" s="6" t="str">
        <f>VLOOKUP(Table1[[#This Row],[COUNTRY]],'CUSTOMER TABLE DATA'!$H$9:$I$17,2,FALSE)</f>
        <v>South America</v>
      </c>
      <c r="N700" s="6" t="str">
        <f>VLOOKUP(Table1[[#This Row],[Customer Code]],'CUSTOMER TABLE DATA'!$A$2:$E$22,5,FALSE)</f>
        <v>Female</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zoomScale="150" zoomScaleNormal="150" workbookViewId="0">
      <selection activeCell="A4" sqref="A4"/>
    </sheetView>
  </sheetViews>
  <sheetFormatPr defaultRowHeight="14.25" x14ac:dyDescent="0.2"/>
  <cols>
    <col min="1" max="1" width="60.625" customWidth="1"/>
  </cols>
  <sheetData>
    <row r="1" spans="1:1" x14ac:dyDescent="0.2">
      <c r="A1" t="s">
        <v>68</v>
      </c>
    </row>
    <row r="2" spans="1:1" x14ac:dyDescent="0.2">
      <c r="A2" t="s">
        <v>69</v>
      </c>
    </row>
    <row r="3" spans="1:1" x14ac:dyDescent="0.2">
      <c r="A3" t="s">
        <v>70</v>
      </c>
    </row>
    <row r="4" spans="1:1" x14ac:dyDescent="0.2">
      <c r="A4" t="s">
        <v>71</v>
      </c>
    </row>
    <row r="5" spans="1:1" x14ac:dyDescent="0.2">
      <c r="A5" t="s">
        <v>72</v>
      </c>
    </row>
    <row r="6" spans="1:1" x14ac:dyDescent="0.2">
      <c r="A6" t="s">
        <v>73</v>
      </c>
    </row>
    <row r="9" spans="1:1" x14ac:dyDescent="0.2">
      <c r="A9" t="s">
        <v>95</v>
      </c>
    </row>
    <row r="10" spans="1:1" x14ac:dyDescent="0.2">
      <c r="A10" t="s">
        <v>96</v>
      </c>
    </row>
    <row r="11" spans="1:1" x14ac:dyDescent="0.2">
      <c r="A11" t="s">
        <v>97</v>
      </c>
    </row>
    <row r="12" spans="1:1" x14ac:dyDescent="0.2">
      <c r="A12" t="s">
        <v>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P12" sqref="P12"/>
    </sheetView>
  </sheetViews>
  <sheetFormatPr defaultRowHeight="14.25" x14ac:dyDescent="0.2"/>
  <cols>
    <col min="1" max="1" width="11.75" bestFit="1" customWidth="1"/>
    <col min="2" max="3" width="13.75" bestFit="1" customWidth="1"/>
  </cols>
  <sheetData>
    <row r="3" spans="1:2" x14ac:dyDescent="0.2">
      <c r="A3" s="8" t="s">
        <v>116</v>
      </c>
      <c r="B3" t="s">
        <v>143</v>
      </c>
    </row>
    <row r="4" spans="1:2" x14ac:dyDescent="0.2">
      <c r="A4" s="9" t="s">
        <v>60</v>
      </c>
      <c r="B4" s="7">
        <v>62633</v>
      </c>
    </row>
    <row r="5" spans="1:2" x14ac:dyDescent="0.2">
      <c r="A5" s="9" t="s">
        <v>61</v>
      </c>
      <c r="B5" s="7">
        <v>87531</v>
      </c>
    </row>
    <row r="6" spans="1:2" x14ac:dyDescent="0.2">
      <c r="A6" s="9" t="s">
        <v>58</v>
      </c>
      <c r="B6" s="7">
        <v>76785</v>
      </c>
    </row>
    <row r="7" spans="1:2" x14ac:dyDescent="0.2">
      <c r="A7" s="9" t="s">
        <v>56</v>
      </c>
      <c r="B7" s="7">
        <v>95391</v>
      </c>
    </row>
    <row r="8" spans="1:2" x14ac:dyDescent="0.2">
      <c r="A8" s="9" t="s">
        <v>59</v>
      </c>
      <c r="B8" s="7">
        <v>29755</v>
      </c>
    </row>
    <row r="9" spans="1:2" x14ac:dyDescent="0.2">
      <c r="A9" s="9" t="s">
        <v>57</v>
      </c>
      <c r="B9" s="7">
        <v>13400</v>
      </c>
    </row>
    <row r="10" spans="1:2" x14ac:dyDescent="0.2">
      <c r="A10" s="9" t="s">
        <v>117</v>
      </c>
      <c r="B10" s="7">
        <v>365495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D6" sqref="D6"/>
    </sheetView>
  </sheetViews>
  <sheetFormatPr defaultRowHeight="14.25" x14ac:dyDescent="0.2"/>
  <cols>
    <col min="1" max="1" width="11.75" bestFit="1" customWidth="1"/>
    <col min="2" max="2" width="11.125" bestFit="1" customWidth="1"/>
    <col min="3" max="4" width="13.75" bestFit="1" customWidth="1"/>
  </cols>
  <sheetData>
    <row r="3" spans="1:2" x14ac:dyDescent="0.2">
      <c r="A3" s="8" t="s">
        <v>116</v>
      </c>
      <c r="B3" t="s">
        <v>121</v>
      </c>
    </row>
    <row r="4" spans="1:2" x14ac:dyDescent="0.2">
      <c r="A4" s="9" t="s">
        <v>60</v>
      </c>
      <c r="B4" s="11">
        <v>37173.75</v>
      </c>
    </row>
    <row r="5" spans="1:2" x14ac:dyDescent="0.2">
      <c r="A5" s="9" t="s">
        <v>61</v>
      </c>
      <c r="B5" s="11">
        <v>47775.5</v>
      </c>
    </row>
    <row r="6" spans="1:2" x14ac:dyDescent="0.2">
      <c r="A6" s="9" t="s">
        <v>58</v>
      </c>
      <c r="B6" s="11">
        <v>42999.600000000006</v>
      </c>
    </row>
    <row r="7" spans="1:2" x14ac:dyDescent="0.2">
      <c r="A7" s="9" t="s">
        <v>56</v>
      </c>
      <c r="B7" s="11">
        <v>56347</v>
      </c>
    </row>
    <row r="8" spans="1:2" x14ac:dyDescent="0.2">
      <c r="A8" s="9" t="s">
        <v>59</v>
      </c>
      <c r="B8" s="11">
        <v>17942</v>
      </c>
    </row>
    <row r="9" spans="1:2" x14ac:dyDescent="0.2">
      <c r="A9" s="9" t="s">
        <v>57</v>
      </c>
      <c r="B9" s="11">
        <v>10720</v>
      </c>
    </row>
    <row r="10" spans="1:2" x14ac:dyDescent="0.2">
      <c r="A10" s="9" t="s">
        <v>117</v>
      </c>
      <c r="B10" s="7">
        <v>212957.85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D1" workbookViewId="0">
      <selection activeCell="B5" sqref="B5"/>
    </sheetView>
  </sheetViews>
  <sheetFormatPr defaultRowHeight="14.25" x14ac:dyDescent="0.2"/>
  <cols>
    <col min="1" max="1" width="11.75" customWidth="1"/>
    <col min="2" max="2" width="11.125" bestFit="1" customWidth="1"/>
  </cols>
  <sheetData>
    <row r="3" spans="1:2" x14ac:dyDescent="0.2">
      <c r="A3" s="8" t="s">
        <v>116</v>
      </c>
      <c r="B3" t="s">
        <v>121</v>
      </c>
    </row>
    <row r="4" spans="1:2" x14ac:dyDescent="0.2">
      <c r="A4" s="9" t="s">
        <v>12</v>
      </c>
      <c r="B4" s="7">
        <v>95387.599999999977</v>
      </c>
    </row>
    <row r="5" spans="1:2" x14ac:dyDescent="0.2">
      <c r="A5" s="9" t="s">
        <v>28</v>
      </c>
      <c r="B5" s="7">
        <v>117570.25000000001</v>
      </c>
    </row>
    <row r="6" spans="1:2" x14ac:dyDescent="0.2">
      <c r="A6" s="9" t="s">
        <v>117</v>
      </c>
      <c r="B6" s="7">
        <v>212957.84999999998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
  <sheetViews>
    <sheetView workbookViewId="0">
      <selection activeCell="B6" sqref="B6"/>
    </sheetView>
  </sheetViews>
  <sheetFormatPr defaultRowHeight="14.25" x14ac:dyDescent="0.2"/>
  <cols>
    <col min="1" max="1" width="17.875" customWidth="1"/>
    <col min="2" max="2" width="14.375" customWidth="1"/>
    <col min="3" max="3" width="5.875" customWidth="1"/>
    <col min="4" max="4" width="4.25" customWidth="1"/>
    <col min="5" max="5" width="5.875" customWidth="1"/>
    <col min="6" max="6" width="4.875" customWidth="1"/>
    <col min="7" max="7" width="5.375" customWidth="1"/>
    <col min="8" max="8" width="10.125" customWidth="1"/>
    <col min="9" max="20" width="14.375" customWidth="1"/>
    <col min="21" max="21" width="10.125" customWidth="1"/>
    <col min="22" max="22" width="12.375" customWidth="1"/>
    <col min="23" max="23" width="9.75" customWidth="1"/>
    <col min="24" max="24" width="12.375" bestFit="1" customWidth="1"/>
    <col min="25" max="25" width="9.75" customWidth="1"/>
    <col min="26" max="26" width="12.375" bestFit="1" customWidth="1"/>
    <col min="27" max="27" width="9.75" customWidth="1"/>
    <col min="28" max="28" width="12.375" bestFit="1" customWidth="1"/>
    <col min="29" max="29" width="9.75" customWidth="1"/>
    <col min="30" max="30" width="12.375" bestFit="1" customWidth="1"/>
    <col min="31" max="31" width="9.75" customWidth="1"/>
    <col min="32" max="32" width="12.375" bestFit="1" customWidth="1"/>
    <col min="33" max="33" width="9.75" customWidth="1"/>
    <col min="34" max="34" width="12.375" bestFit="1" customWidth="1"/>
    <col min="35" max="35" width="9.75" customWidth="1"/>
    <col min="36" max="36" width="12.375" bestFit="1" customWidth="1"/>
    <col min="37" max="37" width="9.75" customWidth="1"/>
    <col min="38" max="38" width="12.375" bestFit="1" customWidth="1"/>
    <col min="39" max="39" width="9.75" customWidth="1"/>
    <col min="40" max="40" width="12.375" bestFit="1" customWidth="1"/>
    <col min="41" max="41" width="10.125" customWidth="1"/>
    <col min="42" max="42" width="10.125" bestFit="1" customWidth="1"/>
  </cols>
  <sheetData>
    <row r="3" spans="1:8" x14ac:dyDescent="0.2">
      <c r="A3" s="8" t="s">
        <v>123</v>
      </c>
      <c r="B3" s="8" t="s">
        <v>119</v>
      </c>
    </row>
    <row r="4" spans="1:8" x14ac:dyDescent="0.2">
      <c r="A4" s="8" t="s">
        <v>116</v>
      </c>
      <c r="B4" t="s">
        <v>60</v>
      </c>
      <c r="C4" t="s">
        <v>61</v>
      </c>
      <c r="D4" t="s">
        <v>58</v>
      </c>
      <c r="E4" t="s">
        <v>56</v>
      </c>
      <c r="F4" t="s">
        <v>59</v>
      </c>
      <c r="G4" t="s">
        <v>57</v>
      </c>
      <c r="H4" t="s">
        <v>117</v>
      </c>
    </row>
    <row r="5" spans="1:8" x14ac:dyDescent="0.2">
      <c r="A5" s="9" t="s">
        <v>16</v>
      </c>
      <c r="B5" s="7">
        <v>25</v>
      </c>
      <c r="C5" s="7">
        <v>34.25</v>
      </c>
      <c r="D5" s="7">
        <v>28.000000000000004</v>
      </c>
      <c r="E5" s="7">
        <v>42.25</v>
      </c>
      <c r="F5" s="7">
        <v>10.3</v>
      </c>
      <c r="G5" s="7">
        <v>7.1999999999999993</v>
      </c>
      <c r="H5" s="7">
        <v>147</v>
      </c>
    </row>
    <row r="6" spans="1:8" x14ac:dyDescent="0.2">
      <c r="A6" s="9" t="s">
        <v>117</v>
      </c>
      <c r="B6" s="7">
        <v>25</v>
      </c>
      <c r="C6" s="7">
        <v>34.25</v>
      </c>
      <c r="D6" s="7">
        <v>28.000000000000004</v>
      </c>
      <c r="E6" s="7">
        <v>42.25</v>
      </c>
      <c r="F6" s="7">
        <v>10.3</v>
      </c>
      <c r="G6" s="7">
        <v>7.1999999999999993</v>
      </c>
      <c r="H6" s="7">
        <v>147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A16" sqref="A16"/>
    </sheetView>
  </sheetViews>
  <sheetFormatPr defaultRowHeight="14.25" x14ac:dyDescent="0.2"/>
  <cols>
    <col min="1" max="1" width="11.75" customWidth="1"/>
    <col min="2" max="2" width="14.875" customWidth="1"/>
  </cols>
  <sheetData>
    <row r="3" spans="1:2" x14ac:dyDescent="0.2">
      <c r="A3" s="8" t="s">
        <v>116</v>
      </c>
      <c r="B3" t="s">
        <v>118</v>
      </c>
    </row>
    <row r="4" spans="1:2" x14ac:dyDescent="0.2">
      <c r="A4" s="9" t="s">
        <v>125</v>
      </c>
      <c r="B4" s="7"/>
    </row>
    <row r="5" spans="1:2" x14ac:dyDescent="0.2">
      <c r="A5" s="13" t="s">
        <v>126</v>
      </c>
      <c r="B5" s="7"/>
    </row>
    <row r="6" spans="1:2" x14ac:dyDescent="0.2">
      <c r="A6" s="14" t="s">
        <v>127</v>
      </c>
      <c r="B6" s="7">
        <v>1389</v>
      </c>
    </row>
    <row r="7" spans="1:2" x14ac:dyDescent="0.2">
      <c r="A7" s="13" t="s">
        <v>128</v>
      </c>
      <c r="B7" s="7"/>
    </row>
    <row r="8" spans="1:2" x14ac:dyDescent="0.2">
      <c r="A8" s="14" t="s">
        <v>129</v>
      </c>
      <c r="B8" s="7">
        <v>6145</v>
      </c>
    </row>
    <row r="9" spans="1:2" x14ac:dyDescent="0.2">
      <c r="A9" s="14" t="s">
        <v>130</v>
      </c>
      <c r="B9" s="7">
        <v>11208</v>
      </c>
    </row>
    <row r="10" spans="1:2" x14ac:dyDescent="0.2">
      <c r="A10" s="14" t="s">
        <v>131</v>
      </c>
      <c r="B10" s="7">
        <v>5918</v>
      </c>
    </row>
    <row r="11" spans="1:2" x14ac:dyDescent="0.2">
      <c r="A11" s="9" t="s">
        <v>132</v>
      </c>
      <c r="B11" s="7"/>
    </row>
    <row r="12" spans="1:2" x14ac:dyDescent="0.2">
      <c r="A12" s="13" t="s">
        <v>133</v>
      </c>
      <c r="B12" s="7"/>
    </row>
    <row r="13" spans="1:2" x14ac:dyDescent="0.2">
      <c r="A13" s="14" t="s">
        <v>134</v>
      </c>
      <c r="B13" s="7">
        <v>2120</v>
      </c>
    </row>
    <row r="14" spans="1:2" x14ac:dyDescent="0.2">
      <c r="A14" s="14" t="s">
        <v>135</v>
      </c>
      <c r="B14" s="7">
        <v>3351</v>
      </c>
    </row>
    <row r="15" spans="1:2" x14ac:dyDescent="0.2">
      <c r="A15" s="14" t="s">
        <v>136</v>
      </c>
      <c r="B15" s="7">
        <v>7971</v>
      </c>
    </row>
    <row r="16" spans="1:2" x14ac:dyDescent="0.2">
      <c r="A16" s="13" t="s">
        <v>137</v>
      </c>
      <c r="B16" s="7"/>
    </row>
    <row r="17" spans="1:2" x14ac:dyDescent="0.2">
      <c r="A17" s="14" t="s">
        <v>138</v>
      </c>
      <c r="B17" s="7">
        <v>5255</v>
      </c>
    </row>
    <row r="18" spans="1:2" x14ac:dyDescent="0.2">
      <c r="A18" s="14" t="s">
        <v>139</v>
      </c>
      <c r="B18" s="7">
        <v>1095</v>
      </c>
    </row>
    <row r="19" spans="1:2" x14ac:dyDescent="0.2">
      <c r="A19" s="14" t="s">
        <v>140</v>
      </c>
      <c r="B19" s="7">
        <v>6404</v>
      </c>
    </row>
    <row r="20" spans="1:2" x14ac:dyDescent="0.2">
      <c r="A20" s="13" t="s">
        <v>126</v>
      </c>
      <c r="B20" s="7"/>
    </row>
    <row r="21" spans="1:2" x14ac:dyDescent="0.2">
      <c r="A21" s="14" t="s">
        <v>141</v>
      </c>
      <c r="B21" s="7">
        <v>4792</v>
      </c>
    </row>
    <row r="22" spans="1:2" x14ac:dyDescent="0.2">
      <c r="A22" s="14" t="s">
        <v>142</v>
      </c>
      <c r="B22" s="7">
        <v>2696</v>
      </c>
    </row>
    <row r="23" spans="1:2" x14ac:dyDescent="0.2">
      <c r="A23" s="14" t="s">
        <v>127</v>
      </c>
      <c r="B23" s="7">
        <v>2671</v>
      </c>
    </row>
    <row r="24" spans="1:2" x14ac:dyDescent="0.2">
      <c r="A24" s="13" t="s">
        <v>128</v>
      </c>
      <c r="B24" s="7"/>
    </row>
    <row r="25" spans="1:2" x14ac:dyDescent="0.2">
      <c r="A25" s="14" t="s">
        <v>129</v>
      </c>
      <c r="B25" s="7">
        <v>14210</v>
      </c>
    </row>
    <row r="26" spans="1:2" x14ac:dyDescent="0.2">
      <c r="A26" s="14" t="s">
        <v>130</v>
      </c>
      <c r="B26" s="7">
        <v>2457</v>
      </c>
    </row>
    <row r="27" spans="1:2" x14ac:dyDescent="0.2">
      <c r="A27" s="14" t="s">
        <v>131</v>
      </c>
      <c r="B27" s="7">
        <v>12223</v>
      </c>
    </row>
    <row r="28" spans="1:2" x14ac:dyDescent="0.2">
      <c r="A28" s="9" t="s">
        <v>117</v>
      </c>
      <c r="B28" s="7">
        <v>89905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STAFF TABLE DATA</vt:lpstr>
      <vt:lpstr>CUSTOMER TABLE DATA</vt:lpstr>
      <vt:lpstr>SALES TABLE DATA</vt:lpstr>
      <vt:lpstr>PROJECT TASKS</vt:lpstr>
      <vt:lpstr>1-SALES PER PRODUCT</vt:lpstr>
      <vt:lpstr>2-PROFIT PER PRODUC</vt:lpstr>
      <vt:lpstr>Profit per staff</vt:lpstr>
      <vt:lpstr>PROFIT PER UNIT FOR  BY COUNTRY</vt:lpstr>
      <vt:lpstr>TRENDS OF UNITS SOLD OVERTIME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GLC</dc:creator>
  <cp:lastModifiedBy>LUNTHA</cp:lastModifiedBy>
  <dcterms:created xsi:type="dcterms:W3CDTF">2023-03-18T11:54:47Z</dcterms:created>
  <dcterms:modified xsi:type="dcterms:W3CDTF">2023-06-11T18:01:13Z</dcterms:modified>
</cp:coreProperties>
</file>